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https://extractives.sharepoint.com/sites/Data/Shared Documents/General/Summary data 2.0 revisions -2023-/Final version SDT 2.1/"/>
    </mc:Choice>
  </mc:AlternateContent>
  <xr:revisionPtr revIDLastSave="6" documentId="8_{6A6DA903-7E3E-4A9E-A7F8-4F7547A46DF5}" xr6:coauthVersionLast="47" xr6:coauthVersionMax="47" xr10:uidLastSave="{41992748-3B9E-44E6-9772-66D507FFDC53}"/>
  <bookViews>
    <workbookView xWindow="-108" yWindow="-108" windowWidth="23256" windowHeight="13896" firstSheet="3" activeTab="7" xr2:uid="{BE9E1E00-0B85-4844-B1E3-229A610793B1}"/>
  </bookViews>
  <sheets>
    <sheet name="Introduction" sheetId="13" r:id="rId1"/>
    <sheet name="1_About" sheetId="9" r:id="rId2"/>
    <sheet name="2_Economic contribution" sheetId="8" r:id="rId3"/>
    <sheet name="3_Entities and projects List" sheetId="12" r:id="rId4"/>
    <sheet name="4_Extractive revenues -full-" sheetId="4" r:id="rId5"/>
    <sheet name="5_Gov revenues (comp+proj)" sheetId="11" r:id="rId6"/>
    <sheet name="Lists" sheetId="10" r:id="rId7"/>
    <sheet name="Changelog" sheetId="14" r:id="rId8"/>
  </sheets>
  <definedNames>
    <definedName name="Agency_type">Government_entity_type[[#All],[&lt; Agency type &gt;]]</definedName>
    <definedName name="Commodities_list">Table5_Commodities_list[HS Product Description w volume]</definedName>
    <definedName name="Commodity_names">Table5_Commodities_list[HS Product Description]</definedName>
    <definedName name="Companies_list">Companies[Full company name]</definedName>
    <definedName name="Countries_list">Table1_Country_codes_and_currencies[Country or Area name]</definedName>
    <definedName name="Currency_code_list">Table1_Country_codes_and_currencies[Currency code (ISO-4217)]</definedName>
    <definedName name="GFS_list">Table6_GFS_codes_classification[Combined]</definedName>
    <definedName name="gov_rev_proj_comp_totals">'5_Gov revenues (comp+proj)'!$H$33:$J$35</definedName>
    <definedName name="gov_revenue_totals">'4_Extractive revenues -full-'!$I$55:$J$57</definedName>
    <definedName name="Government_entities_list">Government_agencies[Full name of entity]</definedName>
    <definedName name="_xlnm.Print_Area" localSheetId="1">'1_About'!$C$2:$G$42</definedName>
    <definedName name="_xlnm.Print_Area" localSheetId="3">'3_Entities and projects List'!$A$1:$Q$57</definedName>
    <definedName name="_xlnm.Print_Area" localSheetId="0">Introduction!$C$2:$J$39</definedName>
    <definedName name="Project_phases_list">Table12[Project phases]</definedName>
    <definedName name="Projectname">Projects[Full project name]</definedName>
    <definedName name="Reliability">Government_entity_type17[Type of response]</definedName>
    <definedName name="Reporting_options_list">Table3_Reporting_options[List]</definedName>
    <definedName name="Revenue_stream_list">Government_revenues_table[Revenue stream name]</definedName>
    <definedName name="Sector_list">Table7_sectors[Sector(s)]</definedName>
    <definedName name="Simple_options_list">Table2_Simple_options[List]</definedName>
    <definedName name="Total_reconciled">Gov_revs_comp_proj[Revenue value]</definedName>
    <definedName name="Total_revenues">Government_revenues_table[Revenue value]</definedName>
    <definedName name="What_is_GFS?">'4_Extractive revenues -full-'!$O$26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12" l="1"/>
  <c r="B27" i="4" l="1"/>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46" i="4"/>
  <c r="C46" i="4"/>
  <c r="D46" i="4"/>
  <c r="E46" i="4"/>
  <c r="B47" i="4"/>
  <c r="C47" i="4"/>
  <c r="D47" i="4"/>
  <c r="E47" i="4"/>
  <c r="B48" i="4"/>
  <c r="C48" i="4"/>
  <c r="D48" i="4"/>
  <c r="E48" i="4"/>
  <c r="B49" i="4"/>
  <c r="C49" i="4"/>
  <c r="D49" i="4"/>
  <c r="E49" i="4"/>
  <c r="B50" i="4"/>
  <c r="C50" i="4"/>
  <c r="D50" i="4"/>
  <c r="E50" i="4"/>
  <c r="B51" i="4"/>
  <c r="C51" i="4"/>
  <c r="D51" i="4"/>
  <c r="E51" i="4"/>
  <c r="B52" i="4"/>
  <c r="C52" i="4"/>
  <c r="D52" i="4"/>
  <c r="E52" i="4"/>
  <c r="B53" i="4"/>
  <c r="C53" i="4"/>
  <c r="D53" i="4"/>
  <c r="E53" i="4"/>
  <c r="E27" i="9"/>
  <c r="E26" i="9"/>
  <c r="J35" i="11" l="1"/>
  <c r="J57" i="4" l="1"/>
  <c r="E17" i="12" l="1"/>
  <c r="E16" i="12"/>
  <c r="E18" i="12"/>
  <c r="E19" i="12"/>
  <c r="E20" i="12"/>
  <c r="E21" i="12"/>
  <c r="J55" i="4" l="1"/>
  <c r="I57" i="4" l="1"/>
  <c r="H35" i="11"/>
  <c r="B48" i="8"/>
  <c r="H31" i="12" l="1"/>
  <c r="H32" i="12"/>
  <c r="H33" i="12"/>
  <c r="H34" i="12"/>
  <c r="H35" i="12"/>
  <c r="J33" i="11" l="1"/>
  <c r="B71" i="8"/>
  <c r="B69" i="8"/>
  <c r="B67" i="8"/>
  <c r="B65" i="8"/>
  <c r="B63" i="8"/>
  <c r="B61" i="8"/>
  <c r="B59" i="8"/>
  <c r="B57" i="8"/>
  <c r="B34" i="8" l="1"/>
  <c r="B18" i="11" l="1"/>
  <c r="B15" i="11"/>
  <c r="B16" i="11"/>
  <c r="B17" i="11"/>
  <c r="B19" i="11"/>
  <c r="B20" i="11"/>
  <c r="B21" i="11"/>
  <c r="B22" i="11"/>
  <c r="B23" i="11"/>
  <c r="B24" i="11"/>
  <c r="B25" i="11"/>
  <c r="B26" i="11"/>
  <c r="B27" i="11"/>
  <c r="B28" i="11"/>
  <c r="B29" i="11"/>
  <c r="B30" i="11"/>
  <c r="B31" i="11"/>
  <c r="O4" i="4"/>
  <c r="B50" i="8"/>
  <c r="B46" i="8"/>
  <c r="B44" i="8"/>
  <c r="B42" i="8"/>
  <c r="B40" i="8"/>
  <c r="B38" i="8"/>
  <c r="B36" i="8"/>
  <c r="E14" i="9"/>
  <c r="E13" i="9"/>
  <c r="E15" i="9"/>
  <c r="J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International Secretariat</author>
  </authors>
  <commentList>
    <comment ref="E26" authorId="0" shapeId="0" xr:uid="{3CBE222B-12F6-4744-84EF-4AE04C7CCA39}">
      <text>
        <r>
          <rPr>
            <b/>
            <sz val="9"/>
            <color indexed="81"/>
            <rFont val="Tahoma"/>
            <family val="2"/>
          </rPr>
          <t>International Secretariat:</t>
        </r>
        <r>
          <rPr>
            <sz val="9"/>
            <color indexed="81"/>
            <rFont val="Tahoma"/>
            <family val="2"/>
          </rPr>
          <t xml:space="preserve">
This cell is automatically calculated from entries in the entities list. 
.</t>
        </r>
      </text>
    </comment>
    <comment ref="E27" authorId="0" shapeId="0" xr:uid="{9BE5CBDF-E993-4DD6-835D-631EB7A1C166}">
      <text>
        <r>
          <rPr>
            <b/>
            <sz val="9"/>
            <color indexed="81"/>
            <rFont val="Tahoma"/>
            <family val="2"/>
          </rPr>
          <t>International Secretariat:</t>
        </r>
        <r>
          <rPr>
            <sz val="9"/>
            <color indexed="81"/>
            <rFont val="Tahoma"/>
            <family val="2"/>
          </rPr>
          <t xml:space="preserve">
This cell is automatically calculated from entries in the entities list.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overnment_revenues_table" description="Connection to the 'Government_revenues_table' query in the workbook." type="5" refreshedVersion="0" background="1">
    <dbPr connection="Provider=Microsoft.Mashup.OleDb.1;Data Source=$Workbook$;Location=Government_revenues_table;Extended Properties=&quot;&quot;" command="SELECT * FROM [Government_revenues_table]"/>
  </connection>
  <connection id="2" xr16:uid="{00000000-0015-0000-FFFF-FFFF01000000}" keepAlive="1" name="Query - Government_revenues_table (2)" description="Connection to the 'Government_revenues_table (2)' query in the workbook." type="5" refreshedVersion="0" background="1">
    <dbPr connection="Provider=Microsoft.Mashup.OleDb.1;Data Source=$Workbook$;Location=Government_revenues_table (2);Extended Properties=&quot;&quot;" command="SELECT * FROM [Government_revenues_table (2)]"/>
  </connection>
</connections>
</file>

<file path=xl/sharedStrings.xml><?xml version="1.0" encoding="utf-8"?>
<sst xmlns="http://schemas.openxmlformats.org/spreadsheetml/2006/main" count="3158" uniqueCount="1948">
  <si>
    <t>Completed on:</t>
  </si>
  <si>
    <t>YYYY-MM-DD</t>
  </si>
  <si>
    <t>Summary data template for EITI disclosures</t>
  </si>
  <si>
    <t>Version 2.1 as of 1 July 2025</t>
  </si>
  <si>
    <t xml:space="preserve">Filling in this summary data template with EITI Report data will make your EITI Report data accessible in a machine-readable format. (requirement 7.2.d) </t>
  </si>
  <si>
    <r>
      <t xml:space="preserve">This template should be </t>
    </r>
    <r>
      <rPr>
        <b/>
        <u/>
        <sz val="11"/>
        <rFont val="Franklin Gothic Book"/>
        <family val="2"/>
      </rPr>
      <t xml:space="preserve">completed in full and submitted </t>
    </r>
    <r>
      <rPr>
        <b/>
        <sz val="11"/>
        <rFont val="Franklin Gothic Book"/>
        <family val="2"/>
      </rPr>
      <t>to the EITI International Secretariat for each fiscal year covered under EITI Reporting.</t>
    </r>
  </si>
  <si>
    <t>How publishing EITI Report data works:</t>
  </si>
  <si>
    <t>1. Use one Excel workbook per fiscal year covered. If you are reporting on both oil &amp; gas and mining, both can fit into one workbook.</t>
  </si>
  <si>
    <t>2. Fill in the entire workbook - parts 1-5.</t>
  </si>
  <si>
    <r>
      <t xml:space="preserve">3. This Data sheet should be submitted alongside the EITI Report. Send it to the International Secretariat: </t>
    </r>
    <r>
      <rPr>
        <u/>
        <sz val="11"/>
        <color rgb="FF0070C0"/>
        <rFont val="Franklin Gothic Book"/>
        <family val="2"/>
      </rPr>
      <t xml:space="preserve">data@eiti.org </t>
    </r>
  </si>
  <si>
    <r>
      <rPr>
        <u/>
        <sz val="11"/>
        <rFont val="Franklin Gothic Book"/>
        <family val="2"/>
      </rPr>
      <t xml:space="preserve">4. The data will be used to populate the global EITI data repository, available on the international EITI website: </t>
    </r>
    <r>
      <rPr>
        <u/>
        <sz val="11"/>
        <color theme="10"/>
        <rFont val="Franklin Gothic Book"/>
        <family val="2"/>
      </rPr>
      <t xml:space="preserve">https://eiti.org/data. </t>
    </r>
    <r>
      <rPr>
        <u/>
        <sz val="11"/>
        <rFont val="Franklin Gothic Book"/>
        <family val="2"/>
      </rPr>
      <t xml:space="preserve">You will receive the file back which will be fit for publication via the channels of your choice. </t>
    </r>
  </si>
  <si>
    <t>This workbook has five parts. Insert the data starting with part 1 and work your way through to part 5</t>
  </si>
  <si>
    <r>
      <rPr>
        <b/>
        <sz val="11"/>
        <rFont val="Franklin Gothic Book"/>
        <family val="2"/>
      </rPr>
      <t xml:space="preserve">Part 1 (About): </t>
    </r>
    <r>
      <rPr>
        <sz val="11"/>
        <rFont val="Franklin Gothic Book"/>
        <family val="2"/>
      </rPr>
      <t>Insert</t>
    </r>
    <r>
      <rPr>
        <b/>
        <sz val="11"/>
        <rFont val="Franklin Gothic Book"/>
        <family val="2"/>
      </rPr>
      <t xml:space="preserve"> </t>
    </r>
    <r>
      <rPr>
        <sz val="11"/>
        <rFont val="Franklin Gothic Book"/>
        <family val="2"/>
      </rPr>
      <t>country and data characteristics.</t>
    </r>
  </si>
  <si>
    <r>
      <rPr>
        <b/>
        <sz val="11"/>
        <rFont val="Franklin Gothic Book"/>
        <family val="2"/>
      </rPr>
      <t xml:space="preserve">Part 2 (Economic contribution): </t>
    </r>
    <r>
      <rPr>
        <sz val="11"/>
        <rFont val="Franklin Gothic Book"/>
        <family val="2"/>
      </rPr>
      <t>Fill in contextual and aggregate financial data for Production, Exports, Economic contribution (Requirement 3.1, 3.2, 3.3, 6.3)</t>
    </r>
  </si>
  <si>
    <r>
      <rPr>
        <b/>
        <sz val="11"/>
        <rFont val="Franklin Gothic Book"/>
        <family val="2"/>
      </rPr>
      <t xml:space="preserve">Part 3 (Reporting entities): </t>
    </r>
    <r>
      <rPr>
        <sz val="11"/>
        <rFont val="Franklin Gothic Book"/>
        <family val="2"/>
      </rPr>
      <t>Enter</t>
    </r>
    <r>
      <rPr>
        <b/>
        <sz val="11"/>
        <rFont val="Franklin Gothic Book"/>
        <family val="2"/>
      </rPr>
      <t xml:space="preserve"> </t>
    </r>
    <r>
      <rPr>
        <sz val="11"/>
        <rFont val="Franklin Gothic Book"/>
        <family val="2"/>
      </rPr>
      <t xml:space="preserve">reporting entities (Government agencies, companies and projects) and related information. </t>
    </r>
  </si>
  <si>
    <r>
      <rPr>
        <b/>
        <sz val="11"/>
        <rFont val="Franklin Gothic Book"/>
        <family val="2"/>
      </rPr>
      <t xml:space="preserve">Part 4 (Extractive revenues -full-): </t>
    </r>
    <r>
      <rPr>
        <sz val="11"/>
        <rFont val="Franklin Gothic Book"/>
        <family val="2"/>
      </rPr>
      <t>Enter</t>
    </r>
    <r>
      <rPr>
        <b/>
        <sz val="11"/>
        <rFont val="Franklin Gothic Book"/>
        <family val="2"/>
      </rPr>
      <t xml:space="preserve"> </t>
    </r>
    <r>
      <rPr>
        <sz val="11"/>
        <rFont val="Franklin Gothic Book"/>
        <family val="2"/>
      </rPr>
      <t>data on government revenues per revenue stream, according to GFS classification.</t>
    </r>
  </si>
  <si>
    <r>
      <rPr>
        <b/>
        <sz val="11"/>
        <rFont val="Franklin Gothic Book"/>
        <family val="2"/>
      </rPr>
      <t xml:space="preserve">Part 5 (Gov revenues (comp+proj)): </t>
    </r>
    <r>
      <rPr>
        <sz val="11"/>
        <rFont val="Franklin Gothic Book"/>
        <family val="2"/>
      </rPr>
      <t>Enter</t>
    </r>
    <r>
      <rPr>
        <b/>
        <sz val="11"/>
        <rFont val="Franklin Gothic Book"/>
        <family val="2"/>
      </rPr>
      <t xml:space="preserve"> </t>
    </r>
    <r>
      <rPr>
        <sz val="11"/>
        <rFont val="Franklin Gothic Book"/>
        <family val="2"/>
      </rPr>
      <t>company- and project-level data per revenue stream.</t>
    </r>
  </si>
  <si>
    <t>Cells in light yellow must be completed before submission</t>
  </si>
  <si>
    <t>Cells in light blue are for supplying sources and/or comments</t>
  </si>
  <si>
    <t>White cells require no action</t>
  </si>
  <si>
    <t>Cells in grey are for your information: You will receive immediate feedback on many of the data entries and some cells will fill in automatically.</t>
  </si>
  <si>
    <r>
      <rPr>
        <b/>
        <sz val="11"/>
        <rFont val="Franklin Gothic Book"/>
        <family val="2"/>
      </rPr>
      <t xml:space="preserve">For the latest version of Summary data templates, see </t>
    </r>
    <r>
      <rPr>
        <b/>
        <u/>
        <sz val="11"/>
        <color rgb="FF188FBB"/>
        <rFont val="Franklin Gothic Book"/>
        <family val="2"/>
      </rPr>
      <t>https://eiti.org/summary-data-template</t>
    </r>
  </si>
  <si>
    <r>
      <rPr>
        <b/>
        <sz val="11"/>
        <rFont val="Franklin Gothic Book"/>
        <family val="2"/>
      </rPr>
      <t xml:space="preserve">The International Secretariat can provide advice and support on request. Give us your feedback or report a conflict in the data! Write to us at  </t>
    </r>
    <r>
      <rPr>
        <b/>
        <u/>
        <sz val="11"/>
        <color rgb="FF188FBB"/>
        <rFont val="Franklin Gothic Book"/>
        <family val="2"/>
      </rPr>
      <t>data@eiti.org</t>
    </r>
  </si>
  <si>
    <t>EITI International Secretariat</t>
  </si>
  <si>
    <r>
      <t xml:space="preserve">Phone: </t>
    </r>
    <r>
      <rPr>
        <b/>
        <sz val="11"/>
        <color rgb="FF165B89"/>
        <rFont val="Franklin Gothic Book"/>
        <family val="2"/>
      </rPr>
      <t>+47 222 00 800</t>
    </r>
    <r>
      <rPr>
        <b/>
        <sz val="11"/>
        <color rgb="FF000000"/>
        <rFont val="Franklin Gothic Book"/>
        <family val="2"/>
      </rPr>
      <t xml:space="preserve">   </t>
    </r>
    <r>
      <rPr>
        <b/>
        <sz val="11"/>
        <color rgb="FF000000"/>
        <rFont val="Wingdings"/>
        <charset val="2"/>
      </rPr>
      <t></t>
    </r>
    <r>
      <rPr>
        <b/>
        <sz val="11"/>
        <color rgb="FF000000"/>
        <rFont val="Franklin Gothic Book"/>
        <family val="2"/>
      </rPr>
      <t xml:space="preserve">   E-mail: </t>
    </r>
    <r>
      <rPr>
        <b/>
        <u/>
        <sz val="11"/>
        <color rgb="FF165B89"/>
        <rFont val="Franklin Gothic Book"/>
        <family val="2"/>
      </rPr>
      <t>secretariat@eiti.org</t>
    </r>
    <r>
      <rPr>
        <b/>
        <sz val="11"/>
        <color rgb="FF000000"/>
        <rFont val="Franklin Gothic Book"/>
        <family val="2"/>
      </rPr>
      <t xml:space="preserve">   </t>
    </r>
    <r>
      <rPr>
        <b/>
        <sz val="11"/>
        <color rgb="FF000000"/>
        <rFont val="Wingdings"/>
        <charset val="2"/>
      </rPr>
      <t></t>
    </r>
    <r>
      <rPr>
        <b/>
        <sz val="11"/>
        <color rgb="FF000000"/>
        <rFont val="Franklin Gothic Book"/>
        <family val="2"/>
      </rPr>
      <t xml:space="preserve">   Twitter: </t>
    </r>
    <r>
      <rPr>
        <b/>
        <sz val="11"/>
        <color rgb="FF165B89"/>
        <rFont val="Franklin Gothic Book"/>
        <family val="2"/>
      </rPr>
      <t>@EITIorg</t>
    </r>
    <r>
      <rPr>
        <b/>
        <sz val="11"/>
        <color rgb="FF000000"/>
        <rFont val="Franklin Gothic Book"/>
        <family val="2"/>
      </rPr>
      <t xml:space="preserve">  </t>
    </r>
    <r>
      <rPr>
        <b/>
        <sz val="11"/>
        <color rgb="FF000000"/>
        <rFont val="Wingdings"/>
        <charset val="2"/>
      </rPr>
      <t xml:space="preserve"> </t>
    </r>
    <r>
      <rPr>
        <b/>
        <sz val="11"/>
        <color rgb="FF000000"/>
        <rFont val="Franklin Gothic Book"/>
        <family val="2"/>
      </rPr>
      <t xml:space="preserve">   </t>
    </r>
    <r>
      <rPr>
        <b/>
        <u/>
        <sz val="11"/>
        <color rgb="FF165B89"/>
        <rFont val="Franklin Gothic Book"/>
        <family val="2"/>
      </rPr>
      <t>www.eiti.org</t>
    </r>
  </si>
  <si>
    <t>Country or area</t>
  </si>
  <si>
    <r>
      <t xml:space="preserve">Address: </t>
    </r>
    <r>
      <rPr>
        <b/>
        <sz val="11"/>
        <color rgb="FF165B89"/>
        <rFont val="Franklin Gothic Book"/>
        <family val="2"/>
      </rPr>
      <t>Rådhusgata 26, 0151 Oslo, Norway</t>
    </r>
  </si>
  <si>
    <r>
      <rPr>
        <b/>
        <sz val="18"/>
        <color rgb="FF000000"/>
        <rFont val="Franklin Gothic Book"/>
        <family val="2"/>
      </rPr>
      <t xml:space="preserve">Part 1 (About) </t>
    </r>
    <r>
      <rPr>
        <sz val="18"/>
        <color rgb="FF000000"/>
        <rFont val="Franklin Gothic Book"/>
        <family val="2"/>
      </rPr>
      <t>covers country and data characteristics.</t>
    </r>
  </si>
  <si>
    <t>How to complete this sheet:</t>
  </si>
  <si>
    <t>Select from dropdown or input data in yellow fields</t>
  </si>
  <si>
    <t>Provide additional comments in light blue fields</t>
  </si>
  <si>
    <t>Note: when clicking into a yellow cell, a yellow box appears with additional guidance</t>
  </si>
  <si>
    <r>
      <rPr>
        <i/>
        <sz val="11"/>
        <rFont val="Franklin Gothic Book"/>
        <family val="2"/>
      </rPr>
      <t>If you have any questions, please contact</t>
    </r>
    <r>
      <rPr>
        <u/>
        <sz val="11"/>
        <color theme="10"/>
        <rFont val="Franklin Gothic Book"/>
        <family val="2"/>
      </rPr>
      <t xml:space="preserve"> </t>
    </r>
    <r>
      <rPr>
        <b/>
        <u/>
        <sz val="11"/>
        <color theme="10"/>
        <rFont val="Franklin Gothic Book"/>
        <family val="2"/>
      </rPr>
      <t>data@eiti.org</t>
    </r>
  </si>
  <si>
    <t>Description</t>
  </si>
  <si>
    <t>Select/Enter data in this column</t>
  </si>
  <si>
    <t>Comments</t>
  </si>
  <si>
    <t>Country or area name</t>
  </si>
  <si>
    <t>Albania</t>
  </si>
  <si>
    <t>ISO Alpha-3 Code</t>
  </si>
  <si>
    <t>National currency name</t>
  </si>
  <si>
    <t>National currency ISO-4217</t>
  </si>
  <si>
    <t>Fiscal year covered by this data file</t>
  </si>
  <si>
    <t>Start Date</t>
  </si>
  <si>
    <t>&lt;date in this format: YYYY-MM-DD&gt;</t>
  </si>
  <si>
    <t>End Date</t>
  </si>
  <si>
    <t>Data coverage / scope</t>
  </si>
  <si>
    <t>Disclosures cover the following sectors:</t>
  </si>
  <si>
    <t>Oil</t>
  </si>
  <si>
    <t>&lt; Choose option &gt;</t>
  </si>
  <si>
    <t>Gas</t>
  </si>
  <si>
    <t>Mining (incl. Quarrying)</t>
  </si>
  <si>
    <t>Other sectors, if applicable</t>
  </si>
  <si>
    <t>If yes, please specify name (insert new rows if multiple)</t>
  </si>
  <si>
    <t>&lt; Other sector &gt;</t>
  </si>
  <si>
    <t>Number of reporting government entities (incl SOEs if recipient)</t>
  </si>
  <si>
    <t>Number of reporting companies (incl SOEs if payer)</t>
  </si>
  <si>
    <r>
      <rPr>
        <i/>
        <sz val="11"/>
        <rFont val="Franklin Gothic Book"/>
        <family val="2"/>
      </rPr>
      <t>Reporting currency (</t>
    </r>
    <r>
      <rPr>
        <i/>
        <sz val="11"/>
        <color theme="10"/>
        <rFont val="Franklin Gothic Book"/>
        <family val="2"/>
      </rPr>
      <t>ISO-4217 currency codes</t>
    </r>
    <r>
      <rPr>
        <i/>
        <sz val="11"/>
        <rFont val="Franklin Gothic Book"/>
        <family val="2"/>
      </rPr>
      <t>)</t>
    </r>
  </si>
  <si>
    <t xml:space="preserve">Exchange rate used: 1 USD = </t>
  </si>
  <si>
    <t>Exchange rate source (URL,…)</t>
  </si>
  <si>
    <t>&lt;URL&gt;</t>
  </si>
  <si>
    <r>
      <t>EITI Requirement 4.7</t>
    </r>
    <r>
      <rPr>
        <b/>
        <sz val="11"/>
        <rFont val="Franklin Gothic Book"/>
        <family val="2"/>
      </rPr>
      <t>: Disaggregation</t>
    </r>
  </si>
  <si>
    <t>Revenues are disaggregated by:</t>
  </si>
  <si>
    <t>revenue stream</t>
  </si>
  <si>
    <t>government agency</t>
  </si>
  <si>
    <t>company</t>
  </si>
  <si>
    <t>project</t>
  </si>
  <si>
    <t>Contact details: data submission</t>
  </si>
  <si>
    <t>Name and contact information of the person submitting this file</t>
  </si>
  <si>
    <t>Name</t>
  </si>
  <si>
    <t>&lt; text &gt;</t>
  </si>
  <si>
    <t>Organisation</t>
  </si>
  <si>
    <t>Email address</t>
  </si>
  <si>
    <t>Continue to 2_Economic contribution</t>
  </si>
  <si>
    <t>Part 2:  Economic contribution</t>
  </si>
  <si>
    <t>Captures contextual and aggregate financial data for production, export, reserves and economic contribution of the extractive sector (EITI Requirements 3.1, 3.2, 3.3 and 6.3)</t>
  </si>
  <si>
    <t>Note: when clicking into a yellow cell, a pop-up box appears with additional guidance</t>
  </si>
  <si>
    <t>For each row, please complete the following steps</t>
  </si>
  <si>
    <r>
      <t>1.Starting from the top, begin by responding to questions in the first column (</t>
    </r>
    <r>
      <rPr>
        <b/>
        <i/>
        <sz val="11"/>
        <color theme="1"/>
        <rFont val="Franklin Gothic Book"/>
        <family val="2"/>
      </rPr>
      <t>Amount</t>
    </r>
    <r>
      <rPr>
        <i/>
        <sz val="11"/>
        <color theme="1"/>
        <rFont val="Franklin Gothic Book"/>
        <family val="2"/>
      </rPr>
      <t>). Guidance will be provided in yellow boxes once the cell is highlighted. Click the cells of each EITI Requirement for the precise language of the EITI Standard.</t>
    </r>
  </si>
  <si>
    <t>2.More guidance will appear as you fill the cells. Please fill out as directed, completing every column for each row before beginning the next.</t>
  </si>
  <si>
    <r>
      <t xml:space="preserve">For example, when choosing "Yes, in the EITI Report" "please include the section in the EITI Report" appears in the </t>
    </r>
    <r>
      <rPr>
        <b/>
        <i/>
        <sz val="11"/>
        <color theme="1"/>
        <rFont val="Franklin Gothic Book"/>
        <family val="2"/>
      </rPr>
      <t>Source / units</t>
    </r>
    <r>
      <rPr>
        <i/>
        <sz val="11"/>
        <color theme="1"/>
        <rFont val="Franklin Gothic Book"/>
        <family val="2"/>
      </rPr>
      <t xml:space="preserve"> box.</t>
    </r>
  </si>
  <si>
    <r>
      <t>3. Include any additional information or comments as needed in the "</t>
    </r>
    <r>
      <rPr>
        <b/>
        <i/>
        <sz val="11"/>
        <color theme="1"/>
        <rFont val="Franklin Gothic Book"/>
        <family val="2"/>
      </rPr>
      <t xml:space="preserve">Comments / Notes" </t>
    </r>
    <r>
      <rPr>
        <i/>
        <sz val="11"/>
        <color theme="1"/>
        <rFont val="Franklin Gothic Book"/>
        <family val="2"/>
      </rPr>
      <t>column.</t>
    </r>
  </si>
  <si>
    <r>
      <rPr>
        <i/>
        <sz val="11"/>
        <rFont val="Franklin Gothic Book"/>
        <family val="2"/>
      </rPr>
      <t>If you have any questions, please contact</t>
    </r>
    <r>
      <rPr>
        <i/>
        <u/>
        <sz val="11"/>
        <color theme="10"/>
        <rFont val="Franklin Gothic Book"/>
        <family val="2"/>
      </rPr>
      <t xml:space="preserve"> </t>
    </r>
    <r>
      <rPr>
        <b/>
        <u/>
        <sz val="11"/>
        <color theme="10"/>
        <rFont val="Franklin Gothic Book"/>
        <family val="2"/>
      </rPr>
      <t>data@eiti.org</t>
    </r>
  </si>
  <si>
    <t>Requirement</t>
  </si>
  <si>
    <t>Amount</t>
  </si>
  <si>
    <t>Source / units</t>
  </si>
  <si>
    <t>Quality /Grade</t>
  </si>
  <si>
    <t>Comments / Notes</t>
  </si>
  <si>
    <r>
      <t>EITI Requirement 3.1</t>
    </r>
    <r>
      <rPr>
        <b/>
        <sz val="11"/>
        <rFont val="Franklin Gothic Book"/>
        <family val="2"/>
      </rPr>
      <t>: Exploration activities</t>
    </r>
  </si>
  <si>
    <t>Overview of the extractive industries, including any significant exploration activities</t>
  </si>
  <si>
    <t>&lt;Kindly reference the government website or EITI Report page(s) where this information is disclosed&gt;</t>
  </si>
  <si>
    <t>Disclosure of proven reserves, volume</t>
  </si>
  <si>
    <t>Add commodities here, volume</t>
  </si>
  <si>
    <t>&lt; number &gt;</t>
  </si>
  <si>
    <t>&lt;Select unit&gt;</t>
  </si>
  <si>
    <r>
      <t>EITI Requirement 3.2</t>
    </r>
    <r>
      <rPr>
        <b/>
        <sz val="11"/>
        <rFont val="Franklin Gothic Book"/>
        <family val="2"/>
      </rPr>
      <t>: Production by commodity</t>
    </r>
  </si>
  <si>
    <t>(Harmonised System Codes)</t>
  </si>
  <si>
    <t>Disclosure of production volumes</t>
  </si>
  <si>
    <t>Disclosure of production values</t>
  </si>
  <si>
    <t>Crude oil (2709), volume</t>
  </si>
  <si>
    <t>Sm3</t>
  </si>
  <si>
    <t>&lt;quality or grade of the volume&gt;</t>
  </si>
  <si>
    <t>ALL</t>
  </si>
  <si>
    <t>&lt;method of value calculation, if available&gt;</t>
  </si>
  <si>
    <t>Natural gas (2711), volume</t>
  </si>
  <si>
    <t>Sm3 o.e.</t>
  </si>
  <si>
    <t>USD</t>
  </si>
  <si>
    <t>Gold (7108), volume</t>
  </si>
  <si>
    <t>Tonnes</t>
  </si>
  <si>
    <t>Silver (7106), volume</t>
  </si>
  <si>
    <t>Coal (2701), volume</t>
  </si>
  <si>
    <t>Copper (2603), volume</t>
  </si>
  <si>
    <t>Other (2617), volume</t>
  </si>
  <si>
    <r>
      <t>EITI Requirement 3.3</t>
    </r>
    <r>
      <rPr>
        <b/>
        <sz val="11"/>
        <rFont val="Franklin Gothic Book"/>
        <family val="2"/>
      </rPr>
      <t>: Exports</t>
    </r>
  </si>
  <si>
    <t>Disclosure of export volumes</t>
  </si>
  <si>
    <t>Disclosure of export values</t>
  </si>
  <si>
    <t>oz</t>
  </si>
  <si>
    <r>
      <t>EITI Requirement 6.3</t>
    </r>
    <r>
      <rPr>
        <b/>
        <sz val="11"/>
        <rFont val="Franklin Gothic Book"/>
        <family val="2"/>
      </rPr>
      <t>: Economic contribution</t>
    </r>
  </si>
  <si>
    <t>Does the government disclose information on economic contribution?</t>
  </si>
  <si>
    <r>
      <t>Gross Domestic Product -</t>
    </r>
    <r>
      <rPr>
        <i/>
        <u/>
        <sz val="11"/>
        <color rgb="FF00B0F0"/>
        <rFont val="Franklin Gothic Book"/>
        <family val="2"/>
      </rPr>
      <t xml:space="preserve"> </t>
    </r>
    <r>
      <rPr>
        <i/>
        <u/>
        <sz val="11"/>
        <color rgb="FF0070C0"/>
        <rFont val="Franklin Gothic Book"/>
        <family val="2"/>
      </rPr>
      <t>SNA 2008</t>
    </r>
    <r>
      <rPr>
        <i/>
        <sz val="11"/>
        <color rgb="FF0070C0"/>
        <rFont val="Franklin Gothic Book"/>
        <family val="2"/>
      </rPr>
      <t xml:space="preserve"> C</t>
    </r>
    <r>
      <rPr>
        <i/>
        <sz val="11"/>
        <rFont val="Franklin Gothic Book"/>
        <family val="2"/>
      </rPr>
      <t>. Mining and quarrying, including oil and gas</t>
    </r>
  </si>
  <si>
    <t>Gross Domestic Product ASM -formal sector-</t>
  </si>
  <si>
    <t>ASM informal sector -estimates-</t>
  </si>
  <si>
    <t>Gross Domestic Product - all sectors</t>
  </si>
  <si>
    <t>Government revenue - extractive industries</t>
  </si>
  <si>
    <t>Government revenue - all sectors</t>
  </si>
  <si>
    <t>Exports - extractive industries</t>
  </si>
  <si>
    <t>Exports - all sectors</t>
  </si>
  <si>
    <t>Employment - extractive sector - male</t>
  </si>
  <si>
    <t>people</t>
  </si>
  <si>
    <t>Employment - extractive sector - female</t>
  </si>
  <si>
    <t>Employment - extractive sector</t>
  </si>
  <si>
    <t>Employment - all sectors</t>
  </si>
  <si>
    <t>Investment - extractive sector</t>
  </si>
  <si>
    <t>Investment - all sectors</t>
  </si>
  <si>
    <t>Continue to 3_Entities and projects list</t>
  </si>
  <si>
    <t>Part 3: Reporting entities - (A) government entities, (B) companies and (C) projects</t>
  </si>
  <si>
    <t xml:space="preserve">Covers lists reporting entities (Government agencies, companies and projects) and related information. </t>
  </si>
  <si>
    <r>
      <t xml:space="preserve">1. Begin with entering the </t>
    </r>
    <r>
      <rPr>
        <b/>
        <i/>
        <sz val="11"/>
        <color theme="1"/>
        <rFont val="Franklin Gothic Book"/>
        <family val="2"/>
      </rPr>
      <t xml:space="preserve">(A) government entities </t>
    </r>
    <r>
      <rPr>
        <i/>
        <sz val="11"/>
        <color theme="1"/>
        <rFont val="Franklin Gothic Book"/>
        <family val="2"/>
      </rPr>
      <t xml:space="preserve">reporting to the EITI. Note that 'total reported' is automatically pulled from sheet 4_Extractive revenues -full- </t>
    </r>
  </si>
  <si>
    <t xml:space="preserve">          Note that columns F to H now allows to capture information on data quality. </t>
  </si>
  <si>
    <r>
      <t xml:space="preserve">2. Enter </t>
    </r>
    <r>
      <rPr>
        <b/>
        <i/>
        <sz val="11"/>
        <color theme="1"/>
        <rFont val="Franklin Gothic Book"/>
        <family val="2"/>
      </rPr>
      <t>(B) reporting companies</t>
    </r>
    <r>
      <rPr>
        <i/>
        <sz val="11"/>
        <color theme="1"/>
        <rFont val="Franklin Gothic Book"/>
        <family val="2"/>
      </rPr>
      <t xml:space="preserve">, beginning with adding the type of identity number (ID) referenced and the issuer of the company ID. Note that 'total payments to government' is automatically pulled from sheet 4_Extractive revenues -full- </t>
    </r>
  </si>
  <si>
    <t xml:space="preserve">           Note columns J to M allow to add information on data quality assurances. </t>
  </si>
  <si>
    <r>
      <t xml:space="preserve">3.Enter the </t>
    </r>
    <r>
      <rPr>
        <b/>
        <i/>
        <sz val="11"/>
        <color theme="1"/>
        <rFont val="Franklin Gothic Book"/>
        <family val="2"/>
      </rPr>
      <t xml:space="preserve">(C) projects. </t>
    </r>
    <r>
      <rPr>
        <i/>
        <sz val="11"/>
        <color theme="1"/>
        <rFont val="Franklin Gothic Book"/>
        <family val="2"/>
      </rPr>
      <t xml:space="preserve">Note that columns L to O allow for entry of project cost (Requirement 4.10) and columns P and Q for CO2 emissions reporting by project. </t>
    </r>
  </si>
  <si>
    <r>
      <rPr>
        <i/>
        <sz val="11"/>
        <rFont val="Franklin Gothic Book"/>
        <family val="2"/>
      </rPr>
      <t xml:space="preserve">If you have any questions, please contact </t>
    </r>
    <r>
      <rPr>
        <b/>
        <u/>
        <sz val="11"/>
        <color theme="10"/>
        <rFont val="Franklin Gothic Book"/>
        <family val="2"/>
      </rPr>
      <t>data@eiti.org</t>
    </r>
  </si>
  <si>
    <t>(A) Reporting government entities list</t>
  </si>
  <si>
    <t>Information on the entity</t>
  </si>
  <si>
    <t>Information on data quality</t>
  </si>
  <si>
    <t>Full name of entity</t>
  </si>
  <si>
    <t>Entity type</t>
  </si>
  <si>
    <t>ID number (if applicable)</t>
  </si>
  <si>
    <t>Total reported</t>
  </si>
  <si>
    <t xml:space="preserve">Submitted data to EITI ? </t>
  </si>
  <si>
    <t>Subjected to audit standards?</t>
  </si>
  <si>
    <t>Adhered to MSG's quality assurance requirements?</t>
  </si>
  <si>
    <t>Example entity I</t>
  </si>
  <si>
    <t>&lt; Agency type &gt;</t>
  </si>
  <si>
    <t>Tax Revenue Authority (example)</t>
  </si>
  <si>
    <t>Central goverment</t>
  </si>
  <si>
    <t>&lt;Use Legal Entity Identifier if available&gt;</t>
  </si>
  <si>
    <t>Ministry of Mines</t>
  </si>
  <si>
    <t>SOE</t>
  </si>
  <si>
    <t xml:space="preserve">State-owned enterprises &amp; public corporations </t>
  </si>
  <si>
    <t>Other Govt. Agency</t>
  </si>
  <si>
    <t>Add new rows as necessary, right click the row number to the left and select "Insert"</t>
  </si>
  <si>
    <t>(B) Reporting companies' list</t>
  </si>
  <si>
    <t>Provide the type of ID number referenced in the below list on companies and the issuer of the ID number</t>
  </si>
  <si>
    <t>Type of company ID</t>
  </si>
  <si>
    <t>Issuer</t>
  </si>
  <si>
    <t>Link</t>
  </si>
  <si>
    <t>Example: Taxpayer Identification Number</t>
  </si>
  <si>
    <t>i.e. Unified companies register</t>
  </si>
  <si>
    <t>If available, link to the registry or agency</t>
  </si>
  <si>
    <t>Full company name</t>
  </si>
  <si>
    <r>
      <t xml:space="preserve">Is the company an </t>
    </r>
    <r>
      <rPr>
        <u/>
        <sz val="11"/>
        <color rgb="FFFFFFFF"/>
        <rFont val="Franklin Gothic Book"/>
        <family val="2"/>
      </rPr>
      <t>EITI Supporting company</t>
    </r>
    <r>
      <rPr>
        <sz val="11"/>
        <color rgb="FFFFFFFF"/>
        <rFont val="Franklin Gothic Book"/>
        <family val="2"/>
      </rPr>
      <t>?</t>
    </r>
  </si>
  <si>
    <t>Company type</t>
  </si>
  <si>
    <t>Company ID number</t>
  </si>
  <si>
    <t>Sector</t>
  </si>
  <si>
    <t>Commodities (comma-seperated)</t>
  </si>
  <si>
    <t>Total payments to Government</t>
  </si>
  <si>
    <t xml:space="preserve">Stock exchange listing or company website </t>
  </si>
  <si>
    <t>Audited financial statement (or balance sheet, cash flows, profit/loss statement if unavailable)</t>
  </si>
  <si>
    <t>Subjected to audit standards for fiscal year covered?</t>
  </si>
  <si>
    <t>Example SOE 1</t>
  </si>
  <si>
    <t>State-owned enterprise</t>
  </si>
  <si>
    <t>Oil &amp; Gas</t>
  </si>
  <si>
    <t>&lt;Oil, Gas, Condensates&gt;</t>
  </si>
  <si>
    <t>Listed company example</t>
  </si>
  <si>
    <t>Publicly listed company</t>
  </si>
  <si>
    <t>Mining</t>
  </si>
  <si>
    <t>&lt;Choose sector&gt;</t>
  </si>
  <si>
    <t>(C) Reporting projects' list</t>
  </si>
  <si>
    <t xml:space="preserve">Information on cost </t>
  </si>
  <si>
    <t xml:space="preserve">Information on greenhouse gas </t>
  </si>
  <si>
    <t>Full project name</t>
  </si>
  <si>
    <t>Legal agreement reference number(s): contract, licence, lease, concession, …</t>
  </si>
  <si>
    <t>Start date</t>
  </si>
  <si>
    <t>Expiry date</t>
  </si>
  <si>
    <t>Affiliated companies, start with Operator</t>
  </si>
  <si>
    <t>Commodities (one commodity/row)</t>
  </si>
  <si>
    <t>Status</t>
  </si>
  <si>
    <t>Production (volume)</t>
  </si>
  <si>
    <t>Unit</t>
  </si>
  <si>
    <t>Production (value)</t>
  </si>
  <si>
    <t>Currency</t>
  </si>
  <si>
    <t>Costs -Capex-</t>
  </si>
  <si>
    <t>Costs -Opex-</t>
  </si>
  <si>
    <t>Cost currency</t>
  </si>
  <si>
    <t>GHG Emissions</t>
  </si>
  <si>
    <t>Emissions unit</t>
  </si>
  <si>
    <t>Example project I</t>
  </si>
  <si>
    <t>Not applicable</t>
  </si>
  <si>
    <t>EITI Company LLC</t>
  </si>
  <si>
    <t>Natural gas (2711)</t>
  </si>
  <si>
    <t>&lt; Choose phase &gt;</t>
  </si>
  <si>
    <t>&lt; XXX &gt;</t>
  </si>
  <si>
    <t>Tonnes eq CO2</t>
  </si>
  <si>
    <t>Example project II</t>
  </si>
  <si>
    <t>XI397</t>
  </si>
  <si>
    <t>EITI Company LLC, Totally green Ltd</t>
  </si>
  <si>
    <t>Diamonds (7102)</t>
  </si>
  <si>
    <t>Production</t>
  </si>
  <si>
    <t>carats</t>
  </si>
  <si>
    <t>Example project III</t>
  </si>
  <si>
    <t>Copper (2603)</t>
  </si>
  <si>
    <t>Another project</t>
  </si>
  <si>
    <t>Cobalt (2605)</t>
  </si>
  <si>
    <t>Mining project X</t>
  </si>
  <si>
    <t>XI7400</t>
  </si>
  <si>
    <t>EITI Company LLC, Bigmillions Ltd</t>
  </si>
  <si>
    <t>Gold (7108)</t>
  </si>
  <si>
    <t>XI7401</t>
  </si>
  <si>
    <t>Crude oil (2709)</t>
  </si>
  <si>
    <t>XI7402</t>
  </si>
  <si>
    <t>XI7403</t>
  </si>
  <si>
    <t>XI7404</t>
  </si>
  <si>
    <t>MM9876, MM1567</t>
  </si>
  <si>
    <t>Continue to 4_Extractive revenues  -full-</t>
  </si>
  <si>
    <t>Summary data template</t>
  </si>
  <si>
    <t>Part 4:  Total government revenues from extractive sector (using GFS)</t>
  </si>
  <si>
    <t>Contains comprehensive data on government revenues per revenue stream, according to GFSM (Government Finance Statistics) classification.</t>
  </si>
  <si>
    <t>What is GFS?</t>
  </si>
  <si>
    <r>
      <t xml:space="preserve">1. Enter the name of </t>
    </r>
    <r>
      <rPr>
        <b/>
        <i/>
        <sz val="11"/>
        <color theme="1"/>
        <rFont val="Franklin Gothic Book"/>
        <family val="2"/>
      </rPr>
      <t>all government Revenue streams</t>
    </r>
    <r>
      <rPr>
        <i/>
        <sz val="11"/>
        <color theme="1"/>
        <rFont val="Franklin Gothic Book"/>
        <family val="2"/>
      </rPr>
      <t xml:space="preserve"> for the extractive sectors, including revenues that fall below agreed materiality thresholds (one row should be used for each individual revenue stream and individual governmant entity)</t>
    </r>
  </si>
  <si>
    <r>
      <t xml:space="preserve">2. Enter the </t>
    </r>
    <r>
      <rPr>
        <b/>
        <i/>
        <sz val="11"/>
        <color theme="1"/>
        <rFont val="Franklin Gothic Book"/>
        <family val="2"/>
      </rPr>
      <t>legal basis</t>
    </r>
    <r>
      <rPr>
        <i/>
        <sz val="11"/>
        <color theme="1"/>
        <rFont val="Franklin Gothic Book"/>
        <family val="2"/>
      </rPr>
      <t xml:space="preserve"> for each revenue stream: Law, contract,…</t>
    </r>
  </si>
  <si>
    <r>
      <t xml:space="preserve">3. Enter the name of the </t>
    </r>
    <r>
      <rPr>
        <b/>
        <i/>
        <sz val="11"/>
        <rFont val="Franklin Gothic Book"/>
        <family val="2"/>
      </rPr>
      <t>issuing Government entity</t>
    </r>
    <r>
      <rPr>
        <i/>
        <sz val="11"/>
        <rFont val="Franklin Gothic Book"/>
        <family val="2"/>
      </rPr>
      <t xml:space="preserve"> (choose using the dropdown list. It will appear there since you have already entered the government entitiy in Part 3).</t>
    </r>
    <r>
      <rPr>
        <i/>
        <sz val="11"/>
        <color theme="1"/>
        <rFont val="Franklin Gothic Book"/>
        <family val="2"/>
      </rPr>
      <t xml:space="preserve"> 'Issuing' refers to the entity that invoices the company and that needs to review with the collecting entity if the correct amount was paid. </t>
    </r>
  </si>
  <si>
    <r>
      <t xml:space="preserve">4. Enter the name of the </t>
    </r>
    <r>
      <rPr>
        <b/>
        <i/>
        <sz val="11"/>
        <color theme="1"/>
        <rFont val="Franklin Gothic Book"/>
        <family val="2"/>
      </rPr>
      <t xml:space="preserve">final recipient, </t>
    </r>
    <r>
      <rPr>
        <i/>
        <sz val="11"/>
        <color theme="1"/>
        <rFont val="Franklin Gothic Book"/>
        <family val="2"/>
      </rPr>
      <t>which refers to the government entity that receives the actual payment. This can be the treasury, or if it's off budget, a different collecting entity, such as a special purpose fund. If the receiving government entity is the same as the issuing government entity, copy paste the name.</t>
    </r>
  </si>
  <si>
    <r>
      <t xml:space="preserve">5.Choose the </t>
    </r>
    <r>
      <rPr>
        <b/>
        <i/>
        <sz val="11"/>
        <rFont val="Franklin Gothic Book"/>
        <family val="2"/>
      </rPr>
      <t>Sector</t>
    </r>
    <r>
      <rPr>
        <i/>
        <sz val="11"/>
        <rFont val="Franklin Gothic Book"/>
        <family val="2"/>
      </rPr>
      <t xml:space="preserve"> and the </t>
    </r>
    <r>
      <rPr>
        <b/>
        <i/>
        <sz val="11"/>
        <rFont val="Franklin Gothic Book"/>
        <family val="2"/>
      </rPr>
      <t>GFS Classification</t>
    </r>
    <r>
      <rPr>
        <i/>
        <sz val="11"/>
        <rFont val="Franklin Gothic Book"/>
        <family val="2"/>
      </rPr>
      <t xml:space="preserve"> this revenue applies to. Use the guidance provided in the </t>
    </r>
    <r>
      <rPr>
        <i/>
        <u/>
        <sz val="11"/>
        <rFont val="Franklin Gothic Book"/>
        <family val="2"/>
      </rPr>
      <t>GFS Framework</t>
    </r>
    <r>
      <rPr>
        <b/>
        <i/>
        <u/>
        <sz val="11"/>
        <rFont val="Franklin Gothic Book"/>
        <family val="2"/>
      </rPr>
      <t xml:space="preserve"> </t>
    </r>
    <r>
      <rPr>
        <i/>
        <u/>
        <sz val="11"/>
        <rFont val="Franklin Gothic Book"/>
        <family val="2"/>
      </rPr>
      <t xml:space="preserve">for EITI reporting. </t>
    </r>
    <r>
      <rPr>
        <i/>
        <sz val="11"/>
        <rFont val="Franklin Gothic Book"/>
        <family val="2"/>
      </rPr>
      <t>If a revenue stream cannot be disaggregated by sector, chose "Other".</t>
    </r>
  </si>
  <si>
    <r>
      <t xml:space="preserve">6. In the </t>
    </r>
    <r>
      <rPr>
        <b/>
        <i/>
        <sz val="11"/>
        <rFont val="Franklin Gothic Book"/>
        <family val="2"/>
      </rPr>
      <t xml:space="preserve">Revenue value </t>
    </r>
    <r>
      <rPr>
        <i/>
        <sz val="11"/>
        <rFont val="Franklin Gothic Book"/>
        <family val="2"/>
      </rPr>
      <t>column, enter total figure of each revenue stream as disclosed by government, including revenues that were not reconciled.</t>
    </r>
  </si>
  <si>
    <t xml:space="preserve"> Remember: Governments receipts from companies on behalf of their employees should be excluded (e.g personal income tax PAYE, employee social security contributions, withholding tax) because they are not considered payments from companies to government.</t>
  </si>
  <si>
    <t>7. If there are any payments which are in the EITI Report, but cannot be matched with the GFS categories, please list them in the box below called "Additional information".</t>
  </si>
  <si>
    <r>
      <rPr>
        <i/>
        <sz val="11"/>
        <rFont val="Franklin Gothic Book"/>
        <family val="2"/>
      </rPr>
      <t xml:space="preserve">If you have any questions, please contact </t>
    </r>
    <r>
      <rPr>
        <b/>
        <i/>
        <u/>
        <sz val="11"/>
        <color theme="10"/>
        <rFont val="Franklin Gothic Book"/>
        <family val="2"/>
      </rPr>
      <t>data@eiti.org</t>
    </r>
  </si>
  <si>
    <t>GFS Framework for EITI Reporting</t>
  </si>
  <si>
    <r>
      <t>EITI Requirement 5.1.b</t>
    </r>
    <r>
      <rPr>
        <i/>
        <sz val="11"/>
        <rFont val="Franklin Gothic Book"/>
        <family val="2"/>
      </rPr>
      <t>: Revenue classification</t>
    </r>
  </si>
  <si>
    <r>
      <t>EITI Requirement 4.1.d</t>
    </r>
    <r>
      <rPr>
        <b/>
        <sz val="11"/>
        <rFont val="Franklin Gothic Book"/>
        <family val="2"/>
      </rPr>
      <t>: Full government disclosure</t>
    </r>
  </si>
  <si>
    <t>GFS Level 1</t>
  </si>
  <si>
    <t>GFS Level 2</t>
  </si>
  <si>
    <t>GFS Level 3</t>
  </si>
  <si>
    <t>GFS Level 4</t>
  </si>
  <si>
    <t>GFS Classification</t>
  </si>
  <si>
    <t>Revenue stream name</t>
  </si>
  <si>
    <t>Legal basis</t>
  </si>
  <si>
    <t>Issuing government entity</t>
  </si>
  <si>
    <t>Final recipient</t>
  </si>
  <si>
    <t>Revenue value</t>
  </si>
  <si>
    <t>Extraordinary taxes on income, profits and capital gains (1112E2)</t>
  </si>
  <si>
    <t>Other</t>
  </si>
  <si>
    <t>Extractives Profit Tax</t>
  </si>
  <si>
    <t>Mining code</t>
  </si>
  <si>
    <t>Tax Revenue Authority</t>
  </si>
  <si>
    <t>GFS, or Government Finance Statistics, is an international framework for categorising revenue streams so they are comparable across countries and time-periods. See full framework example below. The framework used below has been developped by the IMF and EITI International Secretariat.
The letter E in the GFS codes means that these are codes only used for revenues from extractives companies. The digits to the right were specifically designed for extractive sector companies.</t>
  </si>
  <si>
    <t>General taxes on goods and services (VAT, sales tax, turnover tax) (1141E)</t>
  </si>
  <si>
    <t>VAT</t>
  </si>
  <si>
    <t>Production-sharing Agreement</t>
  </si>
  <si>
    <t>Royalties (1415E1)</t>
  </si>
  <si>
    <t>Mining royalties</t>
  </si>
  <si>
    <t>Contract</t>
  </si>
  <si>
    <t>Licence fees (114521E)</t>
  </si>
  <si>
    <t>Concession fees</t>
  </si>
  <si>
    <t>Environmental Law</t>
  </si>
  <si>
    <t>Oil/gas royalty</t>
  </si>
  <si>
    <t>&lt;Legal basis&gt;</t>
  </si>
  <si>
    <t>Emission and pollution taxes (114522E)</t>
  </si>
  <si>
    <t>Gas flaring fee</t>
  </si>
  <si>
    <t>For more guidance, please visit https://eiti.org/summary-data-template</t>
  </si>
  <si>
    <t>License fees</t>
  </si>
  <si>
    <r>
      <rPr>
        <i/>
        <u/>
        <sz val="11"/>
        <rFont val="Franklin Gothic Book"/>
        <family val="2"/>
      </rPr>
      <t xml:space="preserve">or, </t>
    </r>
    <r>
      <rPr>
        <b/>
        <u/>
        <sz val="11"/>
        <color theme="10"/>
        <rFont val="Franklin Gothic Book"/>
        <family val="2"/>
      </rPr>
      <t>https://www.imf.org/external/np/sta/gfsm/</t>
    </r>
  </si>
  <si>
    <t>Other taxes payable by natural resource companies (116E)</t>
  </si>
  <si>
    <t>Payment type A</t>
  </si>
  <si>
    <t>Payment type B</t>
  </si>
  <si>
    <t>Delivered/paid to state-owned enterprise(s) (1415E32)</t>
  </si>
  <si>
    <t>&lt; Revenue stream name &gt;</t>
  </si>
  <si>
    <t>&lt; Choose agency &gt;</t>
  </si>
  <si>
    <t>&lt;Choose from menu&gt;</t>
  </si>
  <si>
    <t xml:space="preserve"> </t>
  </si>
  <si>
    <t>Total in USD</t>
  </si>
  <si>
    <t>Additional information</t>
  </si>
  <si>
    <t>Any additional information that is not eligible for inclusion in the table above, please include below as comments.</t>
  </si>
  <si>
    <t>Comment 1</t>
  </si>
  <si>
    <t>Please include comments here. PAYE and withholding taxes are not paid on behalf of companies and should therefore be excluded</t>
  </si>
  <si>
    <t>Comment 2</t>
  </si>
  <si>
    <t>Insert additional rows as needed. E.g., the below table covers the excluded revenues</t>
  </si>
  <si>
    <t>Government entity</t>
  </si>
  <si>
    <t>PAYE</t>
  </si>
  <si>
    <t>Revenue authority</t>
  </si>
  <si>
    <t>Withholding tax</t>
  </si>
  <si>
    <t>Total</t>
  </si>
  <si>
    <t>Comment 3</t>
  </si>
  <si>
    <t>Please include comments here.</t>
  </si>
  <si>
    <t>Comment 4</t>
  </si>
  <si>
    <t>Comment 5</t>
  </si>
  <si>
    <t>Continue to 5_Gov revenues (comp+proj)</t>
  </si>
  <si>
    <t xml:space="preserve">Part 5: Government revenues disaggregated by company and project </t>
  </si>
  <si>
    <t xml:space="preserve">Captures company- and project-level data per revenue stream. The companies and projects are available from drop-down since the data is entered in sheet 3. </t>
  </si>
  <si>
    <t>EITI Requirement 4.1.c: Company payments</t>
  </si>
  <si>
    <t>EITI Requirement 4.7: Project-level reporting</t>
  </si>
  <si>
    <t>How to fill this sheet:</t>
  </si>
  <si>
    <r>
      <t>1. Select</t>
    </r>
    <r>
      <rPr>
        <b/>
        <i/>
        <sz val="11"/>
        <color theme="1"/>
        <rFont val="Franklin Gothic Book"/>
        <family val="2"/>
      </rPr>
      <t xml:space="preserve"> company</t>
    </r>
    <r>
      <rPr>
        <i/>
        <sz val="11"/>
        <color theme="1"/>
        <rFont val="Franklin Gothic Book"/>
        <family val="2"/>
      </rPr>
      <t xml:space="preserve"> name from drop-down menu</t>
    </r>
  </si>
  <si>
    <r>
      <t xml:space="preserve">2. Select </t>
    </r>
    <r>
      <rPr>
        <b/>
        <i/>
        <sz val="11"/>
        <color theme="1"/>
        <rFont val="Franklin Gothic Book"/>
        <family val="2"/>
      </rPr>
      <t>issuing government entity</t>
    </r>
    <r>
      <rPr>
        <i/>
        <sz val="11"/>
        <color theme="1"/>
        <rFont val="Franklin Gothic Book"/>
        <family val="2"/>
      </rPr>
      <t xml:space="preserve"> and </t>
    </r>
    <r>
      <rPr>
        <b/>
        <i/>
        <sz val="11"/>
        <color theme="1"/>
        <rFont val="Franklin Gothic Book"/>
        <family val="2"/>
      </rPr>
      <t>payment name</t>
    </r>
    <r>
      <rPr>
        <i/>
        <sz val="11"/>
        <color theme="1"/>
        <rFont val="Franklin Gothic Book"/>
        <family val="2"/>
      </rPr>
      <t xml:space="preserve"> from drop-down menu</t>
    </r>
  </si>
  <si>
    <r>
      <t xml:space="preserve">3. Indicate whether the payment stream is (i) </t>
    </r>
    <r>
      <rPr>
        <b/>
        <i/>
        <sz val="11"/>
        <color theme="1"/>
        <rFont val="Franklin Gothic Book"/>
        <family val="2"/>
      </rPr>
      <t>levied on project</t>
    </r>
    <r>
      <rPr>
        <i/>
        <sz val="11"/>
        <color theme="1"/>
        <rFont val="Franklin Gothic Book"/>
        <family val="2"/>
      </rPr>
      <t xml:space="preserve"> and (ii) </t>
    </r>
    <r>
      <rPr>
        <b/>
        <i/>
        <sz val="11"/>
        <color theme="1"/>
        <rFont val="Franklin Gothic Book"/>
        <family val="2"/>
      </rPr>
      <t>reported by project</t>
    </r>
  </si>
  <si>
    <r>
      <t xml:space="preserve">4. Enter project information: </t>
    </r>
    <r>
      <rPr>
        <b/>
        <i/>
        <sz val="11"/>
        <color theme="1"/>
        <rFont val="Franklin Gothic Book"/>
        <family val="2"/>
      </rPr>
      <t>project name</t>
    </r>
    <r>
      <rPr>
        <i/>
        <sz val="11"/>
        <color theme="1"/>
        <rFont val="Franklin Gothic Book"/>
        <family val="2"/>
      </rPr>
      <t xml:space="preserve">, and </t>
    </r>
    <r>
      <rPr>
        <b/>
        <i/>
        <sz val="11"/>
        <color theme="1"/>
        <rFont val="Franklin Gothic Book"/>
        <family val="2"/>
      </rPr>
      <t>reporting currency</t>
    </r>
  </si>
  <si>
    <r>
      <t xml:space="preserve">5. Enter </t>
    </r>
    <r>
      <rPr>
        <b/>
        <i/>
        <sz val="11"/>
        <color theme="1"/>
        <rFont val="Franklin Gothic Book"/>
        <family val="2"/>
      </rPr>
      <t>revenue value</t>
    </r>
    <r>
      <rPr>
        <i/>
        <sz val="11"/>
        <color theme="1"/>
        <rFont val="Franklin Gothic Book"/>
        <family val="2"/>
      </rPr>
      <t>,</t>
    </r>
    <r>
      <rPr>
        <i/>
        <u/>
        <sz val="11"/>
        <color theme="1"/>
        <rFont val="Franklin Gothic Book"/>
        <family val="2"/>
      </rPr>
      <t>as disclosed by government</t>
    </r>
    <r>
      <rPr>
        <i/>
        <sz val="11"/>
        <color theme="1"/>
        <rFont val="Franklin Gothic Book"/>
        <family val="2"/>
      </rPr>
      <t xml:space="preserve"> and any </t>
    </r>
    <r>
      <rPr>
        <b/>
        <i/>
        <sz val="11"/>
        <color theme="1"/>
        <rFont val="Franklin Gothic Book"/>
        <family val="2"/>
      </rPr>
      <t>comments</t>
    </r>
    <r>
      <rPr>
        <i/>
        <sz val="11"/>
        <color theme="1"/>
        <rFont val="Franklin Gothic Book"/>
        <family val="2"/>
      </rPr>
      <t xml:space="preserve"> that may be applicable</t>
    </r>
  </si>
  <si>
    <t>In-kind payments (if applicable)</t>
  </si>
  <si>
    <t>Company</t>
  </si>
  <si>
    <t>Levied on project (Y/N)</t>
  </si>
  <si>
    <t>Reported by project (Y/N)</t>
  </si>
  <si>
    <t>Project name (if applicable)</t>
  </si>
  <si>
    <t>Reporting currency</t>
  </si>
  <si>
    <t>Payment made in-kind (Y/N)</t>
  </si>
  <si>
    <t>In-kind volume (if applicable)</t>
  </si>
  <si>
    <t>Unit (if applicable)</t>
  </si>
  <si>
    <t>No</t>
  </si>
  <si>
    <t>Greeny South LNG</t>
  </si>
  <si>
    <t>Non-project payments</t>
  </si>
  <si>
    <t>&lt;XXX&gt;</t>
  </si>
  <si>
    <t>Yes</t>
  </si>
  <si>
    <t>Alphago Mine</t>
  </si>
  <si>
    <t>Deep Blue  Mine</t>
  </si>
  <si>
    <t>Totally green Ltd</t>
  </si>
  <si>
    <t>*** form ends</t>
  </si>
  <si>
    <t>Table 1 - Country codes</t>
  </si>
  <si>
    <t>Table 2 - Simple options</t>
  </si>
  <si>
    <t>Table 3 - Reporting options</t>
  </si>
  <si>
    <t>Table 5 - Commodities list</t>
  </si>
  <si>
    <t>Table 6 - GFS Codes / Classification</t>
  </si>
  <si>
    <t>Table 7 - Sectors</t>
  </si>
  <si>
    <t>Table 8 - Project phases</t>
  </si>
  <si>
    <t>Table 9 - Government entity types</t>
  </si>
  <si>
    <t>Table 10 - Company types</t>
  </si>
  <si>
    <t>Country or Area name</t>
  </si>
  <si>
    <t>ISO Alpha-2 Code</t>
  </si>
  <si>
    <t>ISO Numeric Code (UN M49)</t>
  </si>
  <si>
    <t>Currency code (ISO-4217)</t>
  </si>
  <si>
    <t>Currency code num (ISO-4217)</t>
  </si>
  <si>
    <t>List</t>
  </si>
  <si>
    <t>HS ProductCode</t>
  </si>
  <si>
    <t>HS Product Description</t>
  </si>
  <si>
    <t>HS Product Description w volume</t>
  </si>
  <si>
    <t>Combined</t>
  </si>
  <si>
    <t>GFS description</t>
  </si>
  <si>
    <t>GFS Code</t>
  </si>
  <si>
    <t>Sector(s)</t>
  </si>
  <si>
    <t>Project phases</t>
  </si>
  <si>
    <t>United States of America</t>
  </si>
  <si>
    <t>US</t>
  </si>
  <si>
    <t>USA</t>
  </si>
  <si>
    <t>840</t>
  </si>
  <si>
    <t>United States dollar</t>
  </si>
  <si>
    <t>&lt; EITI Reporting or systematically disclosed? &gt;</t>
  </si>
  <si>
    <t>2501</t>
  </si>
  <si>
    <t>Salt and pure sodium chloride (2501)</t>
  </si>
  <si>
    <t>Salt and pure sodium chloride (2501), volume</t>
  </si>
  <si>
    <t>Ordinary taxes on income, profits and capital gains (1112E1)</t>
  </si>
  <si>
    <t>Ordinary taxes on income, profits and capital gains</t>
  </si>
  <si>
    <t>1112E1</t>
  </si>
  <si>
    <t>Taxes (11E)</t>
  </si>
  <si>
    <t>Taxes on income, profits and capital gains (111E)</t>
  </si>
  <si>
    <t>Afghanistan</t>
  </si>
  <si>
    <t>AF</t>
  </si>
  <si>
    <t>AFG</t>
  </si>
  <si>
    <t>4</t>
  </si>
  <si>
    <t>AFN</t>
  </si>
  <si>
    <t>Afghan afghani</t>
  </si>
  <si>
    <t>Yes, systematically disclosed</t>
  </si>
  <si>
    <t>2502</t>
  </si>
  <si>
    <t>Iron pyrites (2502)</t>
  </si>
  <si>
    <t>Iron pyrites (2502), volume</t>
  </si>
  <si>
    <t>Extraordinary taxes on income, profits and capital gains</t>
  </si>
  <si>
    <t>1112E2</t>
  </si>
  <si>
    <t>Exploration</t>
  </si>
  <si>
    <t>State government</t>
  </si>
  <si>
    <t>Aland Islands</t>
  </si>
  <si>
    <t>AX</t>
  </si>
  <si>
    <t>ALA</t>
  </si>
  <si>
    <t>248</t>
  </si>
  <si>
    <t>EUR</t>
  </si>
  <si>
    <t>Euro</t>
  </si>
  <si>
    <t>Partially</t>
  </si>
  <si>
    <t>Yes, through EITI reporting</t>
  </si>
  <si>
    <t>2503</t>
  </si>
  <si>
    <t>Sulphur of all kinds (2503)</t>
  </si>
  <si>
    <t>Sulphur of all kinds (2503), volume</t>
  </si>
  <si>
    <t>Taxes on payroll and workforce (112E)</t>
  </si>
  <si>
    <t>Taxes on payroll and workforce</t>
  </si>
  <si>
    <t>112E</t>
  </si>
  <si>
    <t>Local government</t>
  </si>
  <si>
    <t>Private company</t>
  </si>
  <si>
    <t>AL</t>
  </si>
  <si>
    <t>ALB</t>
  </si>
  <si>
    <t>8</t>
  </si>
  <si>
    <t>Albanian lek</t>
  </si>
  <si>
    <t>2504</t>
  </si>
  <si>
    <t>Natural graphite (2504)</t>
  </si>
  <si>
    <t>Natural graphite (2504), volume</t>
  </si>
  <si>
    <t>Taxes on property (113E)</t>
  </si>
  <si>
    <t>Taxes on property</t>
  </si>
  <si>
    <t>113E</t>
  </si>
  <si>
    <t>Development</t>
  </si>
  <si>
    <t>Joint venture</t>
  </si>
  <si>
    <t>Algeria</t>
  </si>
  <si>
    <t>DZ</t>
  </si>
  <si>
    <t>DZA</t>
  </si>
  <si>
    <t>12</t>
  </si>
  <si>
    <t>DZD</t>
  </si>
  <si>
    <t>Algerian dinar</t>
  </si>
  <si>
    <t>Not available</t>
  </si>
  <si>
    <t>2505</t>
  </si>
  <si>
    <t>Natural sands (2505)</t>
  </si>
  <si>
    <t>Natural sands (2505), volume</t>
  </si>
  <si>
    <t>General taxes on goods and services (VAT, sales tax, turnover tax)</t>
  </si>
  <si>
    <t>1141E</t>
  </si>
  <si>
    <t>Taxes on goods and services (114E)</t>
  </si>
  <si>
    <t>American Samoa</t>
  </si>
  <si>
    <t>AS</t>
  </si>
  <si>
    <t>ASM</t>
  </si>
  <si>
    <t>16</t>
  </si>
  <si>
    <t>2506</t>
  </si>
  <si>
    <t>Quartz (2506)</t>
  </si>
  <si>
    <t>Quartz (2506), volume</t>
  </si>
  <si>
    <t>Excise taxes (1142E)</t>
  </si>
  <si>
    <t>Excise taxes</t>
  </si>
  <si>
    <t>1142E</t>
  </si>
  <si>
    <t>Andorra</t>
  </si>
  <si>
    <t>AD</t>
  </si>
  <si>
    <t>AND</t>
  </si>
  <si>
    <t>20</t>
  </si>
  <si>
    <t>Table 4 - Currency code list</t>
  </si>
  <si>
    <t>2507</t>
  </si>
  <si>
    <t>Kaolin (2507)</t>
  </si>
  <si>
    <t>Kaolin (2507), volume</t>
  </si>
  <si>
    <t>Licence fees</t>
  </si>
  <si>
    <t>114521E</t>
  </si>
  <si>
    <t>Taxes on use of goods/permission to use goods or perform activities (1145E)</t>
  </si>
  <si>
    <t>Angola</t>
  </si>
  <si>
    <t>AO</t>
  </si>
  <si>
    <t>AGO</t>
  </si>
  <si>
    <t>24</t>
  </si>
  <si>
    <t>AOA</t>
  </si>
  <si>
    <t>Angolan kwanza</t>
  </si>
  <si>
    <t>2508</t>
  </si>
  <si>
    <t>Other clays (2508)</t>
  </si>
  <si>
    <t>Other clays (2508), volume</t>
  </si>
  <si>
    <t>Emission and pollution taxes</t>
  </si>
  <si>
    <t>114522E</t>
  </si>
  <si>
    <t>Anguilla</t>
  </si>
  <si>
    <t>AI</t>
  </si>
  <si>
    <t>AIA</t>
  </si>
  <si>
    <t>660</t>
  </si>
  <si>
    <t>XCD</t>
  </si>
  <si>
    <t>East Caribbean dollar</t>
  </si>
  <si>
    <t>AED</t>
  </si>
  <si>
    <t>United Arab Emirates dirham</t>
  </si>
  <si>
    <t>2509</t>
  </si>
  <si>
    <t>Chalk (2509)</t>
  </si>
  <si>
    <t>Chalk (2509), volume</t>
  </si>
  <si>
    <t>Motor vehicle taxes (11451E)</t>
  </si>
  <si>
    <t>Motor vehicle taxes</t>
  </si>
  <si>
    <t>11451E</t>
  </si>
  <si>
    <t>Table 11 -Reliability</t>
  </si>
  <si>
    <t>Antigua and Barbuda</t>
  </si>
  <si>
    <t>AG</t>
  </si>
  <si>
    <t>ATG</t>
  </si>
  <si>
    <t>28</t>
  </si>
  <si>
    <t>2510</t>
  </si>
  <si>
    <t>Natural calcium phosphates (2510)</t>
  </si>
  <si>
    <t>Natural calcium phosphates (2510), volume</t>
  </si>
  <si>
    <t>Customs and other import duties (1151E)</t>
  </si>
  <si>
    <t>Customs and other import duties</t>
  </si>
  <si>
    <t>1151E</t>
  </si>
  <si>
    <t>Taxes on international trade and transactions (115E)</t>
  </si>
  <si>
    <t>Type of response</t>
  </si>
  <si>
    <t>Argentina</t>
  </si>
  <si>
    <t>AR</t>
  </si>
  <si>
    <t>ARG</t>
  </si>
  <si>
    <t>32</t>
  </si>
  <si>
    <t>ARS</t>
  </si>
  <si>
    <t>Argentine peso</t>
  </si>
  <si>
    <t>2511</t>
  </si>
  <si>
    <t>Natural barium sulphate (2511)</t>
  </si>
  <si>
    <t>Natural barium sulphate (2511), volume</t>
  </si>
  <si>
    <t>Taxes on exports (1152E)</t>
  </si>
  <si>
    <t>Taxes on exports</t>
  </si>
  <si>
    <t>1152E</t>
  </si>
  <si>
    <t>Armenia</t>
  </si>
  <si>
    <t>AM</t>
  </si>
  <si>
    <t>ARM</t>
  </si>
  <si>
    <t>51</t>
  </si>
  <si>
    <t>AMD</t>
  </si>
  <si>
    <t>Armenian dram</t>
  </si>
  <si>
    <t>2512</t>
  </si>
  <si>
    <t>Siliceous fossil meals (2512)</t>
  </si>
  <si>
    <t>Siliceous fossil meals (2512), volume</t>
  </si>
  <si>
    <t>Profits of natural resource export monopolies (1153E1)</t>
  </si>
  <si>
    <t>Profits of natural resource export monopolies</t>
  </si>
  <si>
    <t>1153E1</t>
  </si>
  <si>
    <t>Aruba</t>
  </si>
  <si>
    <t>AW</t>
  </si>
  <si>
    <t>ABW</t>
  </si>
  <si>
    <t>533</t>
  </si>
  <si>
    <t>AWG</t>
  </si>
  <si>
    <t>Aruban florin</t>
  </si>
  <si>
    <t>ANG</t>
  </si>
  <si>
    <t>Netherlands Antillean guilder</t>
  </si>
  <si>
    <t>2513</t>
  </si>
  <si>
    <t>Pumice stone (2513)</t>
  </si>
  <si>
    <t>Pumice stone (2513), volume</t>
  </si>
  <si>
    <t>Other taxes payable by natural resource companies</t>
  </si>
  <si>
    <t>116E</t>
  </si>
  <si>
    <t>Unclear</t>
  </si>
  <si>
    <t>Australia</t>
  </si>
  <si>
    <t>AU</t>
  </si>
  <si>
    <t>AUS</t>
  </si>
  <si>
    <t>36</t>
  </si>
  <si>
    <t>AUD</t>
  </si>
  <si>
    <t>Australian dollar</t>
  </si>
  <si>
    <t>2514</t>
  </si>
  <si>
    <t>Slate (2514)</t>
  </si>
  <si>
    <t>Slate (2514), volume</t>
  </si>
  <si>
    <t>Social security employer contributions (1212E)</t>
  </si>
  <si>
    <t>Social security employer contributions</t>
  </si>
  <si>
    <t>1212E</t>
  </si>
  <si>
    <t>Social contributions (12E)</t>
  </si>
  <si>
    <t>Austria</t>
  </si>
  <si>
    <t>AT</t>
  </si>
  <si>
    <t>AUT</t>
  </si>
  <si>
    <t>40</t>
  </si>
  <si>
    <t>2515</t>
  </si>
  <si>
    <t>Marble (2515)</t>
  </si>
  <si>
    <t>Marble (2515), volume</t>
  </si>
  <si>
    <t>From state-owned enterprises (1412E1)</t>
  </si>
  <si>
    <t>From state-owned enterprises</t>
  </si>
  <si>
    <t>1412E1</t>
  </si>
  <si>
    <t>Other revenue (14E)</t>
  </si>
  <si>
    <t>Property income (141E)</t>
  </si>
  <si>
    <t>Dividends (1412E)</t>
  </si>
  <si>
    <t>Azerbaijan</t>
  </si>
  <si>
    <t>AZ</t>
  </si>
  <si>
    <t>AZE</t>
  </si>
  <si>
    <t>31</t>
  </si>
  <si>
    <t>AZN</t>
  </si>
  <si>
    <t>Azerbaijani manat</t>
  </si>
  <si>
    <t>2516</t>
  </si>
  <si>
    <t>Granite (2516)</t>
  </si>
  <si>
    <t>Granite (2516), volume</t>
  </si>
  <si>
    <t>From government participation (equity) (1412E2)</t>
  </si>
  <si>
    <t>From government participation (equity)</t>
  </si>
  <si>
    <t>1412E2</t>
  </si>
  <si>
    <t>Bahamas</t>
  </si>
  <si>
    <t>BS</t>
  </si>
  <si>
    <t>BHS</t>
  </si>
  <si>
    <t>44</t>
  </si>
  <si>
    <t>BSD</t>
  </si>
  <si>
    <t>Bahamian dollar</t>
  </si>
  <si>
    <t>2517</t>
  </si>
  <si>
    <t>Pebbles (2517)</t>
  </si>
  <si>
    <t>Pebbles (2517), volume</t>
  </si>
  <si>
    <t>Withdrawals from income of quasi-corporations (1413E)</t>
  </si>
  <si>
    <t>Withdrawals from income of quasi-corporations</t>
  </si>
  <si>
    <t>1413E</t>
  </si>
  <si>
    <t>Bahrain</t>
  </si>
  <si>
    <t>BH</t>
  </si>
  <si>
    <t>BHR</t>
  </si>
  <si>
    <t>48</t>
  </si>
  <si>
    <t>BHD</t>
  </si>
  <si>
    <t>Bahraini dinar</t>
  </si>
  <si>
    <t>2518</t>
  </si>
  <si>
    <t>Dolomite (2518)</t>
  </si>
  <si>
    <t>Dolomite (2518), volume</t>
  </si>
  <si>
    <t>Royalties</t>
  </si>
  <si>
    <t>1415E1</t>
  </si>
  <si>
    <t>Rent (1415E)</t>
  </si>
  <si>
    <t>Bangladesh</t>
  </si>
  <si>
    <t>BD</t>
  </si>
  <si>
    <t>BGD</t>
  </si>
  <si>
    <t>50</t>
  </si>
  <si>
    <t>BDT</t>
  </si>
  <si>
    <t>Bangladeshi taka</t>
  </si>
  <si>
    <t>BAM</t>
  </si>
  <si>
    <t>Bosnia and Herzegovina convertible mark</t>
  </si>
  <si>
    <t>2519</t>
  </si>
  <si>
    <t>Natural magnesium carbonate (2519)</t>
  </si>
  <si>
    <t>Natural magnesium carbonate (2519), volume</t>
  </si>
  <si>
    <t>Bonuses (1415E2)</t>
  </si>
  <si>
    <t>Bonuses</t>
  </si>
  <si>
    <t>1415E2</t>
  </si>
  <si>
    <t>Barbados</t>
  </si>
  <si>
    <t>BB</t>
  </si>
  <si>
    <t>BRB</t>
  </si>
  <si>
    <t>52</t>
  </si>
  <si>
    <t>BBD</t>
  </si>
  <si>
    <t>Barbadian dollar</t>
  </si>
  <si>
    <t>2520</t>
  </si>
  <si>
    <t>Gypsum (2520)</t>
  </si>
  <si>
    <t>Gypsum (2520), volume</t>
  </si>
  <si>
    <t>Delivered/paid directly to government (1415E31)</t>
  </si>
  <si>
    <t>Delivered/paid directly to government</t>
  </si>
  <si>
    <t>1415E31</t>
  </si>
  <si>
    <t>Production entitlements (in-kind or cash) (1415E3)</t>
  </si>
  <si>
    <t>Belarus</t>
  </si>
  <si>
    <t>BY</t>
  </si>
  <si>
    <t>BLR</t>
  </si>
  <si>
    <t>112</t>
  </si>
  <si>
    <t>BYR</t>
  </si>
  <si>
    <t>Belarussian ruble</t>
  </si>
  <si>
    <t>2521</t>
  </si>
  <si>
    <t>Limestone (2521)</t>
  </si>
  <si>
    <t>Limestone (2521), volume</t>
  </si>
  <si>
    <t>Delivered/paid to state-owned enterprise(s)</t>
  </si>
  <si>
    <t>1415E32</t>
  </si>
  <si>
    <t>Belgium</t>
  </si>
  <si>
    <t>BE</t>
  </si>
  <si>
    <t>BEL</t>
  </si>
  <si>
    <t>56</t>
  </si>
  <si>
    <t>BGN</t>
  </si>
  <si>
    <t>Bulgarian lev (old)</t>
  </si>
  <si>
    <t>2522</t>
  </si>
  <si>
    <t>Quicklime (2522)</t>
  </si>
  <si>
    <t>Quicklime (2522), volume</t>
  </si>
  <si>
    <t>Compulsory transfers to government (infrastructure and other) (1415E4)</t>
  </si>
  <si>
    <t>Compulsory transfers to government (infrastructure and other)</t>
  </si>
  <si>
    <t>1415E4</t>
  </si>
  <si>
    <t>Belize</t>
  </si>
  <si>
    <t>BZ</t>
  </si>
  <si>
    <t>BLZ</t>
  </si>
  <si>
    <t>84</t>
  </si>
  <si>
    <t>BZD</t>
  </si>
  <si>
    <t>Belize dollar</t>
  </si>
  <si>
    <t>2523</t>
  </si>
  <si>
    <t>Portland cement (2523)</t>
  </si>
  <si>
    <t>Portland cement (2523), volume</t>
  </si>
  <si>
    <t>Other rent payments (1415E5)</t>
  </si>
  <si>
    <t>Other rent payments</t>
  </si>
  <si>
    <t>1415E5</t>
  </si>
  <si>
    <t>Benin</t>
  </si>
  <si>
    <t>BJ</t>
  </si>
  <si>
    <t>BEN</t>
  </si>
  <si>
    <t>204</t>
  </si>
  <si>
    <t>XOF</t>
  </si>
  <si>
    <t>West African CFA franc</t>
  </si>
  <si>
    <t>BIF</t>
  </si>
  <si>
    <t>Burundian franc</t>
  </si>
  <si>
    <t>2524</t>
  </si>
  <si>
    <t>Asbestos (2524)</t>
  </si>
  <si>
    <t>Asbestos (2524), volume</t>
  </si>
  <si>
    <t>Sales of goods and services by government units (1421E)</t>
  </si>
  <si>
    <t>Sales of goods and services by government units</t>
  </si>
  <si>
    <t>1421E</t>
  </si>
  <si>
    <t>Sales of goods and services (142E)</t>
  </si>
  <si>
    <t>Bermuda</t>
  </si>
  <si>
    <t>BM</t>
  </si>
  <si>
    <t>BMU</t>
  </si>
  <si>
    <t>60</t>
  </si>
  <si>
    <t>BMD</t>
  </si>
  <si>
    <t>Bermudian dollar</t>
  </si>
  <si>
    <t>2525</t>
  </si>
  <si>
    <t>Mica (2525)</t>
  </si>
  <si>
    <t>Mica (2525), volume</t>
  </si>
  <si>
    <t>Administrative fees for government services (1422E)</t>
  </si>
  <si>
    <t>Administrative fees for government services</t>
  </si>
  <si>
    <t>1422E</t>
  </si>
  <si>
    <t>Bhutan</t>
  </si>
  <si>
    <t>BT</t>
  </si>
  <si>
    <t>BTN</t>
  </si>
  <si>
    <t>64</t>
  </si>
  <si>
    <t>Bhutanese ngultrum</t>
  </si>
  <si>
    <t>BND</t>
  </si>
  <si>
    <t>Brunei dollar</t>
  </si>
  <si>
    <t>2526</t>
  </si>
  <si>
    <t>Natural steatite (2526)</t>
  </si>
  <si>
    <t>Natural steatite (2526), volume</t>
  </si>
  <si>
    <t>Fines, penalties, and forfeits (143E)</t>
  </si>
  <si>
    <t>Fines, penalties, and forfeits</t>
  </si>
  <si>
    <t>143E</t>
  </si>
  <si>
    <t>Bolivia</t>
  </si>
  <si>
    <t>BO</t>
  </si>
  <si>
    <t>BOL</t>
  </si>
  <si>
    <t>68</t>
  </si>
  <si>
    <t>BOB</t>
  </si>
  <si>
    <t>Bolivian boliviano</t>
  </si>
  <si>
    <t>2527</t>
  </si>
  <si>
    <t>Natural cryolite (2527)</t>
  </si>
  <si>
    <t>Natural cryolite (2527), volume</t>
  </si>
  <si>
    <t>Voluntary transfers to government (donations) (144E1)</t>
  </si>
  <si>
    <t>Voluntary transfers to government (donations)</t>
  </si>
  <si>
    <t>144E1</t>
  </si>
  <si>
    <t>Bosnia and Herzegovina</t>
  </si>
  <si>
    <t>BA</t>
  </si>
  <si>
    <t>BIH</t>
  </si>
  <si>
    <t>70</t>
  </si>
  <si>
    <t>BRL</t>
  </si>
  <si>
    <t>Brazilian real</t>
  </si>
  <si>
    <t>2528</t>
  </si>
  <si>
    <t>Natural borates and concentrates (2528)</t>
  </si>
  <si>
    <t>Natural borates and concentrates (2528), volume</t>
  </si>
  <si>
    <t>Botswana</t>
  </si>
  <si>
    <t>BW</t>
  </si>
  <si>
    <t>BWA</t>
  </si>
  <si>
    <t>72</t>
  </si>
  <si>
    <t>BWP</t>
  </si>
  <si>
    <t>Botswana pula</t>
  </si>
  <si>
    <t>2529</t>
  </si>
  <si>
    <t>Felspar (2529)</t>
  </si>
  <si>
    <t>Felspar (2529), volume</t>
  </si>
  <si>
    <t>Brazil</t>
  </si>
  <si>
    <t>BR</t>
  </si>
  <si>
    <t>BRA</t>
  </si>
  <si>
    <t>76</t>
  </si>
  <si>
    <t>2530</t>
  </si>
  <si>
    <t>Mineral substances not elsewhere specified (2530)</t>
  </si>
  <si>
    <t>Mineral substances not elsewhere specified (2530), volume</t>
  </si>
  <si>
    <t>British Indian Ocean Territory</t>
  </si>
  <si>
    <t>IO</t>
  </si>
  <si>
    <t>IOT</t>
  </si>
  <si>
    <t>86</t>
  </si>
  <si>
    <t>2601</t>
  </si>
  <si>
    <t>Iron (2601)</t>
  </si>
  <si>
    <t>Iron (2601), volume</t>
  </si>
  <si>
    <t>British Virgin Islands</t>
  </si>
  <si>
    <t>VG</t>
  </si>
  <si>
    <t>VGB</t>
  </si>
  <si>
    <t>92</t>
  </si>
  <si>
    <t>2602</t>
  </si>
  <si>
    <t>Manganese (2602)</t>
  </si>
  <si>
    <t>Manganese (2602), volume</t>
  </si>
  <si>
    <t>Brunei Darussalam</t>
  </si>
  <si>
    <t>BN</t>
  </si>
  <si>
    <t>BRN</t>
  </si>
  <si>
    <t>96</t>
  </si>
  <si>
    <t>2603</t>
  </si>
  <si>
    <t>Bulgaria</t>
  </si>
  <si>
    <t>BG</t>
  </si>
  <si>
    <t>BGR</t>
  </si>
  <si>
    <t>100</t>
  </si>
  <si>
    <t>CAD</t>
  </si>
  <si>
    <t>Canadian dollar</t>
  </si>
  <si>
    <t>2604</t>
  </si>
  <si>
    <t>Nickel (2604)</t>
  </si>
  <si>
    <t>Nickel (2604), volume</t>
  </si>
  <si>
    <t>Burkina Faso</t>
  </si>
  <si>
    <t>BF</t>
  </si>
  <si>
    <t>BFA</t>
  </si>
  <si>
    <t>854</t>
  </si>
  <si>
    <t>CDF</t>
  </si>
  <si>
    <t>Congolese franc</t>
  </si>
  <si>
    <t>2605</t>
  </si>
  <si>
    <t>Cobalt (2605), volume</t>
  </si>
  <si>
    <t>Burundi</t>
  </si>
  <si>
    <t>BI</t>
  </si>
  <si>
    <t>BDI</t>
  </si>
  <si>
    <t>108</t>
  </si>
  <si>
    <t>CHF</t>
  </si>
  <si>
    <t>Swiss franc</t>
  </si>
  <si>
    <t>2606</t>
  </si>
  <si>
    <t>Aluminium (2606)</t>
  </si>
  <si>
    <t>Aluminium (2606), volume</t>
  </si>
  <si>
    <t>Cambodia</t>
  </si>
  <si>
    <t>KH</t>
  </si>
  <si>
    <t>KHM</t>
  </si>
  <si>
    <t>116</t>
  </si>
  <si>
    <t>KHR</t>
  </si>
  <si>
    <t>Cambodian Riel</t>
  </si>
  <si>
    <t>CLF</t>
  </si>
  <si>
    <t>Chilean Unidad de Fomento</t>
  </si>
  <si>
    <t>2607</t>
  </si>
  <si>
    <t>Lead (2607)</t>
  </si>
  <si>
    <t>Lead (2607), volume</t>
  </si>
  <si>
    <t>Cameroon</t>
  </si>
  <si>
    <t>CM</t>
  </si>
  <si>
    <t>CMR</t>
  </si>
  <si>
    <t>120</t>
  </si>
  <si>
    <t>XAF</t>
  </si>
  <si>
    <t>Central African CFA franc</t>
  </si>
  <si>
    <t>CNH</t>
  </si>
  <si>
    <t>Chinese yuan renminbi (offshore)</t>
  </si>
  <si>
    <t>2608</t>
  </si>
  <si>
    <t>Zinc (2608)</t>
  </si>
  <si>
    <t>Zinc (2608), volume</t>
  </si>
  <si>
    <t>Canada</t>
  </si>
  <si>
    <t>CA</t>
  </si>
  <si>
    <t>CAN</t>
  </si>
  <si>
    <t>124</t>
  </si>
  <si>
    <t>COP</t>
  </si>
  <si>
    <t>Colombian peso</t>
  </si>
  <si>
    <t>2609</t>
  </si>
  <si>
    <t>Tin (2609)</t>
  </si>
  <si>
    <t>Tin (2609), volume</t>
  </si>
  <si>
    <t>Cape Verde</t>
  </si>
  <si>
    <t>CV</t>
  </si>
  <si>
    <t>CPV</t>
  </si>
  <si>
    <t>132</t>
  </si>
  <si>
    <t>CVE</t>
  </si>
  <si>
    <t>Cape Verdean escudo</t>
  </si>
  <si>
    <t>CRC</t>
  </si>
  <si>
    <t>Costa Rican colon</t>
  </si>
  <si>
    <t>2610</t>
  </si>
  <si>
    <t>Chromium (2610)</t>
  </si>
  <si>
    <t>Chromium (2610), volume</t>
  </si>
  <si>
    <t>Cayman Islands</t>
  </si>
  <si>
    <t>KY</t>
  </si>
  <si>
    <t>CYM</t>
  </si>
  <si>
    <t>136</t>
  </si>
  <si>
    <t>KYD</t>
  </si>
  <si>
    <t>Cayman Islands Dollar</t>
  </si>
  <si>
    <t>CUC</t>
  </si>
  <si>
    <t>Cuban peso convertible</t>
  </si>
  <si>
    <t>2611</t>
  </si>
  <si>
    <t>Tungsten (2611)</t>
  </si>
  <si>
    <t>Tungsten (2611), volume</t>
  </si>
  <si>
    <t>Central African Republic</t>
  </si>
  <si>
    <t>CF</t>
  </si>
  <si>
    <t>CAF</t>
  </si>
  <si>
    <t>140</t>
  </si>
  <si>
    <t>2612</t>
  </si>
  <si>
    <t>Uranium or thorium (2612)</t>
  </si>
  <si>
    <t>Uranium or thorium (2612), volume</t>
  </si>
  <si>
    <t>Chad</t>
  </si>
  <si>
    <t>TD</t>
  </si>
  <si>
    <t>TCD</t>
  </si>
  <si>
    <t>148</t>
  </si>
  <si>
    <t>CZK</t>
  </si>
  <si>
    <t>Czech koruna</t>
  </si>
  <si>
    <t>2613</t>
  </si>
  <si>
    <t>Molybdenum (2613)</t>
  </si>
  <si>
    <t>Molybdenum (2613), volume</t>
  </si>
  <si>
    <t>Chile</t>
  </si>
  <si>
    <t>CL</t>
  </si>
  <si>
    <t>CHL</t>
  </si>
  <si>
    <t>152</t>
  </si>
  <si>
    <t>DJF</t>
  </si>
  <si>
    <t>Djiboutian franc</t>
  </si>
  <si>
    <t>2614</t>
  </si>
  <si>
    <t>Titanium (2614)</t>
  </si>
  <si>
    <t>Titanium (2614), volume</t>
  </si>
  <si>
    <t>China</t>
  </si>
  <si>
    <t>CN</t>
  </si>
  <si>
    <t>CHN</t>
  </si>
  <si>
    <t>156</t>
  </si>
  <si>
    <t>DKK</t>
  </si>
  <si>
    <t>Danish krone</t>
  </si>
  <si>
    <t>2615</t>
  </si>
  <si>
    <t>Niobium, Vanadium, Zirconium (2615)</t>
  </si>
  <si>
    <t>Niobium (2615), volume</t>
  </si>
  <si>
    <t>Christmas Island</t>
  </si>
  <si>
    <t>CX</t>
  </si>
  <si>
    <t>CXR</t>
  </si>
  <si>
    <t>162</t>
  </si>
  <si>
    <t>DOP</t>
  </si>
  <si>
    <t>Dominican peso</t>
  </si>
  <si>
    <t>2616</t>
  </si>
  <si>
    <t>Precious metals (2616)</t>
  </si>
  <si>
    <t>Precious metals (2616), volume</t>
  </si>
  <si>
    <t>Cocos (Keeling) Islands</t>
  </si>
  <si>
    <t>CC</t>
  </si>
  <si>
    <t>CCK</t>
  </si>
  <si>
    <t>166</t>
  </si>
  <si>
    <t>2617</t>
  </si>
  <si>
    <t>Other (2617)</t>
  </si>
  <si>
    <t>Colombia</t>
  </si>
  <si>
    <t>CO</t>
  </si>
  <si>
    <t>COL</t>
  </si>
  <si>
    <t>170</t>
  </si>
  <si>
    <t>EGP</t>
  </si>
  <si>
    <t>Egyptian pound</t>
  </si>
  <si>
    <t>2618</t>
  </si>
  <si>
    <t>Granulated slag (2618)</t>
  </si>
  <si>
    <t>Granulated slag (2618), volume</t>
  </si>
  <si>
    <t>Comoros</t>
  </si>
  <si>
    <t>KM</t>
  </si>
  <si>
    <t>COM</t>
  </si>
  <si>
    <t>174</t>
  </si>
  <si>
    <t>KMF</t>
  </si>
  <si>
    <t>Comorian Franc</t>
  </si>
  <si>
    <t>ERN</t>
  </si>
  <si>
    <t>Eritrean nakfa</t>
  </si>
  <si>
    <t>2619</t>
  </si>
  <si>
    <t>Slag (2619)</t>
  </si>
  <si>
    <t>Slag (2619), volume</t>
  </si>
  <si>
    <t>Costa Rica</t>
  </si>
  <si>
    <t>CR</t>
  </si>
  <si>
    <t>CRI</t>
  </si>
  <si>
    <t>188</t>
  </si>
  <si>
    <t>ETB</t>
  </si>
  <si>
    <t>Ethiopian birr</t>
  </si>
  <si>
    <t>2620</t>
  </si>
  <si>
    <t>Ash and residues (2620)</t>
  </si>
  <si>
    <t>Ash and residues (2620), volume</t>
  </si>
  <si>
    <t>Cote d'Ivoire</t>
  </si>
  <si>
    <t>CI</t>
  </si>
  <si>
    <t>CIV</t>
  </si>
  <si>
    <t>384</t>
  </si>
  <si>
    <t>2621</t>
  </si>
  <si>
    <t>Other slag and ash (2621)</t>
  </si>
  <si>
    <t>Other slag and ash (2621), volume</t>
  </si>
  <si>
    <t>Croatia</t>
  </si>
  <si>
    <t>HR</t>
  </si>
  <si>
    <t>HRV</t>
  </si>
  <si>
    <t>191</t>
  </si>
  <si>
    <t>HRK</t>
  </si>
  <si>
    <t>Croatian Kuna</t>
  </si>
  <si>
    <t>FJD</t>
  </si>
  <si>
    <t>Fijian dollar</t>
  </si>
  <si>
    <t>2701</t>
  </si>
  <si>
    <t>Coal (2701)</t>
  </si>
  <si>
    <t>Cuba</t>
  </si>
  <si>
    <t>CU</t>
  </si>
  <si>
    <t>CUB</t>
  </si>
  <si>
    <t>192</t>
  </si>
  <si>
    <t>FKP</t>
  </si>
  <si>
    <t>Falkland Islands pound</t>
  </si>
  <si>
    <t>2702</t>
  </si>
  <si>
    <t>Lignite (2702)</t>
  </si>
  <si>
    <t>Lignite (2702), volume</t>
  </si>
  <si>
    <t>Cyprus</t>
  </si>
  <si>
    <t>CY</t>
  </si>
  <si>
    <t>CYP</t>
  </si>
  <si>
    <t>196</t>
  </si>
  <si>
    <t>GBP</t>
  </si>
  <si>
    <t>Pound sterling</t>
  </si>
  <si>
    <t>2703</t>
  </si>
  <si>
    <t>Peat (2703)</t>
  </si>
  <si>
    <t>Peat (2703), volume</t>
  </si>
  <si>
    <t>Czech Republic</t>
  </si>
  <si>
    <t>CZ</t>
  </si>
  <si>
    <t>CZE</t>
  </si>
  <si>
    <t>203</t>
  </si>
  <si>
    <t>GEL</t>
  </si>
  <si>
    <t>Georgian lari</t>
  </si>
  <si>
    <t>2704</t>
  </si>
  <si>
    <t>Coke and semi-coke (2704)</t>
  </si>
  <si>
    <t>Coke and semi-coke (2704), volume</t>
  </si>
  <si>
    <t>Democratic Republic of Congo</t>
  </si>
  <si>
    <t>CD</t>
  </si>
  <si>
    <t>COD</t>
  </si>
  <si>
    <t>180</t>
  </si>
  <si>
    <t>GGP</t>
  </si>
  <si>
    <t>Pound</t>
  </si>
  <si>
    <t>2705</t>
  </si>
  <si>
    <t>Coal gas (2705)</t>
  </si>
  <si>
    <t>Coal gas (2705), volume</t>
  </si>
  <si>
    <t>Denmark</t>
  </si>
  <si>
    <t>DK</t>
  </si>
  <si>
    <t>DNK</t>
  </si>
  <si>
    <t>208</t>
  </si>
  <si>
    <t>GHS</t>
  </si>
  <si>
    <t>Ghanaian cedi</t>
  </si>
  <si>
    <t>2706</t>
  </si>
  <si>
    <t>Tar distilled from coal (2706)</t>
  </si>
  <si>
    <t>Tar distilled from coal (2706), volume</t>
  </si>
  <si>
    <t>Djibouti</t>
  </si>
  <si>
    <t>DJ</t>
  </si>
  <si>
    <t>DJI</t>
  </si>
  <si>
    <t>262</t>
  </si>
  <si>
    <t>GIP</t>
  </si>
  <si>
    <t>Gibraltar pound</t>
  </si>
  <si>
    <t>2707</t>
  </si>
  <si>
    <t>Products of the distillation of coal tar (2707)</t>
  </si>
  <si>
    <t>Products of the distillation of coal tar (2707), volume</t>
  </si>
  <si>
    <t>Dominica</t>
  </si>
  <si>
    <t>DM</t>
  </si>
  <si>
    <t>DMA</t>
  </si>
  <si>
    <t>212</t>
  </si>
  <si>
    <t>GMD</t>
  </si>
  <si>
    <t>Gambian dalasi</t>
  </si>
  <si>
    <t>2708</t>
  </si>
  <si>
    <t>Pitch and pitch coke (2708)</t>
  </si>
  <si>
    <t>Pitch and pitch coke (2708), volume</t>
  </si>
  <si>
    <t>Dominican Republic</t>
  </si>
  <si>
    <t>DO</t>
  </si>
  <si>
    <t>DOM</t>
  </si>
  <si>
    <t>214</t>
  </si>
  <si>
    <t>GNF</t>
  </si>
  <si>
    <t>Guinean franc</t>
  </si>
  <si>
    <t>2709</t>
  </si>
  <si>
    <t>Ecuador</t>
  </si>
  <si>
    <t>EC</t>
  </si>
  <si>
    <t>ECU</t>
  </si>
  <si>
    <t>218</t>
  </si>
  <si>
    <t>GTQ</t>
  </si>
  <si>
    <t>Guatemalan quetzal</t>
  </si>
  <si>
    <t>2710</t>
  </si>
  <si>
    <t>Petroleum oils excluding crude (2710)</t>
  </si>
  <si>
    <t>Petroleum oils excluding crude (2710), volume</t>
  </si>
  <si>
    <t>Egypt</t>
  </si>
  <si>
    <t>EG</t>
  </si>
  <si>
    <t>EGY</t>
  </si>
  <si>
    <t>818</t>
  </si>
  <si>
    <t>GYD</t>
  </si>
  <si>
    <t>Guyanese Dollar</t>
  </si>
  <si>
    <t>2711</t>
  </si>
  <si>
    <t>El Salvador</t>
  </si>
  <si>
    <t>SV</t>
  </si>
  <si>
    <t>SLV</t>
  </si>
  <si>
    <t>222</t>
  </si>
  <si>
    <t>HKD</t>
  </si>
  <si>
    <t>Hong Kong Dollar</t>
  </si>
  <si>
    <t>2712</t>
  </si>
  <si>
    <t>Petroleum jelly (2712)</t>
  </si>
  <si>
    <t>Petroleum jelly (2712), volume</t>
  </si>
  <si>
    <t>Equatorial Guinea</t>
  </si>
  <si>
    <t>GQ</t>
  </si>
  <si>
    <t>GNQ</t>
  </si>
  <si>
    <t>226</t>
  </si>
  <si>
    <t>HNL</t>
  </si>
  <si>
    <t>Honduran Lempira</t>
  </si>
  <si>
    <t>2713</t>
  </si>
  <si>
    <t>Petroleum coke (2713)</t>
  </si>
  <si>
    <t>Petroleum coke (2713), volume</t>
  </si>
  <si>
    <t>Eritrea</t>
  </si>
  <si>
    <t>ER</t>
  </si>
  <si>
    <t>ERI</t>
  </si>
  <si>
    <t>232</t>
  </si>
  <si>
    <t>2714</t>
  </si>
  <si>
    <t>Bitumen and asphalt (2714)</t>
  </si>
  <si>
    <t>Bitumen and asphalt (2714), volume</t>
  </si>
  <si>
    <t>Estonia</t>
  </si>
  <si>
    <t>EE</t>
  </si>
  <si>
    <t>EST</t>
  </si>
  <si>
    <t>233</t>
  </si>
  <si>
    <t>HTG</t>
  </si>
  <si>
    <t>Haitian Gourde</t>
  </si>
  <si>
    <t>2715</t>
  </si>
  <si>
    <t>Bituminous mixtures (2715)</t>
  </si>
  <si>
    <t>Bituminous mixtures (2715), volume</t>
  </si>
  <si>
    <t>Eswatini</t>
  </si>
  <si>
    <t>SZ</t>
  </si>
  <si>
    <t>SWZ</t>
  </si>
  <si>
    <t>748</t>
  </si>
  <si>
    <t>SZL</t>
  </si>
  <si>
    <t>Swazi Lilangeni</t>
  </si>
  <si>
    <t>HUF</t>
  </si>
  <si>
    <t>Hungarian Forint</t>
  </si>
  <si>
    <t>2716</t>
  </si>
  <si>
    <t>Electrical energy (2716)</t>
  </si>
  <si>
    <t>Electrical energy (2716), volume</t>
  </si>
  <si>
    <t>Ethiopia</t>
  </si>
  <si>
    <t>ET</t>
  </si>
  <si>
    <t>ETH</t>
  </si>
  <si>
    <t>231</t>
  </si>
  <si>
    <t>IDR</t>
  </si>
  <si>
    <t>Indonesian Rupiah</t>
  </si>
  <si>
    <t>7102</t>
  </si>
  <si>
    <t>Diamonds (7102), volume</t>
  </si>
  <si>
    <t>Falkland Islands</t>
  </si>
  <si>
    <t>FK</t>
  </si>
  <si>
    <t>FLK</t>
  </si>
  <si>
    <t>238</t>
  </si>
  <si>
    <t>ILS</t>
  </si>
  <si>
    <t>Israeli New Shekel</t>
  </si>
  <si>
    <t>7106</t>
  </si>
  <si>
    <t>Silver (7106)</t>
  </si>
  <si>
    <t>Faroe Islands</t>
  </si>
  <si>
    <t>FO</t>
  </si>
  <si>
    <t>FRO</t>
  </si>
  <si>
    <t>234</t>
  </si>
  <si>
    <t>IMP</t>
  </si>
  <si>
    <t>Isle of Man Pound</t>
  </si>
  <si>
    <t>7108</t>
  </si>
  <si>
    <t>Fiji</t>
  </si>
  <si>
    <t>FJ</t>
  </si>
  <si>
    <t>FJI</t>
  </si>
  <si>
    <t>242</t>
  </si>
  <si>
    <t>INR</t>
  </si>
  <si>
    <t>Indian Rupee</t>
  </si>
  <si>
    <t>Precious stones (other than diamonds) (7103)</t>
  </si>
  <si>
    <t>Precious stones (other than diamonds) (7103), volume</t>
  </si>
  <si>
    <t>Finland</t>
  </si>
  <si>
    <t>FI</t>
  </si>
  <si>
    <t>FIN</t>
  </si>
  <si>
    <t>246</t>
  </si>
  <si>
    <t>IQD</t>
  </si>
  <si>
    <t>Iraqi dinar</t>
  </si>
  <si>
    <t>Ferro, alloys, manganese (7202)</t>
  </si>
  <si>
    <t>Ferro, alloys, manganese (7202), volume</t>
  </si>
  <si>
    <t>France</t>
  </si>
  <si>
    <t>FR</t>
  </si>
  <si>
    <t>FRA</t>
  </si>
  <si>
    <t>250</t>
  </si>
  <si>
    <t>IRR</t>
  </si>
  <si>
    <t>Iranian Rial</t>
  </si>
  <si>
    <t>Lithium (8506)</t>
  </si>
  <si>
    <t>Lithium (8506), volume</t>
  </si>
  <si>
    <t>French Guiana</t>
  </si>
  <si>
    <t>GF</t>
  </si>
  <si>
    <t>GUF</t>
  </si>
  <si>
    <t>254</t>
  </si>
  <si>
    <t>ISK</t>
  </si>
  <si>
    <t>Icelandic króna</t>
  </si>
  <si>
    <t>French Polynesia</t>
  </si>
  <si>
    <t>PF</t>
  </si>
  <si>
    <t>PYF</t>
  </si>
  <si>
    <t>258</t>
  </si>
  <si>
    <t>JEP</t>
  </si>
  <si>
    <t>Jersey Pound</t>
  </si>
  <si>
    <t>French Southern Territories</t>
  </si>
  <si>
    <t>TF</t>
  </si>
  <si>
    <t>ATF</t>
  </si>
  <si>
    <t>260</t>
  </si>
  <si>
    <t>JMD</t>
  </si>
  <si>
    <t>Jamaican Dollar</t>
  </si>
  <si>
    <t>Gabon</t>
  </si>
  <si>
    <t>GA</t>
  </si>
  <si>
    <t>GAB</t>
  </si>
  <si>
    <t>266</t>
  </si>
  <si>
    <t>JOD</t>
  </si>
  <si>
    <t>Jordanian Dinar</t>
  </si>
  <si>
    <t>Gambia</t>
  </si>
  <si>
    <t>GM</t>
  </si>
  <si>
    <t>GMB</t>
  </si>
  <si>
    <t>270</t>
  </si>
  <si>
    <t>JPY</t>
  </si>
  <si>
    <t>Japanese Yen</t>
  </si>
  <si>
    <t>Georgia</t>
  </si>
  <si>
    <t>GE</t>
  </si>
  <si>
    <t>GEO</t>
  </si>
  <si>
    <t>268</t>
  </si>
  <si>
    <t>KES</t>
  </si>
  <si>
    <t>Kenyan Shilling</t>
  </si>
  <si>
    <t>Germany</t>
  </si>
  <si>
    <t>DE</t>
  </si>
  <si>
    <t>DEU</t>
  </si>
  <si>
    <t>276</t>
  </si>
  <si>
    <t>KGS</t>
  </si>
  <si>
    <t>Kyrgyzstani Som</t>
  </si>
  <si>
    <t>Ghana</t>
  </si>
  <si>
    <t>GH</t>
  </si>
  <si>
    <t>GHA</t>
  </si>
  <si>
    <t>288</t>
  </si>
  <si>
    <t>Gibraltar</t>
  </si>
  <si>
    <t>GI</t>
  </si>
  <si>
    <t>GIB</t>
  </si>
  <si>
    <t>292</t>
  </si>
  <si>
    <t>Greece</t>
  </si>
  <si>
    <t>GR</t>
  </si>
  <si>
    <t>GRC</t>
  </si>
  <si>
    <t>300</t>
  </si>
  <si>
    <t>KPW</t>
  </si>
  <si>
    <t>North Korean Won</t>
  </si>
  <si>
    <t>Greenland</t>
  </si>
  <si>
    <t>GL</t>
  </si>
  <si>
    <t>GRL</t>
  </si>
  <si>
    <t>304</t>
  </si>
  <si>
    <t>KRW</t>
  </si>
  <si>
    <t>South Korean Won</t>
  </si>
  <si>
    <t>Grenada</t>
  </si>
  <si>
    <t>GD</t>
  </si>
  <si>
    <t>GRD</t>
  </si>
  <si>
    <t>308</t>
  </si>
  <si>
    <t>KWD</t>
  </si>
  <si>
    <t>Kuwaiti Dinar</t>
  </si>
  <si>
    <t>Guadeloupe</t>
  </si>
  <si>
    <t>GP</t>
  </si>
  <si>
    <t>GLP</t>
  </si>
  <si>
    <t>312</t>
  </si>
  <si>
    <t>Guam</t>
  </si>
  <si>
    <t>GU</t>
  </si>
  <si>
    <t>GUM</t>
  </si>
  <si>
    <t>316</t>
  </si>
  <si>
    <t>KZT</t>
  </si>
  <si>
    <t>Kazakhstani Tenge</t>
  </si>
  <si>
    <t>Guatemala</t>
  </si>
  <si>
    <t>GT</t>
  </si>
  <si>
    <t>GTM</t>
  </si>
  <si>
    <t>320</t>
  </si>
  <si>
    <t>LAK</t>
  </si>
  <si>
    <t>Lao Kip</t>
  </si>
  <si>
    <t>Guernsey</t>
  </si>
  <si>
    <t>GG</t>
  </si>
  <si>
    <t>GGY</t>
  </si>
  <si>
    <t>831</t>
  </si>
  <si>
    <t>LBP</t>
  </si>
  <si>
    <t>Lebanese Pound</t>
  </si>
  <si>
    <t>Guinea</t>
  </si>
  <si>
    <t>GN</t>
  </si>
  <si>
    <t>GIN</t>
  </si>
  <si>
    <t>324</t>
  </si>
  <si>
    <t>LKR</t>
  </si>
  <si>
    <t>Sri Lankan Rupee</t>
  </si>
  <si>
    <t>Guinea-Bissau</t>
  </si>
  <si>
    <t>GW</t>
  </si>
  <si>
    <t>GNB</t>
  </si>
  <si>
    <t>624</t>
  </si>
  <si>
    <t>LRD</t>
  </si>
  <si>
    <t>Liberian Dollar</t>
  </si>
  <si>
    <t>Guyana</t>
  </si>
  <si>
    <t>GY</t>
  </si>
  <si>
    <t>GUY</t>
  </si>
  <si>
    <t>328</t>
  </si>
  <si>
    <t>LSL</t>
  </si>
  <si>
    <t>Lesotho loti</t>
  </si>
  <si>
    <t>Haiti</t>
  </si>
  <si>
    <t>HT</t>
  </si>
  <si>
    <t>HTI</t>
  </si>
  <si>
    <t>332</t>
  </si>
  <si>
    <t>LYD</t>
  </si>
  <si>
    <t>Libyan Dinar</t>
  </si>
  <si>
    <t>Heard and Mcdonald Islands</t>
  </si>
  <si>
    <t>HM</t>
  </si>
  <si>
    <t>HMD</t>
  </si>
  <si>
    <t>334</t>
  </si>
  <si>
    <t>MAD</t>
  </si>
  <si>
    <t>Moroccan Dirham</t>
  </si>
  <si>
    <t>Honduras</t>
  </si>
  <si>
    <t>HN</t>
  </si>
  <si>
    <t>HND</t>
  </si>
  <si>
    <t>340</t>
  </si>
  <si>
    <t>MDL</t>
  </si>
  <si>
    <t>Moldovan Leu</t>
  </si>
  <si>
    <t>Hong Kong</t>
  </si>
  <si>
    <t>HK</t>
  </si>
  <si>
    <t>HKG</t>
  </si>
  <si>
    <t>344</t>
  </si>
  <si>
    <t>MGA</t>
  </si>
  <si>
    <t>Malagasy Ariary</t>
  </si>
  <si>
    <t>Hungary</t>
  </si>
  <si>
    <t>HU</t>
  </si>
  <si>
    <t>HUN</t>
  </si>
  <si>
    <t>348</t>
  </si>
  <si>
    <t>MKD</t>
  </si>
  <si>
    <t>Macedonian denar</t>
  </si>
  <si>
    <t>Iceland</t>
  </si>
  <si>
    <t>IS</t>
  </si>
  <si>
    <t>ISL</t>
  </si>
  <si>
    <t>352</t>
  </si>
  <si>
    <t>MMK</t>
  </si>
  <si>
    <t>Burmese Kyat</t>
  </si>
  <si>
    <t>India</t>
  </si>
  <si>
    <t>IN</t>
  </si>
  <si>
    <t>IND</t>
  </si>
  <si>
    <t>356</t>
  </si>
  <si>
    <t>MNT</t>
  </si>
  <si>
    <t>Mongolian Tugrik</t>
  </si>
  <si>
    <t>Indonesia</t>
  </si>
  <si>
    <t>ID</t>
  </si>
  <si>
    <t>IDN</t>
  </si>
  <si>
    <t>360</t>
  </si>
  <si>
    <t>MOP</t>
  </si>
  <si>
    <t>Macanese patca</t>
  </si>
  <si>
    <t>Iran</t>
  </si>
  <si>
    <t>IR</t>
  </si>
  <si>
    <t>IRN</t>
  </si>
  <si>
    <t>364</t>
  </si>
  <si>
    <t>MRO</t>
  </si>
  <si>
    <t>Mauritanian Ouguiya</t>
  </si>
  <si>
    <t>Iraq</t>
  </si>
  <si>
    <t>IQ</t>
  </si>
  <si>
    <t>IRQ</t>
  </si>
  <si>
    <t>368</t>
  </si>
  <si>
    <t>MUR</t>
  </si>
  <si>
    <t>Mauritian Rupee</t>
  </si>
  <si>
    <t>Ireland</t>
  </si>
  <si>
    <t>IE</t>
  </si>
  <si>
    <t>IRL</t>
  </si>
  <si>
    <t>372</t>
  </si>
  <si>
    <t>MVR</t>
  </si>
  <si>
    <t>Maldivian Rufiyaa</t>
  </si>
  <si>
    <t>Isle of Man</t>
  </si>
  <si>
    <t>IM</t>
  </si>
  <si>
    <t>IMN</t>
  </si>
  <si>
    <t>833</t>
  </si>
  <si>
    <t>MWK</t>
  </si>
  <si>
    <t>Malawian kwacha</t>
  </si>
  <si>
    <t>Israel</t>
  </si>
  <si>
    <t>IL</t>
  </si>
  <si>
    <t>ISR</t>
  </si>
  <si>
    <t>376</t>
  </si>
  <si>
    <t>MXN</t>
  </si>
  <si>
    <t>Mexican Peso</t>
  </si>
  <si>
    <t>Italy</t>
  </si>
  <si>
    <t>IT</t>
  </si>
  <si>
    <t>ITA</t>
  </si>
  <si>
    <t>380</t>
  </si>
  <si>
    <t>MYR</t>
  </si>
  <si>
    <t>Malaysian Ringgit</t>
  </si>
  <si>
    <t>Jamaica</t>
  </si>
  <si>
    <t>JM</t>
  </si>
  <si>
    <t>JAM</t>
  </si>
  <si>
    <t>388</t>
  </si>
  <si>
    <t>MZN</t>
  </si>
  <si>
    <t>Mozambique Metical</t>
  </si>
  <si>
    <t>Japan</t>
  </si>
  <si>
    <t>JP</t>
  </si>
  <si>
    <t>JPN</t>
  </si>
  <si>
    <t>392</t>
  </si>
  <si>
    <t>NAD</t>
  </si>
  <si>
    <t>Namibian Dollar</t>
  </si>
  <si>
    <t>Jersey</t>
  </si>
  <si>
    <t>JE</t>
  </si>
  <si>
    <t>JEY</t>
  </si>
  <si>
    <t>832</t>
  </si>
  <si>
    <t>NGN</t>
  </si>
  <si>
    <t>Nigerian Naira</t>
  </si>
  <si>
    <t>Jordan</t>
  </si>
  <si>
    <t>JO</t>
  </si>
  <si>
    <t>JOR</t>
  </si>
  <si>
    <t>400</t>
  </si>
  <si>
    <t>NIO</t>
  </si>
  <si>
    <t>Nicaraguan córdoba oro</t>
  </si>
  <si>
    <t>Kazakhstan</t>
  </si>
  <si>
    <t>KZ</t>
  </si>
  <si>
    <t>KAZ</t>
  </si>
  <si>
    <t>398</t>
  </si>
  <si>
    <t>NOK</t>
  </si>
  <si>
    <t>Norwegian Krone</t>
  </si>
  <si>
    <t>Kenya</t>
  </si>
  <si>
    <t>KE</t>
  </si>
  <si>
    <t>KEN</t>
  </si>
  <si>
    <t>404</t>
  </si>
  <si>
    <t>NPR</t>
  </si>
  <si>
    <t>Nepalese Rupee</t>
  </si>
  <si>
    <t>Kiribati</t>
  </si>
  <si>
    <t>KI</t>
  </si>
  <si>
    <t>KIR</t>
  </si>
  <si>
    <t>296</t>
  </si>
  <si>
    <t>NZD</t>
  </si>
  <si>
    <t>New Zealand Dollar</t>
  </si>
  <si>
    <t>Korea (North)</t>
  </si>
  <si>
    <t>KP</t>
  </si>
  <si>
    <t>PRK</t>
  </si>
  <si>
    <t>408</t>
  </si>
  <si>
    <t>OMR</t>
  </si>
  <si>
    <t>Omani Rial</t>
  </si>
  <si>
    <t>Korea (South)</t>
  </si>
  <si>
    <t>KR</t>
  </si>
  <si>
    <t>KOR</t>
  </si>
  <si>
    <t>410</t>
  </si>
  <si>
    <t>PAB</t>
  </si>
  <si>
    <t>Panamanian balboa</t>
  </si>
  <si>
    <t>Kosovo</t>
  </si>
  <si>
    <t>XK</t>
  </si>
  <si>
    <t>XKX</t>
  </si>
  <si>
    <t>-</t>
  </si>
  <si>
    <t>PEN</t>
  </si>
  <si>
    <t>Peruvian Sol</t>
  </si>
  <si>
    <t>Kuwait</t>
  </si>
  <si>
    <t>KW</t>
  </si>
  <si>
    <t>KWT</t>
  </si>
  <si>
    <t>414</t>
  </si>
  <si>
    <t>PGK</t>
  </si>
  <si>
    <t>Papua New Guinean Kina</t>
  </si>
  <si>
    <t>Kyrgyz Republic</t>
  </si>
  <si>
    <t>KG</t>
  </si>
  <si>
    <t>KGZ</t>
  </si>
  <si>
    <t>417</t>
  </si>
  <si>
    <t>PHP</t>
  </si>
  <si>
    <t>Philippine Peso</t>
  </si>
  <si>
    <t>Lao PDR</t>
  </si>
  <si>
    <t>LA</t>
  </si>
  <si>
    <t>LAO</t>
  </si>
  <si>
    <t>418</t>
  </si>
  <si>
    <t>PKR</t>
  </si>
  <si>
    <t>Pakistani Rupee</t>
  </si>
  <si>
    <t>Latvia</t>
  </si>
  <si>
    <t>LV</t>
  </si>
  <si>
    <t>LVA</t>
  </si>
  <si>
    <t>428</t>
  </si>
  <si>
    <t>PLN</t>
  </si>
  <si>
    <t>Polish Zloty</t>
  </si>
  <si>
    <t>Lebanon</t>
  </si>
  <si>
    <t>LB</t>
  </si>
  <si>
    <t>LBN</t>
  </si>
  <si>
    <t>422</t>
  </si>
  <si>
    <t>PYG</t>
  </si>
  <si>
    <t>Paraguayan guaraní</t>
  </si>
  <si>
    <t>Lesotho</t>
  </si>
  <si>
    <t>LS</t>
  </si>
  <si>
    <t>LSO</t>
  </si>
  <si>
    <t>426</t>
  </si>
  <si>
    <t>QAR</t>
  </si>
  <si>
    <t>Qatari Riyal</t>
  </si>
  <si>
    <t>Liberia</t>
  </si>
  <si>
    <t>LR</t>
  </si>
  <si>
    <t>LBR</t>
  </si>
  <si>
    <t>430</t>
  </si>
  <si>
    <t>RON</t>
  </si>
  <si>
    <t>Romanian Leu</t>
  </si>
  <si>
    <t>Libya</t>
  </si>
  <si>
    <t>LY</t>
  </si>
  <si>
    <t>LBY</t>
  </si>
  <si>
    <t>434</t>
  </si>
  <si>
    <t>RSD</t>
  </si>
  <si>
    <t>Serbian Dinar</t>
  </si>
  <si>
    <t>Liechtenstein</t>
  </si>
  <si>
    <t>LI</t>
  </si>
  <si>
    <t>LIE</t>
  </si>
  <si>
    <t>438</t>
  </si>
  <si>
    <t>RUB</t>
  </si>
  <si>
    <t>Russian Ruble</t>
  </si>
  <si>
    <t>Lithuania</t>
  </si>
  <si>
    <t>LT</t>
  </si>
  <si>
    <t>LTU</t>
  </si>
  <si>
    <t>440</t>
  </si>
  <si>
    <t>RWF</t>
  </si>
  <si>
    <t>Rwandan Franc</t>
  </si>
  <si>
    <t>Luxembourg</t>
  </si>
  <si>
    <t>LU</t>
  </si>
  <si>
    <t>LUX</t>
  </si>
  <si>
    <t>442</t>
  </si>
  <si>
    <t>SAR</t>
  </si>
  <si>
    <t>Saudi Riyal</t>
  </si>
  <si>
    <t>Macao</t>
  </si>
  <si>
    <t>MO</t>
  </si>
  <si>
    <t>MAC</t>
  </si>
  <si>
    <t>446</t>
  </si>
  <si>
    <t>SBD</t>
  </si>
  <si>
    <t>Solomon Islands Dollar</t>
  </si>
  <si>
    <t>Macedonia</t>
  </si>
  <si>
    <t>MK</t>
  </si>
  <si>
    <t>807</t>
  </si>
  <si>
    <t>SCR</t>
  </si>
  <si>
    <t>Seychellois rupee</t>
  </si>
  <si>
    <t>Madagascar</t>
  </si>
  <si>
    <t>MG</t>
  </si>
  <si>
    <t>MDG</t>
  </si>
  <si>
    <t>450</t>
  </si>
  <si>
    <t>SDG</t>
  </si>
  <si>
    <t>Sudanese Pound</t>
  </si>
  <si>
    <t>Malawi</t>
  </si>
  <si>
    <t>MW</t>
  </si>
  <si>
    <t>MWI</t>
  </si>
  <si>
    <t>454</t>
  </si>
  <si>
    <t>SEK</t>
  </si>
  <si>
    <t>Swedish Krona</t>
  </si>
  <si>
    <t>Malaysia</t>
  </si>
  <si>
    <t>MY</t>
  </si>
  <si>
    <t>MYS</t>
  </si>
  <si>
    <t>458</t>
  </si>
  <si>
    <t>SGD</t>
  </si>
  <si>
    <t>Singapore Dollar</t>
  </si>
  <si>
    <t>Maldives</t>
  </si>
  <si>
    <t>MV</t>
  </si>
  <si>
    <t>MDV</t>
  </si>
  <si>
    <t>462</t>
  </si>
  <si>
    <t>SHP</t>
  </si>
  <si>
    <t>Saint Helena Pound</t>
  </si>
  <si>
    <t>Mali</t>
  </si>
  <si>
    <t>ML</t>
  </si>
  <si>
    <t>MLI</t>
  </si>
  <si>
    <t>466</t>
  </si>
  <si>
    <t>SLL</t>
  </si>
  <si>
    <t>Sierra Leonean leone</t>
  </si>
  <si>
    <t>Malta</t>
  </si>
  <si>
    <t>MT</t>
  </si>
  <si>
    <t>MLT</t>
  </si>
  <si>
    <t>470</t>
  </si>
  <si>
    <t>SOS</t>
  </si>
  <si>
    <t>Somali Shilling</t>
  </si>
  <si>
    <t>Marshall Islands</t>
  </si>
  <si>
    <t>MH</t>
  </si>
  <si>
    <t>MHL</t>
  </si>
  <si>
    <t>584</t>
  </si>
  <si>
    <t>SRD</t>
  </si>
  <si>
    <t>Surinamese dollar</t>
  </si>
  <si>
    <t>Martinique</t>
  </si>
  <si>
    <t>MQ</t>
  </si>
  <si>
    <t>MTQ</t>
  </si>
  <si>
    <t>474</t>
  </si>
  <si>
    <t>SSP</t>
  </si>
  <si>
    <t>South Sudanese Pound</t>
  </si>
  <si>
    <t>Mauritania</t>
  </si>
  <si>
    <t>MR</t>
  </si>
  <si>
    <t>MRT</t>
  </si>
  <si>
    <t>478</t>
  </si>
  <si>
    <t>STD</t>
  </si>
  <si>
    <t>São Tomé and Príncipe Dobra</t>
  </si>
  <si>
    <t>Mauritius</t>
  </si>
  <si>
    <t>MU</t>
  </si>
  <si>
    <t>MUS</t>
  </si>
  <si>
    <t>480</t>
  </si>
  <si>
    <t>SYP</t>
  </si>
  <si>
    <t>Syrian Pound</t>
  </si>
  <si>
    <t>Mayotte</t>
  </si>
  <si>
    <t>YT</t>
  </si>
  <si>
    <t>MYT</t>
  </si>
  <si>
    <t>175</t>
  </si>
  <si>
    <t>Mexico</t>
  </si>
  <si>
    <t>MX</t>
  </si>
  <si>
    <t>MEX</t>
  </si>
  <si>
    <t>484</t>
  </si>
  <si>
    <t>THB</t>
  </si>
  <si>
    <t>Thai Baht</t>
  </si>
  <si>
    <t>Micronesia</t>
  </si>
  <si>
    <t>FM</t>
  </si>
  <si>
    <t>FSM</t>
  </si>
  <si>
    <t>583</t>
  </si>
  <si>
    <t>TJS</t>
  </si>
  <si>
    <t>Tajikistani Somoni</t>
  </si>
  <si>
    <t>Moldova</t>
  </si>
  <si>
    <t>MD</t>
  </si>
  <si>
    <t>MDA</t>
  </si>
  <si>
    <t>498</t>
  </si>
  <si>
    <t>TMT</t>
  </si>
  <si>
    <t>Turkmenistan New Manat</t>
  </si>
  <si>
    <t>Monaco</t>
  </si>
  <si>
    <t>MC</t>
  </si>
  <si>
    <t>MCO</t>
  </si>
  <si>
    <t>492</t>
  </si>
  <si>
    <t>TND</t>
  </si>
  <si>
    <t>Tunisian dinar</t>
  </si>
  <si>
    <t>Mongolia</t>
  </si>
  <si>
    <t>MN</t>
  </si>
  <si>
    <t>MNG</t>
  </si>
  <si>
    <t>496</t>
  </si>
  <si>
    <t>TOP</t>
  </si>
  <si>
    <t>Tongan pa'anga</t>
  </si>
  <si>
    <t>Montenegro</t>
  </si>
  <si>
    <t>ME</t>
  </si>
  <si>
    <t>MNE</t>
  </si>
  <si>
    <t>499</t>
  </si>
  <si>
    <t>TRY</t>
  </si>
  <si>
    <t>Turkish lira</t>
  </si>
  <si>
    <t>Montserrat</t>
  </si>
  <si>
    <t>MS</t>
  </si>
  <si>
    <t>MSR</t>
  </si>
  <si>
    <t>500</t>
  </si>
  <si>
    <t>TTD</t>
  </si>
  <si>
    <t>Trinidad and Tobago Dollar</t>
  </si>
  <si>
    <t>Morocco</t>
  </si>
  <si>
    <t>MA</t>
  </si>
  <si>
    <t>MAR</t>
  </si>
  <si>
    <t>504</t>
  </si>
  <si>
    <t>TVD</t>
  </si>
  <si>
    <t>Tuvaluan dollar</t>
  </si>
  <si>
    <t>Mozambique</t>
  </si>
  <si>
    <t>MZ</t>
  </si>
  <si>
    <t>MOZ</t>
  </si>
  <si>
    <t>508</t>
  </si>
  <si>
    <t>TWD</t>
  </si>
  <si>
    <t>New Taiwan dollar</t>
  </si>
  <si>
    <t>Myanmar</t>
  </si>
  <si>
    <t>MM</t>
  </si>
  <si>
    <t>MMR</t>
  </si>
  <si>
    <t>104</t>
  </si>
  <si>
    <t>TZS</t>
  </si>
  <si>
    <t>Tanzanian shilling</t>
  </si>
  <si>
    <t>Namibia</t>
  </si>
  <si>
    <t>NA</t>
  </si>
  <si>
    <t>NAM</t>
  </si>
  <si>
    <t>516</t>
  </si>
  <si>
    <t>UAH</t>
  </si>
  <si>
    <t>Ukrainian Hryvnia</t>
  </si>
  <si>
    <t>Nauru</t>
  </si>
  <si>
    <t>NR</t>
  </si>
  <si>
    <t>NRU</t>
  </si>
  <si>
    <t>520</t>
  </si>
  <si>
    <t>UGX</t>
  </si>
  <si>
    <t>Ugandan shilling</t>
  </si>
  <si>
    <t>Nepal</t>
  </si>
  <si>
    <t>NP</t>
  </si>
  <si>
    <t>NPL</t>
  </si>
  <si>
    <t>524</t>
  </si>
  <si>
    <t>Netherlands</t>
  </si>
  <si>
    <t>NL</t>
  </si>
  <si>
    <t>NLD</t>
  </si>
  <si>
    <t>528</t>
  </si>
  <si>
    <t>Netherlands Antilles</t>
  </si>
  <si>
    <t>AN</t>
  </si>
  <si>
    <t>ANT</t>
  </si>
  <si>
    <t>530</t>
  </si>
  <si>
    <t>UYU</t>
  </si>
  <si>
    <t>Uruguayan Peso</t>
  </si>
  <si>
    <t>New Caledonia</t>
  </si>
  <si>
    <t>NC</t>
  </si>
  <si>
    <t>NCL</t>
  </si>
  <si>
    <t>540</t>
  </si>
  <si>
    <t>UZS</t>
  </si>
  <si>
    <t>Uzbekistani Som</t>
  </si>
  <si>
    <t>New Zealand</t>
  </si>
  <si>
    <t>NZ</t>
  </si>
  <si>
    <t>NZL</t>
  </si>
  <si>
    <t>554</t>
  </si>
  <si>
    <t>VEF</t>
  </si>
  <si>
    <t>Venezuelan Bolívar fuerte</t>
  </si>
  <si>
    <t>Nicaragua</t>
  </si>
  <si>
    <t>NI</t>
  </si>
  <si>
    <t>NIC</t>
  </si>
  <si>
    <t>558</t>
  </si>
  <si>
    <t>VND</t>
  </si>
  <si>
    <t>Vietnamese Dong</t>
  </si>
  <si>
    <t>Niger</t>
  </si>
  <si>
    <t>NE</t>
  </si>
  <si>
    <t>NER</t>
  </si>
  <si>
    <t>562</t>
  </si>
  <si>
    <t>VUV</t>
  </si>
  <si>
    <t>Vanuatu Vatu</t>
  </si>
  <si>
    <t>Nigeria</t>
  </si>
  <si>
    <t>NG</t>
  </si>
  <si>
    <t>NGA</t>
  </si>
  <si>
    <t>566</t>
  </si>
  <si>
    <t>WST</t>
  </si>
  <si>
    <t>Samoan tala</t>
  </si>
  <si>
    <t>Niue</t>
  </si>
  <si>
    <t>NU</t>
  </si>
  <si>
    <t>NIU</t>
  </si>
  <si>
    <t>570</t>
  </si>
  <si>
    <t>Norfolk Island</t>
  </si>
  <si>
    <t>NF</t>
  </si>
  <si>
    <t>NFK</t>
  </si>
  <si>
    <t>574</t>
  </si>
  <si>
    <t>Northern Mariana Islands</t>
  </si>
  <si>
    <t>MP</t>
  </si>
  <si>
    <t>MNP</t>
  </si>
  <si>
    <t>580</t>
  </si>
  <si>
    <t>Norway</t>
  </si>
  <si>
    <t>NO</t>
  </si>
  <si>
    <t>NOR</t>
  </si>
  <si>
    <t>578</t>
  </si>
  <si>
    <t>YER</t>
  </si>
  <si>
    <t>Yemeni Rial</t>
  </si>
  <si>
    <t>Oman</t>
  </si>
  <si>
    <t>OM</t>
  </si>
  <si>
    <t>OMN</t>
  </si>
  <si>
    <t>512</t>
  </si>
  <si>
    <t>ZAR</t>
  </si>
  <si>
    <t>South African Rand</t>
  </si>
  <si>
    <t>Pakistan</t>
  </si>
  <si>
    <t>PK</t>
  </si>
  <si>
    <t>PAK</t>
  </si>
  <si>
    <t>586</t>
  </si>
  <si>
    <t>ZMW</t>
  </si>
  <si>
    <t>Zambian Kwacha</t>
  </si>
  <si>
    <t>Palau</t>
  </si>
  <si>
    <t>PW</t>
  </si>
  <si>
    <t>PLW</t>
  </si>
  <si>
    <t>585</t>
  </si>
  <si>
    <t>Palestinian Territory</t>
  </si>
  <si>
    <t>PS</t>
  </si>
  <si>
    <t>PSE</t>
  </si>
  <si>
    <t>275</t>
  </si>
  <si>
    <t>Panama</t>
  </si>
  <si>
    <t>PA</t>
  </si>
  <si>
    <t>PAN</t>
  </si>
  <si>
    <t>591</t>
  </si>
  <si>
    <t>Papua New Guinea</t>
  </si>
  <si>
    <t>PG</t>
  </si>
  <si>
    <t>PNG</t>
  </si>
  <si>
    <t>598</t>
  </si>
  <si>
    <t>Paraguay</t>
  </si>
  <si>
    <t>PY</t>
  </si>
  <si>
    <t>PRY</t>
  </si>
  <si>
    <t>600</t>
  </si>
  <si>
    <t>Peru</t>
  </si>
  <si>
    <t>PE</t>
  </si>
  <si>
    <t>PER</t>
  </si>
  <si>
    <t>604</t>
  </si>
  <si>
    <t>Philippines</t>
  </si>
  <si>
    <t>PH</t>
  </si>
  <si>
    <t>PHL</t>
  </si>
  <si>
    <t>608</t>
  </si>
  <si>
    <t>Pitcairn</t>
  </si>
  <si>
    <t>PN</t>
  </si>
  <si>
    <t>PCN</t>
  </si>
  <si>
    <t>612</t>
  </si>
  <si>
    <t>Poland</t>
  </si>
  <si>
    <t>PL</t>
  </si>
  <si>
    <t>POL</t>
  </si>
  <si>
    <t>616</t>
  </si>
  <si>
    <t>Portugal</t>
  </si>
  <si>
    <t>PT</t>
  </si>
  <si>
    <t>PRT</t>
  </si>
  <si>
    <t>620</t>
  </si>
  <si>
    <t>Puerto Rico</t>
  </si>
  <si>
    <t>PR</t>
  </si>
  <si>
    <t>PRI</t>
  </si>
  <si>
    <t>630</t>
  </si>
  <si>
    <t>Qatar</t>
  </si>
  <si>
    <t>QA</t>
  </si>
  <si>
    <t>QAT</t>
  </si>
  <si>
    <t>634</t>
  </si>
  <si>
    <t>Republic of the Congo</t>
  </si>
  <si>
    <t>CG</t>
  </si>
  <si>
    <t>COG</t>
  </si>
  <si>
    <t>178</t>
  </si>
  <si>
    <t>Reunion</t>
  </si>
  <si>
    <t>RE</t>
  </si>
  <si>
    <t>REU</t>
  </si>
  <si>
    <t>638</t>
  </si>
  <si>
    <t>Romania</t>
  </si>
  <si>
    <t>RO</t>
  </si>
  <si>
    <t>ROU</t>
  </si>
  <si>
    <t>642</t>
  </si>
  <si>
    <t>Russian Federation</t>
  </si>
  <si>
    <t>RU</t>
  </si>
  <si>
    <t>RUS</t>
  </si>
  <si>
    <t>643</t>
  </si>
  <si>
    <t>Rwanda</t>
  </si>
  <si>
    <t>RW</t>
  </si>
  <si>
    <t>RWA</t>
  </si>
  <si>
    <t>646</t>
  </si>
  <si>
    <t>Saint Helena</t>
  </si>
  <si>
    <t>SH</t>
  </si>
  <si>
    <t>SHN</t>
  </si>
  <si>
    <t>654</t>
  </si>
  <si>
    <t>Saint Kitts and Nevis</t>
  </si>
  <si>
    <t>KN</t>
  </si>
  <si>
    <t>KNA</t>
  </si>
  <si>
    <t>659</t>
  </si>
  <si>
    <t>Saint Lucia</t>
  </si>
  <si>
    <t>LC</t>
  </si>
  <si>
    <t>LCA</t>
  </si>
  <si>
    <t>662</t>
  </si>
  <si>
    <t>Saint Pierre and Miquelon</t>
  </si>
  <si>
    <t>PM</t>
  </si>
  <si>
    <t>SPM</t>
  </si>
  <si>
    <t>666</t>
  </si>
  <si>
    <t>Saint Vincent and Grenadines</t>
  </si>
  <si>
    <t>VC</t>
  </si>
  <si>
    <t>VCT</t>
  </si>
  <si>
    <t>670</t>
  </si>
  <si>
    <t>Saint-Barthelemy</t>
  </si>
  <si>
    <t>BL</t>
  </si>
  <si>
    <t>BLM</t>
  </si>
  <si>
    <t>652</t>
  </si>
  <si>
    <t>Saint-Martin</t>
  </si>
  <si>
    <t>MF</t>
  </si>
  <si>
    <t>MAF</t>
  </si>
  <si>
    <t>663</t>
  </si>
  <si>
    <t>Samoa</t>
  </si>
  <si>
    <t>WS</t>
  </si>
  <si>
    <t>WSM</t>
  </si>
  <si>
    <t>882</t>
  </si>
  <si>
    <t>San Marino</t>
  </si>
  <si>
    <t>SM</t>
  </si>
  <si>
    <t>SMR</t>
  </si>
  <si>
    <t>674</t>
  </si>
  <si>
    <t>Sao Tome and Principe</t>
  </si>
  <si>
    <t>ST</t>
  </si>
  <si>
    <t>STP</t>
  </si>
  <si>
    <t>678</t>
  </si>
  <si>
    <t>Saudi Arabia</t>
  </si>
  <si>
    <t>SA</t>
  </si>
  <si>
    <t>SAU</t>
  </si>
  <si>
    <t>682</t>
  </si>
  <si>
    <t>Senegal</t>
  </si>
  <si>
    <t>SN</t>
  </si>
  <si>
    <t>SEN</t>
  </si>
  <si>
    <t>686</t>
  </si>
  <si>
    <t>Serbia</t>
  </si>
  <si>
    <t>RS</t>
  </si>
  <si>
    <t>SRB</t>
  </si>
  <si>
    <t>688</t>
  </si>
  <si>
    <t>Seychelles</t>
  </si>
  <si>
    <t>SC</t>
  </si>
  <si>
    <t>SYC</t>
  </si>
  <si>
    <t>690</t>
  </si>
  <si>
    <t>Sierra Leone</t>
  </si>
  <si>
    <t>SL</t>
  </si>
  <si>
    <t>SLE</t>
  </si>
  <si>
    <t>694</t>
  </si>
  <si>
    <t>Singapore</t>
  </si>
  <si>
    <t>SG</t>
  </si>
  <si>
    <t>SGP</t>
  </si>
  <si>
    <t>702</t>
  </si>
  <si>
    <t>Slovakia</t>
  </si>
  <si>
    <t>SK</t>
  </si>
  <si>
    <t>SVK</t>
  </si>
  <si>
    <t>703</t>
  </si>
  <si>
    <t>Slovenia</t>
  </si>
  <si>
    <t>SI</t>
  </si>
  <si>
    <t>SVN</t>
  </si>
  <si>
    <t>705</t>
  </si>
  <si>
    <t>Solomon Islands</t>
  </si>
  <si>
    <t>SB</t>
  </si>
  <si>
    <t>SLB</t>
  </si>
  <si>
    <t>90</t>
  </si>
  <si>
    <t>Somalia</t>
  </si>
  <si>
    <t>SO</t>
  </si>
  <si>
    <t>SOM</t>
  </si>
  <si>
    <t>706</t>
  </si>
  <si>
    <t>South Africa</t>
  </si>
  <si>
    <t>ZA</t>
  </si>
  <si>
    <t>ZAF</t>
  </si>
  <si>
    <t>710</t>
  </si>
  <si>
    <t>South Georgia and the South Sandwich Islands</t>
  </si>
  <si>
    <t>GS</t>
  </si>
  <si>
    <t>SGS</t>
  </si>
  <si>
    <t>239</t>
  </si>
  <si>
    <t>South Sudan</t>
  </si>
  <si>
    <t>SS</t>
  </si>
  <si>
    <t>SSD</t>
  </si>
  <si>
    <t>728</t>
  </si>
  <si>
    <t>Spain</t>
  </si>
  <si>
    <t>ES</t>
  </si>
  <si>
    <t>ESP</t>
  </si>
  <si>
    <t>724</t>
  </si>
  <si>
    <t>Sri Lanka</t>
  </si>
  <si>
    <t>LK</t>
  </si>
  <si>
    <t>LKA</t>
  </si>
  <si>
    <t>144</t>
  </si>
  <si>
    <t>Sudan</t>
  </si>
  <si>
    <t>SD</t>
  </si>
  <si>
    <t>SDN</t>
  </si>
  <si>
    <t>736</t>
  </si>
  <si>
    <t>Suriname</t>
  </si>
  <si>
    <t>SR</t>
  </si>
  <si>
    <t>SUR</t>
  </si>
  <si>
    <t>740</t>
  </si>
  <si>
    <t>Svalbard and Jan Mayen Islands</t>
  </si>
  <si>
    <t>SJ</t>
  </si>
  <si>
    <t>SJM</t>
  </si>
  <si>
    <t>744</t>
  </si>
  <si>
    <t>Sweden</t>
  </si>
  <si>
    <t>SE</t>
  </si>
  <si>
    <t>SWE</t>
  </si>
  <si>
    <t>752</t>
  </si>
  <si>
    <t>Switzerland</t>
  </si>
  <si>
    <t>CH</t>
  </si>
  <si>
    <t>CHE</t>
  </si>
  <si>
    <t>756</t>
  </si>
  <si>
    <t>Syria</t>
  </si>
  <si>
    <t>SY</t>
  </si>
  <si>
    <t>SYR</t>
  </si>
  <si>
    <t>760</t>
  </si>
  <si>
    <t>Taiwan</t>
  </si>
  <si>
    <t>TW</t>
  </si>
  <si>
    <t>TWN</t>
  </si>
  <si>
    <t>158</t>
  </si>
  <si>
    <t>Tajikistan</t>
  </si>
  <si>
    <t>TJ</t>
  </si>
  <si>
    <t>TJK</t>
  </si>
  <si>
    <t>762</t>
  </si>
  <si>
    <t>Tanzania</t>
  </si>
  <si>
    <t>TZ</t>
  </si>
  <si>
    <t>TZA</t>
  </si>
  <si>
    <t>834</t>
  </si>
  <si>
    <t>Thailand</t>
  </si>
  <si>
    <t>TH</t>
  </si>
  <si>
    <t>THA</t>
  </si>
  <si>
    <t>764</t>
  </si>
  <si>
    <t>Timor-Leste</t>
  </si>
  <si>
    <t>TL</t>
  </si>
  <si>
    <t>TLS</t>
  </si>
  <si>
    <t>626</t>
  </si>
  <si>
    <t>Togo</t>
  </si>
  <si>
    <t>TG</t>
  </si>
  <si>
    <t>TGO</t>
  </si>
  <si>
    <t>768</t>
  </si>
  <si>
    <t>Tokelau</t>
  </si>
  <si>
    <t>TK</t>
  </si>
  <si>
    <t>TKL</t>
  </si>
  <si>
    <t>772</t>
  </si>
  <si>
    <t>Tonga</t>
  </si>
  <si>
    <t>TO</t>
  </si>
  <si>
    <t>TON</t>
  </si>
  <si>
    <t>776</t>
  </si>
  <si>
    <t>Trinidad and Tobago</t>
  </si>
  <si>
    <t>TT</t>
  </si>
  <si>
    <t>TTO</t>
  </si>
  <si>
    <t>780</t>
  </si>
  <si>
    <t>Tunisia</t>
  </si>
  <si>
    <t>TN</t>
  </si>
  <si>
    <t>TUN</t>
  </si>
  <si>
    <t>788</t>
  </si>
  <si>
    <t>Turkey</t>
  </si>
  <si>
    <t>TR</t>
  </si>
  <si>
    <t>TUR</t>
  </si>
  <si>
    <t>792</t>
  </si>
  <si>
    <t>Turkmenistan</t>
  </si>
  <si>
    <t>TM</t>
  </si>
  <si>
    <t>TKM</t>
  </si>
  <si>
    <t>795</t>
  </si>
  <si>
    <t>Turks and Caicos Islands</t>
  </si>
  <si>
    <t>TC</t>
  </si>
  <si>
    <t>TCA</t>
  </si>
  <si>
    <t>796</t>
  </si>
  <si>
    <t>Tuvalu</t>
  </si>
  <si>
    <t>TV</t>
  </si>
  <si>
    <t>TUV</t>
  </si>
  <si>
    <t>798</t>
  </si>
  <si>
    <t>Uganda</t>
  </si>
  <si>
    <t>UG</t>
  </si>
  <si>
    <t>UGA</t>
  </si>
  <si>
    <t>800</t>
  </si>
  <si>
    <t>Ukraine</t>
  </si>
  <si>
    <t>UA</t>
  </si>
  <si>
    <t>UKR</t>
  </si>
  <si>
    <t>804</t>
  </si>
  <si>
    <t>United Arab Emirates</t>
  </si>
  <si>
    <t>AE</t>
  </si>
  <si>
    <t>ARE</t>
  </si>
  <si>
    <t>784</t>
  </si>
  <si>
    <t>United Kingdom</t>
  </si>
  <si>
    <t>GB</t>
  </si>
  <si>
    <t>GBR</t>
  </si>
  <si>
    <t>826</t>
  </si>
  <si>
    <t>Uruguay</t>
  </si>
  <si>
    <t>UY</t>
  </si>
  <si>
    <t>URY</t>
  </si>
  <si>
    <t>858</t>
  </si>
  <si>
    <t>Uzbekistan</t>
  </si>
  <si>
    <t>UZ</t>
  </si>
  <si>
    <t>UZB</t>
  </si>
  <si>
    <t>860</t>
  </si>
  <si>
    <t>Vanuatu</t>
  </si>
  <si>
    <t>VU</t>
  </si>
  <si>
    <t>VUT</t>
  </si>
  <si>
    <t>548</t>
  </si>
  <si>
    <t>Vatican</t>
  </si>
  <si>
    <t>VA</t>
  </si>
  <si>
    <t>336</t>
  </si>
  <si>
    <t>Venezuela</t>
  </si>
  <si>
    <t>VE</t>
  </si>
  <si>
    <t>VEN</t>
  </si>
  <si>
    <t>862</t>
  </si>
  <si>
    <t>Viet Nam</t>
  </si>
  <si>
    <t>VN</t>
  </si>
  <si>
    <t>VNM</t>
  </si>
  <si>
    <t>704</t>
  </si>
  <si>
    <t>Virgin Islands, US</t>
  </si>
  <si>
    <t>VI</t>
  </si>
  <si>
    <t>VIR</t>
  </si>
  <si>
    <t>850</t>
  </si>
  <si>
    <t>Wallis and Futuna Islands</t>
  </si>
  <si>
    <t>WF</t>
  </si>
  <si>
    <t>WLF</t>
  </si>
  <si>
    <t>876</t>
  </si>
  <si>
    <t>Western Sahara</t>
  </si>
  <si>
    <t>EH</t>
  </si>
  <si>
    <t>ESH</t>
  </si>
  <si>
    <t>732</t>
  </si>
  <si>
    <t>Yemen</t>
  </si>
  <si>
    <t>YE</t>
  </si>
  <si>
    <t>YEM</t>
  </si>
  <si>
    <t>887</t>
  </si>
  <si>
    <t>Zambia</t>
  </si>
  <si>
    <t>ZM</t>
  </si>
  <si>
    <t>ZMB</t>
  </si>
  <si>
    <t>894</t>
  </si>
  <si>
    <t>Zimbabwe</t>
  </si>
  <si>
    <t>ZW</t>
  </si>
  <si>
    <t>ZWE</t>
  </si>
  <si>
    <t>716</t>
  </si>
  <si>
    <t>Copied https://extractives.sharepoint.com/:f:/s/Data/Em0Ty3y1yYBBpj2L9Ok6W4gBAwua5WT4kFKAKBYBEvsJ5w?e=pwYTq2 and added defined tables based on CLIs requirements. Added a table for part 1, and separate tables for each requirement in part 2. Added a table for the company identifier in part 3, and named ranges for the totals cells in parts 4 and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</si>
</sst>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 * #,##0.00_ ;_ * \-#,##0.00_ ;_ * &quot;-&quot;??_ ;_ @_ "/>
    <numFmt numFmtId="165" formatCode="_ * #,##0.0000_ ;_ * \-#,##0.0000_ ;_ * &quot;-&quot;??_ ;_ @_ "/>
    <numFmt numFmtId="166" formatCode="yyyy\-mm\-dd"/>
    <numFmt numFmtId="167" formatCode="_ * #,##0_ ;_ * \-#,##0_ ;_ * &quot;-&quot;??_ ;_ @_ "/>
  </numFmts>
  <fonts count="81" x14ac:knownFonts="1">
    <font>
      <sz val="10.5"/>
      <color theme="1"/>
      <name val="Calibri"/>
      <family val="2"/>
    </font>
    <font>
      <sz val="11"/>
      <color theme="1"/>
      <name val="Franklin Gothic Book"/>
      <family val="2"/>
    </font>
    <font>
      <sz val="11"/>
      <color theme="1"/>
      <name val="Calibri"/>
      <family val="2"/>
    </font>
    <font>
      <sz val="10.5"/>
      <color theme="1"/>
      <name val="Calibri"/>
      <family val="2"/>
    </font>
    <font>
      <b/>
      <sz val="10.5"/>
      <color theme="0"/>
      <name val="Calibri"/>
      <family val="2"/>
    </font>
    <font>
      <b/>
      <sz val="10.5"/>
      <color theme="1"/>
      <name val="Calibri"/>
      <family val="2"/>
    </font>
    <font>
      <u/>
      <sz val="10.5"/>
      <color theme="10"/>
      <name val="Calibri"/>
      <family val="2"/>
    </font>
    <font>
      <sz val="12"/>
      <color theme="1"/>
      <name val="Calibri"/>
      <family val="2"/>
      <scheme val="minor"/>
    </font>
    <font>
      <u/>
      <sz val="12"/>
      <color theme="10"/>
      <name val="Calibri"/>
      <family val="2"/>
      <scheme val="minor"/>
    </font>
    <font>
      <b/>
      <sz val="11"/>
      <color theme="1"/>
      <name val="Calibri"/>
      <family val="2"/>
      <scheme val="minor"/>
    </font>
    <font>
      <i/>
      <sz val="10.5"/>
      <color rgb="FF7F7F7F"/>
      <name val="Calibri"/>
      <family val="2"/>
    </font>
    <font>
      <i/>
      <sz val="10.5"/>
      <color theme="1"/>
      <name val="Calibri"/>
      <family val="2"/>
    </font>
    <font>
      <sz val="12"/>
      <color theme="1"/>
      <name val="Franklin Gothic Book"/>
      <family val="2"/>
    </font>
    <font>
      <i/>
      <sz val="12"/>
      <color rgb="FF000000"/>
      <name val="Franklin Gothic Book"/>
      <family val="2"/>
    </font>
    <font>
      <sz val="12"/>
      <color rgb="FF000000"/>
      <name val="Franklin Gothic Book"/>
      <family val="2"/>
    </font>
    <font>
      <b/>
      <sz val="18"/>
      <color rgb="FF000000"/>
      <name val="Franklin Gothic Book"/>
      <family val="2"/>
    </font>
    <font>
      <b/>
      <sz val="12"/>
      <color rgb="FF000000"/>
      <name val="Franklin Gothic Book"/>
      <family val="2"/>
    </font>
    <font>
      <i/>
      <sz val="12"/>
      <color theme="1"/>
      <name val="Franklin Gothic Book"/>
      <family val="2"/>
    </font>
    <font>
      <i/>
      <u/>
      <sz val="12"/>
      <color theme="1"/>
      <name val="Franklin Gothic Book"/>
      <family val="2"/>
    </font>
    <font>
      <b/>
      <u/>
      <sz val="12"/>
      <color theme="10"/>
      <name val="Franklin Gothic Book"/>
      <family val="2"/>
    </font>
    <font>
      <b/>
      <sz val="10"/>
      <color theme="1"/>
      <name val="Franklin Gothic Book"/>
      <family val="2"/>
    </font>
    <font>
      <sz val="10.5"/>
      <color theme="1"/>
      <name val="Franklin Gothic Book"/>
      <family val="2"/>
    </font>
    <font>
      <sz val="11"/>
      <color rgb="FF000000"/>
      <name val="Franklin Gothic Book"/>
      <family val="2"/>
    </font>
    <font>
      <b/>
      <sz val="14"/>
      <color rgb="FF000000"/>
      <name val="Franklin Gothic Book"/>
      <family val="2"/>
    </font>
    <font>
      <b/>
      <sz val="18"/>
      <color theme="1"/>
      <name val="Franklin Gothic Book"/>
      <family val="2"/>
    </font>
    <font>
      <b/>
      <sz val="16"/>
      <color theme="1"/>
      <name val="Franklin Gothic Book"/>
      <family val="2"/>
    </font>
    <font>
      <b/>
      <u/>
      <sz val="11"/>
      <color theme="10"/>
      <name val="Franklin Gothic Book"/>
      <family val="2"/>
    </font>
    <font>
      <b/>
      <sz val="11"/>
      <name val="Franklin Gothic Book"/>
      <family val="2"/>
    </font>
    <font>
      <b/>
      <u/>
      <sz val="11"/>
      <name val="Franklin Gothic Book"/>
      <family val="2"/>
    </font>
    <font>
      <b/>
      <u/>
      <sz val="11"/>
      <color rgb="FF165B89"/>
      <name val="Franklin Gothic Book"/>
      <family val="2"/>
    </font>
    <font>
      <b/>
      <u/>
      <sz val="11"/>
      <color rgb="FF188FBB"/>
      <name val="Franklin Gothic Book"/>
      <family val="2"/>
    </font>
    <font>
      <sz val="11"/>
      <color theme="1"/>
      <name val="Franklin Gothic Book"/>
      <family val="2"/>
    </font>
    <font>
      <i/>
      <sz val="11"/>
      <color rgb="FF000000"/>
      <name val="Franklin Gothic Book"/>
      <family val="2"/>
    </font>
    <font>
      <b/>
      <sz val="11"/>
      <color rgb="FF000000"/>
      <name val="Franklin Gothic Book"/>
      <family val="2"/>
    </font>
    <font>
      <i/>
      <sz val="11"/>
      <name val="Franklin Gothic Book"/>
      <family val="2"/>
    </font>
    <font>
      <sz val="11"/>
      <name val="Franklin Gothic Book"/>
      <family val="2"/>
    </font>
    <font>
      <u/>
      <sz val="11"/>
      <color rgb="FF0070C0"/>
      <name val="Franklin Gothic Book"/>
      <family val="2"/>
    </font>
    <font>
      <u/>
      <sz val="11"/>
      <color theme="10"/>
      <name val="Franklin Gothic Book"/>
      <family val="2"/>
    </font>
    <font>
      <b/>
      <u/>
      <sz val="11"/>
      <color theme="1"/>
      <name val="Franklin Gothic Book"/>
      <family val="2"/>
    </font>
    <font>
      <b/>
      <i/>
      <sz val="11"/>
      <color theme="1"/>
      <name val="Franklin Gothic Book"/>
      <family val="2"/>
    </font>
    <font>
      <i/>
      <sz val="11"/>
      <color theme="1"/>
      <name val="Franklin Gothic Book"/>
      <family val="2"/>
    </font>
    <font>
      <i/>
      <u/>
      <sz val="11"/>
      <color theme="1"/>
      <name val="Franklin Gothic Book"/>
      <family val="2"/>
    </font>
    <font>
      <b/>
      <sz val="11"/>
      <color rgb="FF165B89"/>
      <name val="Franklin Gothic Book"/>
      <family val="2"/>
    </font>
    <font>
      <b/>
      <sz val="11"/>
      <color rgb="FF000000"/>
      <name val="Wingdings"/>
      <charset val="2"/>
    </font>
    <font>
      <i/>
      <u/>
      <sz val="11"/>
      <color rgb="FF0076AF"/>
      <name val="Franklin Gothic Book"/>
      <family val="2"/>
    </font>
    <font>
      <i/>
      <sz val="11"/>
      <color theme="10"/>
      <name val="Franklin Gothic Book"/>
      <family val="2"/>
    </font>
    <font>
      <b/>
      <i/>
      <sz val="11"/>
      <color rgb="FF000000"/>
      <name val="Franklin Gothic Book"/>
      <family val="2"/>
    </font>
    <font>
      <b/>
      <i/>
      <sz val="11"/>
      <name val="Franklin Gothic Book"/>
      <family val="2"/>
    </font>
    <font>
      <i/>
      <u/>
      <sz val="11"/>
      <color theme="10"/>
      <name val="Franklin Gothic Book"/>
      <family val="2"/>
    </font>
    <font>
      <b/>
      <sz val="11"/>
      <color theme="1"/>
      <name val="Franklin Gothic Book"/>
      <family val="2"/>
    </font>
    <font>
      <b/>
      <sz val="11"/>
      <color theme="0"/>
      <name val="Franklin Gothic Book"/>
      <family val="2"/>
    </font>
    <font>
      <i/>
      <u/>
      <sz val="11"/>
      <name val="Franklin Gothic Book"/>
      <family val="2"/>
    </font>
    <font>
      <b/>
      <i/>
      <u/>
      <sz val="11"/>
      <name val="Franklin Gothic Book"/>
      <family val="2"/>
    </font>
    <font>
      <i/>
      <sz val="11"/>
      <color rgb="FF7F7F7F"/>
      <name val="Franklin Gothic Book"/>
      <family val="2"/>
    </font>
    <font>
      <b/>
      <i/>
      <u/>
      <sz val="18"/>
      <color theme="1"/>
      <name val="Franklin Gothic Book"/>
      <family val="2"/>
    </font>
    <font>
      <sz val="18"/>
      <color theme="1"/>
      <name val="Franklin Gothic Book"/>
      <family val="2"/>
    </font>
    <font>
      <b/>
      <i/>
      <u/>
      <sz val="11"/>
      <color theme="10"/>
      <name val="Franklin Gothic Book"/>
      <family val="2"/>
    </font>
    <font>
      <i/>
      <u/>
      <sz val="11"/>
      <color rgb="FF00B0F0"/>
      <name val="Franklin Gothic Book"/>
      <family val="2"/>
    </font>
    <font>
      <i/>
      <u/>
      <sz val="11"/>
      <color rgb="FF0070C0"/>
      <name val="Franklin Gothic Book"/>
      <family val="2"/>
    </font>
    <font>
      <i/>
      <sz val="11"/>
      <color rgb="FF0070C0"/>
      <name val="Franklin Gothic Book"/>
      <family val="2"/>
    </font>
    <font>
      <b/>
      <i/>
      <u/>
      <sz val="14"/>
      <color rgb="FF000000"/>
      <name val="Franklin Gothic Book"/>
      <family val="2"/>
    </font>
    <font>
      <i/>
      <u/>
      <sz val="14"/>
      <color theme="1"/>
      <name val="Franklin Gothic Book"/>
      <family val="2"/>
    </font>
    <font>
      <b/>
      <i/>
      <u/>
      <sz val="14"/>
      <color theme="1"/>
      <name val="Franklin Gothic Book"/>
      <family val="2"/>
    </font>
    <font>
      <i/>
      <u/>
      <sz val="10.5"/>
      <color theme="10"/>
      <name val="Franklin Gothic Book"/>
      <family val="2"/>
    </font>
    <font>
      <b/>
      <sz val="12"/>
      <color theme="1"/>
      <name val="Franklin Gothic Book"/>
      <family val="2"/>
    </font>
    <font>
      <sz val="8"/>
      <name val="Calibri"/>
      <family val="2"/>
    </font>
    <font>
      <i/>
      <u/>
      <sz val="14"/>
      <color theme="1"/>
      <name val="Franklin Gothic Book"/>
      <family val="2"/>
    </font>
    <font>
      <sz val="11"/>
      <color rgb="FFFFFFFF"/>
      <name val="Franklin Gothic Book"/>
      <family val="2"/>
    </font>
    <font>
      <sz val="18"/>
      <color rgb="FF000000"/>
      <name val="Franklin Gothic Book"/>
      <family val="2"/>
    </font>
    <font>
      <u/>
      <sz val="10.5"/>
      <color theme="10"/>
      <name val="Franklin Gothic Book"/>
      <family val="2"/>
    </font>
    <font>
      <u/>
      <sz val="12"/>
      <color theme="10"/>
      <name val="Franklin Gothic Book"/>
      <family val="2"/>
    </font>
    <font>
      <sz val="9"/>
      <color rgb="FF000000"/>
      <name val="Franklin Gothic Book"/>
      <family val="2"/>
    </font>
    <font>
      <sz val="16"/>
      <color rgb="FF000000"/>
      <name val="Franklin Gothic Book"/>
      <family val="2"/>
    </font>
    <font>
      <b/>
      <sz val="10"/>
      <color rgb="FF000000"/>
      <name val="Franklin Gothic Book"/>
      <family val="2"/>
    </font>
    <font>
      <u/>
      <sz val="11"/>
      <color rgb="FFFFFFFF"/>
      <name val="Franklin Gothic Book"/>
      <family val="2"/>
    </font>
    <font>
      <u/>
      <sz val="11"/>
      <name val="Franklin Gothic Book"/>
      <family val="2"/>
    </font>
    <font>
      <b/>
      <i/>
      <u/>
      <sz val="12"/>
      <color theme="1"/>
      <name val="Franklin Gothic Book"/>
      <family val="2"/>
    </font>
    <font>
      <b/>
      <sz val="10.5"/>
      <color theme="1"/>
      <name val="Franklin Gothic Book"/>
      <family val="2"/>
    </font>
    <font>
      <u/>
      <sz val="11"/>
      <color theme="1"/>
      <name val="Franklin Gothic Book"/>
      <family val="2"/>
    </font>
    <font>
      <sz val="9"/>
      <color indexed="81"/>
      <name val="Tahoma"/>
      <family val="2"/>
    </font>
    <font>
      <b/>
      <sz val="9"/>
      <color indexed="81"/>
      <name val="Tahoma"/>
      <family val="2"/>
    </font>
  </fonts>
  <fills count="11">
    <fill>
      <patternFill patternType="none"/>
    </fill>
    <fill>
      <patternFill patternType="gray125"/>
    </fill>
    <fill>
      <patternFill patternType="solid">
        <fgColor rgb="FFF2F2F2"/>
        <bgColor indexed="64"/>
      </patternFill>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
      <patternFill patternType="solid">
        <fgColor theme="2"/>
        <bgColor theme="4" tint="0.79998168889431442"/>
      </patternFill>
    </fill>
    <fill>
      <patternFill patternType="solid">
        <fgColor rgb="FF165B89"/>
        <bgColor theme="4"/>
      </patternFill>
    </fill>
    <fill>
      <patternFill patternType="solid">
        <fgColor rgb="FFD9E1F2"/>
        <bgColor indexed="64"/>
      </patternFill>
    </fill>
    <fill>
      <patternFill patternType="solid">
        <fgColor theme="7" tint="0.79998168889431442"/>
        <bgColor indexed="64"/>
      </patternFill>
    </fill>
    <fill>
      <patternFill patternType="solid">
        <fgColor rgb="FFFFF2CC"/>
        <bgColor indexed="64"/>
      </patternFill>
    </fill>
  </fills>
  <borders count="39">
    <border>
      <left/>
      <right/>
      <top/>
      <bottom/>
      <diagonal/>
    </border>
    <border>
      <left/>
      <right/>
      <top style="thin">
        <color indexed="64"/>
      </top>
      <bottom/>
      <diagonal/>
    </border>
    <border>
      <left/>
      <right/>
      <top/>
      <bottom style="medium">
        <color indexed="64"/>
      </bottom>
      <diagonal/>
    </border>
    <border>
      <left style="medium">
        <color theme="0"/>
      </left>
      <right style="medium">
        <color theme="0"/>
      </right>
      <top style="medium">
        <color theme="0"/>
      </top>
      <bottom style="medium">
        <color theme="0"/>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0"/>
      </right>
      <top/>
      <bottom style="medium">
        <color indexed="64"/>
      </bottom>
      <diagonal/>
    </border>
    <border>
      <left style="thin">
        <color theme="0"/>
      </left>
      <right style="thin">
        <color theme="0"/>
      </right>
      <top/>
      <bottom style="medium">
        <color indexed="64"/>
      </bottom>
      <diagonal/>
    </border>
    <border>
      <left style="thin">
        <color theme="0"/>
      </left>
      <right/>
      <top/>
      <bottom style="medium">
        <color indexed="64"/>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medium">
        <color indexed="64"/>
      </top>
      <bottom style="medium">
        <color indexed="64"/>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top style="thin">
        <color indexed="64"/>
      </top>
      <bottom style="double">
        <color indexed="64"/>
      </bottom>
      <diagonal/>
    </border>
    <border>
      <left/>
      <right/>
      <top/>
      <bottom style="thin">
        <color indexed="64"/>
      </bottom>
      <diagonal/>
    </border>
    <border>
      <left style="thin">
        <color theme="0"/>
      </left>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top/>
      <bottom style="thin">
        <color indexed="64"/>
      </bottom>
      <diagonal/>
    </border>
    <border>
      <left/>
      <right/>
      <top style="medium">
        <color rgb="FF1BC2EE"/>
      </top>
      <bottom/>
      <diagonal/>
    </border>
    <border>
      <left/>
      <right/>
      <top style="medium">
        <color indexed="64"/>
      </top>
      <bottom style="medium">
        <color theme="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164" fontId="3" fillId="0" borderId="0" applyFont="0" applyFill="0" applyBorder="0" applyAlignment="0" applyProtection="0"/>
    <xf numFmtId="0" fontId="6" fillId="0" borderId="0" applyNumberFormat="0" applyFill="0" applyBorder="0" applyAlignment="0" applyProtection="0"/>
    <xf numFmtId="0" fontId="7" fillId="0" borderId="0"/>
    <xf numFmtId="0" fontId="8" fillId="0" borderId="0" applyNumberFormat="0" applyFill="0" applyBorder="0" applyAlignment="0" applyProtection="0"/>
    <xf numFmtId="0" fontId="10" fillId="0" borderId="0" applyNumberFormat="0" applyFill="0" applyBorder="0" applyAlignment="0" applyProtection="0"/>
  </cellStyleXfs>
  <cellXfs count="290">
    <xf numFmtId="0" fontId="0" fillId="0" borderId="0" xfId="0"/>
    <xf numFmtId="0" fontId="5" fillId="0" borderId="0" xfId="0" applyFont="1"/>
    <xf numFmtId="0" fontId="0" fillId="0" borderId="7" xfId="0" applyBorder="1"/>
    <xf numFmtId="0" fontId="0" fillId="0" borderId="8" xfId="0" applyBorder="1"/>
    <xf numFmtId="49" fontId="9" fillId="0" borderId="0" xfId="0" applyNumberFormat="1" applyFont="1" applyAlignment="1">
      <alignment horizontal="left"/>
    </xf>
    <xf numFmtId="49" fontId="0" fillId="0" borderId="0" xfId="0" applyNumberFormat="1"/>
    <xf numFmtId="0" fontId="11" fillId="0" borderId="0" xfId="0" quotePrefix="1" applyFont="1"/>
    <xf numFmtId="0" fontId="12" fillId="0" borderId="0" xfId="3" applyFont="1" applyAlignment="1">
      <alignment horizontal="left" vertical="center"/>
    </xf>
    <xf numFmtId="0" fontId="14" fillId="0" borderId="0" xfId="3" applyFont="1" applyAlignment="1">
      <alignment vertical="center"/>
    </xf>
    <xf numFmtId="0" fontId="17" fillId="0" borderId="0" xfId="3" applyFont="1" applyAlignment="1">
      <alignment horizontal="left" vertical="center"/>
    </xf>
    <xf numFmtId="0" fontId="13" fillId="0" borderId="0" xfId="3" applyFont="1" applyAlignment="1">
      <alignment vertical="center"/>
    </xf>
    <xf numFmtId="0" fontId="21" fillId="0" borderId="0" xfId="0" applyFont="1"/>
    <xf numFmtId="0" fontId="18" fillId="0" borderId="0" xfId="3" applyFont="1" applyAlignment="1">
      <alignment horizontal="left" vertical="center"/>
    </xf>
    <xf numFmtId="0" fontId="16" fillId="0" borderId="4" xfId="3" applyFont="1" applyBorder="1" applyAlignment="1">
      <alignment vertical="center"/>
    </xf>
    <xf numFmtId="0" fontId="22" fillId="0" borderId="0" xfId="0" applyFont="1"/>
    <xf numFmtId="0" fontId="31" fillId="0" borderId="0" xfId="3" applyFont="1" applyAlignment="1">
      <alignment horizontal="left" vertical="center"/>
    </xf>
    <xf numFmtId="0" fontId="2" fillId="0" borderId="0" xfId="0" applyFont="1"/>
    <xf numFmtId="0" fontId="31" fillId="4" borderId="0" xfId="3" applyFont="1" applyFill="1" applyAlignment="1">
      <alignment horizontal="left" vertical="center"/>
    </xf>
    <xf numFmtId="0" fontId="22" fillId="4" borderId="0" xfId="3" applyFont="1" applyFill="1" applyAlignment="1">
      <alignment vertical="center"/>
    </xf>
    <xf numFmtId="0" fontId="37" fillId="4" borderId="0" xfId="2" applyFont="1" applyFill="1" applyBorder="1" applyAlignment="1"/>
    <xf numFmtId="0" fontId="38" fillId="4" borderId="0" xfId="3" applyFont="1" applyFill="1" applyAlignment="1">
      <alignment horizontal="left" vertical="center"/>
    </xf>
    <xf numFmtId="0" fontId="22" fillId="0" borderId="0" xfId="3" applyFont="1" applyAlignment="1">
      <alignment vertical="center"/>
    </xf>
    <xf numFmtId="0" fontId="37" fillId="0" borderId="0" xfId="4" applyFont="1" applyFill="1" applyBorder="1" applyAlignment="1"/>
    <xf numFmtId="0" fontId="33" fillId="0" borderId="34" xfId="3" applyFont="1" applyBorder="1" applyAlignment="1">
      <alignment horizontal="left" vertical="center"/>
    </xf>
    <xf numFmtId="0" fontId="40" fillId="0" borderId="34" xfId="3" applyFont="1" applyBorder="1" applyAlignment="1">
      <alignment horizontal="left" vertical="center"/>
    </xf>
    <xf numFmtId="0" fontId="32" fillId="0" borderId="34" xfId="3" applyFont="1" applyBorder="1" applyAlignment="1">
      <alignment vertical="center"/>
    </xf>
    <xf numFmtId="0" fontId="40" fillId="0" borderId="0" xfId="3" applyFont="1" applyAlignment="1">
      <alignment horizontal="left" vertical="center"/>
    </xf>
    <xf numFmtId="0" fontId="33" fillId="0" borderId="0" xfId="3" applyFont="1" applyAlignment="1">
      <alignment horizontal="left" vertical="center"/>
    </xf>
    <xf numFmtId="0" fontId="32" fillId="0" borderId="0" xfId="3" applyFont="1" applyAlignment="1">
      <alignment vertical="center"/>
    </xf>
    <xf numFmtId="0" fontId="44" fillId="0" borderId="0" xfId="3" applyFont="1" applyAlignment="1">
      <alignment vertical="center"/>
    </xf>
    <xf numFmtId="0" fontId="33" fillId="0" borderId="0" xfId="3" applyFont="1" applyAlignment="1">
      <alignment vertical="center"/>
    </xf>
    <xf numFmtId="0" fontId="32" fillId="0" borderId="0" xfId="3" applyFont="1" applyAlignment="1">
      <alignment horizontal="left" vertical="center"/>
    </xf>
    <xf numFmtId="0" fontId="31" fillId="0" borderId="0" xfId="0" applyFont="1"/>
    <xf numFmtId="0" fontId="22" fillId="5" borderId="0" xfId="3" applyFont="1" applyFill="1" applyAlignment="1">
      <alignment vertical="center"/>
    </xf>
    <xf numFmtId="0" fontId="37" fillId="5" borderId="0" xfId="4" applyFont="1" applyFill="1" applyBorder="1" applyAlignment="1"/>
    <xf numFmtId="0" fontId="38" fillId="0" borderId="0" xfId="3" applyFont="1" applyAlignment="1">
      <alignment horizontal="left" vertical="center"/>
    </xf>
    <xf numFmtId="0" fontId="33" fillId="0" borderId="9" xfId="3" applyFont="1" applyBorder="1" applyAlignment="1" applyProtection="1">
      <alignment vertical="center"/>
      <protection locked="0"/>
    </xf>
    <xf numFmtId="0" fontId="32" fillId="0" borderId="2" xfId="3" applyFont="1" applyBorder="1" applyAlignment="1">
      <alignment horizontal="left" vertical="center"/>
    </xf>
    <xf numFmtId="0" fontId="32" fillId="0" borderId="4" xfId="3" applyFont="1" applyBorder="1" applyAlignment="1" applyProtection="1">
      <alignment horizontal="left" vertical="center" indent="2"/>
      <protection locked="0"/>
    </xf>
    <xf numFmtId="0" fontId="40" fillId="3" borderId="6" xfId="3" applyFont="1" applyFill="1" applyBorder="1" applyAlignment="1">
      <alignment horizontal="left" vertical="center"/>
    </xf>
    <xf numFmtId="0" fontId="22" fillId="0" borderId="4" xfId="3" applyFont="1" applyBorder="1" applyAlignment="1" applyProtection="1">
      <alignment horizontal="left" vertical="center" indent="2"/>
      <protection locked="0"/>
    </xf>
    <xf numFmtId="0" fontId="32" fillId="0" borderId="5" xfId="3" applyFont="1" applyBorder="1" applyAlignment="1">
      <alignment vertical="center"/>
    </xf>
    <xf numFmtId="0" fontId="40" fillId="0" borderId="2" xfId="3" applyFont="1" applyBorder="1" applyAlignment="1">
      <alignment horizontal="left" vertical="center"/>
    </xf>
    <xf numFmtId="0" fontId="32" fillId="0" borderId="10" xfId="3" applyFont="1" applyBorder="1" applyAlignment="1">
      <alignment vertical="center"/>
    </xf>
    <xf numFmtId="0" fontId="40" fillId="3" borderId="11" xfId="3" applyFont="1" applyFill="1" applyBorder="1" applyAlignment="1">
      <alignment horizontal="left" vertical="center"/>
    </xf>
    <xf numFmtId="0" fontId="32" fillId="0" borderId="9" xfId="3" applyFont="1" applyBorder="1" applyAlignment="1" applyProtection="1">
      <alignment horizontal="left" vertical="center" indent="2"/>
      <protection locked="0"/>
    </xf>
    <xf numFmtId="0" fontId="40" fillId="0" borderId="1" xfId="3" applyFont="1" applyBorder="1" applyAlignment="1">
      <alignment horizontal="left" vertical="center"/>
    </xf>
    <xf numFmtId="0" fontId="40" fillId="3" borderId="0" xfId="3" applyFont="1" applyFill="1" applyAlignment="1">
      <alignment horizontal="left" vertical="center"/>
    </xf>
    <xf numFmtId="0" fontId="40" fillId="0" borderId="11" xfId="3" applyFont="1" applyBorder="1" applyAlignment="1">
      <alignment horizontal="left" vertical="center"/>
    </xf>
    <xf numFmtId="0" fontId="32" fillId="0" borderId="4" xfId="3" applyFont="1" applyBorder="1" applyAlignment="1" applyProtection="1">
      <alignment horizontal="left" vertical="center" indent="4"/>
      <protection locked="0"/>
    </xf>
    <xf numFmtId="0" fontId="32" fillId="0" borderId="4" xfId="3" applyFont="1" applyBorder="1" applyAlignment="1" applyProtection="1">
      <alignment horizontal="left" vertical="center" indent="6"/>
      <protection locked="0"/>
    </xf>
    <xf numFmtId="0" fontId="40" fillId="0" borderId="33" xfId="3" applyFont="1" applyBorder="1" applyAlignment="1">
      <alignment horizontal="left" vertical="center"/>
    </xf>
    <xf numFmtId="0" fontId="40" fillId="3" borderId="19" xfId="3" applyFont="1" applyFill="1" applyBorder="1" applyAlignment="1">
      <alignment horizontal="left" vertical="center"/>
    </xf>
    <xf numFmtId="0" fontId="45" fillId="0" borderId="1" xfId="2" applyFont="1" applyFill="1" applyBorder="1" applyAlignment="1" applyProtection="1">
      <alignment horizontal="left" vertical="center" indent="2"/>
      <protection locked="0"/>
    </xf>
    <xf numFmtId="0" fontId="32" fillId="0" borderId="0" xfId="3" applyFont="1" applyAlignment="1" applyProtection="1">
      <alignment horizontal="left" vertical="center" indent="4"/>
      <protection locked="0"/>
    </xf>
    <xf numFmtId="0" fontId="33" fillId="0" borderId="20" xfId="3" applyFont="1" applyBorder="1" applyAlignment="1" applyProtection="1">
      <alignment vertical="center"/>
      <protection locked="0"/>
    </xf>
    <xf numFmtId="0" fontId="39" fillId="0" borderId="14" xfId="3" applyFont="1" applyBorder="1" applyAlignment="1">
      <alignment horizontal="left" vertical="center"/>
    </xf>
    <xf numFmtId="0" fontId="46" fillId="0" borderId="14" xfId="3" applyFont="1" applyBorder="1" applyAlignment="1">
      <alignment vertical="center"/>
    </xf>
    <xf numFmtId="0" fontId="32" fillId="0" borderId="9" xfId="3" applyFont="1" applyBorder="1" applyAlignment="1" applyProtection="1">
      <alignment vertical="center"/>
      <protection locked="0"/>
    </xf>
    <xf numFmtId="0" fontId="32" fillId="0" borderId="9" xfId="3" applyFont="1" applyBorder="1" applyAlignment="1" applyProtection="1">
      <alignment horizontal="left" vertical="center" indent="4"/>
      <protection locked="0"/>
    </xf>
    <xf numFmtId="0" fontId="40" fillId="3" borderId="2" xfId="3" applyFont="1" applyFill="1" applyBorder="1" applyAlignment="1">
      <alignment horizontal="left" vertical="center"/>
    </xf>
    <xf numFmtId="0" fontId="22" fillId="0" borderId="0" xfId="3" applyFont="1" applyAlignment="1">
      <alignment horizontal="left" vertical="center"/>
    </xf>
    <xf numFmtId="0" fontId="22" fillId="4" borderId="21" xfId="3" applyFont="1" applyFill="1" applyBorder="1" applyAlignment="1">
      <alignment vertical="center"/>
    </xf>
    <xf numFmtId="0" fontId="32" fillId="0" borderId="0" xfId="3" applyFont="1" applyAlignment="1">
      <alignment vertical="center" wrapText="1"/>
    </xf>
    <xf numFmtId="0" fontId="49" fillId="0" borderId="0" xfId="3" applyFont="1" applyAlignment="1">
      <alignment horizontal="left" vertical="center"/>
    </xf>
    <xf numFmtId="0" fontId="50" fillId="0" borderId="0" xfId="3" applyFont="1" applyAlignment="1">
      <alignment vertical="center"/>
    </xf>
    <xf numFmtId="0" fontId="40" fillId="0" borderId="0" xfId="3" applyFont="1" applyAlignment="1">
      <alignment vertical="center"/>
    </xf>
    <xf numFmtId="164" fontId="40" fillId="0" borderId="0" xfId="1" applyFont="1" applyFill="1" applyAlignment="1">
      <alignment horizontal="left" vertical="center"/>
    </xf>
    <xf numFmtId="167" fontId="40" fillId="0" borderId="0" xfId="1" applyNumberFormat="1" applyFont="1" applyFill="1" applyAlignment="1">
      <alignment horizontal="left" vertical="center"/>
    </xf>
    <xf numFmtId="0" fontId="24" fillId="5" borderId="0" xfId="0" applyFont="1" applyFill="1" applyAlignment="1">
      <alignment vertical="center"/>
    </xf>
    <xf numFmtId="0" fontId="40" fillId="0" borderId="0" xfId="0" applyFont="1"/>
    <xf numFmtId="0" fontId="49" fillId="0" borderId="30" xfId="0" applyFont="1" applyBorder="1"/>
    <xf numFmtId="0" fontId="49" fillId="0" borderId="14" xfId="0" applyFont="1" applyBorder="1"/>
    <xf numFmtId="164" fontId="49" fillId="0" borderId="31" xfId="1" applyFont="1" applyBorder="1"/>
    <xf numFmtId="0" fontId="53" fillId="0" borderId="0" xfId="5" applyFont="1"/>
    <xf numFmtId="0" fontId="49" fillId="2" borderId="2" xfId="0" applyFont="1" applyFill="1" applyBorder="1" applyAlignment="1">
      <alignment vertical="center"/>
    </xf>
    <xf numFmtId="0" fontId="53" fillId="0" borderId="0" xfId="5" applyNumberFormat="1" applyFont="1"/>
    <xf numFmtId="0" fontId="40" fillId="5" borderId="0" xfId="3" applyFont="1" applyFill="1" applyAlignment="1">
      <alignment horizontal="left" vertical="center" indent="1"/>
    </xf>
    <xf numFmtId="0" fontId="40" fillId="5" borderId="0" xfId="3" applyFont="1" applyFill="1" applyAlignment="1">
      <alignment horizontal="left" vertical="center"/>
    </xf>
    <xf numFmtId="164" fontId="40" fillId="5" borderId="0" xfId="1" applyFont="1" applyFill="1" applyBorder="1" applyAlignment="1">
      <alignment horizontal="left" vertical="center"/>
    </xf>
    <xf numFmtId="0" fontId="49" fillId="5" borderId="1" xfId="3" applyFont="1" applyFill="1" applyBorder="1" applyAlignment="1">
      <alignment horizontal="left" vertical="center"/>
    </xf>
    <xf numFmtId="164" fontId="49" fillId="5" borderId="1" xfId="1" applyFont="1" applyFill="1" applyBorder="1" applyAlignment="1">
      <alignment horizontal="left" vertical="center"/>
    </xf>
    <xf numFmtId="0" fontId="40" fillId="5" borderId="1" xfId="3" applyFont="1" applyFill="1" applyBorder="1" applyAlignment="1">
      <alignment horizontal="left" vertical="center"/>
    </xf>
    <xf numFmtId="164" fontId="40" fillId="5" borderId="1" xfId="1" applyFont="1" applyFill="1" applyBorder="1" applyAlignment="1">
      <alignment horizontal="left" vertical="center"/>
    </xf>
    <xf numFmtId="0" fontId="40" fillId="5" borderId="1" xfId="0" applyFont="1" applyFill="1" applyBorder="1"/>
    <xf numFmtId="0" fontId="40" fillId="5" borderId="18" xfId="3" applyFont="1" applyFill="1" applyBorder="1" applyAlignment="1">
      <alignment horizontal="left" vertical="center"/>
    </xf>
    <xf numFmtId="164" fontId="40" fillId="5" borderId="18" xfId="1" applyFont="1" applyFill="1" applyBorder="1" applyAlignment="1">
      <alignment horizontal="left" vertical="center"/>
    </xf>
    <xf numFmtId="0" fontId="49" fillId="5" borderId="0" xfId="0" applyFont="1" applyFill="1" applyAlignment="1">
      <alignment vertical="center"/>
    </xf>
    <xf numFmtId="0" fontId="55" fillId="0" borderId="0" xfId="3" applyFont="1" applyAlignment="1">
      <alignment horizontal="left" vertical="center"/>
    </xf>
    <xf numFmtId="0" fontId="4" fillId="0" borderId="12" xfId="0" applyFont="1" applyBorder="1"/>
    <xf numFmtId="0" fontId="4" fillId="0" borderId="13" xfId="0" applyFont="1" applyBorder="1"/>
    <xf numFmtId="0" fontId="26" fillId="0" borderId="9" xfId="2" applyFont="1" applyFill="1" applyBorder="1" applyAlignment="1" applyProtection="1">
      <alignment horizontal="left" vertical="center" wrapText="1"/>
      <protection locked="0"/>
    </xf>
    <xf numFmtId="0" fontId="32" fillId="0" borderId="2" xfId="3" applyFont="1" applyBorder="1" applyAlignment="1">
      <alignment vertical="center"/>
    </xf>
    <xf numFmtId="0" fontId="32" fillId="0" borderId="2" xfId="3" applyFont="1" applyBorder="1" applyAlignment="1" applyProtection="1">
      <alignment horizontal="left" vertical="center" indent="4"/>
      <protection locked="0"/>
    </xf>
    <xf numFmtId="0" fontId="61" fillId="0" borderId="0" xfId="3" applyFont="1" applyAlignment="1">
      <alignment horizontal="left" vertical="center"/>
    </xf>
    <xf numFmtId="0" fontId="60" fillId="0" borderId="0" xfId="3" applyFont="1" applyAlignment="1">
      <alignment horizontal="left" vertical="center"/>
    </xf>
    <xf numFmtId="0" fontId="62" fillId="0" borderId="0" xfId="3" applyFont="1" applyAlignment="1">
      <alignment horizontal="left" vertical="center"/>
    </xf>
    <xf numFmtId="0" fontId="1" fillId="0" borderId="0" xfId="3" applyFont="1" applyAlignment="1">
      <alignment horizontal="left" vertical="center"/>
    </xf>
    <xf numFmtId="0" fontId="64" fillId="0" borderId="30" xfId="0" applyFont="1" applyBorder="1"/>
    <xf numFmtId="0" fontId="49" fillId="0" borderId="0" xfId="0" applyFont="1"/>
    <xf numFmtId="164" fontId="49" fillId="0" borderId="0" xfId="1" applyFont="1" applyBorder="1"/>
    <xf numFmtId="167" fontId="21" fillId="0" borderId="0" xfId="0" applyNumberFormat="1" applyFont="1"/>
    <xf numFmtId="43" fontId="21" fillId="0" borderId="0" xfId="0" applyNumberFormat="1" applyFont="1"/>
    <xf numFmtId="0" fontId="0" fillId="0" borderId="0" xfId="0" applyAlignment="1">
      <alignment horizontal="left"/>
    </xf>
    <xf numFmtId="0" fontId="1" fillId="0" borderId="21" xfId="3" applyFont="1" applyBorder="1" applyAlignment="1">
      <alignment vertical="center"/>
    </xf>
    <xf numFmtId="0" fontId="1" fillId="3" borderId="22" xfId="3" applyFont="1" applyFill="1" applyBorder="1" applyAlignment="1">
      <alignment horizontal="left" vertical="center"/>
    </xf>
    <xf numFmtId="0" fontId="1" fillId="3" borderId="23" xfId="3" applyFont="1" applyFill="1" applyBorder="1" applyAlignment="1">
      <alignment horizontal="left" vertical="center"/>
    </xf>
    <xf numFmtId="0" fontId="1" fillId="0" borderId="0" xfId="0" applyFont="1"/>
    <xf numFmtId="0" fontId="1" fillId="0" borderId="0" xfId="3" applyFont="1" applyAlignment="1">
      <alignment horizontal="right" vertical="center"/>
    </xf>
    <xf numFmtId="0" fontId="1" fillId="5" borderId="0" xfId="3" applyFont="1" applyFill="1" applyAlignment="1">
      <alignment horizontal="left" vertical="center"/>
    </xf>
    <xf numFmtId="0" fontId="1" fillId="4" borderId="0" xfId="3" applyFont="1" applyFill="1" applyAlignment="1">
      <alignment horizontal="left" vertical="center"/>
    </xf>
    <xf numFmtId="0" fontId="1" fillId="0" borderId="2" xfId="3" applyFont="1" applyBorder="1" applyAlignment="1">
      <alignment horizontal="left" vertical="center"/>
    </xf>
    <xf numFmtId="0" fontId="1" fillId="0" borderId="14" xfId="3" applyFont="1" applyBorder="1" applyAlignment="1">
      <alignment horizontal="left" vertical="center"/>
    </xf>
    <xf numFmtId="0" fontId="1" fillId="0" borderId="22" xfId="3" applyFont="1" applyBorder="1" applyAlignment="1">
      <alignment vertical="center"/>
    </xf>
    <xf numFmtId="164" fontId="1" fillId="0" borderId="0" xfId="1" applyFont="1" applyFill="1" applyAlignment="1">
      <alignment horizontal="left" vertical="center"/>
    </xf>
    <xf numFmtId="164" fontId="1" fillId="0" borderId="0" xfId="1" applyFont="1"/>
    <xf numFmtId="0" fontId="1" fillId="0" borderId="0" xfId="3" applyFont="1" applyAlignment="1">
      <alignment vertical="center"/>
    </xf>
    <xf numFmtId="164" fontId="1" fillId="0" borderId="0" xfId="1" applyFont="1" applyAlignment="1">
      <alignment horizontal="right"/>
    </xf>
    <xf numFmtId="164" fontId="1" fillId="0" borderId="0" xfId="0" applyNumberFormat="1" applyFont="1"/>
    <xf numFmtId="43" fontId="1" fillId="0" borderId="0" xfId="0" applyNumberFormat="1" applyFont="1"/>
    <xf numFmtId="167" fontId="1" fillId="0" borderId="0" xfId="1" applyNumberFormat="1" applyFont="1"/>
    <xf numFmtId="0" fontId="66" fillId="0" borderId="0" xfId="3" applyFont="1" applyAlignment="1">
      <alignment horizontal="left" vertical="center"/>
    </xf>
    <xf numFmtId="0" fontId="1" fillId="0" borderId="21" xfId="3" applyFont="1" applyBorder="1" applyAlignment="1">
      <alignment horizontal="left" vertical="center"/>
    </xf>
    <xf numFmtId="0" fontId="1" fillId="0" borderId="22" xfId="3" applyFont="1" applyBorder="1" applyAlignment="1">
      <alignment horizontal="left" vertical="center"/>
    </xf>
    <xf numFmtId="0" fontId="60" fillId="0" borderId="36" xfId="3" applyFont="1" applyBorder="1" applyAlignment="1">
      <alignment horizontal="left" vertical="center"/>
    </xf>
    <xf numFmtId="0" fontId="1" fillId="0" borderId="0" xfId="3" applyFont="1" applyAlignment="1">
      <alignment horizontal="left" vertical="center" wrapText="1"/>
    </xf>
    <xf numFmtId="0" fontId="23" fillId="0" borderId="0" xfId="3" applyFont="1" applyAlignment="1">
      <alignment vertical="center"/>
    </xf>
    <xf numFmtId="0" fontId="23" fillId="3" borderId="30" xfId="3" applyFont="1" applyFill="1" applyBorder="1" applyAlignment="1">
      <alignment vertical="center"/>
    </xf>
    <xf numFmtId="0" fontId="23" fillId="3" borderId="14" xfId="3" applyFont="1" applyFill="1" applyBorder="1" applyAlignment="1">
      <alignment vertical="center"/>
    </xf>
    <xf numFmtId="0" fontId="23" fillId="3" borderId="31" xfId="3" applyFont="1" applyFill="1" applyBorder="1" applyAlignment="1">
      <alignment vertical="center"/>
    </xf>
    <xf numFmtId="0" fontId="40" fillId="8" borderId="6" xfId="3" applyFont="1" applyFill="1" applyBorder="1" applyAlignment="1">
      <alignment horizontal="left" vertical="center"/>
    </xf>
    <xf numFmtId="0" fontId="32" fillId="9" borderId="22" xfId="3" applyFont="1" applyFill="1" applyBorder="1" applyAlignment="1">
      <alignment vertical="center" wrapText="1"/>
    </xf>
    <xf numFmtId="0" fontId="32" fillId="9" borderId="23" xfId="3" applyFont="1" applyFill="1" applyBorder="1" applyAlignment="1">
      <alignment vertical="center" wrapText="1"/>
    </xf>
    <xf numFmtId="0" fontId="1" fillId="9" borderId="0" xfId="3" applyFont="1" applyFill="1" applyAlignment="1">
      <alignment horizontal="right" vertical="center"/>
    </xf>
    <xf numFmtId="0" fontId="1" fillId="0" borderId="28" xfId="3" applyFont="1" applyBorder="1" applyAlignment="1">
      <alignment horizontal="left" vertical="center"/>
    </xf>
    <xf numFmtId="0" fontId="32" fillId="8" borderId="0" xfId="3" applyFont="1" applyFill="1" applyAlignment="1">
      <alignment vertical="center" wrapText="1"/>
    </xf>
    <xf numFmtId="0" fontId="1" fillId="0" borderId="25" xfId="3" applyFont="1" applyBorder="1" applyAlignment="1">
      <alignment horizontal="left" vertical="center"/>
    </xf>
    <xf numFmtId="0" fontId="32" fillId="8" borderId="22" xfId="3" applyFont="1" applyFill="1" applyBorder="1" applyAlignment="1">
      <alignment vertical="center" wrapText="1"/>
    </xf>
    <xf numFmtId="0" fontId="1" fillId="0" borderId="29" xfId="3" applyFont="1" applyBorder="1" applyAlignment="1">
      <alignment horizontal="left" vertical="center"/>
    </xf>
    <xf numFmtId="0" fontId="32" fillId="4" borderId="0" xfId="3" applyFont="1" applyFill="1" applyAlignment="1">
      <alignment horizontal="left" vertical="center"/>
    </xf>
    <xf numFmtId="0" fontId="22" fillId="4" borderId="0" xfId="3" applyFont="1" applyFill="1" applyAlignment="1">
      <alignment horizontal="left" vertical="center"/>
    </xf>
    <xf numFmtId="0" fontId="15" fillId="4" borderId="0" xfId="3" applyFont="1" applyFill="1" applyAlignment="1">
      <alignment vertical="center"/>
    </xf>
    <xf numFmtId="0" fontId="1" fillId="4" borderId="0" xfId="3" applyFont="1" applyFill="1" applyAlignment="1">
      <alignment vertical="center"/>
    </xf>
    <xf numFmtId="0" fontId="34" fillId="4" borderId="0" xfId="3" applyFont="1" applyFill="1" applyAlignment="1">
      <alignment vertical="center"/>
    </xf>
    <xf numFmtId="0" fontId="32" fillId="4" borderId="0" xfId="3" applyFont="1" applyFill="1" applyAlignment="1">
      <alignment vertical="center"/>
    </xf>
    <xf numFmtId="0" fontId="32" fillId="4" borderId="0" xfId="3" applyFont="1" applyFill="1" applyAlignment="1">
      <alignment horizontal="left" vertical="center" wrapText="1" indent="2"/>
    </xf>
    <xf numFmtId="0" fontId="27" fillId="4" borderId="0" xfId="3" applyFont="1" applyFill="1" applyAlignment="1">
      <alignment vertical="center"/>
    </xf>
    <xf numFmtId="0" fontId="32" fillId="4" borderId="0" xfId="3" applyFont="1" applyFill="1" applyAlignment="1">
      <alignment vertical="center" wrapText="1"/>
    </xf>
    <xf numFmtId="0" fontId="35" fillId="4" borderId="0" xfId="3" applyFont="1" applyFill="1" applyAlignment="1">
      <alignment vertical="center"/>
    </xf>
    <xf numFmtId="0" fontId="28" fillId="4" borderId="0" xfId="3" applyFont="1" applyFill="1" applyAlignment="1">
      <alignment vertical="center"/>
    </xf>
    <xf numFmtId="0" fontId="35" fillId="4" borderId="0" xfId="3" applyFont="1" applyFill="1" applyAlignment="1">
      <alignment horizontal="left" vertical="center" indent="2"/>
    </xf>
    <xf numFmtId="0" fontId="32" fillId="10" borderId="22" xfId="3" applyFont="1" applyFill="1" applyBorder="1" applyAlignment="1">
      <alignment vertical="center" wrapText="1"/>
    </xf>
    <xf numFmtId="0" fontId="32" fillId="10" borderId="23" xfId="3" applyFont="1" applyFill="1" applyBorder="1" applyAlignment="1">
      <alignment vertical="center" wrapText="1"/>
    </xf>
    <xf numFmtId="0" fontId="32" fillId="10" borderId="0" xfId="3" applyFont="1" applyFill="1" applyAlignment="1">
      <alignment vertical="center"/>
    </xf>
    <xf numFmtId="0" fontId="32" fillId="10" borderId="1" xfId="3" applyFont="1" applyFill="1" applyBorder="1" applyAlignment="1">
      <alignment vertical="center"/>
    </xf>
    <xf numFmtId="165" fontId="32" fillId="10" borderId="0" xfId="1" applyNumberFormat="1" applyFont="1" applyFill="1" applyBorder="1" applyAlignment="1">
      <alignment vertical="center"/>
    </xf>
    <xf numFmtId="0" fontId="48" fillId="10" borderId="2" xfId="4" applyFont="1" applyFill="1" applyBorder="1" applyAlignment="1">
      <alignment vertical="center" wrapText="1"/>
    </xf>
    <xf numFmtId="0" fontId="32" fillId="10" borderId="2" xfId="3" applyFont="1" applyFill="1" applyBorder="1" applyAlignment="1">
      <alignment vertical="center"/>
    </xf>
    <xf numFmtId="0" fontId="32" fillId="10" borderId="5" xfId="3" applyFont="1" applyFill="1" applyBorder="1" applyAlignment="1">
      <alignment vertical="center"/>
    </xf>
    <xf numFmtId="0" fontId="35" fillId="0" borderId="4" xfId="2" applyFont="1" applyFill="1" applyBorder="1" applyAlignment="1" applyProtection="1">
      <alignment horizontal="left" vertical="center" wrapText="1"/>
      <protection locked="0"/>
    </xf>
    <xf numFmtId="0" fontId="34" fillId="8" borderId="0" xfId="3" applyFont="1" applyFill="1" applyAlignment="1">
      <alignment vertical="center" wrapText="1"/>
    </xf>
    <xf numFmtId="0" fontId="34" fillId="10" borderId="0" xfId="3" applyFont="1" applyFill="1" applyAlignment="1">
      <alignment horizontal="left" vertical="center" wrapText="1"/>
    </xf>
    <xf numFmtId="0" fontId="34" fillId="0" borderId="0" xfId="3" applyFont="1" applyAlignment="1">
      <alignment vertical="center"/>
    </xf>
    <xf numFmtId="0" fontId="34" fillId="0" borderId="0" xfId="3" applyFont="1" applyAlignment="1">
      <alignment horizontal="left" vertical="center" wrapText="1" indent="3"/>
    </xf>
    <xf numFmtId="0" fontId="70" fillId="9" borderId="0" xfId="2" applyFont="1" applyFill="1" applyAlignment="1">
      <alignment vertical="center"/>
    </xf>
    <xf numFmtId="0" fontId="54" fillId="4" borderId="0" xfId="3" applyFont="1" applyFill="1" applyAlignment="1">
      <alignment horizontal="left" vertical="center"/>
    </xf>
    <xf numFmtId="0" fontId="40" fillId="4" borderId="0" xfId="3" applyFont="1" applyFill="1" applyAlignment="1">
      <alignment vertical="center" wrapText="1"/>
    </xf>
    <xf numFmtId="0" fontId="68" fillId="0" borderId="19" xfId="3" applyFont="1" applyBorder="1" applyAlignment="1">
      <alignment horizontal="left" vertical="center"/>
    </xf>
    <xf numFmtId="0" fontId="68" fillId="0" borderId="0" xfId="3" applyFont="1" applyAlignment="1">
      <alignment horizontal="left" vertical="center"/>
    </xf>
    <xf numFmtId="0" fontId="12" fillId="4" borderId="0" xfId="3" applyFont="1" applyFill="1" applyAlignment="1">
      <alignment horizontal="left" vertical="center"/>
    </xf>
    <xf numFmtId="0" fontId="60" fillId="4" borderId="0" xfId="3" applyFont="1" applyFill="1" applyAlignment="1">
      <alignment horizontal="left" vertical="center"/>
    </xf>
    <xf numFmtId="0" fontId="1" fillId="4" borderId="22" xfId="3" applyFont="1" applyFill="1" applyBorder="1" applyAlignment="1">
      <alignment horizontal="left" vertical="center"/>
    </xf>
    <xf numFmtId="0" fontId="1" fillId="4" borderId="23" xfId="3" applyFont="1" applyFill="1" applyBorder="1" applyAlignment="1">
      <alignment horizontal="left" vertical="center"/>
    </xf>
    <xf numFmtId="0" fontId="1" fillId="4" borderId="29" xfId="3" applyFont="1" applyFill="1" applyBorder="1" applyAlignment="1">
      <alignment horizontal="left" vertical="center"/>
    </xf>
    <xf numFmtId="0" fontId="71" fillId="0" borderId="0" xfId="3" applyFont="1" applyAlignment="1">
      <alignment horizontal="left" vertical="center"/>
    </xf>
    <xf numFmtId="0" fontId="22" fillId="4" borderId="19" xfId="3" applyFont="1" applyFill="1" applyBorder="1" applyAlignment="1">
      <alignment horizontal="left" vertical="center"/>
    </xf>
    <xf numFmtId="0" fontId="1" fillId="4" borderId="28" xfId="3" applyFont="1" applyFill="1" applyBorder="1" applyAlignment="1">
      <alignment horizontal="left" vertical="center"/>
    </xf>
    <xf numFmtId="0" fontId="1" fillId="4" borderId="21" xfId="3" applyFont="1" applyFill="1" applyBorder="1" applyAlignment="1">
      <alignment horizontal="left" vertical="center"/>
    </xf>
    <xf numFmtId="0" fontId="35" fillId="4" borderId="0" xfId="2" applyFont="1" applyFill="1" applyBorder="1" applyAlignment="1">
      <alignment vertical="center"/>
    </xf>
    <xf numFmtId="0" fontId="15" fillId="0" borderId="0" xfId="3" applyFont="1" applyAlignment="1">
      <alignment vertical="center"/>
    </xf>
    <xf numFmtId="0" fontId="72" fillId="0" borderId="0" xfId="3" applyFont="1" applyAlignment="1">
      <alignment horizontal="left" vertical="center"/>
    </xf>
    <xf numFmtId="0" fontId="73" fillId="0" borderId="0" xfId="3" applyFont="1" applyAlignment="1">
      <alignment horizontal="left" vertical="center"/>
    </xf>
    <xf numFmtId="0" fontId="40" fillId="0" borderId="0" xfId="3" applyFont="1" applyAlignment="1">
      <alignment horizontal="left" vertical="center" wrapText="1" indent="3"/>
    </xf>
    <xf numFmtId="167" fontId="40" fillId="0" borderId="0" xfId="1"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49" fillId="0" borderId="0" xfId="3" applyFont="1" applyAlignment="1">
      <alignment horizontal="left"/>
    </xf>
    <xf numFmtId="0" fontId="1" fillId="0" borderId="0" xfId="3" applyFont="1" applyAlignment="1">
      <alignment horizontal="left"/>
    </xf>
    <xf numFmtId="0" fontId="40" fillId="0" borderId="0" xfId="3" applyFont="1" applyAlignment="1">
      <alignment horizontal="left"/>
    </xf>
    <xf numFmtId="0" fontId="67" fillId="0" borderId="0" xfId="2" applyFont="1" applyAlignment="1">
      <alignment horizontal="left" wrapText="1"/>
    </xf>
    <xf numFmtId="0" fontId="1" fillId="0" borderId="0" xfId="3" applyFont="1" applyAlignment="1">
      <alignment horizontal="left" wrapText="1"/>
    </xf>
    <xf numFmtId="0" fontId="37" fillId="9" borderId="0" xfId="2" applyFont="1" applyFill="1" applyAlignment="1">
      <alignment vertical="center"/>
    </xf>
    <xf numFmtId="0" fontId="15" fillId="0" borderId="19" xfId="3" applyFont="1" applyBorder="1" applyAlignment="1">
      <alignment horizontal="left" vertical="center"/>
    </xf>
    <xf numFmtId="0" fontId="33" fillId="4" borderId="0" xfId="3" applyFont="1" applyFill="1" applyAlignment="1">
      <alignment horizontal="left" vertical="center"/>
    </xf>
    <xf numFmtId="0" fontId="33" fillId="0" borderId="2" xfId="3" applyFont="1" applyBorder="1" applyAlignment="1" applyProtection="1">
      <alignment horizontal="left" vertical="center"/>
      <protection locked="0"/>
    </xf>
    <xf numFmtId="0" fontId="33" fillId="0" borderId="2" xfId="3" applyFont="1" applyBorder="1" applyAlignment="1">
      <alignment horizontal="left" vertical="center" wrapText="1"/>
    </xf>
    <xf numFmtId="0" fontId="49" fillId="0" borderId="2" xfId="3" applyFont="1" applyBorder="1" applyAlignment="1">
      <alignment horizontal="left" vertical="center"/>
    </xf>
    <xf numFmtId="0" fontId="1" fillId="0" borderId="19" xfId="3" applyFont="1" applyBorder="1" applyAlignment="1">
      <alignment horizontal="left" vertical="center"/>
    </xf>
    <xf numFmtId="0" fontId="48" fillId="5" borderId="4" xfId="2" applyFont="1" applyFill="1" applyBorder="1" applyAlignment="1">
      <alignment vertical="center" wrapText="1"/>
    </xf>
    <xf numFmtId="0" fontId="40" fillId="0" borderId="0" xfId="0" applyFont="1" applyAlignment="1">
      <alignment vertical="center" wrapText="1"/>
    </xf>
    <xf numFmtId="0" fontId="64" fillId="0" borderId="0" xfId="0" applyFont="1" applyAlignment="1">
      <alignment vertical="center" wrapText="1"/>
    </xf>
    <xf numFmtId="0" fontId="40" fillId="0" borderId="0" xfId="0" applyFont="1" applyAlignment="1">
      <alignment horizontal="left" vertical="center" wrapText="1"/>
    </xf>
    <xf numFmtId="0" fontId="70" fillId="9" borderId="0" xfId="2" applyFont="1" applyFill="1"/>
    <xf numFmtId="0" fontId="68" fillId="0" borderId="0" xfId="3" applyFont="1" applyAlignment="1">
      <alignment horizontal="left" vertical="center" wrapText="1"/>
    </xf>
    <xf numFmtId="0" fontId="77" fillId="0" borderId="0" xfId="0" applyFont="1"/>
    <xf numFmtId="0" fontId="31" fillId="0" borderId="0" xfId="0" applyFont="1" applyAlignment="1">
      <alignment wrapText="1"/>
    </xf>
    <xf numFmtId="0" fontId="6" fillId="0" borderId="0" xfId="2" applyFill="1" applyAlignment="1">
      <alignment vertical="center" wrapText="1"/>
    </xf>
    <xf numFmtId="0" fontId="1" fillId="3" borderId="37" xfId="0" applyFont="1" applyFill="1" applyBorder="1"/>
    <xf numFmtId="0" fontId="69" fillId="4" borderId="0" xfId="2" applyFont="1" applyFill="1" applyAlignment="1">
      <alignment horizontal="left" vertical="center"/>
    </xf>
    <xf numFmtId="0" fontId="37" fillId="0" borderId="0" xfId="2" applyFont="1" applyFill="1" applyAlignment="1">
      <alignment vertical="center"/>
    </xf>
    <xf numFmtId="0" fontId="75" fillId="0" borderId="0" xfId="2" applyFont="1" applyFill="1" applyAlignment="1">
      <alignment vertical="center" wrapText="1"/>
    </xf>
    <xf numFmtId="0" fontId="35" fillId="5" borderId="0" xfId="3" applyFont="1" applyFill="1" applyAlignment="1">
      <alignment vertical="center"/>
    </xf>
    <xf numFmtId="0" fontId="78" fillId="9" borderId="32" xfId="3" applyFont="1" applyFill="1" applyBorder="1" applyAlignment="1">
      <alignment horizontal="left" vertical="center" wrapText="1"/>
    </xf>
    <xf numFmtId="0" fontId="75" fillId="3" borderId="32" xfId="3" applyFont="1" applyFill="1" applyBorder="1" applyAlignment="1">
      <alignment horizontal="left" vertical="center" wrapText="1"/>
    </xf>
    <xf numFmtId="0" fontId="75" fillId="0" borderId="32" xfId="3" applyFont="1" applyBorder="1" applyAlignment="1">
      <alignment horizontal="left" vertical="center"/>
    </xf>
    <xf numFmtId="0" fontId="40" fillId="0" borderId="0" xfId="3" applyFont="1" applyAlignment="1">
      <alignment vertical="center" wrapText="1"/>
    </xf>
    <xf numFmtId="0" fontId="37" fillId="0" borderId="0" xfId="2" applyFont="1" applyAlignment="1">
      <alignment horizontal="left" vertical="center"/>
    </xf>
    <xf numFmtId="0" fontId="32" fillId="10" borderId="21" xfId="3" applyFont="1" applyFill="1" applyBorder="1" applyAlignment="1">
      <alignment vertical="center" wrapText="1"/>
    </xf>
    <xf numFmtId="0" fontId="32" fillId="9" borderId="21" xfId="3" applyFont="1" applyFill="1" applyBorder="1" applyAlignment="1">
      <alignment vertical="center" wrapText="1"/>
    </xf>
    <xf numFmtId="0" fontId="1" fillId="0" borderId="19" xfId="3" applyFont="1" applyBorder="1" applyAlignment="1">
      <alignment vertical="center"/>
    </xf>
    <xf numFmtId="166" fontId="32" fillId="10" borderId="5" xfId="3" applyNumberFormat="1" applyFont="1" applyFill="1" applyBorder="1" applyAlignment="1">
      <alignment vertical="center"/>
    </xf>
    <xf numFmtId="0" fontId="1" fillId="3" borderId="36" xfId="0" applyFont="1" applyFill="1" applyBorder="1"/>
    <xf numFmtId="0" fontId="1" fillId="3" borderId="38" xfId="0" applyFont="1" applyFill="1" applyBorder="1"/>
    <xf numFmtId="0" fontId="33" fillId="0" borderId="0" xfId="3" applyFont="1" applyAlignment="1">
      <alignment horizontal="left" vertical="center" wrapText="1"/>
    </xf>
    <xf numFmtId="0" fontId="26" fillId="4" borderId="3" xfId="2" applyFont="1" applyFill="1" applyBorder="1" applyAlignment="1">
      <alignment horizontal="left" vertical="center" wrapText="1"/>
    </xf>
    <xf numFmtId="0" fontId="26" fillId="4" borderId="15" xfId="2" applyFont="1" applyFill="1" applyBorder="1" applyAlignment="1">
      <alignment horizontal="left" vertical="center"/>
    </xf>
    <xf numFmtId="0" fontId="26" fillId="4" borderId="16" xfId="2" applyFont="1" applyFill="1" applyBorder="1" applyAlignment="1">
      <alignment horizontal="left" vertical="center"/>
    </xf>
    <xf numFmtId="0" fontId="26" fillId="4" borderId="17" xfId="2" applyFont="1" applyFill="1" applyBorder="1" applyAlignment="1">
      <alignment horizontal="left" vertical="center"/>
    </xf>
    <xf numFmtId="0" fontId="37" fillId="4" borderId="0" xfId="2" applyFont="1" applyFill="1" applyBorder="1" applyAlignment="1">
      <alignment horizontal="left" vertical="center" wrapText="1"/>
    </xf>
    <xf numFmtId="0" fontId="68" fillId="0" borderId="19" xfId="3" applyFont="1" applyBorder="1" applyAlignment="1">
      <alignment horizontal="left" vertical="center"/>
    </xf>
    <xf numFmtId="0" fontId="64" fillId="0" borderId="0" xfId="3" applyFont="1" applyAlignment="1">
      <alignment horizontal="left" vertical="center"/>
    </xf>
    <xf numFmtId="0" fontId="37" fillId="0" borderId="0" xfId="2" applyFont="1" applyFill="1" applyAlignment="1"/>
    <xf numFmtId="0" fontId="20" fillId="0" borderId="0" xfId="0" applyFont="1" applyAlignment="1">
      <alignment vertical="center"/>
    </xf>
    <xf numFmtId="0" fontId="22" fillId="0" borderId="35" xfId="3" applyFont="1" applyBorder="1" applyAlignment="1">
      <alignment vertical="center"/>
    </xf>
    <xf numFmtId="0" fontId="19" fillId="0" borderId="0" xfId="2" applyFont="1" applyFill="1" applyBorder="1" applyAlignment="1">
      <alignment horizontal="center" vertical="center"/>
    </xf>
    <xf numFmtId="0" fontId="48" fillId="4" borderId="0" xfId="2" applyFont="1" applyFill="1" applyAlignment="1"/>
    <xf numFmtId="0" fontId="49" fillId="4" borderId="0" xfId="3" applyFont="1" applyFill="1" applyAlignment="1">
      <alignment horizontal="left" vertical="center"/>
    </xf>
    <xf numFmtId="0" fontId="40" fillId="4" borderId="0" xfId="3" applyFont="1" applyFill="1" applyAlignment="1">
      <alignment horizontal="left" vertical="center" wrapText="1" indent="3"/>
    </xf>
    <xf numFmtId="0" fontId="16" fillId="8" borderId="30" xfId="3" applyFont="1" applyFill="1" applyBorder="1" applyAlignment="1">
      <alignment horizontal="left" vertical="center"/>
    </xf>
    <xf numFmtId="0" fontId="16" fillId="8" borderId="31" xfId="3" applyFont="1" applyFill="1" applyBorder="1" applyAlignment="1">
      <alignment horizontal="left" vertical="center"/>
    </xf>
    <xf numFmtId="0" fontId="16" fillId="3" borderId="30" xfId="3" applyFont="1" applyFill="1" applyBorder="1" applyAlignment="1">
      <alignment horizontal="left" vertical="center"/>
    </xf>
    <xf numFmtId="0" fontId="16" fillId="3" borderId="14" xfId="3" applyFont="1" applyFill="1" applyBorder="1" applyAlignment="1">
      <alignment horizontal="left" vertical="center"/>
    </xf>
    <xf numFmtId="0" fontId="16" fillId="3" borderId="31" xfId="3" applyFont="1" applyFill="1" applyBorder="1" applyAlignment="1">
      <alignment horizontal="left" vertical="center"/>
    </xf>
    <xf numFmtId="0" fontId="23" fillId="3" borderId="30" xfId="3" applyFont="1" applyFill="1" applyBorder="1" applyAlignment="1">
      <alignment horizontal="left" vertical="center"/>
    </xf>
    <xf numFmtId="0" fontId="23" fillId="3" borderId="14" xfId="3" applyFont="1" applyFill="1" applyBorder="1" applyAlignment="1">
      <alignment horizontal="left" vertical="center"/>
    </xf>
    <xf numFmtId="0" fontId="23" fillId="3" borderId="31" xfId="3" applyFont="1" applyFill="1" applyBorder="1" applyAlignment="1">
      <alignment horizontal="left" vertical="center"/>
    </xf>
    <xf numFmtId="0" fontId="40" fillId="0" borderId="0" xfId="3" applyFont="1" applyAlignment="1">
      <alignment horizontal="left" vertical="center" wrapText="1" indent="3"/>
    </xf>
    <xf numFmtId="0" fontId="40" fillId="0" borderId="0" xfId="3" applyFont="1" applyAlignment="1">
      <alignment horizontal="left" vertical="top" wrapText="1"/>
    </xf>
    <xf numFmtId="0" fontId="40" fillId="0" borderId="0" xfId="3" applyFont="1" applyAlignment="1">
      <alignment horizontal="left" vertical="center" wrapText="1"/>
    </xf>
    <xf numFmtId="0" fontId="40" fillId="0" borderId="0" xfId="0" applyFont="1" applyAlignment="1">
      <alignment horizontal="left" vertical="center" wrapText="1"/>
    </xf>
    <xf numFmtId="0" fontId="26" fillId="8" borderId="0" xfId="2" applyFont="1" applyFill="1" applyBorder="1" applyAlignment="1">
      <alignment horizontal="left" vertical="center" wrapText="1"/>
    </xf>
    <xf numFmtId="0" fontId="26" fillId="8" borderId="4" xfId="2" applyFont="1" applyFill="1" applyBorder="1" applyAlignment="1">
      <alignment horizontal="left" vertical="center" wrapText="1"/>
    </xf>
    <xf numFmtId="0" fontId="48" fillId="0" borderId="0" xfId="2" applyFont="1" applyFill="1" applyAlignment="1"/>
    <xf numFmtId="0" fontId="48" fillId="0" borderId="0" xfId="2" applyFont="1" applyFill="1" applyBorder="1" applyAlignment="1">
      <alignment horizontal="left" vertical="center" wrapText="1"/>
    </xf>
    <xf numFmtId="0" fontId="26" fillId="5" borderId="0" xfId="2" applyFont="1" applyFill="1" applyAlignment="1"/>
    <xf numFmtId="0" fontId="37" fillId="5" borderId="0" xfId="2" applyFont="1" applyFill="1" applyAlignment="1"/>
    <xf numFmtId="0" fontId="54" fillId="5" borderId="0" xfId="0" applyFont="1" applyFill="1" applyAlignment="1">
      <alignment vertical="center" wrapText="1"/>
    </xf>
    <xf numFmtId="0" fontId="40" fillId="5" borderId="0" xfId="0" applyFont="1" applyFill="1" applyAlignment="1">
      <alignment horizontal="left" vertical="center" wrapText="1"/>
    </xf>
    <xf numFmtId="0" fontId="15" fillId="0" borderId="0" xfId="3" applyFont="1" applyAlignment="1">
      <alignment vertical="center"/>
    </xf>
    <xf numFmtId="0" fontId="40" fillId="0" borderId="0" xfId="0" applyFont="1" applyAlignment="1">
      <alignment horizontal="left" vertical="center" wrapText="1" indent="2"/>
    </xf>
    <xf numFmtId="0" fontId="40" fillId="5" borderId="0" xfId="3" applyFont="1" applyFill="1" applyAlignment="1">
      <alignment horizontal="left" vertical="center" indent="1"/>
    </xf>
    <xf numFmtId="0" fontId="25" fillId="5" borderId="0" xfId="0" applyFont="1" applyFill="1" applyAlignment="1">
      <alignment vertical="center"/>
    </xf>
    <xf numFmtId="0" fontId="37" fillId="0" borderId="0" xfId="2" applyFont="1" applyAlignment="1">
      <alignment horizontal="left" vertical="center" wrapText="1"/>
    </xf>
    <xf numFmtId="0" fontId="15" fillId="0" borderId="19" xfId="3" applyFont="1" applyBorder="1" applyAlignment="1">
      <alignment horizontal="left" vertical="center" wrapText="1"/>
    </xf>
    <xf numFmtId="0" fontId="68" fillId="0" borderId="19" xfId="3" applyFont="1" applyBorder="1" applyAlignment="1">
      <alignment horizontal="left" vertical="center" wrapText="1"/>
    </xf>
    <xf numFmtId="0" fontId="76" fillId="0" borderId="0" xfId="0" applyFont="1" applyAlignment="1">
      <alignment wrapText="1"/>
    </xf>
    <xf numFmtId="0" fontId="26" fillId="0" borderId="25" xfId="2" applyFont="1" applyBorder="1" applyAlignment="1">
      <alignment horizontal="left" vertical="center" wrapText="1"/>
    </xf>
    <xf numFmtId="0" fontId="32" fillId="0" borderId="29" xfId="3" applyFont="1" applyBorder="1" applyAlignment="1">
      <alignment horizontal="left" vertical="center" wrapText="1" indent="1"/>
    </xf>
    <xf numFmtId="0" fontId="32" fillId="0" borderId="0" xfId="3" applyFont="1" applyBorder="1" applyAlignment="1">
      <alignment horizontal="left" vertical="center" wrapText="1" indent="1"/>
    </xf>
    <xf numFmtId="0" fontId="32" fillId="9" borderId="29" xfId="3" applyFont="1" applyFill="1" applyBorder="1" applyAlignment="1">
      <alignment horizontal="left" vertical="center" wrapText="1" indent="3"/>
    </xf>
    <xf numFmtId="0" fontId="1" fillId="3" borderId="24" xfId="3" applyFont="1" applyFill="1" applyBorder="1" applyAlignment="1">
      <alignment horizontal="left" vertical="center"/>
    </xf>
    <xf numFmtId="0" fontId="1" fillId="3" borderId="28" xfId="3" applyFont="1" applyFill="1" applyBorder="1" applyAlignment="1">
      <alignment horizontal="left" vertical="center"/>
    </xf>
    <xf numFmtId="0" fontId="1" fillId="3" borderId="26" xfId="3" applyFont="1" applyFill="1" applyBorder="1" applyAlignment="1">
      <alignment horizontal="left" vertical="center"/>
    </xf>
    <xf numFmtId="0" fontId="26" fillId="0" borderId="29" xfId="2" applyFont="1" applyFill="1" applyBorder="1" applyAlignment="1">
      <alignment horizontal="left" vertical="center" wrapText="1"/>
    </xf>
    <xf numFmtId="0" fontId="63" fillId="0" borderId="29" xfId="2" applyFont="1" applyFill="1" applyBorder="1" applyAlignment="1">
      <alignment horizontal="left" vertical="center" wrapText="1"/>
    </xf>
    <xf numFmtId="0" fontId="32" fillId="10" borderId="29" xfId="3" applyFont="1" applyFill="1" applyBorder="1" applyAlignment="1">
      <alignment horizontal="left" vertical="center" wrapText="1" indent="3"/>
    </xf>
    <xf numFmtId="0" fontId="32" fillId="0" borderId="29" xfId="3" applyFont="1" applyBorder="1" applyAlignment="1">
      <alignment horizontal="left" vertical="center" wrapText="1" indent="3"/>
    </xf>
    <xf numFmtId="0" fontId="32" fillId="0" borderId="27" xfId="3" applyFont="1" applyBorder="1" applyAlignment="1">
      <alignment horizontal="left" vertical="center" wrapText="1" indent="3"/>
    </xf>
    <xf numFmtId="0" fontId="1" fillId="4" borderId="24" xfId="3" applyFont="1" applyFill="1" applyBorder="1" applyAlignment="1">
      <alignment horizontal="left" vertical="center"/>
    </xf>
    <xf numFmtId="0" fontId="26" fillId="0" borderId="25" xfId="2" applyFont="1" applyFill="1" applyBorder="1" applyAlignment="1">
      <alignment horizontal="left" vertical="center" wrapText="1"/>
    </xf>
    <xf numFmtId="0" fontId="34" fillId="0" borderId="29" xfId="2" applyFont="1" applyFill="1" applyBorder="1" applyAlignment="1">
      <alignment horizontal="left" vertical="center" wrapText="1"/>
    </xf>
    <xf numFmtId="0" fontId="34" fillId="0" borderId="29" xfId="2" applyFont="1" applyFill="1" applyBorder="1" applyAlignment="1">
      <alignment horizontal="left" vertical="center" wrapText="1" indent="1"/>
    </xf>
    <xf numFmtId="0" fontId="32" fillId="0" borderId="29" xfId="3" applyFont="1" applyBorder="1" applyAlignment="1">
      <alignment horizontal="left" vertical="center" indent="1"/>
    </xf>
    <xf numFmtId="0" fontId="32" fillId="0" borderId="27" xfId="3" applyFont="1" applyBorder="1" applyAlignment="1">
      <alignment horizontal="left" vertical="center" indent="1"/>
    </xf>
    <xf numFmtId="0" fontId="1" fillId="6" borderId="0" xfId="3" applyFont="1" applyFill="1" applyBorder="1" applyAlignment="1">
      <alignment vertical="center"/>
    </xf>
    <xf numFmtId="0" fontId="1" fillId="5" borderId="0" xfId="3" applyFont="1" applyFill="1" applyBorder="1" applyAlignment="1">
      <alignment vertical="center"/>
    </xf>
    <xf numFmtId="0" fontId="50" fillId="7" borderId="0" xfId="0" applyNumberFormat="1" applyFont="1" applyFill="1" applyBorder="1" applyAlignment="1" applyProtection="1">
      <alignment vertical="center"/>
    </xf>
    <xf numFmtId="14" fontId="0" fillId="0" borderId="0" xfId="0" applyNumberFormat="1"/>
    <xf numFmtId="0" fontId="0" fillId="0" borderId="0" xfId="0" applyAlignment="1">
      <alignment wrapText="1"/>
    </xf>
  </cellXfs>
  <cellStyles count="6">
    <cellStyle name="Comma" xfId="1" builtinId="3"/>
    <cellStyle name="Explanatory Text" xfId="5" builtinId="53"/>
    <cellStyle name="Hyperlink" xfId="2" builtinId="8"/>
    <cellStyle name="Hyperlink 2" xfId="4" xr:uid="{00000000-0005-0000-0000-000002000000}"/>
    <cellStyle name="Normal" xfId="0" builtinId="0"/>
    <cellStyle name="Normal 2" xfId="3" xr:uid="{00000000-0005-0000-0000-000004000000}"/>
  </cellStyles>
  <dxfs count="218">
    <dxf>
      <font>
        <b/>
        <i val="0"/>
        <strike val="0"/>
        <condense val="0"/>
        <extend val="0"/>
        <outline val="0"/>
        <shadow val="0"/>
        <u val="none"/>
        <vertAlign val="baseline"/>
        <sz val="11"/>
        <color theme="0"/>
        <name val="Franklin Gothic Book"/>
        <family val="2"/>
        <scheme val="none"/>
      </font>
      <fill>
        <patternFill patternType="solid">
          <fgColor theme="4"/>
          <bgColor rgb="FF165B89"/>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theme="4" tint="0.79998168889431442"/>
          <bgColor theme="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indexed="64"/>
          <bgColor theme="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theme="4" tint="0.79998168889431442"/>
          <bgColor theme="2"/>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ertAlign val="baseline"/>
        <sz val="11"/>
        <color theme="10"/>
        <name val="Franklin Gothic Book"/>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Franklin Gothic Book"/>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Franklin Gothic Book"/>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Franklin Gothic Book"/>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alignment horizontal="general" vertical="center" textRotation="0" wrapText="1"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theme="0"/>
        </patternFill>
      </fill>
      <alignment horizontal="general" vertical="center" textRotation="0" wrapText="1"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rgb="FFFFF2CC"/>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rgb="FFFFF2CC"/>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alignment horizontal="left" vertical="center" textRotation="0" wrapText="0" indent="1" justifyLastLine="0" shrinkToFit="0" readingOrder="0"/>
      <border diagonalUp="0" diagonalDown="0">
        <left/>
        <right style="thin">
          <color indexed="64"/>
        </right>
        <top/>
        <bottom/>
        <vertical/>
        <horizontal/>
      </border>
    </dxf>
    <dxf>
      <border outline="0">
        <left style="thin">
          <color indexed="64"/>
        </left>
        <right style="thin">
          <color indexed="64"/>
        </right>
      </border>
    </dxf>
    <dxf>
      <font>
        <b/>
        <i val="0"/>
        <strike val="0"/>
        <condense val="0"/>
        <extend val="0"/>
        <outline val="0"/>
        <shadow val="0"/>
        <u/>
        <vertAlign val="baseline"/>
        <sz val="11"/>
        <color theme="10"/>
        <name val="Franklin Gothic Book"/>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bottom/>
        <vertical/>
        <horizontal/>
      </border>
    </dxf>
    <dxf>
      <font>
        <b val="0"/>
        <i/>
        <strike val="0"/>
        <condense val="0"/>
        <extend val="0"/>
        <outline val="0"/>
        <shadow val="0"/>
        <u val="none"/>
        <vertAlign val="baseline"/>
        <sz val="11"/>
        <color rgb="FF000000"/>
        <name val="Franklin Gothic Book"/>
        <family val="2"/>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alignment horizontal="left" vertical="center" textRotation="0" wrapText="1" indent="3" justifyLastLine="0" shrinkToFit="0" readingOrder="0"/>
      <border diagonalUp="0" diagonalDown="0">
        <left/>
        <right style="thin">
          <color indexed="64"/>
        </right>
        <top/>
        <bottom/>
        <vertical/>
        <horizontal/>
      </border>
    </dxf>
    <dxf>
      <border outline="0">
        <left style="thin">
          <color indexed="64"/>
        </left>
        <right style="thin">
          <color indexed="64"/>
        </right>
      </border>
    </dxf>
    <dxf>
      <font>
        <b/>
        <i val="0"/>
        <strike val="0"/>
        <condense val="0"/>
        <extend val="0"/>
        <outline val="0"/>
        <shadow val="0"/>
        <u/>
        <vertAlign val="baseline"/>
        <sz val="11"/>
        <color theme="10"/>
        <name val="Franklin Gothic Book"/>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bottom/>
        <vertical/>
        <horizontal/>
      </border>
    </dxf>
    <dxf>
      <font>
        <b val="0"/>
        <i/>
        <strike val="0"/>
        <condense val="0"/>
        <extend val="0"/>
        <outline val="0"/>
        <shadow val="0"/>
        <u val="none"/>
        <vertAlign val="baseline"/>
        <sz val="11"/>
        <color rgb="FF000000"/>
        <name val="Franklin Gothic Book"/>
        <family val="2"/>
        <scheme val="none"/>
      </font>
      <fill>
        <patternFill patternType="solid">
          <fgColor indexed="64"/>
          <bgColor rgb="FFFFF2CC"/>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rgb="FFFFF2CC"/>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alignment horizontal="left" vertical="center" textRotation="0" wrapText="1" indent="3" justifyLastLine="0" shrinkToFit="0" readingOrder="0"/>
      <border diagonalUp="0" diagonalDown="0">
        <left/>
        <right style="thin">
          <color indexed="64"/>
        </right>
        <top/>
        <bottom/>
        <vertical/>
        <horizontal/>
      </border>
    </dxf>
    <dxf>
      <border outline="0">
        <left style="thin">
          <color indexed="64"/>
        </left>
        <right style="thin">
          <color indexed="64"/>
        </right>
      </border>
    </dxf>
    <dxf>
      <font>
        <b/>
        <i val="0"/>
        <strike val="0"/>
        <condense val="0"/>
        <extend val="0"/>
        <outline val="0"/>
        <shadow val="0"/>
        <u/>
        <vertAlign val="baseline"/>
        <sz val="11"/>
        <color theme="10"/>
        <name val="Franklin Gothic Book"/>
        <family val="2"/>
        <scheme val="none"/>
      </font>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alignment horizontal="general" vertical="center" textRotation="0" wrapText="1"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theme="0"/>
        </patternFill>
      </fill>
      <alignment horizontal="general" vertical="center" textRotation="0" wrapText="1"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theme="7" tint="0.79998168889431442"/>
        </patternFill>
      </fill>
      <alignment horizontal="general"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theme="7" tint="0.79998168889431442"/>
        </patternFill>
      </fill>
      <alignment horizontal="left" vertical="center" textRotation="0" wrapText="1" indent="3" justifyLastLine="0" shrinkToFit="0" readingOrder="0"/>
      <border diagonalUp="0" diagonalDown="0">
        <left/>
        <right style="thin">
          <color indexed="64"/>
        </right>
        <top/>
        <bottom/>
        <vertical/>
        <horizontal/>
      </border>
    </dxf>
    <dxf>
      <border outline="0">
        <left style="thin">
          <color indexed="64"/>
        </left>
        <right style="thin">
          <color indexed="64"/>
        </right>
      </border>
    </dxf>
    <dxf>
      <font>
        <b/>
        <i val="0"/>
        <strike val="0"/>
        <condense val="0"/>
        <extend val="0"/>
        <outline val="0"/>
        <shadow val="0"/>
        <u val="none"/>
        <vertAlign val="baseline"/>
        <sz val="11"/>
        <color rgb="FF000000"/>
        <name val="Franklin Gothic Book"/>
        <family val="2"/>
        <scheme val="none"/>
      </font>
      <alignment horizontal="left" vertical="center" textRotation="0" wrapText="0" indent="0" justifyLastLine="0" shrinkToFit="0" readingOrder="0"/>
      <border diagonalUp="0" diagonalDown="0" outline="0">
        <left/>
        <right/>
        <top/>
        <bottom style="medium">
          <color indexed="64"/>
        </bottom>
      </border>
      <protection locked="0" hidden="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border diagonalUp="0" diagonalDown="0" outline="0">
        <left/>
        <right/>
        <top/>
        <bottom style="medium">
          <color indexed="64"/>
        </bottom>
      </border>
    </dxf>
    <dxf>
      <font>
        <b/>
        <i val="0"/>
        <strike val="0"/>
        <condense val="0"/>
        <extend val="0"/>
        <outline val="0"/>
        <shadow val="0"/>
        <u val="none"/>
        <vertAlign val="baseline"/>
        <sz val="11"/>
        <color rgb="FF000000"/>
        <name val="Franklin Gothic Book"/>
        <family val="2"/>
        <scheme val="none"/>
      </font>
      <alignment horizontal="left"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border diagonalUp="0" diagonalDown="0" outline="0">
        <left/>
        <right/>
        <top/>
        <bottom style="medium">
          <color indexed="64"/>
        </bottom>
      </border>
    </dxf>
    <dxf>
      <font>
        <b/>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border diagonalUp="0" diagonalDown="0" outline="0">
        <left/>
        <right/>
        <top/>
        <bottom style="medium">
          <color indexed="64"/>
        </bottom>
      </border>
    </dxf>
    <dxf>
      <font>
        <b val="0"/>
        <i/>
        <strike val="0"/>
        <condense val="0"/>
        <extend val="0"/>
        <outline val="0"/>
        <shadow val="0"/>
        <u val="none"/>
        <vertAlign val="baseline"/>
        <sz val="11"/>
        <color theme="1"/>
        <name val="Franklin Gothic Book"/>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top/>
        <bottom/>
        <vertical/>
        <horizontal/>
      </border>
    </dxf>
    <dxf>
      <font>
        <b val="0"/>
        <i/>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fill>
        <patternFill patternType="solid">
          <fgColor indexed="64"/>
          <bgColor rgb="FFFFF2CC"/>
        </patternFill>
      </fill>
      <alignment horizontal="general" vertical="center" textRotation="0" wrapText="0" indent="0" justifyLastLine="0" shrinkToFit="0" readingOrder="0"/>
      <border diagonalUp="0" diagonalDown="0">
        <left style="thin">
          <color theme="0"/>
        </left>
        <right style="thin">
          <color theme="0"/>
        </right>
        <top/>
        <bottom/>
        <vertical/>
        <horizontal/>
      </border>
    </dxf>
    <dxf>
      <font>
        <b val="0"/>
        <i/>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rgb="FF000000"/>
        <name val="Franklin Gothic Book"/>
        <family val="2"/>
        <scheme val="none"/>
      </font>
      <alignment horizontal="left" vertical="center" textRotation="0" wrapText="0" indent="2" justifyLastLine="0" shrinkToFit="0" readingOrder="0"/>
      <border diagonalUp="0" diagonalDown="0">
        <left/>
        <right style="thin">
          <color theme="0"/>
        </right>
        <top/>
        <bottom/>
        <vertical/>
        <horizontal/>
      </border>
      <protection locked="0" hidden="0"/>
    </dxf>
    <dxf>
      <border outline="0">
        <bottom style="medium">
          <color indexed="64"/>
        </bottom>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5"/>
        <color theme="1"/>
        <name val="Calibri"/>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5"/>
        <color theme="1"/>
        <name val="Calibri"/>
        <family val="2"/>
        <scheme val="none"/>
      </font>
      <alignment horizontal="general" vertical="bottom" textRotation="0" wrapText="0" indent="0" justifyLastLine="0" shrinkToFit="0" readingOrder="0"/>
    </dxf>
    <dxf>
      <numFmt numFmtId="0" formatCode="General"/>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0.5"/>
        <color theme="0"/>
        <name val="Calibri"/>
        <family val="2"/>
        <scheme val="none"/>
      </font>
      <fill>
        <patternFill patternType="none">
          <fgColor indexed="64"/>
          <bgColor auto="1"/>
        </patternFill>
      </fill>
      <alignment horizontal="general"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b/>
        <i val="0"/>
        <strike val="0"/>
        <condense val="0"/>
        <extend val="0"/>
        <outline val="0"/>
        <shadow val="0"/>
        <u val="none"/>
        <vertAlign val="baseline"/>
        <sz val="10.5"/>
        <color theme="1"/>
        <name val="Calibri"/>
        <family val="2"/>
        <scheme val="none"/>
      </font>
      <alignment textRotation="0" wrapText="0" indent="0" justifyLastLine="0" shrinkToFit="0" readingOrder="0"/>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numFmt numFmtId="167" formatCode="_ * #,##0_ ;_ * \-#,##0_ ;_ * &quot;-&quot;??_ ;_ @_ "/>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alignment horizontal="general" vertical="bottom" textRotation="0" wrapText="1" indent="0" justifyLastLine="0" shrinkToFit="0" readingOrder="0"/>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alignment horizontal="right" vertical="bottom" textRotation="0" wrapText="0" indent="0" justifyLastLine="0" shrinkToFit="0" readingOrder="0"/>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i/>
        <strike val="0"/>
        <outline val="0"/>
        <shadow val="0"/>
        <u val="none"/>
        <vertAlign val="baseline"/>
        <sz val="11"/>
        <color theme="1"/>
        <name val="Franklin Gothic Book"/>
        <family val="2"/>
        <scheme val="none"/>
      </font>
      <alignment horizontal="left" vertical="center" textRotation="0" wrapText="0" indent="0" justifyLastLine="0" shrinkToFit="0" readingOrder="0"/>
    </dxf>
    <dxf>
      <font>
        <i/>
        <strike val="0"/>
        <outline val="0"/>
        <shadow val="0"/>
        <u val="none"/>
        <vertAlign val="baseline"/>
        <sz val="11"/>
        <color theme="1"/>
        <name val="Franklin Gothic Book"/>
        <family val="2"/>
        <scheme val="none"/>
      </font>
      <alignment horizontal="left" vertical="center" textRotation="0" wrapText="0" indent="0" justifyLastLine="0" shrinkToFit="0" readingOrder="0"/>
    </dxf>
    <dxf>
      <font>
        <i/>
        <strike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strike val="0"/>
        <outline val="0"/>
        <shadow val="0"/>
        <u val="none"/>
        <vertAlign val="baseline"/>
        <sz val="11"/>
        <color theme="1"/>
        <name val="Franklin Gothic Book"/>
        <family val="2"/>
        <scheme val="none"/>
      </font>
    </dxf>
    <dxf>
      <font>
        <i/>
        <strike val="0"/>
        <outline val="0"/>
        <shadow val="0"/>
        <u val="none"/>
        <vertAlign val="baseline"/>
        <sz val="11"/>
        <color theme="1"/>
        <name val="Franklin Gothic Book"/>
        <family val="2"/>
        <scheme val="none"/>
      </font>
    </dxf>
    <dxf>
      <font>
        <i/>
        <strike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Franklin Gothic Book"/>
        <family val="2"/>
        <scheme val="none"/>
      </font>
    </dxf>
    <dxf>
      <font>
        <strike val="0"/>
        <outline val="0"/>
        <shadow val="0"/>
        <u val="none"/>
        <vertAlign val="baseline"/>
        <sz val="11"/>
        <color theme="1"/>
        <name val="Franklin Gothic Book"/>
        <family val="2"/>
        <scheme val="none"/>
      </font>
    </dxf>
    <dxf>
      <font>
        <strike val="0"/>
        <outline val="0"/>
        <shadow val="0"/>
        <u val="none"/>
        <vertAlign val="baseline"/>
        <sz val="11"/>
        <color theme="1"/>
        <name val="Franklin Gothic Book"/>
        <family val="2"/>
        <scheme val="none"/>
      </font>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Franklin Gothic Book"/>
        <family val="2"/>
        <scheme val="none"/>
      </font>
    </dxf>
    <dxf>
      <font>
        <b val="0"/>
        <i val="0"/>
        <strike val="0"/>
        <condense val="0"/>
        <extend val="0"/>
        <outline val="0"/>
        <shadow val="0"/>
        <u val="none"/>
        <vertAlign val="baseline"/>
        <sz val="11"/>
        <color theme="1"/>
        <name val="Franklin Gothic Book"/>
        <family val="2"/>
        <scheme val="none"/>
      </font>
    </dxf>
    <dxf>
      <font>
        <b val="0"/>
        <i val="0"/>
        <strike val="0"/>
        <condense val="0"/>
        <extend val="0"/>
        <outline val="0"/>
        <shadow val="0"/>
        <u val="none"/>
        <vertAlign val="baseline"/>
        <sz val="11"/>
        <color theme="1"/>
        <name val="Franklin Gothic Book"/>
        <family val="2"/>
        <scheme val="none"/>
      </font>
    </dxf>
    <dxf>
      <font>
        <strike val="0"/>
        <outline val="0"/>
        <shadow val="0"/>
        <u val="none"/>
        <vertAlign val="baseline"/>
        <sz val="11"/>
        <color theme="1"/>
        <name val="Franklin Gothic Book"/>
        <family val="2"/>
        <scheme val="none"/>
      </font>
    </dxf>
    <dxf>
      <font>
        <strike val="0"/>
        <outline val="0"/>
        <shadow val="0"/>
        <vertAlign val="baseline"/>
        <sz val="11"/>
        <name val="Franklin Gothic Book"/>
        <family val="2"/>
        <scheme val="none"/>
      </font>
      <alignment horizontal="left" vertical="center" textRotation="0" wrapText="0" indent="0" justifyLastLine="0" shrinkToFit="0" readingOrder="0"/>
    </dxf>
    <dxf>
      <border outline="0">
        <top style="medium">
          <color indexed="64"/>
        </top>
      </border>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1"/>
        <name val="Franklin Gothic Book"/>
        <family val="2"/>
        <scheme val="none"/>
      </font>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i val="0"/>
        <strike val="0"/>
        <outline val="0"/>
        <shadow val="0"/>
        <vertAlign val="baseline"/>
        <sz val="11"/>
        <name val="Franklin Gothic Book"/>
        <family val="2"/>
        <scheme val="none"/>
      </font>
      <fill>
        <patternFill patternType="none">
          <fgColor indexed="64"/>
          <bgColor auto="1"/>
        </patternFill>
      </fill>
    </dxf>
    <dxf>
      <border outline="0">
        <top style="medium">
          <color indexed="64"/>
        </top>
      </border>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7" formatCode="_ * #,##0_ ;_ * \-#,##0_ ;_ * &quot;-&quot;??_ ;_ @_ "/>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7" formatCode="_ * #,##0_ ;_ * \-#,##0_ ;_ * &quot;-&quot;??_ ;_ @_ "/>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7" formatCode="_ * #,##0_ ;_ * \-#,##0_ ;_ * &quot;-&quot;??_ ;_ @_ "/>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7" formatCode="_ * #,##0_ ;_ * \-#,##0_ ;_ * &quot;-&quot;??_ ;_ @_ "/>
      <fill>
        <patternFill patternType="none">
          <fgColor indexed="64"/>
          <bgColor auto="1"/>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7" formatCode="_ * #,##0_ ;_ * \-#,##0_ ;_ * &quot;-&quot;??_ ;_ @_ "/>
      <fill>
        <patternFill patternType="none">
          <fgColor indexed="64"/>
          <bgColor auto="1"/>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4" formatCode="_ * #,##0.00_ ;_ * \-#,##0.00_ ;_ * &quot;-&quot;??_ ;_ @_ "/>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fill>
        <patternFill patternType="none">
          <fgColor indexed="64"/>
          <bgColor auto="1"/>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1"/>
        <name val="Franklin Gothic Book"/>
        <family val="2"/>
        <scheme val="none"/>
      </font>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alignment horizontal="left" vertical="center" textRotation="0" wrapText="0" indent="0" justifyLastLine="0" shrinkToFit="0" readingOrder="0"/>
    </dxf>
    <dxf>
      <font>
        <strike val="0"/>
        <outline val="0"/>
        <shadow val="0"/>
        <vertAlign val="baseline"/>
        <sz val="11"/>
        <name val="Franklin Gothic Book"/>
        <family val="2"/>
        <scheme val="none"/>
      </font>
    </dxf>
    <dxf>
      <border outline="0">
        <top style="medium">
          <color indexed="64"/>
        </top>
      </border>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bottom" textRotation="0" wrapText="0" indent="0" justifyLastLine="0" shrinkToFit="0" readingOrder="0"/>
    </dxf>
    <dxf>
      <border>
        <bottom style="thin">
          <color rgb="FF188FBB"/>
        </bottom>
      </border>
    </dxf>
    <dxf>
      <fill>
        <patternFill patternType="solid">
          <bgColor theme="2"/>
        </patternFill>
      </fill>
      <border>
        <bottom style="thin">
          <color rgb="FF188FBB"/>
        </bottom>
      </border>
    </dxf>
    <dxf>
      <font>
        <b/>
        <i val="0"/>
        <color theme="0"/>
      </font>
      <fill>
        <patternFill>
          <bgColor rgb="FF165B89"/>
        </patternFill>
      </fill>
      <border>
        <top style="thick">
          <color auto="1"/>
        </top>
        <bottom style="medium">
          <color rgb="FF188FBB"/>
        </bottom>
      </border>
    </dxf>
  </dxfs>
  <tableStyles count="1" defaultTableStyle="EITI Table" defaultPivotStyle="PivotStyleLight16">
    <tableStyle name="EITI Table" pivot="0" count="3" xr9:uid="{75225649-1FD3-452E-B344-3C5F7BA5401C}">
      <tableStyleElement type="headerRow" dxfId="217"/>
      <tableStyleElement type="firstRowStripe" dxfId="216"/>
      <tableStyleElement type="secondRowStripe" dxfId="215"/>
    </tableStyle>
  </tableStyles>
  <colors>
    <mruColors>
      <color rgb="FFD9E1F2"/>
      <color rgb="FFF6A70A"/>
      <color rgb="FF1BC2EE"/>
      <color rgb="FFFFFFFF"/>
      <color rgb="FF165B89"/>
      <color rgb="FF188FBB"/>
      <color rgb="FF7F7F7F"/>
      <color rgb="FF132856"/>
      <color rgb="FFD9D9D9"/>
      <color rgb="FFEBCB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1736679</xdr:colOff>
      <xdr:row>6</xdr:row>
      <xdr:rowOff>35615</xdr:rowOff>
    </xdr:to>
    <xdr:pic>
      <xdr:nvPicPr>
        <xdr:cNvPr id="6" name="Picture 5" descr="https://eiti.org/sites/default/files/styles/img-narrow/public/inline/logo_gradient_-_under.png?itok=F8fw0Tyz">
          <a:extLst>
            <a:ext uri="{FF2B5EF4-FFF2-40B4-BE49-F238E27FC236}">
              <a16:creationId xmlns:a16="http://schemas.microsoft.com/office/drawing/2014/main" id="{F7B489AC-8E83-4E0B-9F05-EB553D681E2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248" t="7983" b="5883"/>
        <a:stretch/>
      </xdr:blipFill>
      <xdr:spPr bwMode="auto">
        <a:xfrm>
          <a:off x="268432" y="0"/>
          <a:ext cx="1736679" cy="1030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xdr:row>
      <xdr:rowOff>0</xdr:rowOff>
    </xdr:from>
    <xdr:to>
      <xdr:col>7</xdr:col>
      <xdr:colOff>0</xdr:colOff>
      <xdr:row>8</xdr:row>
      <xdr:rowOff>568</xdr:rowOff>
    </xdr:to>
    <xdr:grpSp>
      <xdr:nvGrpSpPr>
        <xdr:cNvPr id="7" name="Group 6">
          <a:extLst>
            <a:ext uri="{FF2B5EF4-FFF2-40B4-BE49-F238E27FC236}">
              <a16:creationId xmlns:a16="http://schemas.microsoft.com/office/drawing/2014/main" id="{00862D7A-877F-4045-A40E-ABDEDE7DC440}"/>
            </a:ext>
          </a:extLst>
        </xdr:cNvPr>
        <xdr:cNvGrpSpPr>
          <a:grpSpLocks/>
        </xdr:cNvGrpSpPr>
      </xdr:nvGrpSpPr>
      <xdr:grpSpPr bwMode="auto">
        <a:xfrm>
          <a:off x="277906" y="1299882"/>
          <a:ext cx="9161929" cy="45392"/>
          <a:chOff x="1134" y="1904"/>
          <a:chExt cx="9546" cy="181"/>
        </a:xfrm>
      </xdr:grpSpPr>
      <xdr:sp macro="" textlink="">
        <xdr:nvSpPr>
          <xdr:cNvPr id="9" name="Rectangle 8">
            <a:extLst>
              <a:ext uri="{FF2B5EF4-FFF2-40B4-BE49-F238E27FC236}">
                <a16:creationId xmlns:a16="http://schemas.microsoft.com/office/drawing/2014/main" id="{421D5D26-9911-42D7-A63E-B9CE44EB1CBE}"/>
              </a:ext>
            </a:extLst>
          </xdr:cNvPr>
          <xdr:cNvSpPr>
            <a:spLocks/>
          </xdr:cNvSpPr>
        </xdr:nvSpPr>
        <xdr:spPr bwMode="auto">
          <a:xfrm>
            <a:off x="1134" y="1904"/>
            <a:ext cx="321" cy="181"/>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0" name="Rectangle 9">
            <a:extLst>
              <a:ext uri="{FF2B5EF4-FFF2-40B4-BE49-F238E27FC236}">
                <a16:creationId xmlns:a16="http://schemas.microsoft.com/office/drawing/2014/main" id="{FD1D18A4-0DE9-451E-A0CB-3D15F9159B80}"/>
              </a:ext>
            </a:extLst>
          </xdr:cNvPr>
          <xdr:cNvSpPr>
            <a:spLocks/>
          </xdr:cNvSpPr>
        </xdr:nvSpPr>
        <xdr:spPr bwMode="auto">
          <a:xfrm>
            <a:off x="1564" y="1904"/>
            <a:ext cx="121" cy="181"/>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4" name="Rectangle 13">
            <a:extLst>
              <a:ext uri="{FF2B5EF4-FFF2-40B4-BE49-F238E27FC236}">
                <a16:creationId xmlns:a16="http://schemas.microsoft.com/office/drawing/2014/main" id="{CBA0876A-765E-4DEE-AF84-376EACB07086}"/>
              </a:ext>
            </a:extLst>
          </xdr:cNvPr>
          <xdr:cNvSpPr>
            <a:spLocks/>
          </xdr:cNvSpPr>
        </xdr:nvSpPr>
        <xdr:spPr bwMode="auto">
          <a:xfrm>
            <a:off x="1682" y="1904"/>
            <a:ext cx="213"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8" name="Rectangle 7">
            <a:extLst>
              <a:ext uri="{FF2B5EF4-FFF2-40B4-BE49-F238E27FC236}">
                <a16:creationId xmlns:a16="http://schemas.microsoft.com/office/drawing/2014/main" id="{7EA1CF7C-4BAD-44D8-98E5-07130321E6E1}"/>
              </a:ext>
            </a:extLst>
          </xdr:cNvPr>
          <xdr:cNvSpPr>
            <a:spLocks/>
          </xdr:cNvSpPr>
        </xdr:nvSpPr>
        <xdr:spPr bwMode="auto">
          <a:xfrm>
            <a:off x="1449" y="1904"/>
            <a:ext cx="121"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5" name="Rectangle 14">
            <a:extLst>
              <a:ext uri="{FF2B5EF4-FFF2-40B4-BE49-F238E27FC236}">
                <a16:creationId xmlns:a16="http://schemas.microsoft.com/office/drawing/2014/main" id="{AC9E5FCF-70A8-4D37-91CC-97936C08C4A1}"/>
              </a:ext>
            </a:extLst>
          </xdr:cNvPr>
          <xdr:cNvSpPr>
            <a:spLocks/>
          </xdr:cNvSpPr>
        </xdr:nvSpPr>
        <xdr:spPr bwMode="auto">
          <a:xfrm>
            <a:off x="2006" y="1904"/>
            <a:ext cx="220"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6" name="Rectangle 15">
            <a:extLst>
              <a:ext uri="{FF2B5EF4-FFF2-40B4-BE49-F238E27FC236}">
                <a16:creationId xmlns:a16="http://schemas.microsoft.com/office/drawing/2014/main" id="{9540E414-A9AD-40D2-AF5D-E1F917A542E4}"/>
              </a:ext>
            </a:extLst>
          </xdr:cNvPr>
          <xdr:cNvSpPr>
            <a:spLocks/>
          </xdr:cNvSpPr>
        </xdr:nvSpPr>
        <xdr:spPr bwMode="auto">
          <a:xfrm>
            <a:off x="1797" y="1904"/>
            <a:ext cx="310" cy="181"/>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7" name="Rectangle 16">
            <a:extLst>
              <a:ext uri="{FF2B5EF4-FFF2-40B4-BE49-F238E27FC236}">
                <a16:creationId xmlns:a16="http://schemas.microsoft.com/office/drawing/2014/main" id="{5631DA6C-ED1C-41EA-8559-E220AD1F5749}"/>
              </a:ext>
            </a:extLst>
          </xdr:cNvPr>
          <xdr:cNvSpPr>
            <a:spLocks/>
          </xdr:cNvSpPr>
        </xdr:nvSpPr>
        <xdr:spPr bwMode="auto">
          <a:xfrm>
            <a:off x="2331" y="1904"/>
            <a:ext cx="8349"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8" name="Rectangle 17">
            <a:extLst>
              <a:ext uri="{FF2B5EF4-FFF2-40B4-BE49-F238E27FC236}">
                <a16:creationId xmlns:a16="http://schemas.microsoft.com/office/drawing/2014/main" id="{2129CC27-BDBB-4D45-BD8F-81849F15CB12}"/>
              </a:ext>
            </a:extLst>
          </xdr:cNvPr>
          <xdr:cNvSpPr>
            <a:spLocks/>
          </xdr:cNvSpPr>
        </xdr:nvSpPr>
        <xdr:spPr bwMode="auto">
          <a:xfrm>
            <a:off x="2226" y="1909"/>
            <a:ext cx="108" cy="176"/>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180974</xdr:rowOff>
    </xdr:from>
    <xdr:to>
      <xdr:col>15</xdr:col>
      <xdr:colOff>0</xdr:colOff>
      <xdr:row>6</xdr:row>
      <xdr:rowOff>0</xdr:rowOff>
    </xdr:to>
    <xdr:grpSp>
      <xdr:nvGrpSpPr>
        <xdr:cNvPr id="5" name="Group 4">
          <a:extLst>
            <a:ext uri="{FF2B5EF4-FFF2-40B4-BE49-F238E27FC236}">
              <a16:creationId xmlns:a16="http://schemas.microsoft.com/office/drawing/2014/main" id="{9B73E1E8-14D5-4032-BFBF-2C0E51B7CF8D}"/>
            </a:ext>
          </a:extLst>
        </xdr:cNvPr>
        <xdr:cNvGrpSpPr>
          <a:grpSpLocks/>
        </xdr:cNvGrpSpPr>
      </xdr:nvGrpSpPr>
      <xdr:grpSpPr bwMode="auto">
        <a:xfrm>
          <a:off x="179294" y="0"/>
          <a:ext cx="18960353" cy="0"/>
          <a:chOff x="1133" y="1230"/>
          <a:chExt cx="8460" cy="208"/>
        </a:xfrm>
      </xdr:grpSpPr>
      <xdr:sp macro="" textlink="">
        <xdr:nvSpPr>
          <xdr:cNvPr id="6" name="Rektangel 2">
            <a:extLst>
              <a:ext uri="{FF2B5EF4-FFF2-40B4-BE49-F238E27FC236}">
                <a16:creationId xmlns:a16="http://schemas.microsoft.com/office/drawing/2014/main" id="{98E8F3D6-7500-4A83-ADB1-5A3338A665E8}"/>
              </a:ext>
            </a:extLst>
          </xdr:cNvPr>
          <xdr:cNvSpPr>
            <a:spLocks noChangeArrowheads="1"/>
          </xdr:cNvSpPr>
        </xdr:nvSpPr>
        <xdr:spPr bwMode="auto">
          <a:xfrm>
            <a:off x="1133" y="1230"/>
            <a:ext cx="8460" cy="208"/>
          </a:xfrm>
          <a:prstGeom prst="rect">
            <a:avLst/>
          </a:prstGeom>
          <a:solidFill>
            <a:srgbClr val="0076AF"/>
          </a:solidFill>
          <a:ln>
            <a:noFill/>
          </a:ln>
          <a:extLst>
            <a:ext uri="{91240B29-F687-4f45-9708-019B960494DF}"/>
          </a:extLst>
        </xdr:spPr>
        <xdr:txBody>
          <a:bodyPr rot="0" vert="horz" wrap="square" lIns="91440" tIns="45720" rIns="91440" bIns="45720" anchor="ctr" anchorCtr="0" upright="1">
            <a:noAutofit/>
          </a:bodyPr>
          <a:lstStyle/>
          <a:p>
            <a:endParaRPr lang="en-GB"/>
          </a:p>
        </xdr:txBody>
      </xdr:sp>
      <xdr:sp macro="" textlink="">
        <xdr:nvSpPr>
          <xdr:cNvPr id="7" name="Rektangel 3">
            <a:extLst>
              <a:ext uri="{FF2B5EF4-FFF2-40B4-BE49-F238E27FC236}">
                <a16:creationId xmlns:a16="http://schemas.microsoft.com/office/drawing/2014/main" id="{49F7436F-6E45-494D-87AF-7C61A413D25E}"/>
              </a:ext>
            </a:extLst>
          </xdr:cNvPr>
          <xdr:cNvSpPr>
            <a:spLocks noChangeArrowheads="1"/>
          </xdr:cNvSpPr>
        </xdr:nvSpPr>
        <xdr:spPr bwMode="auto">
          <a:xfrm>
            <a:off x="2298" y="1230"/>
            <a:ext cx="750" cy="208"/>
          </a:xfrm>
          <a:prstGeom prst="rect">
            <a:avLst/>
          </a:prstGeom>
          <a:solidFill>
            <a:srgbClr val="56ADD6"/>
          </a:solidFill>
          <a:ln>
            <a:noFill/>
          </a:ln>
          <a:extLst>
            <a:ext uri="{91240B29-F687-4f45-9708-019B960494DF}"/>
          </a:extLst>
        </xdr:spPr>
        <xdr:txBody>
          <a:bodyPr rot="0" vert="horz" wrap="square" lIns="91440" tIns="45720" rIns="91440" bIns="45720" anchor="ctr" anchorCtr="0" upright="1">
            <a:noAutofit/>
          </a:bodyPr>
          <a:lstStyle/>
          <a:p>
            <a:endParaRPr lang="en-GB"/>
          </a:p>
        </xdr:txBody>
      </xdr:sp>
    </xdr:grpSp>
    <xdr:clientData/>
  </xdr:twoCellAnchor>
  <xdr:twoCellAnchor editAs="oneCell">
    <xdr:from>
      <xdr:col>14</xdr:col>
      <xdr:colOff>8965</xdr:colOff>
      <xdr:row>33</xdr:row>
      <xdr:rowOff>187244</xdr:rowOff>
    </xdr:from>
    <xdr:to>
      <xdr:col>16</xdr:col>
      <xdr:colOff>56988</xdr:colOff>
      <xdr:row>75</xdr:row>
      <xdr:rowOff>170595</xdr:rowOff>
    </xdr:to>
    <xdr:pic>
      <xdr:nvPicPr>
        <xdr:cNvPr id="13" name="Picture 12">
          <a:extLst>
            <a:ext uri="{FF2B5EF4-FFF2-40B4-BE49-F238E27FC236}">
              <a16:creationId xmlns:a16="http://schemas.microsoft.com/office/drawing/2014/main" id="{EF5AD3F8-19EE-403C-8653-CF7C887B43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66209" y="5356795"/>
          <a:ext cx="5209432" cy="87593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7</xdr:col>
      <xdr:colOff>304800</xdr:colOff>
      <xdr:row>4</xdr:row>
      <xdr:rowOff>120650</xdr:rowOff>
    </xdr:to>
    <xdr:sp macro="" textlink="">
      <xdr:nvSpPr>
        <xdr:cNvPr id="8452" name="AutoShape 260">
          <a:extLst>
            <a:ext uri="{FF2B5EF4-FFF2-40B4-BE49-F238E27FC236}">
              <a16:creationId xmlns:a16="http://schemas.microsoft.com/office/drawing/2014/main" id="{496B0B5C-016C-4A77-A957-2A75F9D06302}"/>
            </a:ext>
          </a:extLst>
        </xdr:cNvPr>
        <xdr:cNvSpPr>
          <a:spLocks noChangeAspect="1" noChangeArrowheads="1"/>
        </xdr:cNvSpPr>
      </xdr:nvSpPr>
      <xdr:spPr bwMode="auto">
        <a:xfrm>
          <a:off x="11982450" y="5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120650</xdr:rowOff>
    </xdr:to>
    <xdr:sp macro="" textlink="">
      <xdr:nvSpPr>
        <xdr:cNvPr id="8453" name="AutoShape 261">
          <a:extLst>
            <a:ext uri="{FF2B5EF4-FFF2-40B4-BE49-F238E27FC236}">
              <a16:creationId xmlns:a16="http://schemas.microsoft.com/office/drawing/2014/main" id="{64794F00-83CB-41CC-92ED-418896BD69DA}"/>
            </a:ext>
          </a:extLst>
        </xdr:cNvPr>
        <xdr:cNvSpPr>
          <a:spLocks noChangeAspect="1" noChangeArrowheads="1"/>
        </xdr:cNvSpPr>
      </xdr:nvSpPr>
      <xdr:spPr bwMode="auto">
        <a:xfrm>
          <a:off x="11982450" y="90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120650</xdr:rowOff>
    </xdr:to>
    <xdr:sp macro="" textlink="">
      <xdr:nvSpPr>
        <xdr:cNvPr id="8454" name="AutoShape 262">
          <a:extLst>
            <a:ext uri="{FF2B5EF4-FFF2-40B4-BE49-F238E27FC236}">
              <a16:creationId xmlns:a16="http://schemas.microsoft.com/office/drawing/2014/main" id="{B292C71B-1E9D-403B-A372-5853D485832E}"/>
            </a:ext>
          </a:extLst>
        </xdr:cNvPr>
        <xdr:cNvSpPr>
          <a:spLocks noChangeAspect="1" noChangeArrowheads="1"/>
        </xdr:cNvSpPr>
      </xdr:nvSpPr>
      <xdr:spPr bwMode="auto">
        <a:xfrm>
          <a:off x="11982450" y="180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120650</xdr:rowOff>
    </xdr:to>
    <xdr:sp macro="" textlink="">
      <xdr:nvSpPr>
        <xdr:cNvPr id="8455" name="AutoShape 263">
          <a:extLst>
            <a:ext uri="{FF2B5EF4-FFF2-40B4-BE49-F238E27FC236}">
              <a16:creationId xmlns:a16="http://schemas.microsoft.com/office/drawing/2014/main" id="{289AA93A-9991-48A0-A373-A229F378FECB}"/>
            </a:ext>
          </a:extLst>
        </xdr:cNvPr>
        <xdr:cNvSpPr>
          <a:spLocks noChangeAspect="1" noChangeArrowheads="1"/>
        </xdr:cNvSpPr>
      </xdr:nvSpPr>
      <xdr:spPr bwMode="auto">
        <a:xfrm>
          <a:off x="11982450" y="1990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15</xdr:row>
      <xdr:rowOff>120650</xdr:rowOff>
    </xdr:to>
    <xdr:sp macro="" textlink="">
      <xdr:nvSpPr>
        <xdr:cNvPr id="8456" name="AutoShape 264">
          <a:extLst>
            <a:ext uri="{FF2B5EF4-FFF2-40B4-BE49-F238E27FC236}">
              <a16:creationId xmlns:a16="http://schemas.microsoft.com/office/drawing/2014/main" id="{EAF65064-8F02-4FA7-A7B5-0C44FF177183}"/>
            </a:ext>
          </a:extLst>
        </xdr:cNvPr>
        <xdr:cNvSpPr>
          <a:spLocks noChangeAspect="1" noChangeArrowheads="1"/>
        </xdr:cNvSpPr>
      </xdr:nvSpPr>
      <xdr:spPr bwMode="auto">
        <a:xfrm>
          <a:off x="11982450" y="253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32</xdr:row>
      <xdr:rowOff>0</xdr:rowOff>
    </xdr:from>
    <xdr:to>
      <xdr:col>7</xdr:col>
      <xdr:colOff>304800</xdr:colOff>
      <xdr:row>33</xdr:row>
      <xdr:rowOff>120650</xdr:rowOff>
    </xdr:to>
    <xdr:sp macro="" textlink="">
      <xdr:nvSpPr>
        <xdr:cNvPr id="8457" name="AutoShape 265">
          <a:extLst>
            <a:ext uri="{FF2B5EF4-FFF2-40B4-BE49-F238E27FC236}">
              <a16:creationId xmlns:a16="http://schemas.microsoft.com/office/drawing/2014/main" id="{A8EC7E47-AED7-47A1-8EBA-1338D705886F}"/>
            </a:ext>
          </a:extLst>
        </xdr:cNvPr>
        <xdr:cNvSpPr>
          <a:spLocks noChangeAspect="1" noChangeArrowheads="1"/>
        </xdr:cNvSpPr>
      </xdr:nvSpPr>
      <xdr:spPr bwMode="auto">
        <a:xfrm>
          <a:off x="11982450" y="579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xdr:row>
      <xdr:rowOff>0</xdr:rowOff>
    </xdr:from>
    <xdr:to>
      <xdr:col>7</xdr:col>
      <xdr:colOff>304800</xdr:colOff>
      <xdr:row>34</xdr:row>
      <xdr:rowOff>120650</xdr:rowOff>
    </xdr:to>
    <xdr:sp macro="" textlink="">
      <xdr:nvSpPr>
        <xdr:cNvPr id="8458" name="AutoShape 266">
          <a:extLst>
            <a:ext uri="{FF2B5EF4-FFF2-40B4-BE49-F238E27FC236}">
              <a16:creationId xmlns:a16="http://schemas.microsoft.com/office/drawing/2014/main" id="{813DB849-148A-4C95-AFF7-CC5535217238}"/>
            </a:ext>
          </a:extLst>
        </xdr:cNvPr>
        <xdr:cNvSpPr>
          <a:spLocks noChangeAspect="1" noChangeArrowheads="1"/>
        </xdr:cNvSpPr>
      </xdr:nvSpPr>
      <xdr:spPr bwMode="auto">
        <a:xfrm>
          <a:off x="11982450" y="597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304800</xdr:colOff>
      <xdr:row>35</xdr:row>
      <xdr:rowOff>120650</xdr:rowOff>
    </xdr:to>
    <xdr:sp macro="" textlink="">
      <xdr:nvSpPr>
        <xdr:cNvPr id="8459" name="AutoShape 267">
          <a:extLst>
            <a:ext uri="{FF2B5EF4-FFF2-40B4-BE49-F238E27FC236}">
              <a16:creationId xmlns:a16="http://schemas.microsoft.com/office/drawing/2014/main" id="{399F5770-645E-4974-B8D0-FDA3FC670348}"/>
            </a:ext>
          </a:extLst>
        </xdr:cNvPr>
        <xdr:cNvSpPr>
          <a:spLocks noChangeAspect="1" noChangeArrowheads="1"/>
        </xdr:cNvSpPr>
      </xdr:nvSpPr>
      <xdr:spPr bwMode="auto">
        <a:xfrm>
          <a:off x="1198245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40</xdr:row>
      <xdr:rowOff>0</xdr:rowOff>
    </xdr:from>
    <xdr:to>
      <xdr:col>7</xdr:col>
      <xdr:colOff>304800</xdr:colOff>
      <xdr:row>41</xdr:row>
      <xdr:rowOff>120650</xdr:rowOff>
    </xdr:to>
    <xdr:sp macro="" textlink="">
      <xdr:nvSpPr>
        <xdr:cNvPr id="8460" name="AutoShape 268">
          <a:extLst>
            <a:ext uri="{FF2B5EF4-FFF2-40B4-BE49-F238E27FC236}">
              <a16:creationId xmlns:a16="http://schemas.microsoft.com/office/drawing/2014/main" id="{3540829E-FEBF-4B84-8217-9EC53EE657D8}"/>
            </a:ext>
          </a:extLst>
        </xdr:cNvPr>
        <xdr:cNvSpPr>
          <a:spLocks noChangeAspect="1" noChangeArrowheads="1"/>
        </xdr:cNvSpPr>
      </xdr:nvSpPr>
      <xdr:spPr bwMode="auto">
        <a:xfrm>
          <a:off x="11982450"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53</xdr:row>
      <xdr:rowOff>0</xdr:rowOff>
    </xdr:from>
    <xdr:to>
      <xdr:col>7</xdr:col>
      <xdr:colOff>304800</xdr:colOff>
      <xdr:row>54</xdr:row>
      <xdr:rowOff>120650</xdr:rowOff>
    </xdr:to>
    <xdr:sp macro="" textlink="">
      <xdr:nvSpPr>
        <xdr:cNvPr id="8461" name="AutoShape 269">
          <a:extLst>
            <a:ext uri="{FF2B5EF4-FFF2-40B4-BE49-F238E27FC236}">
              <a16:creationId xmlns:a16="http://schemas.microsoft.com/office/drawing/2014/main" id="{A78A90D2-195B-4FBD-AF60-C3B086559529}"/>
            </a:ext>
          </a:extLst>
        </xdr:cNvPr>
        <xdr:cNvSpPr>
          <a:spLocks noChangeAspect="1" noChangeArrowheads="1"/>
        </xdr:cNvSpPr>
      </xdr:nvSpPr>
      <xdr:spPr bwMode="auto">
        <a:xfrm>
          <a:off x="11982450" y="959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67</xdr:row>
      <xdr:rowOff>0</xdr:rowOff>
    </xdr:from>
    <xdr:to>
      <xdr:col>7</xdr:col>
      <xdr:colOff>304800</xdr:colOff>
      <xdr:row>68</xdr:row>
      <xdr:rowOff>120650</xdr:rowOff>
    </xdr:to>
    <xdr:sp macro="" textlink="">
      <xdr:nvSpPr>
        <xdr:cNvPr id="8462" name="AutoShape 270">
          <a:extLst>
            <a:ext uri="{FF2B5EF4-FFF2-40B4-BE49-F238E27FC236}">
              <a16:creationId xmlns:a16="http://schemas.microsoft.com/office/drawing/2014/main" id="{2E200D32-A97A-4153-8CCC-04937B2E2688}"/>
            </a:ext>
          </a:extLst>
        </xdr:cNvPr>
        <xdr:cNvSpPr>
          <a:spLocks noChangeAspect="1" noChangeArrowheads="1"/>
        </xdr:cNvSpPr>
      </xdr:nvSpPr>
      <xdr:spPr bwMode="auto">
        <a:xfrm>
          <a:off x="11982450" y="12125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69</xdr:row>
      <xdr:rowOff>0</xdr:rowOff>
    </xdr:from>
    <xdr:to>
      <xdr:col>7</xdr:col>
      <xdr:colOff>304800</xdr:colOff>
      <xdr:row>70</xdr:row>
      <xdr:rowOff>120650</xdr:rowOff>
    </xdr:to>
    <xdr:sp macro="" textlink="">
      <xdr:nvSpPr>
        <xdr:cNvPr id="8463" name="AutoShape 271">
          <a:extLst>
            <a:ext uri="{FF2B5EF4-FFF2-40B4-BE49-F238E27FC236}">
              <a16:creationId xmlns:a16="http://schemas.microsoft.com/office/drawing/2014/main" id="{B012AC0A-BE7D-45C6-9293-6FAD1D2EF2C9}"/>
            </a:ext>
          </a:extLst>
        </xdr:cNvPr>
        <xdr:cNvSpPr>
          <a:spLocks noChangeAspect="1" noChangeArrowheads="1"/>
        </xdr:cNvSpPr>
      </xdr:nvSpPr>
      <xdr:spPr bwMode="auto">
        <a:xfrm>
          <a:off x="11982450" y="1248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79</xdr:row>
      <xdr:rowOff>0</xdr:rowOff>
    </xdr:from>
    <xdr:to>
      <xdr:col>7</xdr:col>
      <xdr:colOff>304800</xdr:colOff>
      <xdr:row>80</xdr:row>
      <xdr:rowOff>120650</xdr:rowOff>
    </xdr:to>
    <xdr:sp macro="" textlink="">
      <xdr:nvSpPr>
        <xdr:cNvPr id="8464" name="AutoShape 272">
          <a:extLst>
            <a:ext uri="{FF2B5EF4-FFF2-40B4-BE49-F238E27FC236}">
              <a16:creationId xmlns:a16="http://schemas.microsoft.com/office/drawing/2014/main" id="{F30DB2BC-2787-4312-9085-801DB8B5B4BA}"/>
            </a:ext>
          </a:extLst>
        </xdr:cNvPr>
        <xdr:cNvSpPr>
          <a:spLocks noChangeAspect="1" noChangeArrowheads="1"/>
        </xdr:cNvSpPr>
      </xdr:nvSpPr>
      <xdr:spPr bwMode="auto">
        <a:xfrm>
          <a:off x="11982450" y="14297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85</xdr:row>
      <xdr:rowOff>0</xdr:rowOff>
    </xdr:from>
    <xdr:to>
      <xdr:col>7</xdr:col>
      <xdr:colOff>304800</xdr:colOff>
      <xdr:row>86</xdr:row>
      <xdr:rowOff>120650</xdr:rowOff>
    </xdr:to>
    <xdr:sp macro="" textlink="">
      <xdr:nvSpPr>
        <xdr:cNvPr id="8465" name="AutoShape 273">
          <a:extLst>
            <a:ext uri="{FF2B5EF4-FFF2-40B4-BE49-F238E27FC236}">
              <a16:creationId xmlns:a16="http://schemas.microsoft.com/office/drawing/2014/main" id="{471C0C8A-69A5-4E91-9DC3-D55BFBEF61A2}"/>
            </a:ext>
          </a:extLst>
        </xdr:cNvPr>
        <xdr:cNvSpPr>
          <a:spLocks noChangeAspect="1" noChangeArrowheads="1"/>
        </xdr:cNvSpPr>
      </xdr:nvSpPr>
      <xdr:spPr bwMode="auto">
        <a:xfrm>
          <a:off x="11982450" y="15382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86</xdr:row>
      <xdr:rowOff>0</xdr:rowOff>
    </xdr:from>
    <xdr:to>
      <xdr:col>7</xdr:col>
      <xdr:colOff>304800</xdr:colOff>
      <xdr:row>87</xdr:row>
      <xdr:rowOff>120650</xdr:rowOff>
    </xdr:to>
    <xdr:sp macro="" textlink="">
      <xdr:nvSpPr>
        <xdr:cNvPr id="8466" name="AutoShape 274">
          <a:extLst>
            <a:ext uri="{FF2B5EF4-FFF2-40B4-BE49-F238E27FC236}">
              <a16:creationId xmlns:a16="http://schemas.microsoft.com/office/drawing/2014/main" id="{6DC417FC-BE73-48EB-9780-E05F0BE7098F}"/>
            </a:ext>
          </a:extLst>
        </xdr:cNvPr>
        <xdr:cNvSpPr>
          <a:spLocks noChangeAspect="1" noChangeArrowheads="1"/>
        </xdr:cNvSpPr>
      </xdr:nvSpPr>
      <xdr:spPr bwMode="auto">
        <a:xfrm>
          <a:off x="11982450" y="1556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97</xdr:row>
      <xdr:rowOff>0</xdr:rowOff>
    </xdr:from>
    <xdr:to>
      <xdr:col>7</xdr:col>
      <xdr:colOff>304800</xdr:colOff>
      <xdr:row>98</xdr:row>
      <xdr:rowOff>120650</xdr:rowOff>
    </xdr:to>
    <xdr:sp macro="" textlink="">
      <xdr:nvSpPr>
        <xdr:cNvPr id="8467" name="AutoShape 275">
          <a:extLst>
            <a:ext uri="{FF2B5EF4-FFF2-40B4-BE49-F238E27FC236}">
              <a16:creationId xmlns:a16="http://schemas.microsoft.com/office/drawing/2014/main" id="{A4101640-AE25-4E61-AF4D-E27EEC8404C7}"/>
            </a:ext>
          </a:extLst>
        </xdr:cNvPr>
        <xdr:cNvSpPr>
          <a:spLocks noChangeAspect="1" noChangeArrowheads="1"/>
        </xdr:cNvSpPr>
      </xdr:nvSpPr>
      <xdr:spPr bwMode="auto">
        <a:xfrm>
          <a:off x="11982450" y="1755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108</xdr:row>
      <xdr:rowOff>0</xdr:rowOff>
    </xdr:from>
    <xdr:to>
      <xdr:col>7</xdr:col>
      <xdr:colOff>304800</xdr:colOff>
      <xdr:row>109</xdr:row>
      <xdr:rowOff>120650</xdr:rowOff>
    </xdr:to>
    <xdr:sp macro="" textlink="">
      <xdr:nvSpPr>
        <xdr:cNvPr id="8468" name="AutoShape 276">
          <a:extLst>
            <a:ext uri="{FF2B5EF4-FFF2-40B4-BE49-F238E27FC236}">
              <a16:creationId xmlns:a16="http://schemas.microsoft.com/office/drawing/2014/main" id="{73528F53-D73B-4D02-BE3C-0A2A88ADB061}"/>
            </a:ext>
          </a:extLst>
        </xdr:cNvPr>
        <xdr:cNvSpPr>
          <a:spLocks noChangeAspect="1" noChangeArrowheads="1"/>
        </xdr:cNvSpPr>
      </xdr:nvSpPr>
      <xdr:spPr bwMode="auto">
        <a:xfrm>
          <a:off x="11982450" y="1954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124</xdr:row>
      <xdr:rowOff>0</xdr:rowOff>
    </xdr:from>
    <xdr:to>
      <xdr:col>7</xdr:col>
      <xdr:colOff>304800</xdr:colOff>
      <xdr:row>125</xdr:row>
      <xdr:rowOff>120650</xdr:rowOff>
    </xdr:to>
    <xdr:sp macro="" textlink="">
      <xdr:nvSpPr>
        <xdr:cNvPr id="8469" name="AutoShape 277">
          <a:extLst>
            <a:ext uri="{FF2B5EF4-FFF2-40B4-BE49-F238E27FC236}">
              <a16:creationId xmlns:a16="http://schemas.microsoft.com/office/drawing/2014/main" id="{D3019745-D5D9-470F-9E52-135D5B74DAAF}"/>
            </a:ext>
          </a:extLst>
        </xdr:cNvPr>
        <xdr:cNvSpPr>
          <a:spLocks noChangeAspect="1" noChangeArrowheads="1"/>
        </xdr:cNvSpPr>
      </xdr:nvSpPr>
      <xdr:spPr bwMode="auto">
        <a:xfrm>
          <a:off x="11982450" y="224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7E2211E-F1B6-4865-8B0D-3914C4C9A385}" name="Part1_About" displayName="Part1_About" ref="C10:G40" headerRowCount="0" totalsRowShown="0" headerRowBorderDxfId="91">
  <tableColumns count="5">
    <tableColumn id="1" xr3:uid="{EFCC3E6F-4A47-4DF5-9926-232E9BA92772}" name="Column1" headerRowDxfId="81" dataDxfId="90" headerRowCellStyle="Normal 2" dataCellStyle="Normal 2"/>
    <tableColumn id="2" xr3:uid="{FEC37EC0-B531-42E0-A2B8-C3F56FADE6C4}" name="Column2" headerRowDxfId="82" dataDxfId="89" headerRowCellStyle="Normal 2" dataCellStyle="Normal 2"/>
    <tableColumn id="3" xr3:uid="{1B78A7C8-E78B-4158-BD0D-05916FACBB07}" name="Column3" headerRowDxfId="83" dataDxfId="88" headerRowCellStyle="Normal 2" dataCellStyle="Normal 2"/>
    <tableColumn id="4" xr3:uid="{A5AF8638-6E38-4095-8904-42CDF6083879}" name="Column4" headerRowDxfId="84" dataDxfId="87" headerRowCellStyle="Normal 2" dataCellStyle="Normal 2"/>
    <tableColumn id="5" xr3:uid="{045D09F9-9292-4689-AD98-335820790D2A}" name="Column5" headerRowDxfId="85" dataDxfId="86" headerRowCellStyle="Normal 2" dataCellStyle="Normal 2"/>
  </tableColumns>
  <tableStyleInfo name="EITI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Government_revenues_table" displayName="Government_revenues_table" ref="B26:M53" totalsRowShown="0" headerRowDxfId="170" dataDxfId="169">
  <autoFilter ref="B26:M53" xr:uid="{00000000-0009-0000-0100-000006000000}"/>
  <tableColumns count="12">
    <tableColumn id="8" xr3:uid="{00000000-0010-0000-0000-000008000000}" name="GFS Level 1" dataDxfId="168" dataCellStyle="Explanatory Text">
      <calculatedColumnFormula>IFERROR(VLOOKUP(Government_revenues_table[[#This Row],[GFS Classification]],Table6_GFS_codes_classification[],COLUMNS($F:F)+3,FALSE),"Do not enter data")</calculatedColumnFormula>
    </tableColumn>
    <tableColumn id="9" xr3:uid="{00000000-0010-0000-0000-000009000000}" name="GFS Level 2" dataDxfId="167" dataCellStyle="Explanatory Text">
      <calculatedColumnFormula>IFERROR(VLOOKUP(Government_revenues_table[[#This Row],[GFS Classification]],Table6_GFS_codes_classification[],COLUMNS($F:G)+3,FALSE),"Do not enter data")</calculatedColumnFormula>
    </tableColumn>
    <tableColumn id="10" xr3:uid="{00000000-0010-0000-0000-00000A000000}" name="GFS Level 3" dataDxfId="166" dataCellStyle="Explanatory Text">
      <calculatedColumnFormula>IFERROR(VLOOKUP(Government_revenues_table[[#This Row],[GFS Classification]],Table6_GFS_codes_classification[],COLUMNS($F:H)+3,FALSE),"Do not enter data")</calculatedColumnFormula>
    </tableColumn>
    <tableColumn id="7" xr3:uid="{00000000-0010-0000-0000-000007000000}" name="GFS Level 4" dataDxfId="165" dataCellStyle="Explanatory Text">
      <calculatedColumnFormula>IFERROR(VLOOKUP(Government_revenues_table[[#This Row],[GFS Classification]],Table6_GFS_codes_classification[],COLUMNS($F:I)+3,FALSE),"Do not enter data")</calculatedColumnFormula>
    </tableColumn>
    <tableColumn id="1" xr3:uid="{00000000-0010-0000-0000-000001000000}" name="GFS Classification" dataDxfId="164"/>
    <tableColumn id="11" xr3:uid="{00000000-0010-0000-0000-00000B000000}" name="Sector" dataDxfId="163"/>
    <tableColumn id="3" xr3:uid="{00000000-0010-0000-0000-000003000000}" name="Revenue stream name" dataDxfId="162"/>
    <tableColumn id="6" xr3:uid="{6403AC8C-4ECD-4C81-93E5-7DA2FC54E54F}" name="Legal basis" dataDxfId="161"/>
    <tableColumn id="4" xr3:uid="{00000000-0010-0000-0000-000004000000}" name="Issuing government entity" dataDxfId="160"/>
    <tableColumn id="12" xr3:uid="{1FABD70F-0A0F-47F2-A088-AB0CEFAECC85}" name="Final recipient" dataDxfId="159" dataCellStyle="Comma"/>
    <tableColumn id="5" xr3:uid="{00000000-0010-0000-0000-000005000000}" name="Revenue value" dataDxfId="158" dataCellStyle="Comma"/>
    <tableColumn id="2" xr3:uid="{717E21EE-FF78-4681-8A7C-9B91BD3462F9}" name="Currency" dataDxfId="157"/>
  </tableColumns>
  <tableStyleInfo name="EITI 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E4D668-E03A-46B3-BA3C-CBA53E259CA3}" name="Gov_revs_comp_proj" displayName="Gov_revs_comp_proj" ref="B14:N31" totalsRowShown="0" headerRowDxfId="156" dataDxfId="155">
  <autoFilter ref="B14:N31" xr:uid="{F6A9E8DB-AAD3-4F23-BDF8-F73CD40C929E}"/>
  <tableColumns count="13">
    <tableColumn id="7" xr3:uid="{B0B955AC-7B0F-4E2F-A90F-081F8DF53075}" name="Sector" dataDxfId="154">
      <calculatedColumnFormula>VLOOKUP(C15,Companies[],3,FALSE)</calculatedColumnFormula>
    </tableColumn>
    <tableColumn id="1" xr3:uid="{F4BA65A6-3315-4982-8AD1-6233F51539B3}" name="Company" dataDxfId="153"/>
    <tableColumn id="3" xr3:uid="{4A565997-97E1-47A8-8ADC-39016648A467}" name="Issuing government entity" dataDxfId="152"/>
    <tableColumn id="4" xr3:uid="{75F55348-A345-4AA0-B61D-0C0295D72872}" name="Revenue stream name" dataDxfId="151"/>
    <tableColumn id="5" xr3:uid="{8F7A06AD-203D-4268-8054-4B0336697888}" name="Levied on project (Y/N)" dataDxfId="150"/>
    <tableColumn id="6" xr3:uid="{9B64602E-90E7-4EA8-BE6A-A27376494140}" name="Reported by project (Y/N)" dataDxfId="149" dataCellStyle="Comma"/>
    <tableColumn id="2" xr3:uid="{43916E52-B1CF-479E-90B0-1D04D88358CC}" name="Project name (if applicable)" dataDxfId="148"/>
    <tableColumn id="13" xr3:uid="{34B04123-A3F5-4642-9FBB-D99F80C5C76E}" name="Reporting currency" dataDxfId="147"/>
    <tableColumn id="14" xr3:uid="{6349802A-D43D-4C34-8E59-A12205BD358D}" name="Revenue value" dataDxfId="146" dataCellStyle="Comma"/>
    <tableColumn id="18" xr3:uid="{9520FDAE-EF49-4183-894D-5E5291D023E4}" name="Payment made in-kind (Y/N)" dataDxfId="145"/>
    <tableColumn id="8" xr3:uid="{A773D8BD-C33D-417F-8B52-0168D9E80008}" name="In-kind volume (if applicable)" dataDxfId="144"/>
    <tableColumn id="9" xr3:uid="{BED2E64F-7F4B-4636-8EC9-DCC71768D73F}" name="Unit (if applicable)" dataDxfId="143"/>
    <tableColumn id="10" xr3:uid="{A6754352-A303-4E88-808C-7F5939247080}" name="Comments" dataDxfId="142"/>
  </tableColumns>
  <tableStyleInfo name="EITI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_Country_codes_and_currencies" displayName="Table1_Country_codes_and_currencies" ref="A2:G246" totalsRowShown="0" headerRowDxfId="141" dataDxfId="140">
  <autoFilter ref="A2:G246" xr:uid="{00000000-0009-0000-0100-000001000000}"/>
  <sortState xmlns:xlrd2="http://schemas.microsoft.com/office/spreadsheetml/2017/richdata2" ref="A3:G246">
    <sortCondition ref="A2:A246"/>
  </sortState>
  <tableColumns count="7">
    <tableColumn id="1" xr3:uid="{00000000-0010-0000-0100-000001000000}" name="Country or Area name" dataDxfId="139"/>
    <tableColumn id="2" xr3:uid="{00000000-0010-0000-0100-000002000000}" name="ISO Alpha-2 Code" dataDxfId="138"/>
    <tableColumn id="3" xr3:uid="{00000000-0010-0000-0100-000003000000}" name="ISO Alpha-3 Code" dataDxfId="137"/>
    <tableColumn id="4" xr3:uid="{00000000-0010-0000-0100-000004000000}" name="ISO Numeric Code (UN M49)" dataDxfId="136"/>
    <tableColumn id="5" xr3:uid="{00000000-0010-0000-0100-000005000000}" name="Currency code (ISO-4217)" dataDxfId="135"/>
    <tableColumn id="6" xr3:uid="{00000000-0010-0000-0100-000006000000}" name="Currency code num (ISO-4217)" dataDxfId="134"/>
    <tableColumn id="7" xr3:uid="{00000000-0010-0000-0100-000007000000}" name="Currency" dataDxfId="133"/>
  </tableColumns>
  <tableStyleInfo name="EITI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_Simple_options" displayName="Table2_Simple_options" ref="I2:I7" totalsRowShown="0" headerRowDxfId="132" dataDxfId="131">
  <autoFilter ref="I2:I7" xr:uid="{00000000-0009-0000-0100-000002000000}"/>
  <tableColumns count="1">
    <tableColumn id="1" xr3:uid="{00000000-0010-0000-0200-000001000000}" name="List" dataDxfId="130"/>
  </tableColumns>
  <tableStyleInfo name="EITI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_Currency_code_list" displayName="Table4_Currency_code_list" ref="I10:K168" totalsRowShown="0" headerRowDxfId="129" dataDxfId="127" headerRowBorderDxfId="128" tableBorderDxfId="126">
  <autoFilter ref="I10:K168" xr:uid="{00000000-0009-0000-0100-000004000000}"/>
  <tableColumns count="3">
    <tableColumn id="1" xr3:uid="{00000000-0010-0000-0300-000001000000}" name="Currency code (ISO-4217)" dataDxfId="125"/>
    <tableColumn id="2" xr3:uid="{00000000-0010-0000-0300-000002000000}" name="Currency code num (ISO-4217)" dataDxfId="124"/>
    <tableColumn id="3" xr3:uid="{00000000-0010-0000-0300-000003000000}" name="Currency" dataDxfId="123"/>
  </tableColumns>
  <tableStyleInfo name="EITI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_Reporting_options" displayName="Table3_Reporting_options" ref="K2:K7" totalsRowShown="0" headerRowDxfId="122" dataDxfId="121">
  <autoFilter ref="K2:K7" xr:uid="{00000000-0009-0000-0100-000003000000}"/>
  <tableColumns count="1">
    <tableColumn id="1" xr3:uid="{00000000-0010-0000-0400-000001000000}" name="List" dataDxfId="120"/>
  </tableColumns>
  <tableStyleInfo name="EITI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_Commodities_list" displayName="Table5_Commodities_list" ref="N2:P75" totalsRowShown="0" headerRowDxfId="119">
  <autoFilter ref="N2:P75" xr:uid="{00000000-0009-0000-0100-000005000000}"/>
  <sortState xmlns:xlrd2="http://schemas.microsoft.com/office/spreadsheetml/2017/richdata2" ref="N3:P72">
    <sortCondition ref="N2:N72"/>
  </sortState>
  <tableColumns count="3">
    <tableColumn id="1" xr3:uid="{00000000-0010-0000-0500-000001000000}" name="HS ProductCode" dataDxfId="118"/>
    <tableColumn id="2" xr3:uid="{00000000-0010-0000-0500-000002000000}" name="HS Product Description" dataDxfId="117"/>
    <tableColumn id="3" xr3:uid="{00000000-0010-0000-0500-000003000000}" name="HS Product Description w volume" dataDxfId="116"/>
  </tableColumns>
  <tableStyleInfo name="EITI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6_GFS_codes_classification" displayName="Table6_GFS_codes_classification" ref="S2:Y30" totalsRowShown="0" headerRowDxfId="115" dataDxfId="114">
  <autoFilter ref="S2:Y30" xr:uid="{00000000-0009-0000-0100-000007000000}"/>
  <tableColumns count="7">
    <tableColumn id="4" xr3:uid="{00000000-0010-0000-0600-000004000000}" name="Combined" dataDxfId="113"/>
    <tableColumn id="1" xr3:uid="{00000000-0010-0000-0600-000001000000}" name="GFS description" dataDxfId="112"/>
    <tableColumn id="2" xr3:uid="{00000000-0010-0000-0600-000002000000}" name="GFS Code" dataDxfId="111"/>
    <tableColumn id="5" xr3:uid="{00000000-0010-0000-0600-000005000000}" name="GFS Level 1" dataDxfId="110"/>
    <tableColumn id="6" xr3:uid="{00000000-0010-0000-0600-000006000000}" name="GFS Level 2" dataDxfId="109"/>
    <tableColumn id="7" xr3:uid="{00000000-0010-0000-0600-000007000000}" name="GFS Level 3" dataDxfId="108"/>
    <tableColumn id="8" xr3:uid="{00000000-0010-0000-0600-000008000000}" name="GFS Level 4" dataDxfId="107"/>
  </tableColumns>
  <tableStyleInfo name="EITI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7_sectors" displayName="Table7_sectors" ref="AA2:AA9" totalsRowShown="0" headerRowDxfId="106" dataDxfId="105">
  <autoFilter ref="AA2:AA9" xr:uid="{00000000-0009-0000-0100-000008000000}"/>
  <tableColumns count="1">
    <tableColumn id="1" xr3:uid="{00000000-0010-0000-0700-000001000000}" name="Sector(s)" dataDxfId="104"/>
  </tableColumns>
  <tableStyleInfo name="EITI Tab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1484F34-3136-4474-B0D0-6479671F8D8E}" name="Table12" displayName="Table12" ref="AC2:AC8" totalsRowShown="0" headerRowDxfId="103" dataDxfId="102">
  <autoFilter ref="AC2:AC8" xr:uid="{1ADBC98D-8EE2-4E2D-8292-B9B5E1C6604C}"/>
  <tableColumns count="1">
    <tableColumn id="1" xr3:uid="{619D7381-1BA4-49E4-A221-3684B2D0D7D6}" name="Project phases" dataDxfId="101"/>
  </tableColumns>
  <tableStyleInfo name="EITI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3DA67E5-F114-4B72-9F35-A28E47C40806}" name="Requirement_3_1" displayName="Requirement_3_1" ref="B18:J26" headerRowCount="0" totalsRowShown="0" tableBorderDxfId="80">
  <tableColumns count="9">
    <tableColumn id="1" xr3:uid="{21B57389-5BA5-48D3-A454-19263C48BAC8}" name="Column1" headerRowDxfId="62" dataDxfId="79" headerRowCellStyle="Hyperlink" dataCellStyle="Normal 2"/>
    <tableColumn id="2" xr3:uid="{FCC405B7-358D-40E9-B1DD-511B47FBC592}" name="Column2" headerRowDxfId="63" dataDxfId="78" headerRowCellStyle="Normal 2" dataCellStyle="Normal 2"/>
    <tableColumn id="3" xr3:uid="{F5D18791-C738-4291-82A7-E7EBF7E3A4CA}" name="Column3" headerRowDxfId="64" dataDxfId="77" headerRowCellStyle="Normal 2" dataCellStyle="Normal 2"/>
    <tableColumn id="4" xr3:uid="{E14F8C8C-A625-44A0-8A17-95B2695B39AA}" name="Column4" headerRowDxfId="65" dataDxfId="76" headerRowCellStyle="Normal 2" dataCellStyle="Normal 2"/>
    <tableColumn id="5" xr3:uid="{7680F38C-4A51-4241-A891-14A82F1758AF}" name="Column5" headerRowDxfId="66" dataDxfId="75" headerRowCellStyle="Normal 2" dataCellStyle="Normal 2"/>
    <tableColumn id="6" xr3:uid="{5B2A2410-714D-4B7F-A0DA-77B17F59AB66}" name="Column6" headerRowDxfId="67" dataDxfId="74" headerRowCellStyle="Normal 2" dataCellStyle="Normal 2"/>
    <tableColumn id="7" xr3:uid="{40349527-2030-438E-BAE2-A48F9FE3926C}" name="Column7" headerRowDxfId="68" dataDxfId="73" headerRowCellStyle="Normal 2" dataCellStyle="Normal 2"/>
    <tableColumn id="8" xr3:uid="{94A97055-607D-442A-90BE-7DBF4911DCB1}" name="Column8" headerRowDxfId="69" dataDxfId="72" headerRowCellStyle="Normal 2" dataCellStyle="Normal 2"/>
    <tableColumn id="9" xr3:uid="{BA7A7F82-BCDB-4447-BB41-2BB1FC532537}" name="Column9" headerRowDxfId="70" dataDxfId="71" headerRowCellStyle="Normal 2" dataCellStyle="Normal 2"/>
  </tableColumns>
  <tableStyleInfo name="EITI Tab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2ACC1B-B4A5-4AF5-84E9-4D64F1CD3C41}" name="Government_entity_type" displayName="Government_entity_type" ref="AE2:AE7" totalsRowShown="0" headerRowDxfId="100" dataDxfId="99">
  <autoFilter ref="AE2:AE7" xr:uid="{0BF01CFB-5BFF-465C-ABA9-A1B7D70AB6D1}"/>
  <tableColumns count="1">
    <tableColumn id="1" xr3:uid="{85A7D8AC-4324-4EDB-9E4C-151DC7BBE4CC}" name="&lt; Agency type &gt;" dataDxfId="98"/>
  </tableColumns>
  <tableStyleInfo name="EITI Tab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6BAFFEA-A582-47C7-8630-C7AAA166E050}" name="Government_entity_type16" displayName="Government_entity_type16" ref="AG2:AG7" totalsRowShown="0" headerRowDxfId="97" dataDxfId="96">
  <autoFilter ref="AG2:AG7" xr:uid="{06BAFFEA-A582-47C7-8630-C7AAA166E050}"/>
  <tableColumns count="1">
    <tableColumn id="1" xr3:uid="{BBEED484-9EAB-43F6-A355-CABD1AB18FBE}" name="Company type" dataDxfId="95"/>
  </tableColumns>
  <tableStyleInfo name="EITI Tab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4187978-D57B-41D1-8175-90CB97E3403C}" name="Government_entity_type17" displayName="Government_entity_type17" ref="AE12:AE15" totalsRowShown="0" headerRowDxfId="94" dataDxfId="93">
  <autoFilter ref="AE12:AE15" xr:uid="{94187978-D57B-41D1-8175-90CB97E3403C}"/>
  <tableColumns count="1">
    <tableColumn id="1" xr3:uid="{3024B7F4-0BAC-4FF7-9D16-EB4FA25B7711}" name="Type of response" dataDxfId="92"/>
  </tableColumns>
  <tableStyleInfo name="EITI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E062C7A-62CE-496E-8BC7-4FF7B756A49A}" name="Requirement_3_2" displayName="Requirement_3_2" ref="B29:J50" headerRowCount="0" totalsRowShown="0" tableBorderDxfId="61">
  <tableColumns count="9">
    <tableColumn id="1" xr3:uid="{EA119907-D345-41E6-8618-A30DE2CB3A75}" name="Column1" headerRowDxfId="43" dataDxfId="60" headerRowCellStyle="Hyperlink" dataCellStyle="Normal 2"/>
    <tableColumn id="2" xr3:uid="{777F0914-0DF8-4A6C-BDE4-F950BB3F0B19}" name="Column2" headerRowDxfId="44" dataDxfId="59" headerRowCellStyle="Normal 2" dataCellStyle="Normal 2"/>
    <tableColumn id="3" xr3:uid="{E04D4236-9FCB-4C75-9B86-5A6245DC0199}" name="Column3" headerRowDxfId="45" dataDxfId="58" headerRowCellStyle="Normal 2" dataCellStyle="Normal 2"/>
    <tableColumn id="4" xr3:uid="{01C551AB-5650-4015-A82D-FC0B7A42FB9B}" name="Column4" headerRowDxfId="46" dataDxfId="57" headerRowCellStyle="Normal 2" dataCellStyle="Normal 2"/>
    <tableColumn id="5" xr3:uid="{56E8F8CD-31DC-452E-BFE5-F4DC0BD2064F}" name="Column5" headerRowDxfId="47" dataDxfId="56" headerRowCellStyle="Normal 2" dataCellStyle="Normal 2"/>
    <tableColumn id="6" xr3:uid="{002FB9CE-B644-426F-B198-AD138EE4A70D}" name="Column6" headerRowDxfId="48" dataDxfId="55" headerRowCellStyle="Normal 2" dataCellStyle="Normal 2"/>
    <tableColumn id="7" xr3:uid="{46989E06-E5FB-4575-86EF-93F3BFAA9AC2}" name="Column7" headerRowDxfId="49" dataDxfId="54" headerRowCellStyle="Normal 2" dataCellStyle="Normal 2"/>
    <tableColumn id="8" xr3:uid="{9901F502-4395-43E3-8925-62820CED84E8}" name="Column8" headerRowDxfId="50" dataDxfId="53" headerRowCellStyle="Normal 2" dataCellStyle="Normal 2"/>
    <tableColumn id="9" xr3:uid="{82DDF33C-3F9D-4E57-8FEE-C593BD7AAA9D}" name="Column9" headerRowDxfId="51" dataDxfId="52" headerRowCellStyle="Normal 2" dataCellStyle="Normal 2"/>
  </tableColumns>
  <tableStyleInfo name="EITI Tab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9D07D51-A5D0-45A6-9DFF-A2CD06C9095D}" name="Requirement_3_3" displayName="Requirement_3_3" ref="B53:J71" headerRowCount="0" totalsRowShown="0" tableBorderDxfId="42">
  <tableColumns count="9">
    <tableColumn id="1" xr3:uid="{C2A374BF-4A43-4B1D-9315-521CDF268270}" name="Column1" headerRowDxfId="24" dataDxfId="41" headerRowCellStyle="Hyperlink" dataCellStyle="Normal 2"/>
    <tableColumn id="2" xr3:uid="{EB8AF1B0-E631-4329-9F7F-7F9D3A26D849}" name="Column2" headerRowDxfId="25" dataDxfId="40" headerRowCellStyle="Normal 2" dataCellStyle="Normal 2"/>
    <tableColumn id="3" xr3:uid="{A82787FD-016C-47C2-80DE-2DBB6AB3D2E8}" name="Column3" headerRowDxfId="26" dataDxfId="39" headerRowCellStyle="Normal 2" dataCellStyle="Normal 2"/>
    <tableColumn id="4" xr3:uid="{3D4E0458-9F80-4482-A77E-DE84660680C5}" name="Column4" headerRowDxfId="27" dataDxfId="38" headerRowCellStyle="Normal 2" dataCellStyle="Normal 2"/>
    <tableColumn id="5" xr3:uid="{FB4A882D-FDF3-449A-B5A7-B92230F9249B}" name="Column5" headerRowDxfId="28" dataDxfId="37" headerRowCellStyle="Normal 2" dataCellStyle="Normal 2"/>
    <tableColumn id="6" xr3:uid="{A3E7BAD2-BB73-417F-BEBD-91B3ED43FAC6}" name="Column6" headerRowDxfId="29" dataDxfId="36" headerRowCellStyle="Normal 2" dataCellStyle="Normal 2"/>
    <tableColumn id="7" xr3:uid="{1EFDB2A1-AEB1-4621-B35E-DF8CB726C4F5}" name="Column7" headerRowDxfId="30" dataDxfId="35" headerRowCellStyle="Normal 2" dataCellStyle="Normal 2"/>
    <tableColumn id="8" xr3:uid="{61BBAFB7-4B42-4D7C-9B2E-01AD7C810C4C}" name="Column8" headerRowDxfId="31" dataDxfId="34" headerRowCellStyle="Normal 2" dataCellStyle="Normal 2"/>
    <tableColumn id="9" xr3:uid="{5DC14386-609B-4E2A-8C84-4C1B2BB71AA0}" name="Column9" headerRowDxfId="32" dataDxfId="33" headerRowCellStyle="Normal 2" dataCellStyle="Normal 2"/>
  </tableColumns>
  <tableStyleInfo name="EITI Tab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8DC7D16-FC70-4A7F-8245-810EC12C072A}" name="Requirement_6_3" displayName="Requirement_6_3" ref="B74:J89" headerRowCount="0" totalsRowShown="0" tableBorderDxfId="23">
  <tableColumns count="9">
    <tableColumn id="1" xr3:uid="{3BD3575E-4120-4EF4-967E-CFB88CAD7935}" name="Column1" headerRowDxfId="5" dataDxfId="22" headerRowCellStyle="Hyperlink" dataCellStyle="Normal 2"/>
    <tableColumn id="2" xr3:uid="{3F59243E-0F19-4B0E-B7D6-C23C9D54B8C5}" name="Column2" headerRowDxfId="6" dataDxfId="21" headerRowCellStyle="Normal 2" dataCellStyle="Normal 2"/>
    <tableColumn id="3" xr3:uid="{1AF69B2B-856C-4209-B535-5241244225D3}" name="Column3" headerRowDxfId="7" dataDxfId="20" headerRowCellStyle="Normal 2" dataCellStyle="Normal 2"/>
    <tableColumn id="4" xr3:uid="{2531349C-E3ED-4D4F-BB8B-F66D5840352E}" name="Column4" headerRowDxfId="8" dataDxfId="19" headerRowCellStyle="Normal 2" dataCellStyle="Normal 2"/>
    <tableColumn id="5" xr3:uid="{98B1753D-A852-4FAE-AE23-5AF205FB9DB9}" name="Column5" headerRowDxfId="9" dataDxfId="18" headerRowCellStyle="Normal 2" dataCellStyle="Normal 2"/>
    <tableColumn id="6" xr3:uid="{DAC3B66E-7C51-49CC-B413-348580513C82}" name="Column6" headerRowDxfId="10" dataDxfId="17" headerRowCellStyle="Normal 2" dataCellStyle="Normal 2"/>
    <tableColumn id="7" xr3:uid="{2E83519F-2D59-48D2-B20E-3B8544BB84E0}" name="Column7" headerRowDxfId="11" dataDxfId="16" headerRowCellStyle="Normal 2" dataCellStyle="Normal 2"/>
    <tableColumn id="8" xr3:uid="{14069488-F0CC-4707-B6AF-AEC750ADD46A}" name="Column8" headerRowDxfId="12" dataDxfId="15" headerRowCellStyle="Normal 2" dataCellStyle="Normal 2"/>
    <tableColumn id="9" xr3:uid="{8EFF27E2-3559-46E2-A361-197C51C30836}" name="Column9" headerRowDxfId="13" dataDxfId="14" headerRowCellStyle="Normal 2" dataCellStyle="Normal 2"/>
  </tableColumns>
  <tableStyleInfo name="EITI Tab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A89EE5C-8D1E-45E6-82AB-11CD45BA6E40}" name="Companies" displayName="Companies" ref="B29:M35" totalsRowShown="0" headerRowDxfId="214" dataDxfId="213" tableBorderDxfId="212" headerRowCellStyle="Normal 2">
  <autoFilter ref="B29:M35" xr:uid="{29A02D02-B15A-4451-BC82-381511A5580C}"/>
  <tableColumns count="12">
    <tableColumn id="1" xr3:uid="{8CC8A279-3D52-433B-A927-54271A548F95}" name="Full company name" dataDxfId="211"/>
    <tableColumn id="9" xr3:uid="{569744A7-08DA-4666-B127-19E31888A7B8}" name="Is the company an EITI Supporting company?" dataDxfId="210" dataCellStyle="Normal 2"/>
    <tableColumn id="7" xr3:uid="{6199F5EF-D667-4A2E-B4B6-E28C9D86CE7D}" name="Company type" dataDxfId="209" dataCellStyle="Normal 2"/>
    <tableColumn id="2" xr3:uid="{47CFFE63-62E9-4C2F-AF7A-8C998C2115DD}" name="Company ID number" dataDxfId="208"/>
    <tableColumn id="5" xr3:uid="{44126531-1251-489D-817D-0BB675AD4463}" name="Sector" dataDxfId="207" dataCellStyle="Normal 2"/>
    <tableColumn id="3" xr3:uid="{B0C9D6BC-CD8D-487B-AAF5-C67B584CF297}" name="Commodities (comma-seperated)" dataDxfId="206" dataCellStyle="Normal 2"/>
    <tableColumn id="6" xr3:uid="{2A2434D1-ADCC-40FE-8B5D-B8088719FA46}" name="Total payments to Government" dataDxfId="205" dataCellStyle="Comma">
      <calculatedColumnFormula>(SUMIFS(Gov_revs_comp_proj[Revenue value],Gov_revs_comp_proj[Company],Companies[[#This Row],[Full company name]],Gov_revs_comp_proj[Reporting currency],"USD"))+IFERROR(SUMIFS(Gov_revs_comp_proj[Revenue value],Gov_revs_comp_proj[Company],Companies[[#This Row],[Full company name]],Gov_revs_comp_proj[Reporting currency],"&lt;&gt;USD")/'1_About'!$E$29,0)</calculatedColumnFormula>
    </tableColumn>
    <tableColumn id="4" xr3:uid="{647342AE-9A02-48F4-8A87-5A810456D069}" name="Stock exchange listing or company website " dataDxfId="204" dataCellStyle="Comma"/>
    <tableColumn id="8" xr3:uid="{A71D3E18-CE7F-4A3A-9C59-406CFD09BD83}" name="Audited financial statement (or balance sheet, cash flows, profit/loss statement if unavailable)" dataDxfId="203" dataCellStyle="Comma"/>
    <tableColumn id="11" xr3:uid="{A1DCFFC3-DEBC-48DA-AC80-0B38A62D33FD}" name="Submitted data to EITI ? " dataDxfId="202" dataCellStyle="Comma"/>
    <tableColumn id="12" xr3:uid="{FA1E824F-2167-4C3E-BE6A-9CE08BA82D5D}" name="Subjected to audit standards for fiscal year covered?" dataDxfId="201" dataCellStyle="Comma"/>
    <tableColumn id="10" xr3:uid="{CB418A07-3D44-4455-B6A5-459311DEDE43}" name="Adhered to MSG's quality assurance requirements?" dataDxfId="200" dataCellStyle="Comma"/>
  </tableColumns>
  <tableStyleInfo name="EITI 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D97150-2798-4438-86A8-24682F3B061D}" name="Government_agencies" displayName="Government_agencies" ref="B15:H21" totalsRowShown="0" headerRowDxfId="199" dataDxfId="198" tableBorderDxfId="197" headerRowCellStyle="Normal 2">
  <autoFilter ref="B15:H21" xr:uid="{A8B4B39C-0D0F-4818-88C8-91C925EC55AF}"/>
  <tableColumns count="7">
    <tableColumn id="1" xr3:uid="{A514468B-E09B-48E0-A959-4DFDD8AB4C35}" name="Full name of entity" dataDxfId="196"/>
    <tableColumn id="4" xr3:uid="{E93FD104-7FE2-4A59-B947-6626A8244D37}" name="Entity type" dataDxfId="195" dataCellStyle="Normal 2"/>
    <tableColumn id="2" xr3:uid="{AB7B7E22-1DB9-44DD-B707-BD73D8566D73}" name="ID number (if applicable)" dataDxfId="194"/>
    <tableColumn id="3" xr3:uid="{D4ED04ED-28EF-4370-8F5D-96FBFBDE5D1D}" name="Total reported" dataDxfId="193" dataCellStyle="Comma">
      <calculatedColumnFormula>SUMIF(Government_revenues_table[Issuing government entity],Government_agencies[[#This Row],[Full name of entity]],Government_revenues_table[Revenue value])</calculatedColumnFormula>
    </tableColumn>
    <tableColumn id="6" xr3:uid="{CDDEBF4D-B947-40F5-9E57-42CEE58E717C}" name="Submitted data to EITI ? " dataDxfId="192" dataCellStyle="Normal 2"/>
    <tableColumn id="7" xr3:uid="{0764E2C0-3EC1-4903-83EE-757C0A1CD33A}" name="Subjected to audit standards?" dataDxfId="191" dataCellStyle="Normal 2"/>
    <tableColumn id="5" xr3:uid="{AD18E9A8-F958-4952-8AAD-920BBB20A3F0}" name="Adhered to MSG's quality assurance requirements?" dataDxfId="190" dataCellStyle="Normal 2"/>
  </tableColumns>
  <tableStyleInfo name="EITI 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AE08F6-7D52-4E4D-81DD-BB5D597CDAFD}" name="Projects" displayName="Projects" ref="B38:Q55" totalsRowShown="0" headerRowDxfId="189" dataDxfId="188" tableBorderDxfId="187" headerRowCellStyle="Normal 2">
  <autoFilter ref="B38:Q55" xr:uid="{BB4EE31E-36E6-444B-8B65-954004E3DCB7}"/>
  <tableColumns count="16">
    <tableColumn id="1" xr3:uid="{F5AA4BF4-7DA0-4C74-9A5B-14547F26D1B1}" name="Full project name" dataDxfId="186" dataCellStyle="Normal 2"/>
    <tableColumn id="2" xr3:uid="{685B8D42-EFD0-4DC2-BE10-28D18E979777}" name="Legal agreement reference number(s): contract, licence, lease, concession, …" dataDxfId="185"/>
    <tableColumn id="14" xr3:uid="{9EDB49FF-99D6-4607-BC44-AF6134235632}" name="Start date" dataDxfId="184"/>
    <tableColumn id="15" xr3:uid="{7B8AABA0-1E4F-4842-804C-71F3BB2E37E8}" name="Expiry date" dataDxfId="183"/>
    <tableColumn id="3" xr3:uid="{603E42CC-ECFB-4B1F-A620-0AA181E1F649}" name="Affiliated companies, start with Operator" dataDxfId="182"/>
    <tableColumn id="5" xr3:uid="{228121AB-6AF3-45CE-A57C-DE91B9AADBA7}" name="Commodities (one commodity/row)" dataDxfId="181" dataCellStyle="Normal 2"/>
    <tableColumn id="6" xr3:uid="{235ED50D-2537-4E98-9096-D0CE3E3A0720}" name="Status" dataDxfId="180"/>
    <tableColumn id="7" xr3:uid="{AD7BD532-EFD5-4B42-9DCF-ACD36F766A33}" name="Production (volume)" dataDxfId="179"/>
    <tableColumn id="8" xr3:uid="{8F48E404-F666-43CF-B215-2413E02429D2}" name="Unit" dataDxfId="178"/>
    <tableColumn id="9" xr3:uid="{2E15003C-1852-483F-B320-AD9DABEF1059}" name="Production (value)" dataDxfId="177" dataCellStyle="Normal 2"/>
    <tableColumn id="10" xr3:uid="{AFFC1E31-5241-4FC5-9872-AB13888FD0EC}" name="Currency" dataDxfId="176"/>
    <tableColumn id="12" xr3:uid="{80F4BA1A-C253-4BFE-9F30-E64A4EDF377B}" name="Costs -Capex-" dataDxfId="175"/>
    <tableColumn id="16" xr3:uid="{CEAA2554-C57A-4145-8F09-C58516768072}" name="Costs -Opex-" dataDxfId="174" dataCellStyle="Normal 2"/>
    <tableColumn id="13" xr3:uid="{E7A5DA60-6FDD-4846-999B-11BE0182171A}" name="Cost currency" dataDxfId="173" dataCellStyle="Normal 2"/>
    <tableColumn id="17" xr3:uid="{BB9142A6-C310-46FE-91D8-6CD7DEF05F4E}" name="GHG Emissions" dataDxfId="172" dataCellStyle="Normal 2"/>
    <tableColumn id="18" xr3:uid="{CC010932-E81F-4126-B178-24A39C38C6A7}" name="Emissions unit" dataDxfId="171" dataCellStyle="Normal 2"/>
  </tableColumns>
  <tableStyleInfo name="EITI 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CF55D17-E29A-4769-83B6-74171B48C455}" name="ID_Issuer" displayName="ID_Issuer" ref="B25:D26" totalsRowShown="0" headerRowDxfId="0" tableBorderDxfId="4" headerRowCellStyle="Normal 2">
  <autoFilter ref="B25:D26" xr:uid="{3CF55D17-E29A-4769-83B6-74171B48C455}">
    <filterColumn colId="0" hiddenButton="1"/>
    <filterColumn colId="1" hiddenButton="1"/>
    <filterColumn colId="2" hiddenButton="1"/>
  </autoFilter>
  <tableColumns count="3">
    <tableColumn id="1" xr3:uid="{F44FB96E-A066-478D-8387-3782180E5188}" name="Type of company ID" dataDxfId="3" dataCellStyle="Normal 2"/>
    <tableColumn id="2" xr3:uid="{12E4BB19-0965-4DF9-B37B-C9A7F90CE98F}" name="Issuer" dataDxfId="2" dataCellStyle="Normal 2"/>
    <tableColumn id="3" xr3:uid="{EDDF244E-5A4B-4F29-A37C-F8C4D0BC1B12}" name="Link" dataDxfId="1" dataCellStyle="Normal 2"/>
  </tableColumns>
  <tableStyleInfo name="EITI Table"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iti.org/countries" TargetMode="External"/><Relationship Id="rId13" Type="http://schemas.openxmlformats.org/officeDocument/2006/relationships/printerSettings" Target="../printerSettings/printerSettings1.bin"/><Relationship Id="rId3" Type="http://schemas.openxmlformats.org/officeDocument/2006/relationships/hyperlink" Target="mailto:data@eiti.org" TargetMode="External"/><Relationship Id="rId7" Type="http://schemas.openxmlformats.org/officeDocument/2006/relationships/hyperlink" Target="mailto:data@eiti.org" TargetMode="External"/><Relationship Id="rId12" Type="http://schemas.openxmlformats.org/officeDocument/2006/relationships/hyperlink" Target="https://eiti.org/document/standard" TargetMode="External"/><Relationship Id="rId2" Type="http://schemas.openxmlformats.org/officeDocument/2006/relationships/hyperlink" Target="mailto:data@eiti.org" TargetMode="External"/><Relationship Id="rId1" Type="http://schemas.openxmlformats.org/officeDocument/2006/relationships/hyperlink" Target="https://eiti.org/data" TargetMode="External"/><Relationship Id="rId6" Type="http://schemas.openxmlformats.org/officeDocument/2006/relationships/hyperlink" Target="https://eiti.org/summary-data-template" TargetMode="External"/><Relationship Id="rId11" Type="http://schemas.openxmlformats.org/officeDocument/2006/relationships/hyperlink" Target="https://eiti.org/summary-data-template" TargetMode="External"/><Relationship Id="rId5" Type="http://schemas.openxmlformats.org/officeDocument/2006/relationships/hyperlink" Target="mailto:data@eiti.org" TargetMode="External"/><Relationship Id="rId10" Type="http://schemas.openxmlformats.org/officeDocument/2006/relationships/hyperlink" Target="https://eiti.org/countries" TargetMode="External"/><Relationship Id="rId4" Type="http://schemas.openxmlformats.org/officeDocument/2006/relationships/hyperlink" Target="mailto:data@eiti.org" TargetMode="External"/><Relationship Id="rId9" Type="http://schemas.openxmlformats.org/officeDocument/2006/relationships/hyperlink" Target="https://eiti.org/countries"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data@eiti.org" TargetMode="External"/><Relationship Id="rId7" Type="http://schemas.openxmlformats.org/officeDocument/2006/relationships/comments" Target="../comments1.xml"/><Relationship Id="rId2" Type="http://schemas.openxmlformats.org/officeDocument/2006/relationships/hyperlink" Target="https://eiti.org/document/standard" TargetMode="External"/><Relationship Id="rId1" Type="http://schemas.openxmlformats.org/officeDocument/2006/relationships/hyperlink" Target="https://en.wikipedia.org/wiki/ISO_4217"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eiti.org/document/standard" TargetMode="External"/><Relationship Id="rId7" Type="http://schemas.openxmlformats.org/officeDocument/2006/relationships/table" Target="../tables/table3.xml"/><Relationship Id="rId2" Type="http://schemas.openxmlformats.org/officeDocument/2006/relationships/hyperlink" Target="https://unstats.un.org/unsd/nationalaccount/sna2008.asp" TargetMode="External"/><Relationship Id="rId1" Type="http://schemas.openxmlformats.org/officeDocument/2006/relationships/hyperlink" Target="https://eiti.org/document/standard" TargetMode="External"/><Relationship Id="rId6" Type="http://schemas.openxmlformats.org/officeDocument/2006/relationships/table" Target="../tables/table2.xml"/><Relationship Id="rId5" Type="http://schemas.openxmlformats.org/officeDocument/2006/relationships/printerSettings" Target="../printerSettings/printerSettings3.bin"/><Relationship Id="rId4" Type="http://schemas.openxmlformats.org/officeDocument/2006/relationships/hyperlink" Target="https://eiti.org/document/standard" TargetMode="External"/><Relationship Id="rId9"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table" Target="../tables/table9.xml"/><Relationship Id="rId2" Type="http://schemas.openxmlformats.org/officeDocument/2006/relationships/hyperlink" Target="https://eiti.org/companies" TargetMode="External"/><Relationship Id="rId1" Type="http://schemas.openxmlformats.org/officeDocument/2006/relationships/hyperlink" Target="mailto:data@eiti.org"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imf.org/external/np/sta/gfsm/" TargetMode="External"/><Relationship Id="rId7" Type="http://schemas.openxmlformats.org/officeDocument/2006/relationships/table" Target="../tables/table10.xml"/><Relationship Id="rId2" Type="http://schemas.openxmlformats.org/officeDocument/2006/relationships/hyperlink" Target="https://eiti.org/document/standard" TargetMode="External"/><Relationship Id="rId1" Type="http://schemas.openxmlformats.org/officeDocument/2006/relationships/hyperlink" Target="https://eiti.org/document/standard"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s://eiti.org/sites/default/files/attachments/040617update-on-the-standard-template-to-collect-data-on-government-revenues-from-natural-resources.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eiti.org/eiti-requirements" TargetMode="External"/><Relationship Id="rId2" Type="http://schemas.openxmlformats.org/officeDocument/2006/relationships/hyperlink" Target="mailto:data@eiti.org" TargetMode="External"/><Relationship Id="rId1" Type="http://schemas.openxmlformats.org/officeDocument/2006/relationships/hyperlink" Target="https://eiti.org/eiti-requirements" TargetMode="External"/><Relationship Id="rId5" Type="http://schemas.openxmlformats.org/officeDocument/2006/relationships/table" Target="../tables/table11.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55688-E42F-4832-8C6E-9919F2571DF6}">
  <sheetPr codeName="Sheet1">
    <pageSetUpPr fitToPage="1"/>
  </sheetPr>
  <dimension ref="B2:G45"/>
  <sheetViews>
    <sheetView showGridLines="0" zoomScale="85" zoomScaleNormal="85" workbookViewId="0">
      <selection activeCell="C18" sqref="C18"/>
    </sheetView>
  </sheetViews>
  <sheetFormatPr defaultColWidth="4" defaultRowHeight="24" customHeight="1" x14ac:dyDescent="0.3"/>
  <cols>
    <col min="1" max="1" width="4" style="15"/>
    <col min="2" max="2" width="4" style="15" hidden="1" customWidth="1"/>
    <col min="3" max="3" width="52.5546875" style="15" customWidth="1"/>
    <col min="4" max="4" width="2.6640625" style="15" customWidth="1"/>
    <col min="5" max="5" width="44.6640625" style="15" customWidth="1"/>
    <col min="6" max="6" width="2.6640625" style="15" customWidth="1"/>
    <col min="7" max="7" width="31.109375" style="15" customWidth="1"/>
    <col min="8" max="16384" width="4" style="15"/>
  </cols>
  <sheetData>
    <row r="2" spans="2:7" ht="15.75" customHeight="1" x14ac:dyDescent="0.3">
      <c r="B2" s="97"/>
      <c r="C2" s="16"/>
      <c r="D2" s="97"/>
      <c r="E2" s="97"/>
      <c r="F2" s="97"/>
      <c r="G2" s="97"/>
    </row>
    <row r="3" spans="2:7" ht="15" x14ac:dyDescent="0.3">
      <c r="B3" s="97"/>
      <c r="C3" s="97"/>
      <c r="D3" s="97"/>
      <c r="E3" s="97"/>
      <c r="F3" s="97"/>
      <c r="G3" s="97"/>
    </row>
    <row r="4" spans="2:7" ht="15" x14ac:dyDescent="0.3">
      <c r="B4" s="97"/>
      <c r="C4" s="97"/>
      <c r="D4" s="97"/>
      <c r="E4" s="108"/>
      <c r="F4" s="97"/>
      <c r="G4" s="108"/>
    </row>
    <row r="5" spans="2:7" ht="15" x14ac:dyDescent="0.3">
      <c r="B5" s="97"/>
      <c r="C5" s="97"/>
      <c r="D5" s="97"/>
      <c r="E5" s="108" t="s">
        <v>0</v>
      </c>
      <c r="F5" s="97"/>
      <c r="G5" s="133" t="s">
        <v>1</v>
      </c>
    </row>
    <row r="6" spans="2:7" ht="15" x14ac:dyDescent="0.3">
      <c r="B6" s="97"/>
      <c r="C6" s="97"/>
      <c r="D6" s="97"/>
      <c r="E6" s="97"/>
      <c r="F6" s="97"/>
      <c r="G6" s="97"/>
    </row>
    <row r="7" spans="2:7" ht="3.75" customHeight="1" x14ac:dyDescent="0.3">
      <c r="B7" s="97"/>
      <c r="C7" s="97"/>
      <c r="D7" s="97"/>
      <c r="E7" s="97"/>
      <c r="F7" s="97"/>
      <c r="G7" s="97"/>
    </row>
    <row r="8" spans="2:7" ht="3.75" customHeight="1" x14ac:dyDescent="0.3">
      <c r="B8" s="97"/>
      <c r="C8" s="97"/>
      <c r="D8" s="97"/>
      <c r="E8" s="97"/>
      <c r="F8" s="97"/>
      <c r="G8" s="97"/>
    </row>
    <row r="9" spans="2:7" ht="15" x14ac:dyDescent="0.3">
      <c r="B9" s="97"/>
      <c r="C9" s="97"/>
      <c r="D9" s="97"/>
      <c r="E9" s="97"/>
      <c r="F9" s="97"/>
      <c r="G9" s="97"/>
    </row>
    <row r="10" spans="2:7" x14ac:dyDescent="0.3">
      <c r="B10" s="97"/>
      <c r="C10" s="141" t="s">
        <v>2</v>
      </c>
      <c r="D10" s="142"/>
      <c r="E10" s="142"/>
      <c r="F10" s="110"/>
      <c r="G10" s="110"/>
    </row>
    <row r="11" spans="2:7" ht="15" x14ac:dyDescent="0.3">
      <c r="B11" s="97"/>
      <c r="C11" s="143" t="s">
        <v>3</v>
      </c>
      <c r="D11" s="144"/>
      <c r="E11" s="144"/>
      <c r="F11" s="110"/>
      <c r="G11" s="110"/>
    </row>
    <row r="12" spans="2:7" ht="6" customHeight="1" x14ac:dyDescent="0.3">
      <c r="B12" s="97"/>
      <c r="C12" s="139"/>
      <c r="D12" s="140"/>
      <c r="E12" s="140"/>
      <c r="F12" s="110"/>
      <c r="G12" s="110"/>
    </row>
    <row r="13" spans="2:7" ht="15" x14ac:dyDescent="0.3">
      <c r="B13" s="97"/>
      <c r="C13" s="209" t="s">
        <v>4</v>
      </c>
      <c r="D13" s="140"/>
      <c r="E13" s="140"/>
      <c r="F13" s="110"/>
      <c r="G13" s="110"/>
    </row>
    <row r="14" spans="2:7" ht="15" x14ac:dyDescent="0.3">
      <c r="B14" s="97"/>
      <c r="C14" s="146" t="s">
        <v>5</v>
      </c>
      <c r="D14" s="148"/>
      <c r="E14" s="148"/>
      <c r="F14" s="110"/>
      <c r="G14" s="110"/>
    </row>
    <row r="15" spans="2:7" ht="15" x14ac:dyDescent="0.3">
      <c r="B15" s="97"/>
      <c r="C15" s="145"/>
      <c r="D15" s="145"/>
      <c r="E15" s="145"/>
      <c r="F15" s="110"/>
      <c r="G15" s="110"/>
    </row>
    <row r="16" spans="2:7" ht="15" x14ac:dyDescent="0.3">
      <c r="B16" s="97"/>
      <c r="C16" s="146" t="s">
        <v>6</v>
      </c>
      <c r="D16" s="147"/>
      <c r="E16" s="147"/>
      <c r="F16" s="110"/>
      <c r="G16" s="110"/>
    </row>
    <row r="17" spans="2:7" ht="15" x14ac:dyDescent="0.3">
      <c r="B17" s="97"/>
      <c r="C17" s="148" t="s">
        <v>7</v>
      </c>
      <c r="D17" s="147"/>
      <c r="E17" s="147"/>
      <c r="F17" s="110"/>
      <c r="G17" s="110"/>
    </row>
    <row r="18" spans="2:7" ht="15" x14ac:dyDescent="0.3">
      <c r="B18" s="97"/>
      <c r="C18" s="148" t="s">
        <v>8</v>
      </c>
      <c r="D18" s="147"/>
      <c r="E18" s="147"/>
      <c r="F18" s="110"/>
      <c r="G18" s="110"/>
    </row>
    <row r="19" spans="2:7" ht="15" x14ac:dyDescent="0.3">
      <c r="B19" s="97"/>
      <c r="C19" s="178" t="s">
        <v>9</v>
      </c>
      <c r="D19" s="178"/>
      <c r="E19" s="178"/>
      <c r="F19" s="110"/>
      <c r="G19" s="110"/>
    </row>
    <row r="20" spans="2:7" ht="32.1" customHeight="1" x14ac:dyDescent="0.3">
      <c r="B20" s="97"/>
      <c r="C20" s="229" t="s">
        <v>10</v>
      </c>
      <c r="D20" s="229"/>
      <c r="E20" s="229"/>
      <c r="F20" s="229"/>
      <c r="G20" s="229"/>
    </row>
    <row r="21" spans="2:7" ht="6.75" customHeight="1" x14ac:dyDescent="0.3">
      <c r="B21" s="97"/>
      <c r="C21" s="147"/>
      <c r="D21" s="147"/>
      <c r="E21" s="147"/>
      <c r="F21" s="110"/>
      <c r="G21" s="110"/>
    </row>
    <row r="22" spans="2:7" ht="15" x14ac:dyDescent="0.3">
      <c r="B22" s="97"/>
      <c r="C22" s="18"/>
      <c r="D22" s="142"/>
      <c r="E22" s="142"/>
      <c r="F22" s="110"/>
      <c r="G22" s="110"/>
    </row>
    <row r="23" spans="2:7" ht="15" x14ac:dyDescent="0.3">
      <c r="B23" s="97"/>
      <c r="C23" s="149" t="s">
        <v>11</v>
      </c>
      <c r="D23" s="142"/>
      <c r="E23" s="142"/>
      <c r="F23" s="110"/>
      <c r="G23" s="110"/>
    </row>
    <row r="24" spans="2:7" ht="15" x14ac:dyDescent="0.3">
      <c r="B24" s="97"/>
      <c r="C24" s="150" t="s">
        <v>12</v>
      </c>
      <c r="D24" s="142"/>
      <c r="E24" s="142"/>
      <c r="F24" s="110"/>
      <c r="G24" s="110"/>
    </row>
    <row r="25" spans="2:7" ht="15" x14ac:dyDescent="0.3">
      <c r="B25" s="97"/>
      <c r="C25" s="150" t="s">
        <v>13</v>
      </c>
      <c r="D25" s="142"/>
      <c r="E25" s="142"/>
      <c r="F25" s="110"/>
      <c r="G25" s="110"/>
    </row>
    <row r="26" spans="2:7" ht="15" x14ac:dyDescent="0.3">
      <c r="B26" s="97"/>
      <c r="C26" s="150" t="s">
        <v>14</v>
      </c>
      <c r="D26" s="142"/>
      <c r="E26" s="142"/>
      <c r="F26" s="110"/>
      <c r="G26" s="110"/>
    </row>
    <row r="27" spans="2:7" ht="15" x14ac:dyDescent="0.3">
      <c r="B27" s="97"/>
      <c r="C27" s="150" t="s">
        <v>15</v>
      </c>
      <c r="D27" s="142"/>
      <c r="E27" s="142"/>
      <c r="F27" s="110"/>
      <c r="G27" s="110"/>
    </row>
    <row r="28" spans="2:7" ht="15" x14ac:dyDescent="0.3">
      <c r="B28" s="97"/>
      <c r="C28" s="150" t="s">
        <v>16</v>
      </c>
      <c r="D28" s="142"/>
      <c r="E28" s="142"/>
      <c r="F28" s="110"/>
      <c r="G28" s="110"/>
    </row>
    <row r="29" spans="2:7" s="17" customFormat="1" ht="15" x14ac:dyDescent="0.35">
      <c r="B29" s="110"/>
      <c r="C29" s="18"/>
      <c r="D29" s="18"/>
      <c r="E29" s="19"/>
      <c r="F29" s="110"/>
      <c r="G29" s="110"/>
    </row>
    <row r="30" spans="2:7" ht="30" x14ac:dyDescent="0.3">
      <c r="B30" s="97"/>
      <c r="C30" s="213" t="s">
        <v>17</v>
      </c>
      <c r="D30" s="97"/>
      <c r="E30" s="214" t="s">
        <v>18</v>
      </c>
      <c r="F30" s="97"/>
      <c r="G30" s="215" t="s">
        <v>19</v>
      </c>
    </row>
    <row r="31" spans="2:7" s="17" customFormat="1" ht="15" x14ac:dyDescent="0.3">
      <c r="B31" s="110"/>
      <c r="C31" s="20"/>
      <c r="D31" s="110"/>
      <c r="E31" s="20"/>
      <c r="F31" s="110"/>
      <c r="G31" s="20"/>
    </row>
    <row r="32" spans="2:7" ht="15" x14ac:dyDescent="0.35">
      <c r="B32" s="97"/>
      <c r="C32" s="212" t="s">
        <v>20</v>
      </c>
      <c r="D32" s="33"/>
      <c r="E32" s="34"/>
      <c r="F32" s="109"/>
      <c r="G32" s="109"/>
    </row>
    <row r="33" spans="2:7" ht="15.6" thickBot="1" x14ac:dyDescent="0.4">
      <c r="B33" s="97"/>
      <c r="C33" s="21"/>
      <c r="D33" s="21"/>
      <c r="E33" s="22"/>
      <c r="F33" s="97"/>
      <c r="G33" s="97"/>
    </row>
    <row r="34" spans="2:7" ht="15.6" thickBot="1" x14ac:dyDescent="0.35">
      <c r="B34" s="97"/>
      <c r="C34" s="226" t="s">
        <v>21</v>
      </c>
      <c r="D34" s="227"/>
      <c r="E34" s="227"/>
      <c r="F34" s="227"/>
      <c r="G34" s="228"/>
    </row>
    <row r="35" spans="2:7" ht="31.5" customHeight="1" thickBot="1" x14ac:dyDescent="0.35">
      <c r="B35" s="97"/>
      <c r="C35" s="225" t="s">
        <v>22</v>
      </c>
      <c r="D35" s="225"/>
      <c r="E35" s="225"/>
      <c r="F35" s="225"/>
      <c r="G35" s="225"/>
    </row>
    <row r="36" spans="2:7" ht="15.6" thickBot="1" x14ac:dyDescent="0.35">
      <c r="B36" s="97"/>
      <c r="C36" s="21"/>
      <c r="D36" s="21"/>
      <c r="E36" s="21"/>
      <c r="F36" s="21"/>
      <c r="G36" s="97"/>
    </row>
    <row r="37" spans="2:7" ht="15" x14ac:dyDescent="0.3">
      <c r="B37" s="97"/>
      <c r="C37" s="23" t="s">
        <v>23</v>
      </c>
      <c r="D37" s="24"/>
      <c r="E37" s="25"/>
      <c r="F37" s="24"/>
      <c r="G37" s="24"/>
    </row>
    <row r="38" spans="2:7" ht="15" x14ac:dyDescent="0.3">
      <c r="B38" s="97"/>
      <c r="C38" s="224" t="s">
        <v>24</v>
      </c>
      <c r="D38" s="224"/>
      <c r="E38" s="224"/>
      <c r="F38" s="224"/>
      <c r="G38" s="224"/>
    </row>
    <row r="39" spans="2:7" ht="15" x14ac:dyDescent="0.3">
      <c r="B39" s="26" t="s">
        <v>25</v>
      </c>
      <c r="C39" s="27" t="s">
        <v>26</v>
      </c>
      <c r="D39" s="26"/>
      <c r="E39" s="28"/>
      <c r="F39" s="26"/>
      <c r="G39" s="29"/>
    </row>
    <row r="40" spans="2:7" ht="15" x14ac:dyDescent="0.3">
      <c r="B40" s="97"/>
      <c r="C40" s="97"/>
      <c r="D40" s="97"/>
      <c r="E40" s="97"/>
      <c r="F40" s="97"/>
      <c r="G40" s="97"/>
    </row>
    <row r="41" spans="2:7" ht="15" x14ac:dyDescent="0.3">
      <c r="B41" s="97"/>
      <c r="C41" s="97"/>
      <c r="D41" s="97"/>
      <c r="E41" s="97"/>
      <c r="F41" s="97"/>
      <c r="G41" s="97"/>
    </row>
    <row r="42" spans="2:7" ht="15" x14ac:dyDescent="0.3">
      <c r="B42" s="97"/>
      <c r="C42" s="97"/>
      <c r="D42" s="97"/>
      <c r="E42" s="97"/>
      <c r="F42" s="97"/>
      <c r="G42" s="97"/>
    </row>
    <row r="43" spans="2:7" ht="15" x14ac:dyDescent="0.3">
      <c r="B43" s="97"/>
      <c r="C43" s="97"/>
      <c r="D43" s="97"/>
      <c r="E43" s="97"/>
      <c r="F43" s="97"/>
      <c r="G43" s="97"/>
    </row>
    <row r="44" spans="2:7" ht="15" x14ac:dyDescent="0.3">
      <c r="B44" s="97"/>
      <c r="C44" s="97"/>
      <c r="D44" s="97"/>
      <c r="E44" s="97"/>
      <c r="F44" s="97"/>
      <c r="G44" s="97"/>
    </row>
    <row r="45" spans="2:7" ht="15" x14ac:dyDescent="0.3">
      <c r="B45" s="97"/>
      <c r="C45" s="97"/>
      <c r="D45" s="97"/>
      <c r="E45" s="97"/>
      <c r="F45" s="97"/>
      <c r="G45" s="97"/>
    </row>
  </sheetData>
  <mergeCells count="4">
    <mergeCell ref="C38:G38"/>
    <mergeCell ref="C35:G35"/>
    <mergeCell ref="C34:G34"/>
    <mergeCell ref="C20:G20"/>
  </mergeCells>
  <dataValidations count="2">
    <dataValidation type="whole" errorStyle="warning" allowBlank="1" showInputMessage="1" showErrorMessage="1" errorTitle="Please don't edit this cell" error="To be input by the International Secretariat" sqref="G5" xr:uid="{9CAED772-5693-4F11-946B-BF3C0AB9D21C}">
      <formula1>444</formula1>
      <formula2>555</formula2>
    </dataValidation>
    <dataValidation type="whole" allowBlank="1" showInputMessage="1" showErrorMessage="1" errorTitle="Do not edit these cells" error="Please do not edit these cells" sqref="G2:G4 C2:F5 D36:G40 C40 C6:C10 D6:G19 D21:G34 C36:C38 C26:C34 C12:C16 C18:C24" xr:uid="{0CFC7B6E-3E5D-41BA-AAED-1E7AB33DBBBD}">
      <formula1>10000</formula1>
      <formula2>50000</formula2>
    </dataValidation>
  </dataValidations>
  <hyperlinks>
    <hyperlink ref="C20:E20" r:id="rId1" display="The data will be used to populate the global EITI data repository, available on the international EITI website: https://eiti.org/data" xr:uid="{91764B2B-390F-4282-BF0A-23BDEE8BB758}"/>
    <hyperlink ref="C35:G35" r:id="rId2" display="Give us your feedback or report a conflict in the data! Write to us at  data@eiti.org" xr:uid="{35B72654-1E12-4C3B-B5E0-4E543581A292}"/>
    <hyperlink ref="G35" r:id="rId3" display="Give us your feedback or report a conflict in the data! Write to us at  data@eiti.org" xr:uid="{819E44F5-39EF-4966-99B8-F4D1C6CD6EE1}"/>
    <hyperlink ref="E35:F35" r:id="rId4" display="Give us your feedback or report a conflict in the data! Write to us at  data@eiti.org" xr:uid="{01036C29-2A34-47DF-A023-B7343C8F033F}"/>
    <hyperlink ref="F35" r:id="rId5" display="Give us your feedback or report a conflict in the data! Write to us at  data@eiti.org" xr:uid="{B81F9E1C-4813-4A77-84E3-ACD89DAE16E9}"/>
    <hyperlink ref="C34:G34" r:id="rId6" display="For the latest version of Summary data templates, see  https://eiti.org/summary-data-template" xr:uid="{9C2E2180-4461-44AD-A05F-7FFB557A97F6}"/>
    <hyperlink ref="C19:E19" r:id="rId7" display="3. This Data sheet should be submitted alongside the EITI Report. Send it to the International Secretariat: data@eiti.org " xr:uid="{2FD53678-CD97-4AD4-AF43-BF157E80D8EC}"/>
    <hyperlink ref="F34" r:id="rId8" display="Curious about your country? Check if you country implements the EITI Standard at  https://eiti.org/countries" xr:uid="{8EA84958-AA98-4BFD-BEB1-A9D863663610}"/>
    <hyperlink ref="E34:F34" r:id="rId9" display="Curious about your country? Check if you country implements the EITI Standard at  https://eiti.org/countries" xr:uid="{C3F91BDC-7793-4335-8ADC-4696DC2DE7B4}"/>
    <hyperlink ref="G34" r:id="rId10" display="Curious about your country? Check if you country implements the EITI Standard at  https://eiti.org/countries" xr:uid="{3D1C7DB1-739B-4AEC-9446-E9FD67FCE175}"/>
    <hyperlink ref="C34:G34" r:id="rId11" display="For the latest version of Summary data templates, see  https://eiti.org/summary-data-template" xr:uid="{C5DF08ED-267B-41AB-AFFD-42DF94B4D193}"/>
    <hyperlink ref="C13" r:id="rId12" location="r7-2" xr:uid="{DCCB2066-DEA9-48DD-9604-9A57ADF36272}"/>
  </hyperlinks>
  <pageMargins left="0.7" right="0.7" top="0.75" bottom="0.75" header="0.3" footer="0.3"/>
  <pageSetup paperSize="9" scale="63"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8"/>
  <sheetViews>
    <sheetView showGridLines="0" topLeftCell="A13" zoomScale="85" zoomScaleNormal="85" workbookViewId="0">
      <selection activeCell="A25" sqref="A25:XFD25"/>
    </sheetView>
  </sheetViews>
  <sheetFormatPr defaultColWidth="4" defaultRowHeight="24" customHeight="1" x14ac:dyDescent="0.3"/>
  <cols>
    <col min="1" max="1" width="4" style="7"/>
    <col min="2" max="2" width="4" style="7" hidden="1" customWidth="1"/>
    <col min="3" max="3" width="66.88671875" style="7" customWidth="1"/>
    <col min="4" max="4" width="11.77734375" style="7" customWidth="1"/>
    <col min="5" max="5" width="36.33203125" style="7" customWidth="1"/>
    <col min="6" max="6" width="11.77734375" style="7" customWidth="1"/>
    <col min="7" max="7" width="31.44140625" style="7" customWidth="1"/>
    <col min="8" max="16384" width="4" style="7"/>
  </cols>
  <sheetData>
    <row r="1" spans="1:7" ht="16.2" x14ac:dyDescent="0.3"/>
    <row r="2" spans="1:7" x14ac:dyDescent="0.3">
      <c r="C2" s="230" t="s">
        <v>27</v>
      </c>
      <c r="D2" s="230"/>
      <c r="E2" s="230"/>
      <c r="F2" s="230"/>
      <c r="G2" s="230"/>
    </row>
    <row r="3" spans="1:7" s="88" customFormat="1" x14ac:dyDescent="0.3">
      <c r="C3" s="231" t="s">
        <v>28</v>
      </c>
      <c r="D3" s="231"/>
      <c r="E3" s="231"/>
      <c r="F3" s="231"/>
      <c r="G3" s="231"/>
    </row>
    <row r="4" spans="1:7" ht="18.75" customHeight="1" x14ac:dyDescent="0.3">
      <c r="C4" s="161" t="s">
        <v>29</v>
      </c>
      <c r="D4" s="163"/>
      <c r="E4" s="163"/>
      <c r="F4" s="163"/>
      <c r="G4" s="163"/>
    </row>
    <row r="5" spans="1:7" ht="18.75" customHeight="1" x14ac:dyDescent="0.3">
      <c r="C5" s="160" t="s">
        <v>30</v>
      </c>
      <c r="D5" s="163"/>
      <c r="E5" s="163"/>
      <c r="F5" s="163"/>
      <c r="G5" s="163"/>
    </row>
    <row r="6" spans="1:7" ht="18.75" customHeight="1" x14ac:dyDescent="0.3">
      <c r="C6" s="162" t="s">
        <v>31</v>
      </c>
      <c r="D6" s="163"/>
      <c r="E6" s="163"/>
      <c r="F6" s="163"/>
      <c r="G6" s="163"/>
    </row>
    <row r="7" spans="1:7" ht="18.75" customHeight="1" x14ac:dyDescent="0.35">
      <c r="C7" s="232" t="s">
        <v>32</v>
      </c>
      <c r="D7" s="232"/>
      <c r="E7" s="232"/>
      <c r="F7" s="232"/>
      <c r="G7" s="232"/>
    </row>
    <row r="8" spans="1:7" ht="16.2" x14ac:dyDescent="0.3">
      <c r="C8" s="97"/>
      <c r="D8" s="35"/>
      <c r="E8" s="35"/>
      <c r="F8" s="97"/>
      <c r="G8" s="97"/>
    </row>
    <row r="9" spans="1:7" s="97" customFormat="1" ht="18" customHeight="1" x14ac:dyDescent="0.3">
      <c r="C9"/>
      <c r="D9"/>
      <c r="E9"/>
      <c r="F9"/>
      <c r="G9"/>
    </row>
    <row r="10" spans="1:7" ht="16.8" thickBot="1" x14ac:dyDescent="0.35">
      <c r="B10" s="13"/>
      <c r="C10" s="195" t="s">
        <v>33</v>
      </c>
      <c r="D10" s="111"/>
      <c r="E10" s="196" t="s">
        <v>34</v>
      </c>
      <c r="F10" s="111"/>
      <c r="G10" s="197" t="s">
        <v>35</v>
      </c>
    </row>
    <row r="11" spans="1:7" ht="16.8" thickBot="1" x14ac:dyDescent="0.35">
      <c r="A11" s="9"/>
      <c r="B11" s="9" t="s">
        <v>25</v>
      </c>
      <c r="C11" s="36" t="s">
        <v>25</v>
      </c>
      <c r="D11" s="111"/>
      <c r="E11" s="37"/>
      <c r="F11" s="111"/>
      <c r="G11" s="37"/>
    </row>
    <row r="12" spans="1:7" ht="16.2" x14ac:dyDescent="0.3">
      <c r="A12" s="9"/>
      <c r="B12" s="9" t="s">
        <v>25</v>
      </c>
      <c r="C12" s="38" t="s">
        <v>36</v>
      </c>
      <c r="D12" s="26"/>
      <c r="E12" s="158" t="s">
        <v>37</v>
      </c>
      <c r="F12" s="26"/>
      <c r="G12" s="130"/>
    </row>
    <row r="13" spans="1:7" ht="16.2" x14ac:dyDescent="0.3">
      <c r="B13" s="9" t="s">
        <v>25</v>
      </c>
      <c r="C13" s="38" t="s">
        <v>38</v>
      </c>
      <c r="D13" s="26"/>
      <c r="E13" s="41" t="str">
        <f>IFERROR(VLOOKUP($E$12,Table1_Country_codes_and_currencies[],3,FALSE),"")</f>
        <v>ALB</v>
      </c>
      <c r="F13" s="26"/>
      <c r="G13" s="130"/>
    </row>
    <row r="14" spans="1:7" ht="16.2" x14ac:dyDescent="0.3">
      <c r="B14" s="9" t="s">
        <v>25</v>
      </c>
      <c r="C14" s="38" t="s">
        <v>39</v>
      </c>
      <c r="D14" s="26"/>
      <c r="E14" s="41" t="str">
        <f>IFERROR(VLOOKUP($E$12,Table1_Country_codes_and_currencies[],7,FALSE),"")</f>
        <v>Albanian lek</v>
      </c>
      <c r="F14" s="26"/>
      <c r="G14" s="39"/>
    </row>
    <row r="15" spans="1:7" ht="16.8" thickBot="1" x14ac:dyDescent="0.35">
      <c r="B15" s="13"/>
      <c r="C15" s="45" t="s">
        <v>40</v>
      </c>
      <c r="D15" s="42"/>
      <c r="E15" s="43" t="str">
        <f>IFERROR(VLOOKUP($E$12,Table1_Country_codes_and_currencies[],5,FALSE),"")</f>
        <v>ALL</v>
      </c>
      <c r="F15" s="42"/>
      <c r="G15" s="44"/>
    </row>
    <row r="16" spans="1:7" ht="16.8" thickBot="1" x14ac:dyDescent="0.35">
      <c r="A16" s="9"/>
      <c r="B16" s="9" t="s">
        <v>41</v>
      </c>
      <c r="C16" s="36" t="s">
        <v>41</v>
      </c>
      <c r="D16" s="111"/>
      <c r="E16" s="37"/>
      <c r="F16" s="111"/>
      <c r="G16" s="37"/>
    </row>
    <row r="17" spans="1:7" ht="16.2" x14ac:dyDescent="0.3">
      <c r="A17" s="9"/>
      <c r="B17" s="9" t="s">
        <v>41</v>
      </c>
      <c r="C17" s="38" t="s">
        <v>42</v>
      </c>
      <c r="D17" s="26"/>
      <c r="E17" s="221" t="s">
        <v>43</v>
      </c>
      <c r="F17" s="26"/>
      <c r="G17" s="39"/>
    </row>
    <row r="18" spans="1:7" ht="18" customHeight="1" thickBot="1" x14ac:dyDescent="0.35">
      <c r="A18" s="9"/>
      <c r="B18" s="9" t="s">
        <v>45</v>
      </c>
      <c r="C18" s="45" t="s">
        <v>44</v>
      </c>
      <c r="D18" s="42"/>
      <c r="E18" s="221" t="s">
        <v>43</v>
      </c>
      <c r="F18" s="42"/>
      <c r="G18" s="44"/>
    </row>
    <row r="19" spans="1:7" ht="15.6" customHeight="1" thickBot="1" x14ac:dyDescent="0.35">
      <c r="B19" s="9" t="s">
        <v>45</v>
      </c>
      <c r="C19" s="36" t="s">
        <v>45</v>
      </c>
      <c r="D19" s="111"/>
      <c r="E19" s="112"/>
      <c r="F19" s="111"/>
      <c r="G19" s="112"/>
    </row>
    <row r="20" spans="1:7" ht="16.5" customHeight="1" x14ac:dyDescent="0.3">
      <c r="A20" s="9"/>
      <c r="B20" s="9" t="s">
        <v>45</v>
      </c>
      <c r="C20" s="40" t="s">
        <v>46</v>
      </c>
      <c r="D20" s="26"/>
      <c r="E20" s="41"/>
      <c r="F20" s="26"/>
      <c r="G20" s="26"/>
    </row>
    <row r="21" spans="1:7" ht="16.5" customHeight="1" x14ac:dyDescent="0.3">
      <c r="A21" s="9"/>
      <c r="B21" s="9" t="s">
        <v>45</v>
      </c>
      <c r="C21" s="49" t="s">
        <v>47</v>
      </c>
      <c r="D21" s="26"/>
      <c r="E21" s="153" t="s">
        <v>48</v>
      </c>
      <c r="F21" s="26"/>
      <c r="G21" s="47"/>
    </row>
    <row r="22" spans="1:7" ht="15.6" customHeight="1" x14ac:dyDescent="0.3">
      <c r="B22" s="9" t="s">
        <v>45</v>
      </c>
      <c r="C22" s="49" t="s">
        <v>49</v>
      </c>
      <c r="D22" s="26"/>
      <c r="E22" s="153" t="s">
        <v>48</v>
      </c>
      <c r="F22" s="26"/>
      <c r="G22" s="47"/>
    </row>
    <row r="23" spans="1:7" ht="18" customHeight="1" x14ac:dyDescent="0.3">
      <c r="B23" s="9" t="s">
        <v>45</v>
      </c>
      <c r="C23" s="49" t="s">
        <v>50</v>
      </c>
      <c r="D23" s="26"/>
      <c r="E23" s="153" t="s">
        <v>48</v>
      </c>
      <c r="F23" s="26"/>
      <c r="G23" s="47"/>
    </row>
    <row r="24" spans="1:7" ht="16.2" x14ac:dyDescent="0.3">
      <c r="B24" s="9" t="s">
        <v>45</v>
      </c>
      <c r="C24" s="49" t="s">
        <v>51</v>
      </c>
      <c r="D24" s="26"/>
      <c r="E24" s="153" t="s">
        <v>48</v>
      </c>
      <c r="F24" s="26"/>
      <c r="G24" s="47"/>
    </row>
    <row r="25" spans="1:7" ht="16.2" x14ac:dyDescent="0.3">
      <c r="B25" s="9" t="s">
        <v>45</v>
      </c>
      <c r="C25" s="50" t="s">
        <v>52</v>
      </c>
      <c r="D25" s="26"/>
      <c r="E25" s="153" t="s">
        <v>53</v>
      </c>
      <c r="F25" s="26"/>
      <c r="G25" s="47"/>
    </row>
    <row r="26" spans="1:7" ht="16.2" x14ac:dyDescent="0.3">
      <c r="B26" s="9" t="s">
        <v>45</v>
      </c>
      <c r="C26" s="49" t="s">
        <v>54</v>
      </c>
      <c r="D26" s="26"/>
      <c r="E26" s="28">
        <f>ROWS(Government_agencies[Full name of entity])</f>
        <v>6</v>
      </c>
      <c r="F26" s="26"/>
      <c r="G26" s="47"/>
    </row>
    <row r="27" spans="1:7" ht="16.2" x14ac:dyDescent="0.3">
      <c r="B27" s="9" t="s">
        <v>45</v>
      </c>
      <c r="C27" s="49" t="s">
        <v>55</v>
      </c>
      <c r="D27" s="51"/>
      <c r="E27" s="28">
        <f>ROWS(Companies[Full company name])</f>
        <v>6</v>
      </c>
      <c r="F27" s="26"/>
      <c r="G27" s="52"/>
    </row>
    <row r="28" spans="1:7" ht="16.2" x14ac:dyDescent="0.3">
      <c r="B28" s="9" t="s">
        <v>45</v>
      </c>
      <c r="C28" s="53" t="s">
        <v>56</v>
      </c>
      <c r="D28" s="26"/>
      <c r="E28" s="154"/>
      <c r="F28" s="46"/>
      <c r="G28" s="47"/>
    </row>
    <row r="29" spans="1:7" ht="16.2" x14ac:dyDescent="0.3">
      <c r="B29" s="9" t="s">
        <v>45</v>
      </c>
      <c r="C29" s="54" t="s">
        <v>57</v>
      </c>
      <c r="D29" s="26"/>
      <c r="E29" s="155"/>
      <c r="F29" s="26"/>
      <c r="G29" s="47"/>
    </row>
    <row r="30" spans="1:7" s="12" customFormat="1" ht="16.8" thickBot="1" x14ac:dyDescent="0.35">
      <c r="A30" s="7"/>
      <c r="B30" s="9" t="s">
        <v>45</v>
      </c>
      <c r="C30" s="93" t="s">
        <v>58</v>
      </c>
      <c r="D30" s="42"/>
      <c r="E30" s="156" t="s">
        <v>59</v>
      </c>
      <c r="F30" s="42"/>
      <c r="G30" s="60"/>
    </row>
    <row r="31" spans="1:7" s="12" customFormat="1" ht="16.8" thickBot="1" x14ac:dyDescent="0.35">
      <c r="A31" s="7"/>
      <c r="B31" s="9"/>
      <c r="C31" s="91" t="s">
        <v>60</v>
      </c>
      <c r="D31" s="42"/>
      <c r="E31" s="92"/>
      <c r="F31" s="42"/>
      <c r="G31" s="60"/>
    </row>
    <row r="32" spans="1:7" ht="15.6" customHeight="1" x14ac:dyDescent="0.3">
      <c r="B32" s="9" t="s">
        <v>45</v>
      </c>
      <c r="C32" s="159" t="s">
        <v>61</v>
      </c>
      <c r="D32" s="26"/>
      <c r="E32" s="28"/>
      <c r="F32" s="26"/>
      <c r="G32" s="47"/>
    </row>
    <row r="33" spans="1:7" s="9" customFormat="1" ht="16.2" x14ac:dyDescent="0.3">
      <c r="A33" s="7"/>
      <c r="C33" s="49" t="s">
        <v>62</v>
      </c>
      <c r="D33" s="26"/>
      <c r="E33" s="153" t="s">
        <v>48</v>
      </c>
      <c r="F33" s="26"/>
      <c r="G33" s="47"/>
    </row>
    <row r="34" spans="1:7" s="9" customFormat="1" ht="15.6" customHeight="1" x14ac:dyDescent="0.3">
      <c r="A34" s="7"/>
      <c r="C34" s="49" t="s">
        <v>63</v>
      </c>
      <c r="D34" s="26"/>
      <c r="E34" s="153" t="s">
        <v>48</v>
      </c>
      <c r="F34" s="26"/>
      <c r="G34" s="47"/>
    </row>
    <row r="35" spans="1:7" ht="16.2" x14ac:dyDescent="0.3">
      <c r="B35" s="9"/>
      <c r="C35" s="49" t="s">
        <v>64</v>
      </c>
      <c r="D35" s="26"/>
      <c r="E35" s="153" t="s">
        <v>48</v>
      </c>
      <c r="F35" s="26"/>
      <c r="G35" s="47"/>
    </row>
    <row r="36" spans="1:7" ht="16.8" thickBot="1" x14ac:dyDescent="0.35">
      <c r="B36" s="9" t="s">
        <v>66</v>
      </c>
      <c r="C36" s="59" t="s">
        <v>65</v>
      </c>
      <c r="D36" s="42"/>
      <c r="E36" s="157" t="s">
        <v>48</v>
      </c>
      <c r="F36" s="42"/>
      <c r="G36" s="60"/>
    </row>
    <row r="37" spans="1:7" s="9" customFormat="1" ht="16.8" thickBot="1" x14ac:dyDescent="0.35">
      <c r="A37" s="7"/>
      <c r="B37" s="9" t="s">
        <v>66</v>
      </c>
      <c r="C37" s="55" t="s">
        <v>67</v>
      </c>
      <c r="D37" s="56"/>
      <c r="E37" s="57"/>
      <c r="F37" s="56"/>
      <c r="G37" s="56"/>
    </row>
    <row r="38" spans="1:7" ht="16.2" x14ac:dyDescent="0.3">
      <c r="C38" s="38" t="s">
        <v>68</v>
      </c>
      <c r="D38" s="26"/>
      <c r="E38" s="158" t="s">
        <v>69</v>
      </c>
      <c r="F38" s="26"/>
      <c r="G38" s="39"/>
    </row>
    <row r="39" spans="1:7" ht="16.2" x14ac:dyDescent="0.3">
      <c r="C39" s="38" t="s">
        <v>70</v>
      </c>
      <c r="D39" s="26"/>
      <c r="E39" s="158" t="s">
        <v>69</v>
      </c>
      <c r="F39" s="26"/>
      <c r="G39" s="39"/>
    </row>
    <row r="40" spans="1:7" ht="16.2" x14ac:dyDescent="0.3">
      <c r="C40" s="38" t="s">
        <v>71</v>
      </c>
      <c r="D40" s="26"/>
      <c r="E40" s="158" t="s">
        <v>69</v>
      </c>
      <c r="F40" s="26"/>
      <c r="G40" s="39"/>
    </row>
    <row r="41" spans="1:7" s="9" customFormat="1" ht="16.8" thickBot="1" x14ac:dyDescent="0.35">
      <c r="A41" s="7"/>
      <c r="B41" s="7"/>
      <c r="C41" s="58"/>
      <c r="D41" s="42"/>
      <c r="E41" s="43"/>
      <c r="F41" s="42"/>
      <c r="G41" s="48"/>
    </row>
    <row r="42" spans="1:7" ht="16.8" thickBot="1" x14ac:dyDescent="0.35">
      <c r="C42" s="234"/>
      <c r="D42" s="234"/>
      <c r="E42" s="234"/>
      <c r="F42" s="234"/>
      <c r="G42" s="234"/>
    </row>
    <row r="43" spans="1:7" ht="15" customHeight="1" x14ac:dyDescent="0.3">
      <c r="C43" s="164" t="s">
        <v>72</v>
      </c>
      <c r="D43" s="9"/>
      <c r="E43" s="10"/>
      <c r="F43" s="9"/>
      <c r="G43" s="9"/>
    </row>
    <row r="44" spans="1:7" ht="15" customHeight="1" x14ac:dyDescent="0.3">
      <c r="C44" s="8"/>
      <c r="D44" s="8"/>
      <c r="E44" s="8"/>
      <c r="F44" s="8"/>
    </row>
    <row r="45" spans="1:7" ht="16.2" x14ac:dyDescent="0.3"/>
    <row r="46" spans="1:7" ht="16.2" x14ac:dyDescent="0.3">
      <c r="C46" s="235"/>
      <c r="D46" s="235"/>
      <c r="E46" s="235"/>
      <c r="F46" s="235"/>
      <c r="G46" s="235"/>
    </row>
    <row r="47" spans="1:7" ht="18.75" customHeight="1" x14ac:dyDescent="0.3">
      <c r="C47" s="235"/>
      <c r="D47" s="235"/>
      <c r="E47" s="235"/>
      <c r="F47" s="235"/>
      <c r="G47" s="235"/>
    </row>
    <row r="48" spans="1:7" ht="16.2" x14ac:dyDescent="0.3">
      <c r="C48" s="235"/>
      <c r="D48" s="235"/>
      <c r="E48" s="235"/>
      <c r="F48" s="235"/>
      <c r="G48" s="235"/>
    </row>
    <row r="49" spans="3:7" ht="16.2" x14ac:dyDescent="0.3">
      <c r="C49" s="235"/>
      <c r="D49" s="235"/>
      <c r="E49" s="235"/>
      <c r="F49" s="235"/>
      <c r="G49" s="235"/>
    </row>
    <row r="50" spans="3:7" ht="16.2" x14ac:dyDescent="0.3">
      <c r="C50" s="8"/>
      <c r="D50" s="8"/>
      <c r="E50" s="8"/>
      <c r="F50" s="8"/>
    </row>
    <row r="51" spans="3:7" ht="16.2" x14ac:dyDescent="0.3">
      <c r="C51" s="233"/>
      <c r="D51" s="233"/>
      <c r="E51" s="233"/>
    </row>
    <row r="52" spans="3:7" ht="16.2" x14ac:dyDescent="0.3">
      <c r="C52" s="233"/>
      <c r="D52" s="233"/>
      <c r="E52" s="233"/>
    </row>
    <row r="53" spans="3:7" ht="16.2" x14ac:dyDescent="0.3"/>
    <row r="54" spans="3:7" ht="16.2" x14ac:dyDescent="0.3"/>
    <row r="55" spans="3:7" ht="16.2" x14ac:dyDescent="0.3"/>
    <row r="56" spans="3:7" ht="16.2" x14ac:dyDescent="0.3"/>
    <row r="57" spans="3:7" ht="16.2" x14ac:dyDescent="0.3"/>
    <row r="58" spans="3:7" ht="16.2" x14ac:dyDescent="0.3"/>
    <row r="59" spans="3:7" ht="16.2" x14ac:dyDescent="0.3"/>
    <row r="60" spans="3:7" ht="16.2" x14ac:dyDescent="0.3"/>
    <row r="61" spans="3:7" ht="16.2" x14ac:dyDescent="0.3"/>
    <row r="62" spans="3:7" ht="16.2" x14ac:dyDescent="0.3"/>
    <row r="63" spans="3:7" ht="16.2" x14ac:dyDescent="0.3"/>
    <row r="64" spans="3:7" ht="16.2" x14ac:dyDescent="0.3"/>
    <row r="65" ht="16.2" x14ac:dyDescent="0.3"/>
    <row r="66" ht="16.2" x14ac:dyDescent="0.3"/>
    <row r="67" ht="16.2" x14ac:dyDescent="0.3"/>
    <row r="68" ht="16.2" x14ac:dyDescent="0.3"/>
  </sheetData>
  <sheetProtection selectLockedCells="1"/>
  <dataConsolidate/>
  <mergeCells count="10">
    <mergeCell ref="C2:G2"/>
    <mergeCell ref="C3:G3"/>
    <mergeCell ref="C7:G7"/>
    <mergeCell ref="C52:E52"/>
    <mergeCell ref="C51:E51"/>
    <mergeCell ref="C42:G42"/>
    <mergeCell ref="C49:G49"/>
    <mergeCell ref="C48:G48"/>
    <mergeCell ref="C47:G47"/>
    <mergeCell ref="C46:G46"/>
  </mergeCells>
  <dataValidations xWindow="1195" yWindow="633" count="7">
    <dataValidation type="date" allowBlank="1" showInputMessage="1" showErrorMessage="1" errorTitle="Incorrect format" error="Please revise information according to specified format" promptTitle="Input date in specific format" prompt="YYYY-MM-DD" sqref="E17:E18" xr:uid="{F8800322-AA7E-4331-9E06-6D5947305C1D}">
      <formula1>36161</formula1>
      <formula2>47848</formula2>
    </dataValidation>
    <dataValidation type="decimal" allowBlank="1" showInputMessage="1" showErrorMessage="1" errorTitle="Non-number value detected" error="Only input numbers in this cell. If additional information is appropriate, please include in appropriate columns on the right." promptTitle="Exchange/conversion rate" prompt="Please input the relevant exchange rate from 1 USD to the currency reported above._x000a__x000a_If additional information is relevant, include this in comment section." sqref="E29" xr:uid="{00000000-0002-0000-0100-000005000000}">
      <formula1>0</formula1>
      <formula2>9999999999999990000</formula2>
    </dataValidation>
    <dataValidation allowBlank="1" showInputMessage="1" showErrorMessage="1" promptTitle="URL" prompt="Please insert direct URL to the reference document" sqref="E30" xr:uid="{4D2ABA4E-F97B-4744-98AC-EC39576AE8B7}"/>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E33:E36 E21:E24" xr:uid="{5DD73E25-8898-41B4-B745-2A92CCEC7068}">
      <formula1>Simple_options_list</formula1>
    </dataValidation>
    <dataValidation type="whole" showInputMessage="1" showErrorMessage="1" sqref="F1 G16 E13:E16 E19:G20 E31:E32 G1:G2 D41:G41 D1:E2 F43:F1048576 E37:G37 C1:C3 C26:C42 E11 F10:F41 C10:C24 D10:D41 F10:G11 F8:G8 D8 C7:C8 E8" xr:uid="{D09E7034-0A68-488C-8B6C-257C98242EEB}">
      <formula1>999999</formula1>
      <formula2>99999999</formula2>
    </dataValidation>
    <dataValidation allowBlank="1" showInputMessage="1" showErrorMessage="1" errorTitle="Invalid entry" error="_x000a_Please choose among the following:_x000a__x000a_Yes_x000a_No_x000a_Partially_x000a_Not applicable" promptTitle="Other Sector" prompt="Please specify the name of the other sector(s) covered by the Report" sqref="E25" xr:uid="{F764E781-2310-491A-86D6-C1AC29AAD5FA}"/>
    <dataValidation type="list" allowBlank="1" showInputMessage="1" showErrorMessage="1" promptTitle="Choose from drop-down menu" prompt="Please select the relevant country from the drop-down menu" sqref="E12" xr:uid="{7A7F03FD-8067-4877-809A-FAAEC191674A}">
      <formula1>Countries_list</formula1>
    </dataValidation>
  </dataValidations>
  <hyperlinks>
    <hyperlink ref="C28" r:id="rId1" display="Reporting currency (ISO-4217)" xr:uid="{3F918DE8-E6E1-4830-805E-96AFBEFB916F}"/>
    <hyperlink ref="C31" r:id="rId2" location="r4-7" xr:uid="{51DB007D-E0B5-4FA0-A7A5-53C533F157EC}"/>
    <hyperlink ref="C7" r:id="rId3" xr:uid="{629C1DD5-0578-447B-BEDB-44D5374C75B4}"/>
    <hyperlink ref="C43" location="'2_Economic contribution'!A1" display="Continue to 2_Economic contirbution" xr:uid="{3F362F52-AD13-4F41-9A35-DC9C34FDBAA3}"/>
  </hyperlinks>
  <pageMargins left="0.25" right="0.25" top="0.75" bottom="0.75" header="0.3" footer="0.3"/>
  <pageSetup paperSize="8" fitToHeight="0" orientation="portrait" horizontalDpi="2400" verticalDpi="2400" r:id="rId4"/>
  <legacyDrawing r:id="rId5"/>
  <tableParts count="1">
    <tablePart r:id="rId6"/>
  </tableParts>
  <extLst>
    <ext xmlns:x14="http://schemas.microsoft.com/office/spreadsheetml/2009/9/main" uri="{CCE6A557-97BC-4b89-ADB6-D9C93CAAB3DF}">
      <x14:dataValidations xmlns:xm="http://schemas.microsoft.com/office/excel/2006/main" xWindow="1195" yWindow="633" count="1">
        <x14:dataValidation type="list" allowBlank="1" showInputMessage="1" showErrorMessage="1" errorTitle="Non ISO currency code detected" error="Please revise according to description" promptTitle="Input 3-letter ISO currency code" prompt="Input 3-letter ISO 4217 currency code:_x000a_If unsure, visit https://en.wikipedia.org/wiki/ISO_4217" xr:uid="{00000000-0002-0000-0100-000009000000}">
          <x14:formula1>
            <xm:f>Lists!$E$2:$E$246</xm:f>
          </x14:formula1>
          <xm:sqref>E28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110"/>
  <sheetViews>
    <sheetView showGridLines="0" topLeftCell="B83" zoomScaleNormal="100" workbookViewId="0">
      <selection activeCell="B74" sqref="B74:J89"/>
    </sheetView>
  </sheetViews>
  <sheetFormatPr defaultColWidth="4" defaultRowHeight="24" customHeight="1" x14ac:dyDescent="0.3"/>
  <cols>
    <col min="1" max="1" width="4" style="7"/>
    <col min="2" max="2" width="49.33203125" style="7" customWidth="1"/>
    <col min="3" max="3" width="11.33203125" style="7" customWidth="1"/>
    <col min="4" max="4" width="17.88671875" style="7" customWidth="1"/>
    <col min="5" max="5" width="11.33203125" style="7" customWidth="1"/>
    <col min="6" max="6" width="50.5546875" style="7" customWidth="1"/>
    <col min="7" max="7" width="11.33203125" style="169" customWidth="1"/>
    <col min="8" max="8" width="36.33203125" style="7" customWidth="1"/>
    <col min="9" max="9" width="11.33203125" style="7" customWidth="1"/>
    <col min="10" max="10" width="53.6640625" style="7" customWidth="1"/>
    <col min="11" max="17" width="4" style="7"/>
    <col min="18" max="18" width="42" style="7" bestFit="1" customWidth="1"/>
    <col min="19" max="16384" width="4" style="7"/>
  </cols>
  <sheetData>
    <row r="1" spans="1:18" ht="16.2" x14ac:dyDescent="0.3"/>
    <row r="2" spans="1:18" s="15" customFormat="1" x14ac:dyDescent="0.3">
      <c r="A2" s="97"/>
      <c r="B2" s="193" t="s">
        <v>73</v>
      </c>
      <c r="C2" s="167"/>
      <c r="D2" s="167"/>
      <c r="E2" s="167"/>
      <c r="F2" s="167"/>
      <c r="G2" s="175"/>
      <c r="H2" s="175"/>
      <c r="I2" s="175"/>
      <c r="J2" s="175"/>
      <c r="K2" s="97"/>
      <c r="L2" s="97"/>
      <c r="M2" s="97"/>
      <c r="N2" s="97"/>
      <c r="O2" s="97"/>
      <c r="P2" s="97"/>
      <c r="Q2" s="97"/>
      <c r="R2" s="97"/>
    </row>
    <row r="3" spans="1:18" s="15" customFormat="1" x14ac:dyDescent="0.3">
      <c r="A3" s="97"/>
      <c r="B3" s="174" t="s">
        <v>74</v>
      </c>
      <c r="C3" s="168"/>
      <c r="D3" s="168"/>
      <c r="E3" s="168"/>
      <c r="F3" s="168"/>
      <c r="G3" s="140"/>
      <c r="H3" s="140"/>
      <c r="I3" s="140"/>
      <c r="J3" s="140"/>
      <c r="K3" s="97"/>
      <c r="L3" s="97"/>
      <c r="M3" s="97"/>
      <c r="N3" s="97"/>
      <c r="O3" s="97"/>
      <c r="P3" s="97"/>
      <c r="Q3" s="97"/>
      <c r="R3" s="97"/>
    </row>
    <row r="4" spans="1:18" s="88" customFormat="1" x14ac:dyDescent="0.3">
      <c r="B4" s="237" t="s">
        <v>28</v>
      </c>
      <c r="C4" s="237"/>
      <c r="D4" s="237"/>
      <c r="E4" s="237"/>
      <c r="F4" s="237"/>
      <c r="G4" s="237"/>
      <c r="H4" s="237"/>
      <c r="I4" s="237"/>
      <c r="J4" s="237"/>
    </row>
    <row r="5" spans="1:18" s="88" customFormat="1" x14ac:dyDescent="0.3">
      <c r="B5" s="161" t="s">
        <v>29</v>
      </c>
      <c r="C5" s="165"/>
      <c r="D5" s="165"/>
      <c r="E5" s="165"/>
      <c r="F5" s="165"/>
      <c r="G5" s="165"/>
      <c r="H5" s="165"/>
      <c r="I5" s="165"/>
      <c r="J5" s="165"/>
    </row>
    <row r="6" spans="1:18" s="88" customFormat="1" x14ac:dyDescent="0.3">
      <c r="B6" s="160" t="s">
        <v>30</v>
      </c>
      <c r="C6" s="165"/>
      <c r="D6" s="165"/>
      <c r="E6" s="165"/>
      <c r="F6" s="165"/>
      <c r="G6" s="165"/>
      <c r="H6" s="165"/>
      <c r="I6" s="165"/>
      <c r="J6" s="165"/>
    </row>
    <row r="7" spans="1:18" s="88" customFormat="1" x14ac:dyDescent="0.3">
      <c r="B7" s="162" t="s">
        <v>75</v>
      </c>
      <c r="C7" s="165"/>
      <c r="D7" s="165"/>
      <c r="E7" s="165"/>
      <c r="F7" s="165"/>
      <c r="G7" s="165"/>
      <c r="H7" s="165"/>
      <c r="I7" s="165"/>
      <c r="J7" s="165"/>
    </row>
    <row r="8" spans="1:18" s="15" customFormat="1" ht="17.100000000000001" customHeight="1" x14ac:dyDescent="0.3">
      <c r="A8" s="97"/>
      <c r="B8" s="166" t="s">
        <v>76</v>
      </c>
      <c r="C8" s="166"/>
      <c r="D8" s="166"/>
      <c r="E8" s="166"/>
      <c r="F8" s="166"/>
      <c r="G8" s="166"/>
      <c r="H8" s="166"/>
      <c r="I8" s="166"/>
      <c r="J8" s="166"/>
      <c r="K8" s="97"/>
      <c r="L8" s="97"/>
      <c r="M8" s="97"/>
      <c r="N8" s="97"/>
      <c r="O8" s="97"/>
      <c r="P8" s="97"/>
      <c r="Q8" s="97"/>
      <c r="R8" s="97"/>
    </row>
    <row r="9" spans="1:18" s="15" customFormat="1" ht="15" x14ac:dyDescent="0.3">
      <c r="A9" s="97"/>
      <c r="B9" s="238" t="s">
        <v>77</v>
      </c>
      <c r="C9" s="238"/>
      <c r="D9" s="238"/>
      <c r="E9" s="238"/>
      <c r="F9" s="238"/>
      <c r="G9" s="238"/>
      <c r="H9" s="238"/>
      <c r="I9" s="238"/>
      <c r="J9" s="238"/>
      <c r="K9" s="97"/>
      <c r="L9" s="97"/>
      <c r="M9" s="97"/>
      <c r="N9" s="97"/>
      <c r="O9" s="97"/>
      <c r="P9" s="97"/>
      <c r="Q9" s="97"/>
      <c r="R9" s="97"/>
    </row>
    <row r="10" spans="1:18" s="15" customFormat="1" ht="15" x14ac:dyDescent="0.35">
      <c r="A10" s="97"/>
      <c r="B10" s="238" t="s">
        <v>78</v>
      </c>
      <c r="C10" s="238"/>
      <c r="D10" s="238"/>
      <c r="E10" s="238"/>
      <c r="F10" s="238"/>
      <c r="G10" s="238"/>
      <c r="H10" s="238"/>
      <c r="I10" s="238"/>
      <c r="J10" s="238"/>
      <c r="K10" s="97"/>
      <c r="L10" s="97"/>
      <c r="M10" s="97"/>
      <c r="N10" s="97"/>
      <c r="O10" s="97"/>
      <c r="P10" s="97"/>
      <c r="Q10" s="97"/>
      <c r="R10" s="14"/>
    </row>
    <row r="11" spans="1:18" s="15" customFormat="1" ht="15" x14ac:dyDescent="0.3">
      <c r="A11" s="97"/>
      <c r="B11" s="238" t="s">
        <v>79</v>
      </c>
      <c r="C11" s="238"/>
      <c r="D11" s="238"/>
      <c r="E11" s="238"/>
      <c r="F11" s="238"/>
      <c r="G11" s="238"/>
      <c r="H11" s="238"/>
      <c r="I11" s="238"/>
      <c r="J11" s="238"/>
      <c r="K11" s="97"/>
      <c r="L11" s="97"/>
      <c r="M11" s="97"/>
      <c r="N11" s="97"/>
      <c r="O11" s="97"/>
      <c r="P11" s="97"/>
      <c r="Q11" s="97"/>
      <c r="R11" s="97"/>
    </row>
    <row r="12" spans="1:18" s="15" customFormat="1" ht="17.100000000000001" customHeight="1" x14ac:dyDescent="0.3">
      <c r="A12" s="97"/>
      <c r="B12" s="238" t="s">
        <v>80</v>
      </c>
      <c r="C12" s="238"/>
      <c r="D12" s="238"/>
      <c r="E12" s="238"/>
      <c r="F12" s="238"/>
      <c r="G12" s="238"/>
      <c r="H12" s="238"/>
      <c r="I12" s="238"/>
      <c r="J12" s="238"/>
      <c r="K12" s="97"/>
      <c r="L12" s="97"/>
      <c r="M12" s="97"/>
      <c r="N12" s="97"/>
      <c r="O12" s="97"/>
      <c r="P12" s="97"/>
      <c r="Q12" s="97"/>
      <c r="R12" s="97"/>
    </row>
    <row r="13" spans="1:18" s="15" customFormat="1" ht="15" customHeight="1" x14ac:dyDescent="0.35">
      <c r="A13" s="97"/>
      <c r="B13" s="236" t="s">
        <v>81</v>
      </c>
      <c r="C13" s="236"/>
      <c r="D13" s="236"/>
      <c r="E13" s="236"/>
      <c r="F13" s="236"/>
      <c r="G13" s="236"/>
      <c r="H13" s="236"/>
      <c r="I13" s="236"/>
      <c r="J13" s="236"/>
      <c r="K13" s="97"/>
      <c r="L13" s="97"/>
      <c r="M13" s="97"/>
      <c r="N13" s="97"/>
      <c r="O13" s="97"/>
      <c r="P13" s="97"/>
      <c r="Q13" s="97"/>
      <c r="R13" s="97"/>
    </row>
    <row r="14" spans="1:18" s="15" customFormat="1" ht="15" x14ac:dyDescent="0.3">
      <c r="A14" s="97"/>
      <c r="B14" s="31"/>
      <c r="C14" s="97"/>
      <c r="D14" s="61"/>
      <c r="E14" s="97"/>
      <c r="F14" s="61"/>
      <c r="G14" s="140"/>
      <c r="H14" s="61"/>
      <c r="I14" s="97"/>
      <c r="J14" s="97"/>
      <c r="K14" s="97"/>
      <c r="L14" s="97"/>
      <c r="M14" s="97"/>
      <c r="N14" s="97"/>
      <c r="O14" s="97"/>
      <c r="P14" s="97"/>
      <c r="Q14" s="97"/>
      <c r="R14" s="97"/>
    </row>
    <row r="15" spans="1:18" s="97" customFormat="1" ht="15" x14ac:dyDescent="0.3">
      <c r="B15" s="27" t="s">
        <v>82</v>
      </c>
      <c r="D15" s="27" t="s">
        <v>83</v>
      </c>
      <c r="F15" s="27" t="s">
        <v>84</v>
      </c>
      <c r="G15" s="194"/>
      <c r="H15" s="27" t="s">
        <v>85</v>
      </c>
      <c r="J15" s="64" t="s">
        <v>86</v>
      </c>
    </row>
    <row r="16" spans="1:18" s="94" customFormat="1" ht="9.75" customHeight="1" x14ac:dyDescent="0.3">
      <c r="B16" s="95"/>
      <c r="D16" s="95"/>
      <c r="F16" s="95"/>
      <c r="G16" s="170"/>
      <c r="H16" s="95"/>
      <c r="J16" s="96"/>
    </row>
    <row r="17" spans="1:18" s="94" customFormat="1" ht="18.600000000000001" x14ac:dyDescent="0.3">
      <c r="B17"/>
      <c r="C17"/>
      <c r="D17"/>
      <c r="E17"/>
      <c r="F17"/>
      <c r="G17"/>
      <c r="H17"/>
      <c r="I17"/>
      <c r="J17"/>
    </row>
    <row r="18" spans="1:18" s="94" customFormat="1" ht="18.600000000000001" x14ac:dyDescent="0.3">
      <c r="B18" s="267" t="s">
        <v>87</v>
      </c>
      <c r="C18" s="97"/>
      <c r="D18" s="116"/>
      <c r="E18" s="138"/>
      <c r="F18" s="177"/>
      <c r="G18" s="142"/>
      <c r="H18" s="116"/>
      <c r="I18" s="97"/>
      <c r="J18" s="271"/>
    </row>
    <row r="19" spans="1:18" s="94" customFormat="1" ht="30" x14ac:dyDescent="0.3">
      <c r="B19" s="268" t="s">
        <v>88</v>
      </c>
      <c r="C19" s="97"/>
      <c r="D19" s="116"/>
      <c r="E19" s="138"/>
      <c r="F19" s="137" t="s">
        <v>89</v>
      </c>
      <c r="G19" s="147"/>
      <c r="H19" s="63"/>
      <c r="I19" s="97"/>
      <c r="J19" s="272"/>
    </row>
    <row r="20" spans="1:18" s="94" customFormat="1" ht="30" x14ac:dyDescent="0.3">
      <c r="B20" s="269" t="s">
        <v>90</v>
      </c>
      <c r="C20" s="134"/>
      <c r="D20" s="220"/>
      <c r="E20" s="97"/>
      <c r="F20" s="137" t="s">
        <v>89</v>
      </c>
      <c r="G20" s="147"/>
      <c r="H20" s="63"/>
      <c r="I20" s="97"/>
      <c r="J20" s="272"/>
    </row>
    <row r="21" spans="1:18" s="94" customFormat="1" ht="18.600000000000001" x14ac:dyDescent="0.3">
      <c r="B21" s="270" t="s">
        <v>91</v>
      </c>
      <c r="C21" s="97"/>
      <c r="D21" s="131" t="s">
        <v>92</v>
      </c>
      <c r="E21" s="97"/>
      <c r="F21" s="131" t="s">
        <v>93</v>
      </c>
      <c r="G21" s="147"/>
      <c r="H21" s="63"/>
      <c r="I21" s="97"/>
      <c r="J21" s="272"/>
    </row>
    <row r="22" spans="1:18" s="94" customFormat="1" ht="18.600000000000001" x14ac:dyDescent="0.3">
      <c r="B22" s="270" t="s">
        <v>91</v>
      </c>
      <c r="C22" s="97"/>
      <c r="D22" s="151" t="s">
        <v>92</v>
      </c>
      <c r="E22" s="97"/>
      <c r="F22" s="131" t="s">
        <v>93</v>
      </c>
      <c r="G22" s="147"/>
      <c r="H22" s="63"/>
      <c r="I22" s="97"/>
      <c r="J22" s="272"/>
    </row>
    <row r="23" spans="1:18" s="94" customFormat="1" ht="18.600000000000001" x14ac:dyDescent="0.3">
      <c r="B23" s="270" t="s">
        <v>91</v>
      </c>
      <c r="C23" s="97"/>
      <c r="D23" s="131" t="s">
        <v>92</v>
      </c>
      <c r="E23" s="97"/>
      <c r="F23" s="131" t="s">
        <v>93</v>
      </c>
      <c r="G23" s="147"/>
      <c r="H23" s="63"/>
      <c r="I23" s="97"/>
      <c r="J23" s="272"/>
    </row>
    <row r="24" spans="1:18" s="94" customFormat="1" ht="18.600000000000001" x14ac:dyDescent="0.3">
      <c r="B24" s="270" t="s">
        <v>91</v>
      </c>
      <c r="C24" s="97"/>
      <c r="D24" s="131" t="s">
        <v>92</v>
      </c>
      <c r="E24" s="97"/>
      <c r="F24" s="131" t="s">
        <v>93</v>
      </c>
      <c r="G24" s="147"/>
      <c r="H24" s="63"/>
      <c r="I24" s="97"/>
      <c r="J24" s="272"/>
    </row>
    <row r="25" spans="1:18" s="15" customFormat="1" ht="15" x14ac:dyDescent="0.3">
      <c r="A25" s="97"/>
      <c r="B25" s="270" t="s">
        <v>91</v>
      </c>
      <c r="C25" s="97"/>
      <c r="D25" s="131" t="s">
        <v>92</v>
      </c>
      <c r="E25" s="97"/>
      <c r="F25" s="131" t="s">
        <v>93</v>
      </c>
      <c r="G25" s="147"/>
      <c r="H25" s="63"/>
      <c r="I25" s="97"/>
      <c r="J25" s="272"/>
      <c r="K25" s="97"/>
      <c r="L25" s="97"/>
      <c r="M25" s="97"/>
      <c r="N25" s="97"/>
      <c r="O25" s="97"/>
      <c r="P25" s="97"/>
      <c r="Q25" s="97"/>
      <c r="R25" s="97"/>
    </row>
    <row r="26" spans="1:18" s="121" customFormat="1" ht="18.600000000000001" x14ac:dyDescent="0.3">
      <c r="A26" s="94"/>
      <c r="B26" s="270" t="s">
        <v>91</v>
      </c>
      <c r="C26" s="97"/>
      <c r="D26" s="132" t="s">
        <v>92</v>
      </c>
      <c r="E26" s="97"/>
      <c r="F26" s="131" t="s">
        <v>93</v>
      </c>
      <c r="G26" s="147"/>
      <c r="H26" s="63"/>
      <c r="I26" s="97"/>
      <c r="J26" s="273"/>
      <c r="K26" s="94"/>
      <c r="L26" s="94"/>
      <c r="M26" s="94"/>
      <c r="N26" s="94"/>
      <c r="O26" s="94"/>
      <c r="P26" s="94"/>
      <c r="Q26" s="94"/>
      <c r="R26" s="94"/>
    </row>
    <row r="27" spans="1:18" s="15" customFormat="1" ht="18.600000000000001" x14ac:dyDescent="0.3">
      <c r="A27" s="97"/>
      <c r="B27" s="124"/>
      <c r="C27" s="94"/>
      <c r="D27" s="95"/>
      <c r="E27" s="94"/>
      <c r="F27" s="124"/>
      <c r="G27" s="170"/>
      <c r="H27" s="95"/>
      <c r="I27" s="94"/>
      <c r="J27" s="96"/>
      <c r="K27" s="97"/>
      <c r="L27" s="97"/>
      <c r="M27" s="97"/>
      <c r="N27" s="97"/>
      <c r="O27" s="97"/>
      <c r="P27" s="97"/>
      <c r="Q27" s="97"/>
      <c r="R27" s="97"/>
    </row>
    <row r="28" spans="1:18" s="15" customFormat="1" ht="15" x14ac:dyDescent="0.3">
      <c r="A28" s="97"/>
      <c r="B28"/>
      <c r="C28"/>
      <c r="D28"/>
      <c r="E28"/>
      <c r="F28"/>
      <c r="G28"/>
      <c r="H28"/>
      <c r="I28"/>
      <c r="J28"/>
      <c r="K28" s="97"/>
      <c r="L28" s="97"/>
      <c r="M28" s="97"/>
      <c r="N28" s="97"/>
      <c r="O28" s="97"/>
      <c r="P28" s="97"/>
      <c r="Q28" s="97"/>
      <c r="R28" s="97"/>
    </row>
    <row r="29" spans="1:18" s="15" customFormat="1" ht="15" x14ac:dyDescent="0.3">
      <c r="A29" s="97"/>
      <c r="B29" s="274" t="s">
        <v>94</v>
      </c>
      <c r="C29" s="97"/>
      <c r="D29" s="116"/>
      <c r="E29" s="97"/>
      <c r="F29" s="113"/>
      <c r="G29" s="142"/>
      <c r="H29" s="122"/>
      <c r="I29" s="97"/>
      <c r="J29" s="279"/>
      <c r="K29" s="97"/>
      <c r="L29" s="97"/>
      <c r="M29" s="97"/>
      <c r="N29" s="97"/>
      <c r="O29" s="97"/>
      <c r="P29" s="97"/>
      <c r="Q29" s="97"/>
      <c r="R29" s="97"/>
    </row>
    <row r="30" spans="1:18" s="15" customFormat="1" ht="15" x14ac:dyDescent="0.3">
      <c r="A30" s="97"/>
      <c r="B30" s="275" t="s">
        <v>95</v>
      </c>
      <c r="C30" s="97"/>
      <c r="D30" s="116"/>
      <c r="E30" s="97"/>
      <c r="F30" s="113"/>
      <c r="G30" s="142"/>
      <c r="H30" s="113"/>
      <c r="I30" s="97"/>
      <c r="J30" s="176"/>
      <c r="K30" s="97"/>
      <c r="L30" s="97"/>
      <c r="M30" s="97"/>
      <c r="N30" s="97"/>
      <c r="O30" s="97"/>
      <c r="P30" s="97"/>
      <c r="Q30" s="97"/>
      <c r="R30" s="97"/>
    </row>
    <row r="31" spans="1:18" s="15" customFormat="1" ht="30" x14ac:dyDescent="0.3">
      <c r="A31" s="97"/>
      <c r="B31" s="268" t="s">
        <v>96</v>
      </c>
      <c r="C31" s="97"/>
      <c r="D31" s="116"/>
      <c r="E31" s="138"/>
      <c r="F31" s="135" t="s">
        <v>89</v>
      </c>
      <c r="G31" s="171"/>
      <c r="H31" s="138"/>
      <c r="I31" s="97"/>
      <c r="J31" s="176"/>
      <c r="K31" s="97"/>
      <c r="L31" s="97"/>
      <c r="M31" s="97"/>
      <c r="N31" s="97"/>
      <c r="O31" s="97"/>
      <c r="P31" s="97"/>
      <c r="Q31" s="97"/>
      <c r="R31" s="97"/>
    </row>
    <row r="32" spans="1:18" s="15" customFormat="1" ht="30" x14ac:dyDescent="0.3">
      <c r="A32" s="97"/>
      <c r="B32" s="268" t="s">
        <v>97</v>
      </c>
      <c r="C32" s="97"/>
      <c r="D32" s="116"/>
      <c r="E32" s="138"/>
      <c r="F32" s="137" t="s">
        <v>89</v>
      </c>
      <c r="G32" s="176"/>
      <c r="H32" s="123"/>
      <c r="I32" s="97"/>
      <c r="J32" s="176"/>
      <c r="K32" s="97"/>
      <c r="L32" s="97"/>
      <c r="M32" s="97"/>
      <c r="N32" s="97"/>
      <c r="O32" s="97"/>
      <c r="P32" s="97"/>
      <c r="Q32" s="97"/>
      <c r="R32" s="97"/>
    </row>
    <row r="33" spans="1:18" s="15" customFormat="1" ht="15" x14ac:dyDescent="0.3">
      <c r="A33" s="97"/>
      <c r="B33" s="276" t="s">
        <v>98</v>
      </c>
      <c r="C33" s="97"/>
      <c r="D33" s="218" t="s">
        <v>92</v>
      </c>
      <c r="E33" s="97"/>
      <c r="F33" s="151" t="s">
        <v>99</v>
      </c>
      <c r="G33" s="171"/>
      <c r="H33" s="105" t="s">
        <v>100</v>
      </c>
      <c r="I33" s="97"/>
      <c r="J33" s="272"/>
      <c r="K33" s="97"/>
      <c r="L33" s="97"/>
      <c r="M33" s="97"/>
      <c r="N33" s="97"/>
      <c r="O33" s="97"/>
      <c r="P33" s="97"/>
      <c r="Q33" s="97"/>
      <c r="R33" s="97"/>
    </row>
    <row r="34" spans="1:18" s="15" customFormat="1" ht="15" x14ac:dyDescent="0.3">
      <c r="A34" s="97"/>
      <c r="B34" s="277" t="str">
        <f>LEFT(B33,SEARCH(",",B33))&amp;" value"</f>
        <v>Crude oil (2709), value</v>
      </c>
      <c r="C34" s="97"/>
      <c r="D34" s="151" t="s">
        <v>92</v>
      </c>
      <c r="E34" s="97"/>
      <c r="F34" s="151" t="s">
        <v>101</v>
      </c>
      <c r="G34" s="171"/>
      <c r="H34" s="105"/>
      <c r="I34" s="97"/>
      <c r="J34" s="272" t="s">
        <v>102</v>
      </c>
      <c r="K34" s="97"/>
      <c r="L34" s="97"/>
      <c r="M34" s="97"/>
      <c r="N34" s="97"/>
      <c r="O34" s="97"/>
      <c r="P34" s="97"/>
      <c r="Q34" s="97"/>
      <c r="R34" s="97"/>
    </row>
    <row r="35" spans="1:18" s="15" customFormat="1" ht="15" x14ac:dyDescent="0.3">
      <c r="A35" s="97"/>
      <c r="B35" s="276" t="s">
        <v>103</v>
      </c>
      <c r="C35" s="97"/>
      <c r="D35" s="151" t="s">
        <v>92</v>
      </c>
      <c r="E35" s="97"/>
      <c r="F35" s="151" t="s">
        <v>104</v>
      </c>
      <c r="G35" s="171"/>
      <c r="H35" s="105" t="s">
        <v>100</v>
      </c>
      <c r="I35" s="97"/>
      <c r="J35" s="272"/>
      <c r="K35" s="97"/>
      <c r="L35" s="97"/>
      <c r="M35" s="97"/>
      <c r="N35" s="97"/>
      <c r="O35" s="97"/>
      <c r="P35" s="97"/>
      <c r="Q35" s="97"/>
      <c r="R35" s="97"/>
    </row>
    <row r="36" spans="1:18" s="15" customFormat="1" ht="15" x14ac:dyDescent="0.3">
      <c r="A36" s="97"/>
      <c r="B36" s="277" t="str">
        <f>LEFT(B35,SEARCH(",",B35))&amp;" value"</f>
        <v>Natural gas (2711), value</v>
      </c>
      <c r="C36" s="97"/>
      <c r="D36" s="151" t="s">
        <v>92</v>
      </c>
      <c r="E36" s="97"/>
      <c r="F36" s="151" t="s">
        <v>105</v>
      </c>
      <c r="G36" s="171"/>
      <c r="H36" s="105"/>
      <c r="I36" s="97"/>
      <c r="J36" s="272" t="s">
        <v>102</v>
      </c>
      <c r="K36" s="97"/>
      <c r="L36" s="97"/>
      <c r="M36" s="97"/>
      <c r="N36" s="97"/>
      <c r="O36" s="97"/>
      <c r="P36" s="97"/>
      <c r="Q36" s="97"/>
      <c r="R36" s="97"/>
    </row>
    <row r="37" spans="1:18" s="15" customFormat="1" ht="15" x14ac:dyDescent="0.3">
      <c r="A37" s="97"/>
      <c r="B37" s="276" t="s">
        <v>106</v>
      </c>
      <c r="C37" s="97"/>
      <c r="D37" s="151" t="s">
        <v>92</v>
      </c>
      <c r="E37" s="97"/>
      <c r="F37" s="151" t="s">
        <v>107</v>
      </c>
      <c r="G37" s="171"/>
      <c r="H37" s="105" t="s">
        <v>100</v>
      </c>
      <c r="I37" s="97"/>
      <c r="J37" s="272"/>
      <c r="K37" s="97"/>
      <c r="L37" s="97"/>
      <c r="M37" s="97"/>
      <c r="N37" s="97"/>
      <c r="O37" s="97"/>
      <c r="P37" s="97"/>
      <c r="Q37" s="97"/>
      <c r="R37" s="97"/>
    </row>
    <row r="38" spans="1:18" s="15" customFormat="1" ht="15" x14ac:dyDescent="0.3">
      <c r="A38" s="97"/>
      <c r="B38" s="277" t="str">
        <f>LEFT(B37,SEARCH(",",B37))&amp;" value"</f>
        <v>Gold (7108), value</v>
      </c>
      <c r="C38" s="97"/>
      <c r="D38" s="151" t="s">
        <v>92</v>
      </c>
      <c r="E38" s="97"/>
      <c r="F38" s="151" t="s">
        <v>105</v>
      </c>
      <c r="G38" s="171"/>
      <c r="H38" s="105"/>
      <c r="I38" s="97"/>
      <c r="J38" s="272" t="s">
        <v>102</v>
      </c>
      <c r="K38" s="97"/>
      <c r="L38" s="97"/>
      <c r="M38" s="97"/>
      <c r="N38" s="97"/>
      <c r="O38" s="97"/>
      <c r="P38" s="97"/>
      <c r="Q38" s="97"/>
      <c r="R38" s="97"/>
    </row>
    <row r="39" spans="1:18" s="15" customFormat="1" ht="15" x14ac:dyDescent="0.3">
      <c r="A39" s="97"/>
      <c r="B39" s="276" t="s">
        <v>108</v>
      </c>
      <c r="C39" s="97"/>
      <c r="D39" s="151" t="s">
        <v>92</v>
      </c>
      <c r="E39" s="97"/>
      <c r="F39" s="151" t="s">
        <v>107</v>
      </c>
      <c r="G39" s="171"/>
      <c r="H39" s="105" t="s">
        <v>100</v>
      </c>
      <c r="I39" s="97"/>
      <c r="J39" s="272"/>
      <c r="K39" s="97"/>
      <c r="L39" s="97"/>
      <c r="M39" s="97"/>
      <c r="N39" s="97"/>
      <c r="O39" s="97"/>
      <c r="P39" s="97"/>
      <c r="Q39" s="97"/>
      <c r="R39" s="97"/>
    </row>
    <row r="40" spans="1:18" s="15" customFormat="1" ht="15" x14ac:dyDescent="0.3">
      <c r="A40" s="97"/>
      <c r="B40" s="277" t="str">
        <f>LEFT(B39,SEARCH(",",B39))&amp;" value"</f>
        <v>Silver (7106), value</v>
      </c>
      <c r="C40" s="97"/>
      <c r="D40" s="151" t="s">
        <v>92</v>
      </c>
      <c r="E40" s="97"/>
      <c r="F40" s="151" t="s">
        <v>105</v>
      </c>
      <c r="G40" s="171"/>
      <c r="H40" s="105"/>
      <c r="I40" s="97"/>
      <c r="J40" s="272" t="s">
        <v>102</v>
      </c>
      <c r="K40" s="97"/>
      <c r="L40" s="97"/>
      <c r="M40" s="97"/>
      <c r="N40" s="97"/>
      <c r="O40" s="97"/>
      <c r="P40" s="97"/>
      <c r="Q40" s="97"/>
      <c r="R40" s="97"/>
    </row>
    <row r="41" spans="1:18" s="15" customFormat="1" ht="15" x14ac:dyDescent="0.3">
      <c r="A41" s="97"/>
      <c r="B41" s="276" t="s">
        <v>109</v>
      </c>
      <c r="C41" s="97"/>
      <c r="D41" s="151" t="s">
        <v>92</v>
      </c>
      <c r="E41" s="97"/>
      <c r="F41" s="151" t="s">
        <v>107</v>
      </c>
      <c r="G41" s="171"/>
      <c r="H41" s="105" t="s">
        <v>100</v>
      </c>
      <c r="I41" s="97"/>
      <c r="J41" s="272"/>
      <c r="K41" s="97"/>
      <c r="L41" s="97"/>
      <c r="M41" s="97"/>
      <c r="N41" s="97"/>
      <c r="O41" s="97"/>
      <c r="P41" s="97"/>
      <c r="Q41" s="97"/>
      <c r="R41" s="97"/>
    </row>
    <row r="42" spans="1:18" s="15" customFormat="1" ht="15" x14ac:dyDescent="0.3">
      <c r="A42" s="97"/>
      <c r="B42" s="277" t="str">
        <f>LEFT(B41,SEARCH(",",B41))&amp;" value"</f>
        <v>Coal (2701), value</v>
      </c>
      <c r="C42" s="97"/>
      <c r="D42" s="151" t="s">
        <v>92</v>
      </c>
      <c r="E42" s="97"/>
      <c r="F42" s="151" t="s">
        <v>105</v>
      </c>
      <c r="G42" s="171"/>
      <c r="H42" s="105"/>
      <c r="I42" s="97"/>
      <c r="J42" s="272" t="s">
        <v>102</v>
      </c>
      <c r="K42" s="97"/>
      <c r="L42" s="97"/>
      <c r="M42" s="97"/>
      <c r="N42" s="97"/>
      <c r="O42" s="97"/>
      <c r="P42" s="97"/>
      <c r="Q42" s="97"/>
      <c r="R42" s="97"/>
    </row>
    <row r="43" spans="1:18" s="15" customFormat="1" ht="15" x14ac:dyDescent="0.3">
      <c r="A43" s="97"/>
      <c r="B43" s="276" t="s">
        <v>110</v>
      </c>
      <c r="C43" s="97"/>
      <c r="D43" s="151" t="s">
        <v>92</v>
      </c>
      <c r="E43" s="97"/>
      <c r="F43" s="151" t="s">
        <v>107</v>
      </c>
      <c r="G43" s="171"/>
      <c r="H43" s="105" t="s">
        <v>100</v>
      </c>
      <c r="I43" s="97"/>
      <c r="J43" s="272"/>
      <c r="K43" s="97"/>
      <c r="L43" s="97"/>
      <c r="M43" s="97"/>
      <c r="N43" s="97"/>
      <c r="O43" s="97"/>
      <c r="P43" s="97"/>
      <c r="Q43" s="97"/>
      <c r="R43" s="97"/>
    </row>
    <row r="44" spans="1:18" s="15" customFormat="1" ht="15" x14ac:dyDescent="0.3">
      <c r="A44" s="97"/>
      <c r="B44" s="277" t="str">
        <f>LEFT(B43,SEARCH(",",B43))&amp;" value"</f>
        <v>Copper (2603), value</v>
      </c>
      <c r="C44" s="97"/>
      <c r="D44" s="151" t="s">
        <v>92</v>
      </c>
      <c r="E44" s="97"/>
      <c r="F44" s="151" t="s">
        <v>105</v>
      </c>
      <c r="G44" s="171"/>
      <c r="H44" s="105"/>
      <c r="I44" s="97"/>
      <c r="J44" s="272" t="s">
        <v>102</v>
      </c>
      <c r="K44" s="97"/>
      <c r="L44" s="97"/>
      <c r="M44" s="97"/>
      <c r="N44" s="97"/>
      <c r="O44" s="97"/>
      <c r="P44" s="97"/>
      <c r="Q44" s="97"/>
      <c r="R44" s="97"/>
    </row>
    <row r="45" spans="1:18" s="15" customFormat="1" ht="15" x14ac:dyDescent="0.3">
      <c r="A45" s="97"/>
      <c r="B45" s="276" t="s">
        <v>111</v>
      </c>
      <c r="C45" s="97"/>
      <c r="D45" s="151" t="s">
        <v>92</v>
      </c>
      <c r="E45" s="97"/>
      <c r="F45" s="151" t="s">
        <v>107</v>
      </c>
      <c r="G45" s="171"/>
      <c r="H45" s="105" t="s">
        <v>100</v>
      </c>
      <c r="I45" s="97"/>
      <c r="J45" s="272"/>
      <c r="K45" s="97"/>
      <c r="L45" s="97"/>
      <c r="M45" s="97"/>
      <c r="N45" s="97"/>
      <c r="O45" s="97"/>
      <c r="P45" s="97"/>
      <c r="Q45" s="97"/>
      <c r="R45" s="97"/>
    </row>
    <row r="46" spans="1:18" s="15" customFormat="1" ht="15" x14ac:dyDescent="0.3">
      <c r="A46" s="97"/>
      <c r="B46" s="277" t="str">
        <f>LEFT(B45,SEARCH(",",B45))&amp;" value"</f>
        <v>Other (2617), value</v>
      </c>
      <c r="C46" s="97"/>
      <c r="D46" s="151" t="s">
        <v>92</v>
      </c>
      <c r="E46" s="97"/>
      <c r="F46" s="151" t="s">
        <v>105</v>
      </c>
      <c r="G46" s="171"/>
      <c r="H46" s="105"/>
      <c r="I46" s="97"/>
      <c r="J46" s="272" t="s">
        <v>102</v>
      </c>
      <c r="K46" s="97"/>
      <c r="L46" s="97"/>
      <c r="M46" s="97"/>
      <c r="N46" s="97"/>
      <c r="O46" s="97"/>
      <c r="P46" s="97"/>
      <c r="Q46" s="97"/>
      <c r="R46" s="97"/>
    </row>
    <row r="47" spans="1:18" s="15" customFormat="1" ht="15" x14ac:dyDescent="0.3">
      <c r="A47" s="97"/>
      <c r="B47" s="276" t="s">
        <v>91</v>
      </c>
      <c r="C47" s="97"/>
      <c r="D47" s="151" t="s">
        <v>92</v>
      </c>
      <c r="E47" s="97"/>
      <c r="F47" s="151" t="s">
        <v>107</v>
      </c>
      <c r="G47" s="171"/>
      <c r="H47" s="105" t="s">
        <v>100</v>
      </c>
      <c r="I47" s="97"/>
      <c r="J47" s="272"/>
      <c r="K47" s="97"/>
      <c r="L47" s="97"/>
      <c r="M47" s="97"/>
      <c r="N47" s="97"/>
      <c r="O47" s="97"/>
      <c r="P47" s="97"/>
      <c r="Q47" s="97"/>
      <c r="R47" s="97"/>
    </row>
    <row r="48" spans="1:18" s="15" customFormat="1" ht="15" x14ac:dyDescent="0.3">
      <c r="A48" s="97"/>
      <c r="B48" s="277" t="str">
        <f>LEFT(B47,SEARCH(",",B47))&amp;" value"</f>
        <v>Add commodities here, value</v>
      </c>
      <c r="C48" s="97"/>
      <c r="D48" s="151" t="s">
        <v>92</v>
      </c>
      <c r="E48" s="97"/>
      <c r="F48" s="151" t="s">
        <v>105</v>
      </c>
      <c r="G48" s="171"/>
      <c r="H48" s="105"/>
      <c r="I48" s="97"/>
      <c r="J48" s="272" t="s">
        <v>102</v>
      </c>
      <c r="K48" s="97"/>
      <c r="L48" s="97"/>
      <c r="M48" s="97"/>
      <c r="N48" s="97"/>
      <c r="O48" s="97"/>
      <c r="P48" s="97"/>
      <c r="Q48" s="97"/>
      <c r="R48" s="97"/>
    </row>
    <row r="49" spans="1:18" s="15" customFormat="1" ht="15" x14ac:dyDescent="0.3">
      <c r="A49" s="97"/>
      <c r="B49" s="276" t="s">
        <v>91</v>
      </c>
      <c r="C49" s="97"/>
      <c r="D49" s="151" t="s">
        <v>92</v>
      </c>
      <c r="E49" s="97"/>
      <c r="F49" s="151" t="s">
        <v>107</v>
      </c>
      <c r="G49" s="171"/>
      <c r="H49" s="105" t="s">
        <v>100</v>
      </c>
      <c r="I49" s="97"/>
      <c r="J49" s="272"/>
      <c r="K49" s="97"/>
      <c r="L49" s="97"/>
      <c r="M49" s="97"/>
      <c r="N49" s="97"/>
      <c r="O49" s="97"/>
      <c r="P49" s="97"/>
      <c r="Q49" s="97"/>
      <c r="R49" s="97"/>
    </row>
    <row r="50" spans="1:18" s="15" customFormat="1" ht="15" x14ac:dyDescent="0.3">
      <c r="A50" s="97"/>
      <c r="B50" s="278" t="str">
        <f>LEFT(B49,SEARCH(",",B49))&amp;" value"</f>
        <v>Add commodities here, value</v>
      </c>
      <c r="C50" s="97"/>
      <c r="D50" s="152" t="s">
        <v>92</v>
      </c>
      <c r="E50" s="97"/>
      <c r="F50" s="152" t="s">
        <v>105</v>
      </c>
      <c r="G50" s="172"/>
      <c r="H50" s="106"/>
      <c r="I50" s="97"/>
      <c r="J50" s="273" t="s">
        <v>102</v>
      </c>
      <c r="K50" s="97"/>
      <c r="L50" s="97"/>
      <c r="M50" s="97"/>
      <c r="N50" s="97"/>
      <c r="O50" s="97"/>
      <c r="P50" s="97"/>
      <c r="Q50" s="97"/>
      <c r="R50" s="97"/>
    </row>
    <row r="51" spans="1:18" s="15" customFormat="1" ht="15" x14ac:dyDescent="0.3">
      <c r="A51" s="97"/>
      <c r="B51" s="31"/>
      <c r="C51" s="97"/>
      <c r="D51" s="61"/>
      <c r="E51" s="97"/>
      <c r="F51" s="61"/>
      <c r="G51" s="140"/>
      <c r="H51" s="61"/>
      <c r="I51" s="97"/>
      <c r="J51" s="97"/>
      <c r="K51" s="97"/>
      <c r="L51" s="97"/>
      <c r="M51" s="97"/>
      <c r="N51" s="97"/>
      <c r="O51" s="97"/>
      <c r="P51" s="97"/>
      <c r="Q51" s="97"/>
      <c r="R51" s="97"/>
    </row>
    <row r="52" spans="1:18" s="15" customFormat="1" ht="15" x14ac:dyDescent="0.3">
      <c r="A52" s="97"/>
      <c r="B52"/>
      <c r="C52"/>
      <c r="D52"/>
      <c r="E52"/>
      <c r="F52"/>
      <c r="G52"/>
      <c r="H52"/>
      <c r="I52"/>
      <c r="J52"/>
      <c r="K52" s="97"/>
      <c r="L52" s="97"/>
      <c r="M52" s="97"/>
      <c r="N52" s="97"/>
      <c r="O52" s="97"/>
      <c r="P52" s="97"/>
      <c r="Q52" s="97"/>
      <c r="R52" s="97"/>
    </row>
    <row r="53" spans="1:18" s="15" customFormat="1" ht="15" x14ac:dyDescent="0.3">
      <c r="A53" s="97"/>
      <c r="B53" s="280" t="s">
        <v>112</v>
      </c>
      <c r="C53" s="97"/>
      <c r="D53" s="116"/>
      <c r="E53" s="97"/>
      <c r="F53" s="104"/>
      <c r="G53" s="142"/>
      <c r="H53" s="116"/>
      <c r="I53" s="97"/>
      <c r="J53" s="271"/>
      <c r="K53" s="97"/>
      <c r="L53" s="97"/>
      <c r="M53" s="97"/>
      <c r="N53" s="97"/>
      <c r="O53" s="97"/>
      <c r="P53" s="97"/>
      <c r="Q53" s="97"/>
      <c r="R53" s="97"/>
    </row>
    <row r="54" spans="1:18" s="15" customFormat="1" ht="30" x14ac:dyDescent="0.3">
      <c r="A54" s="97"/>
      <c r="B54" s="268" t="s">
        <v>113</v>
      </c>
      <c r="C54" s="97"/>
      <c r="D54" s="116"/>
      <c r="E54" s="97"/>
      <c r="F54" s="137" t="s">
        <v>89</v>
      </c>
      <c r="G54" s="173"/>
      <c r="H54" s="136"/>
      <c r="I54" s="97"/>
      <c r="J54" s="272"/>
      <c r="K54" s="97"/>
      <c r="L54" s="97"/>
      <c r="M54" s="97"/>
      <c r="N54" s="97"/>
      <c r="O54" s="97"/>
      <c r="P54" s="97"/>
      <c r="Q54" s="97"/>
      <c r="R54" s="97"/>
    </row>
    <row r="55" spans="1:18" s="15" customFormat="1" ht="30" x14ac:dyDescent="0.3">
      <c r="A55" s="97"/>
      <c r="B55" s="268" t="s">
        <v>114</v>
      </c>
      <c r="C55" s="97"/>
      <c r="D55" s="116"/>
      <c r="E55" s="97"/>
      <c r="F55" s="137" t="s">
        <v>89</v>
      </c>
      <c r="G55" s="173"/>
      <c r="H55" s="138"/>
      <c r="I55" s="97"/>
      <c r="J55" s="272"/>
      <c r="K55" s="97"/>
      <c r="L55" s="97"/>
      <c r="M55" s="97"/>
      <c r="N55" s="97"/>
      <c r="O55" s="97"/>
      <c r="P55" s="97"/>
      <c r="Q55" s="97"/>
      <c r="R55" s="97"/>
    </row>
    <row r="56" spans="1:18" s="15" customFormat="1" ht="15" x14ac:dyDescent="0.3">
      <c r="A56" s="97"/>
      <c r="B56" s="270" t="s">
        <v>98</v>
      </c>
      <c r="C56" s="97"/>
      <c r="D56" s="219" t="s">
        <v>92</v>
      </c>
      <c r="E56" s="97"/>
      <c r="F56" s="131" t="s">
        <v>99</v>
      </c>
      <c r="G56" s="171"/>
      <c r="H56" s="105"/>
      <c r="I56" s="97"/>
      <c r="J56" s="272"/>
      <c r="K56" s="97"/>
      <c r="L56" s="97"/>
      <c r="M56" s="97"/>
      <c r="N56" s="97"/>
      <c r="O56" s="97"/>
      <c r="P56" s="97"/>
      <c r="Q56" s="97"/>
      <c r="R56" s="97"/>
    </row>
    <row r="57" spans="1:18" s="15" customFormat="1" ht="15" x14ac:dyDescent="0.3">
      <c r="A57" s="97"/>
      <c r="B57" s="277" t="str">
        <f>LEFT(B56,SEARCH(",",B56))&amp;" value"</f>
        <v>Crude oil (2709), value</v>
      </c>
      <c r="C57" s="97"/>
      <c r="D57" s="131" t="s">
        <v>92</v>
      </c>
      <c r="E57" s="97"/>
      <c r="F57" s="131" t="s">
        <v>105</v>
      </c>
      <c r="G57" s="171"/>
      <c r="H57" s="105" t="s">
        <v>100</v>
      </c>
      <c r="I57" s="97"/>
      <c r="J57" s="272" t="s">
        <v>102</v>
      </c>
      <c r="K57" s="97"/>
      <c r="L57" s="97"/>
      <c r="M57" s="97"/>
      <c r="N57" s="97"/>
      <c r="O57" s="97"/>
      <c r="P57" s="97"/>
      <c r="Q57" s="97"/>
      <c r="R57" s="97"/>
    </row>
    <row r="58" spans="1:18" s="15" customFormat="1" ht="15" x14ac:dyDescent="0.3">
      <c r="A58" s="97"/>
      <c r="B58" s="270" t="s">
        <v>103</v>
      </c>
      <c r="C58" s="97"/>
      <c r="D58" s="131" t="s">
        <v>92</v>
      </c>
      <c r="E58" s="97"/>
      <c r="F58" s="131" t="s">
        <v>104</v>
      </c>
      <c r="G58" s="171"/>
      <c r="H58" s="105"/>
      <c r="I58" s="97"/>
      <c r="J58" s="272"/>
      <c r="K58" s="97"/>
      <c r="L58" s="97"/>
      <c r="M58" s="97"/>
      <c r="N58" s="97"/>
      <c r="O58" s="97"/>
      <c r="P58" s="97"/>
      <c r="Q58" s="97"/>
      <c r="R58" s="97"/>
    </row>
    <row r="59" spans="1:18" s="15" customFormat="1" ht="15" x14ac:dyDescent="0.3">
      <c r="A59" s="97"/>
      <c r="B59" s="277" t="str">
        <f>LEFT(B58,SEARCH(",",B58))&amp;" value"</f>
        <v>Natural gas (2711), value</v>
      </c>
      <c r="C59" s="97"/>
      <c r="D59" s="131" t="s">
        <v>92</v>
      </c>
      <c r="E59" s="97"/>
      <c r="F59" s="131" t="s">
        <v>105</v>
      </c>
      <c r="G59" s="171"/>
      <c r="H59" s="105" t="s">
        <v>100</v>
      </c>
      <c r="I59" s="97"/>
      <c r="J59" s="272" t="s">
        <v>102</v>
      </c>
      <c r="K59" s="97"/>
      <c r="L59" s="97"/>
      <c r="M59" s="97"/>
      <c r="N59" s="97"/>
      <c r="O59" s="97"/>
      <c r="P59" s="97"/>
      <c r="Q59" s="97"/>
      <c r="R59" s="97"/>
    </row>
    <row r="60" spans="1:18" s="15" customFormat="1" ht="15" x14ac:dyDescent="0.3">
      <c r="A60" s="97"/>
      <c r="B60" s="270" t="s">
        <v>106</v>
      </c>
      <c r="C60" s="97"/>
      <c r="D60" s="131" t="s">
        <v>92</v>
      </c>
      <c r="E60" s="97"/>
      <c r="F60" s="131" t="s">
        <v>115</v>
      </c>
      <c r="G60" s="171"/>
      <c r="H60" s="105"/>
      <c r="I60" s="97"/>
      <c r="J60" s="272"/>
      <c r="K60" s="97"/>
      <c r="L60" s="97"/>
      <c r="M60" s="97"/>
      <c r="N60" s="97"/>
      <c r="O60" s="97"/>
      <c r="P60" s="97"/>
      <c r="Q60" s="97"/>
      <c r="R60" s="97"/>
    </row>
    <row r="61" spans="1:18" s="15" customFormat="1" ht="15" x14ac:dyDescent="0.3">
      <c r="A61" s="97"/>
      <c r="B61" s="277" t="str">
        <f>LEFT(B60,SEARCH(",",B60))&amp;" value"</f>
        <v>Gold (7108), value</v>
      </c>
      <c r="C61" s="97"/>
      <c r="D61" s="131" t="s">
        <v>92</v>
      </c>
      <c r="E61" s="97"/>
      <c r="F61" s="131" t="s">
        <v>105</v>
      </c>
      <c r="G61" s="171"/>
      <c r="H61" s="105" t="s">
        <v>100</v>
      </c>
      <c r="I61" s="97"/>
      <c r="J61" s="272" t="s">
        <v>102</v>
      </c>
      <c r="K61" s="97"/>
      <c r="L61" s="97"/>
      <c r="M61" s="97"/>
      <c r="N61" s="97"/>
      <c r="O61" s="97"/>
      <c r="P61" s="97"/>
      <c r="Q61" s="97"/>
      <c r="R61" s="97"/>
    </row>
    <row r="62" spans="1:18" s="15" customFormat="1" ht="15" x14ac:dyDescent="0.3">
      <c r="A62" s="97"/>
      <c r="B62" s="270" t="s">
        <v>108</v>
      </c>
      <c r="C62" s="97"/>
      <c r="D62" s="131" t="s">
        <v>92</v>
      </c>
      <c r="E62" s="97"/>
      <c r="F62" s="131" t="s">
        <v>115</v>
      </c>
      <c r="G62" s="171"/>
      <c r="H62" s="105"/>
      <c r="I62" s="97"/>
      <c r="J62" s="272"/>
      <c r="K62" s="97"/>
      <c r="L62" s="97"/>
      <c r="M62" s="97"/>
      <c r="N62" s="97"/>
      <c r="O62" s="97"/>
      <c r="P62" s="97"/>
      <c r="Q62" s="97"/>
      <c r="R62" s="97"/>
    </row>
    <row r="63" spans="1:18" s="15" customFormat="1" ht="15" x14ac:dyDescent="0.3">
      <c r="A63" s="97"/>
      <c r="B63" s="277" t="str">
        <f>LEFT(B62,SEARCH(",",B62))&amp;" value"</f>
        <v>Silver (7106), value</v>
      </c>
      <c r="C63" s="97"/>
      <c r="D63" s="131" t="s">
        <v>92</v>
      </c>
      <c r="E63" s="97"/>
      <c r="F63" s="131" t="s">
        <v>105</v>
      </c>
      <c r="G63" s="171"/>
      <c r="H63" s="105" t="s">
        <v>100</v>
      </c>
      <c r="I63" s="97"/>
      <c r="J63" s="272" t="s">
        <v>102</v>
      </c>
      <c r="K63" s="97"/>
      <c r="L63" s="97"/>
      <c r="M63" s="97"/>
      <c r="N63" s="97"/>
      <c r="O63" s="97"/>
      <c r="P63" s="97"/>
      <c r="Q63" s="97"/>
      <c r="R63" s="97"/>
    </row>
    <row r="64" spans="1:18" s="15" customFormat="1" ht="15" x14ac:dyDescent="0.3">
      <c r="A64" s="97"/>
      <c r="B64" s="270" t="s">
        <v>109</v>
      </c>
      <c r="C64" s="97"/>
      <c r="D64" s="131" t="s">
        <v>92</v>
      </c>
      <c r="E64" s="97"/>
      <c r="F64" s="131" t="s">
        <v>107</v>
      </c>
      <c r="G64" s="171"/>
      <c r="H64" s="105"/>
      <c r="I64" s="97"/>
      <c r="J64" s="272"/>
      <c r="K64" s="97"/>
      <c r="L64" s="97"/>
      <c r="M64" s="97"/>
      <c r="N64" s="97"/>
      <c r="O64" s="97"/>
      <c r="P64" s="97"/>
      <c r="Q64" s="97"/>
      <c r="R64" s="97"/>
    </row>
    <row r="65" spans="1:18" s="15" customFormat="1" ht="15" x14ac:dyDescent="0.3">
      <c r="A65" s="97"/>
      <c r="B65" s="277" t="str">
        <f>LEFT(B64,SEARCH(",",B64))&amp;" value"</f>
        <v>Coal (2701), value</v>
      </c>
      <c r="C65" s="97"/>
      <c r="D65" s="131" t="s">
        <v>92</v>
      </c>
      <c r="E65" s="97"/>
      <c r="F65" s="131" t="s">
        <v>105</v>
      </c>
      <c r="G65" s="171"/>
      <c r="H65" s="105" t="s">
        <v>100</v>
      </c>
      <c r="I65" s="97"/>
      <c r="J65" s="272" t="s">
        <v>102</v>
      </c>
      <c r="K65" s="97"/>
      <c r="L65" s="97"/>
      <c r="M65" s="97"/>
      <c r="N65" s="97"/>
      <c r="O65" s="97"/>
      <c r="P65" s="97"/>
      <c r="Q65" s="97"/>
      <c r="R65" s="97"/>
    </row>
    <row r="66" spans="1:18" s="15" customFormat="1" ht="15" x14ac:dyDescent="0.3">
      <c r="A66" s="97"/>
      <c r="B66" s="270" t="s">
        <v>110</v>
      </c>
      <c r="C66" s="97"/>
      <c r="D66" s="131" t="s">
        <v>92</v>
      </c>
      <c r="E66" s="97"/>
      <c r="F66" s="131" t="s">
        <v>107</v>
      </c>
      <c r="G66" s="171"/>
      <c r="H66" s="105"/>
      <c r="I66" s="97"/>
      <c r="J66" s="272"/>
      <c r="K66" s="97"/>
      <c r="L66" s="97"/>
      <c r="M66" s="97"/>
      <c r="N66" s="97"/>
      <c r="O66" s="97"/>
      <c r="P66" s="97"/>
      <c r="Q66" s="97"/>
      <c r="R66" s="97"/>
    </row>
    <row r="67" spans="1:18" s="15" customFormat="1" ht="15" x14ac:dyDescent="0.3">
      <c r="A67" s="97"/>
      <c r="B67" s="277" t="str">
        <f>LEFT(B66,SEARCH(",",B66))&amp;" value"</f>
        <v>Copper (2603), value</v>
      </c>
      <c r="C67" s="97"/>
      <c r="D67" s="131" t="s">
        <v>92</v>
      </c>
      <c r="E67" s="97"/>
      <c r="F67" s="131" t="s">
        <v>105</v>
      </c>
      <c r="G67" s="171"/>
      <c r="H67" s="105" t="s">
        <v>100</v>
      </c>
      <c r="I67" s="97"/>
      <c r="J67" s="272" t="s">
        <v>102</v>
      </c>
      <c r="K67" s="97"/>
      <c r="L67" s="97"/>
      <c r="M67" s="97"/>
      <c r="N67" s="97"/>
      <c r="O67" s="97"/>
      <c r="P67" s="97"/>
      <c r="Q67" s="97"/>
      <c r="R67" s="97"/>
    </row>
    <row r="68" spans="1:18" s="15" customFormat="1" ht="15" x14ac:dyDescent="0.3">
      <c r="A68" s="97"/>
      <c r="B68" s="270" t="s">
        <v>91</v>
      </c>
      <c r="C68" s="97"/>
      <c r="D68" s="131" t="s">
        <v>92</v>
      </c>
      <c r="E68" s="97"/>
      <c r="F68" s="131" t="s">
        <v>107</v>
      </c>
      <c r="G68" s="171"/>
      <c r="H68" s="105"/>
      <c r="I68" s="97"/>
      <c r="J68" s="272"/>
      <c r="K68" s="97"/>
      <c r="L68" s="97"/>
      <c r="M68" s="97"/>
      <c r="N68" s="97"/>
      <c r="O68" s="97"/>
      <c r="P68" s="97"/>
      <c r="Q68" s="97"/>
      <c r="R68" s="97"/>
    </row>
    <row r="69" spans="1:18" s="15" customFormat="1" ht="15" x14ac:dyDescent="0.3">
      <c r="A69" s="97"/>
      <c r="B69" s="277" t="str">
        <f>LEFT(B68,SEARCH(",",B68))&amp;" value"</f>
        <v>Add commodities here, value</v>
      </c>
      <c r="C69" s="97"/>
      <c r="D69" s="131" t="s">
        <v>92</v>
      </c>
      <c r="E69" s="97"/>
      <c r="F69" s="131" t="s">
        <v>105</v>
      </c>
      <c r="G69" s="171"/>
      <c r="H69" s="105" t="s">
        <v>100</v>
      </c>
      <c r="I69" s="97"/>
      <c r="J69" s="272" t="s">
        <v>102</v>
      </c>
      <c r="K69" s="97"/>
      <c r="L69" s="97"/>
      <c r="M69" s="97"/>
      <c r="N69" s="97"/>
      <c r="O69" s="97"/>
      <c r="P69" s="97"/>
      <c r="Q69" s="97"/>
      <c r="R69" s="97"/>
    </row>
    <row r="70" spans="1:18" s="15" customFormat="1" ht="15" x14ac:dyDescent="0.3">
      <c r="A70" s="97"/>
      <c r="B70" s="270" t="s">
        <v>91</v>
      </c>
      <c r="C70" s="97"/>
      <c r="D70" s="131" t="s">
        <v>92</v>
      </c>
      <c r="E70" s="97"/>
      <c r="F70" s="131" t="s">
        <v>107</v>
      </c>
      <c r="G70" s="171"/>
      <c r="H70" s="105"/>
      <c r="I70" s="97"/>
      <c r="J70" s="272"/>
      <c r="K70" s="97"/>
      <c r="L70" s="97"/>
      <c r="M70" s="97"/>
      <c r="N70" s="97"/>
      <c r="O70" s="97"/>
      <c r="P70" s="97"/>
      <c r="Q70" s="97"/>
      <c r="R70" s="97"/>
    </row>
    <row r="71" spans="1:18" s="15" customFormat="1" ht="15" x14ac:dyDescent="0.3">
      <c r="A71" s="97"/>
      <c r="B71" s="278" t="str">
        <f>LEFT(B70,SEARCH(",",B70))&amp;" value"</f>
        <v>Add commodities here, value</v>
      </c>
      <c r="C71" s="97"/>
      <c r="D71" s="132" t="s">
        <v>92</v>
      </c>
      <c r="E71" s="97"/>
      <c r="F71" s="132" t="s">
        <v>105</v>
      </c>
      <c r="G71" s="172"/>
      <c r="H71" s="106" t="s">
        <v>100</v>
      </c>
      <c r="I71" s="97"/>
      <c r="J71" s="273" t="s">
        <v>102</v>
      </c>
      <c r="K71" s="97"/>
      <c r="L71" s="97"/>
      <c r="M71" s="97"/>
      <c r="N71" s="97"/>
      <c r="O71" s="97"/>
      <c r="P71" s="97"/>
      <c r="Q71" s="97"/>
      <c r="R71" s="97"/>
    </row>
    <row r="72" spans="1:18" s="15" customFormat="1" ht="15" x14ac:dyDescent="0.3">
      <c r="A72" s="97"/>
      <c r="B72" s="31"/>
      <c r="C72" s="97"/>
      <c r="D72" s="61"/>
      <c r="E72" s="97"/>
      <c r="F72" s="61"/>
      <c r="G72" s="147"/>
      <c r="H72" s="63"/>
      <c r="I72" s="97"/>
      <c r="J72" s="97"/>
      <c r="K72" s="97"/>
      <c r="L72" s="97"/>
      <c r="M72" s="97"/>
      <c r="N72" s="97"/>
      <c r="O72" s="97"/>
      <c r="P72" s="97"/>
      <c r="Q72" s="97"/>
      <c r="R72" s="97"/>
    </row>
    <row r="73" spans="1:18" s="15" customFormat="1" ht="15" x14ac:dyDescent="0.3">
      <c r="A73" s="97"/>
      <c r="B73"/>
      <c r="C73"/>
      <c r="D73"/>
      <c r="E73"/>
      <c r="F73"/>
      <c r="G73"/>
      <c r="H73"/>
      <c r="I73"/>
      <c r="J73"/>
      <c r="K73" s="97"/>
      <c r="L73" s="97"/>
      <c r="M73" s="97"/>
      <c r="N73" s="97"/>
      <c r="O73" s="97"/>
      <c r="P73" s="97"/>
      <c r="Q73" s="97"/>
      <c r="R73" s="97"/>
    </row>
    <row r="74" spans="1:18" s="15" customFormat="1" ht="15" x14ac:dyDescent="0.3">
      <c r="A74" s="97"/>
      <c r="B74" s="280" t="s">
        <v>116</v>
      </c>
      <c r="C74" s="97"/>
      <c r="D74" s="147"/>
      <c r="E74" s="97"/>
      <c r="F74" s="62"/>
      <c r="G74" s="18"/>
      <c r="H74" s="18"/>
      <c r="I74" s="97"/>
      <c r="J74" s="271"/>
      <c r="K74" s="97"/>
      <c r="L74" s="97"/>
      <c r="M74" s="97"/>
      <c r="N74" s="97"/>
      <c r="O74" s="97"/>
      <c r="P74" s="97"/>
      <c r="Q74" s="97"/>
      <c r="R74" s="97"/>
    </row>
    <row r="75" spans="1:18" s="15" customFormat="1" ht="30" x14ac:dyDescent="0.3">
      <c r="A75" s="97"/>
      <c r="B75" s="281" t="s">
        <v>117</v>
      </c>
      <c r="C75" s="97"/>
      <c r="D75" s="220"/>
      <c r="E75" s="97"/>
      <c r="F75" s="137" t="s">
        <v>89</v>
      </c>
      <c r="G75" s="147"/>
      <c r="H75" s="63"/>
      <c r="I75" s="97"/>
      <c r="J75" s="272"/>
      <c r="K75" s="97"/>
      <c r="L75" s="97"/>
      <c r="M75" s="97"/>
      <c r="N75" s="97"/>
      <c r="O75" s="97"/>
      <c r="P75" s="97"/>
      <c r="Q75" s="97"/>
      <c r="R75" s="97"/>
    </row>
    <row r="76" spans="1:18" s="15" customFormat="1" ht="30" x14ac:dyDescent="0.3">
      <c r="A76" s="97"/>
      <c r="B76" s="282" t="s">
        <v>118</v>
      </c>
      <c r="C76" s="97"/>
      <c r="D76" s="151" t="s">
        <v>92</v>
      </c>
      <c r="E76" s="97"/>
      <c r="F76" s="151" t="s">
        <v>105</v>
      </c>
      <c r="G76" s="147"/>
      <c r="H76" s="63"/>
      <c r="I76" s="97"/>
      <c r="J76" s="272"/>
      <c r="K76" s="97"/>
      <c r="L76" s="97"/>
      <c r="M76" s="97"/>
      <c r="N76" s="97"/>
      <c r="O76" s="97"/>
      <c r="P76" s="97"/>
      <c r="Q76" s="97"/>
      <c r="R76" s="97"/>
    </row>
    <row r="77" spans="1:18" s="15" customFormat="1" ht="15" x14ac:dyDescent="0.3">
      <c r="A77" s="97"/>
      <c r="B77" s="268" t="s">
        <v>119</v>
      </c>
      <c r="C77" s="97"/>
      <c r="D77" s="151" t="s">
        <v>92</v>
      </c>
      <c r="E77" s="97"/>
      <c r="F77" s="151" t="s">
        <v>105</v>
      </c>
      <c r="G77" s="147"/>
      <c r="H77" s="63"/>
      <c r="I77" s="97"/>
      <c r="J77" s="272"/>
      <c r="K77" s="97"/>
      <c r="L77" s="97"/>
      <c r="M77" s="97"/>
      <c r="N77" s="97"/>
      <c r="O77" s="97"/>
      <c r="P77" s="97"/>
      <c r="Q77" s="97"/>
      <c r="R77" s="97"/>
    </row>
    <row r="78" spans="1:18" s="15" customFormat="1" ht="15" x14ac:dyDescent="0.3">
      <c r="A78" s="97"/>
      <c r="B78" s="268" t="s">
        <v>120</v>
      </c>
      <c r="C78" s="97"/>
      <c r="D78" s="151"/>
      <c r="E78" s="97"/>
      <c r="F78" s="151" t="s">
        <v>105</v>
      </c>
      <c r="G78" s="147"/>
      <c r="H78" s="63"/>
      <c r="I78" s="97"/>
      <c r="J78" s="272"/>
      <c r="K78" s="97"/>
      <c r="L78" s="97"/>
      <c r="M78" s="97"/>
      <c r="N78" s="97"/>
      <c r="O78" s="97"/>
      <c r="P78" s="97"/>
      <c r="Q78" s="97"/>
      <c r="R78" s="97"/>
    </row>
    <row r="79" spans="1:18" s="15" customFormat="1" ht="15" x14ac:dyDescent="0.3">
      <c r="A79" s="97"/>
      <c r="B79" s="283" t="s">
        <v>121</v>
      </c>
      <c r="C79" s="97"/>
      <c r="D79" s="151" t="s">
        <v>92</v>
      </c>
      <c r="E79" s="97"/>
      <c r="F79" s="151" t="s">
        <v>105</v>
      </c>
      <c r="G79" s="147"/>
      <c r="H79" s="63"/>
      <c r="I79" s="97"/>
      <c r="J79" s="272"/>
      <c r="K79" s="97"/>
      <c r="L79" s="97"/>
      <c r="M79" s="97"/>
      <c r="N79" s="97"/>
      <c r="O79" s="97"/>
      <c r="P79" s="97"/>
      <c r="Q79" s="97"/>
      <c r="R79" s="97"/>
    </row>
    <row r="80" spans="1:18" s="15" customFormat="1" ht="15" x14ac:dyDescent="0.3">
      <c r="A80" s="97"/>
      <c r="B80" s="283" t="s">
        <v>122</v>
      </c>
      <c r="C80" s="97"/>
      <c r="D80" s="151" t="s">
        <v>92</v>
      </c>
      <c r="E80" s="97"/>
      <c r="F80" s="151" t="s">
        <v>105</v>
      </c>
      <c r="G80" s="147"/>
      <c r="H80" s="63"/>
      <c r="I80" s="97"/>
      <c r="J80" s="272"/>
      <c r="K80" s="97"/>
      <c r="L80" s="97"/>
      <c r="M80" s="97"/>
      <c r="N80" s="97"/>
      <c r="O80" s="97"/>
      <c r="P80" s="97"/>
      <c r="Q80" s="97"/>
      <c r="R80" s="97"/>
    </row>
    <row r="81" spans="1:18" s="15" customFormat="1" ht="15" x14ac:dyDescent="0.3">
      <c r="A81" s="97"/>
      <c r="B81" s="283" t="s">
        <v>123</v>
      </c>
      <c r="C81" s="97"/>
      <c r="D81" s="151" t="s">
        <v>92</v>
      </c>
      <c r="E81" s="97"/>
      <c r="F81" s="151" t="s">
        <v>105</v>
      </c>
      <c r="G81" s="147"/>
      <c r="H81" s="63"/>
      <c r="I81" s="97"/>
      <c r="J81" s="272"/>
      <c r="K81" s="97"/>
      <c r="L81" s="97"/>
      <c r="M81" s="97"/>
      <c r="N81" s="97"/>
      <c r="O81" s="97"/>
      <c r="P81" s="97"/>
      <c r="Q81" s="97"/>
      <c r="R81" s="97"/>
    </row>
    <row r="82" spans="1:18" s="15" customFormat="1" ht="15" x14ac:dyDescent="0.3">
      <c r="A82" s="97"/>
      <c r="B82" s="283" t="s">
        <v>124</v>
      </c>
      <c r="C82" s="97"/>
      <c r="D82" s="151" t="s">
        <v>92</v>
      </c>
      <c r="E82" s="97"/>
      <c r="F82" s="151" t="s">
        <v>105</v>
      </c>
      <c r="G82" s="147"/>
      <c r="H82" s="63"/>
      <c r="I82" s="97"/>
      <c r="J82" s="272"/>
      <c r="K82" s="97"/>
      <c r="L82" s="97"/>
      <c r="M82" s="97"/>
      <c r="N82" s="97"/>
      <c r="O82" s="97"/>
      <c r="P82" s="97"/>
      <c r="Q82" s="97"/>
      <c r="R82" s="97"/>
    </row>
    <row r="83" spans="1:18" s="15" customFormat="1" ht="15" x14ac:dyDescent="0.3">
      <c r="A83" s="97"/>
      <c r="B83" s="283" t="s">
        <v>125</v>
      </c>
      <c r="C83" s="97"/>
      <c r="D83" s="151" t="s">
        <v>92</v>
      </c>
      <c r="E83" s="97"/>
      <c r="F83" s="151" t="s">
        <v>105</v>
      </c>
      <c r="G83" s="147"/>
      <c r="H83" s="63"/>
      <c r="I83" s="97"/>
      <c r="J83" s="272"/>
      <c r="K83" s="97"/>
      <c r="L83" s="97"/>
      <c r="M83" s="97"/>
      <c r="N83" s="97"/>
      <c r="O83" s="97"/>
      <c r="P83" s="97"/>
      <c r="Q83" s="97"/>
      <c r="R83" s="97"/>
    </row>
    <row r="84" spans="1:18" s="15" customFormat="1" ht="15" x14ac:dyDescent="0.3">
      <c r="A84" s="97"/>
      <c r="B84" s="283" t="s">
        <v>126</v>
      </c>
      <c r="C84" s="97"/>
      <c r="D84" s="151" t="s">
        <v>92</v>
      </c>
      <c r="E84" s="97"/>
      <c r="F84" s="151" t="s">
        <v>127</v>
      </c>
      <c r="G84" s="147"/>
      <c r="H84" s="63"/>
      <c r="I84" s="97"/>
      <c r="J84" s="272"/>
      <c r="K84" s="97"/>
      <c r="L84" s="97"/>
      <c r="M84" s="97"/>
      <c r="N84" s="97"/>
      <c r="O84" s="97"/>
      <c r="P84" s="97"/>
      <c r="Q84" s="97"/>
      <c r="R84" s="97"/>
    </row>
    <row r="85" spans="1:18" s="15" customFormat="1" ht="15" x14ac:dyDescent="0.3">
      <c r="A85" s="97"/>
      <c r="B85" s="283" t="s">
        <v>128</v>
      </c>
      <c r="C85" s="97"/>
      <c r="D85" s="151" t="s">
        <v>92</v>
      </c>
      <c r="E85" s="97"/>
      <c r="F85" s="151" t="s">
        <v>127</v>
      </c>
      <c r="G85" s="147"/>
      <c r="H85" s="63"/>
      <c r="I85" s="97"/>
      <c r="J85" s="272"/>
      <c r="K85" s="97"/>
      <c r="L85" s="97"/>
      <c r="M85" s="97"/>
      <c r="N85" s="97"/>
      <c r="O85" s="97"/>
      <c r="P85" s="97"/>
      <c r="Q85" s="97"/>
      <c r="R85" s="97"/>
    </row>
    <row r="86" spans="1:18" s="15" customFormat="1" ht="15" x14ac:dyDescent="0.3">
      <c r="A86" s="97"/>
      <c r="B86" s="283" t="s">
        <v>129</v>
      </c>
      <c r="C86" s="97"/>
      <c r="D86" s="151" t="s">
        <v>92</v>
      </c>
      <c r="E86" s="97"/>
      <c r="F86" s="151" t="s">
        <v>127</v>
      </c>
      <c r="G86" s="147"/>
      <c r="H86" s="63"/>
      <c r="I86" s="97"/>
      <c r="J86" s="272"/>
      <c r="K86" s="97"/>
      <c r="L86" s="97"/>
      <c r="M86" s="97"/>
      <c r="N86" s="97"/>
      <c r="O86" s="97"/>
      <c r="P86" s="97"/>
      <c r="Q86" s="97"/>
      <c r="R86" s="97"/>
    </row>
    <row r="87" spans="1:18" s="15" customFormat="1" ht="15" x14ac:dyDescent="0.3">
      <c r="A87" s="97"/>
      <c r="B87" s="283" t="s">
        <v>130</v>
      </c>
      <c r="C87" s="97"/>
      <c r="D87" s="151" t="s">
        <v>92</v>
      </c>
      <c r="E87" s="97"/>
      <c r="F87" s="151" t="s">
        <v>127</v>
      </c>
      <c r="G87" s="147"/>
      <c r="H87" s="63"/>
      <c r="I87" s="97"/>
      <c r="J87" s="272"/>
      <c r="K87" s="97"/>
      <c r="L87" s="97"/>
      <c r="M87" s="97"/>
      <c r="N87" s="97"/>
      <c r="O87" s="97"/>
      <c r="P87" s="97"/>
      <c r="Q87" s="97"/>
      <c r="R87" s="97"/>
    </row>
    <row r="88" spans="1:18" s="15" customFormat="1" ht="15" x14ac:dyDescent="0.3">
      <c r="A88" s="97"/>
      <c r="B88" s="283" t="s">
        <v>131</v>
      </c>
      <c r="C88" s="97"/>
      <c r="D88" s="151" t="s">
        <v>92</v>
      </c>
      <c r="E88" s="97"/>
      <c r="F88" s="151" t="s">
        <v>105</v>
      </c>
      <c r="G88" s="147"/>
      <c r="H88" s="63"/>
      <c r="I88" s="97"/>
      <c r="J88" s="272"/>
      <c r="K88" s="97"/>
      <c r="L88" s="97"/>
      <c r="M88" s="97"/>
      <c r="N88" s="97"/>
      <c r="O88" s="97"/>
      <c r="P88" s="97"/>
      <c r="Q88" s="97"/>
      <c r="R88" s="97"/>
    </row>
    <row r="89" spans="1:18" ht="16.2" x14ac:dyDescent="0.3">
      <c r="B89" s="284" t="s">
        <v>132</v>
      </c>
      <c r="C89" s="97"/>
      <c r="D89" s="152" t="s">
        <v>92</v>
      </c>
      <c r="E89" s="97"/>
      <c r="F89" s="152" t="s">
        <v>105</v>
      </c>
      <c r="G89" s="147"/>
      <c r="H89" s="63"/>
      <c r="I89" s="97"/>
      <c r="J89" s="273"/>
    </row>
    <row r="90" spans="1:18" ht="16.2" x14ac:dyDescent="0.3">
      <c r="B90" s="21"/>
      <c r="C90" s="97"/>
      <c r="D90" s="63"/>
      <c r="E90" s="97"/>
      <c r="F90" s="21"/>
      <c r="G90" s="18"/>
      <c r="H90" s="21"/>
      <c r="I90" s="97"/>
      <c r="J90" s="97"/>
    </row>
    <row r="91" spans="1:18" ht="16.2" x14ac:dyDescent="0.3">
      <c r="B91" s="164" t="s">
        <v>133</v>
      </c>
      <c r="C91" s="97"/>
      <c r="D91" s="63"/>
      <c r="E91" s="97"/>
      <c r="F91" s="21"/>
      <c r="G91" s="18"/>
      <c r="H91" s="21"/>
      <c r="I91" s="97"/>
      <c r="J91" s="97"/>
    </row>
    <row r="92" spans="1:18" ht="16.2" x14ac:dyDescent="0.3">
      <c r="B92" s="97"/>
      <c r="C92" s="97"/>
      <c r="D92" s="97"/>
      <c r="E92" s="97"/>
      <c r="F92" s="97"/>
      <c r="G92" s="110"/>
      <c r="H92" s="97"/>
      <c r="I92" s="97"/>
      <c r="J92" s="97"/>
    </row>
    <row r="94" spans="1:18" ht="16.2" x14ac:dyDescent="0.3"/>
    <row r="95" spans="1:18" ht="16.2" x14ac:dyDescent="0.3"/>
    <row r="96" spans="1:18" ht="16.2" x14ac:dyDescent="0.3"/>
    <row r="97" ht="16.2" x14ac:dyDescent="0.3"/>
    <row r="98" ht="16.2" x14ac:dyDescent="0.3"/>
    <row r="99" ht="16.2" x14ac:dyDescent="0.3"/>
    <row r="100" ht="16.2" x14ac:dyDescent="0.3"/>
    <row r="101" ht="16.2" x14ac:dyDescent="0.3"/>
    <row r="102" ht="16.2" x14ac:dyDescent="0.3"/>
    <row r="103" ht="16.2" x14ac:dyDescent="0.3"/>
    <row r="104" ht="16.2" x14ac:dyDescent="0.3"/>
    <row r="105" ht="16.2" x14ac:dyDescent="0.3"/>
    <row r="106" ht="16.2" x14ac:dyDescent="0.3"/>
    <row r="107" ht="16.2" x14ac:dyDescent="0.3"/>
    <row r="108" ht="16.2" x14ac:dyDescent="0.3"/>
    <row r="109" ht="16.2" x14ac:dyDescent="0.3"/>
    <row r="110" ht="16.2" x14ac:dyDescent="0.3"/>
  </sheetData>
  <mergeCells count="6">
    <mergeCell ref="B13:J13"/>
    <mergeCell ref="B4:J4"/>
    <mergeCell ref="B9:J9"/>
    <mergeCell ref="B10:J10"/>
    <mergeCell ref="B11:J11"/>
    <mergeCell ref="B12:J12"/>
  </mergeCells>
  <dataValidations count="22">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56:D71 D33:D50 D21:D26" xr:uid="{00000000-0002-0000-0200-000002000000}">
      <formula1>0</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F56 F43 F37 F39 F41 F49 F33 F58 F60 F68 F62 F64 F66 F70 F35 F47 F21:F26 F45" xr:uid="{00000000-0002-0000-0200-000003000000}">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83" xr:uid="{7C642FB5-B843-4487-B063-21FFC47CF6AC}">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1" xr:uid="{CE675DBA-0644-4A5C-BBDA-6E6C8E2AD241}">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80" xr:uid="{924C8C9F-7671-436F-8D7A-DDAF8452F6F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79" xr:uid="{002CC625-2364-4D55-AFF0-819D0C50C826}">
      <formula1>2</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76:D77" xr:uid="{7E85E72D-BA05-418F-9613-B3350052F8DF}">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82" xr:uid="{ED4DF579-1686-4281-AC50-CFFF2A86B791}">
      <formula1>2</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employment" prompt="Employment refers to the absolute number representing extractives' share of formal employment._x000a__x000a_Please input only numbers in this cell. If other information is required, include this in comment section." sqref="D86" xr:uid="{8629A22E-18D7-4AAD-9E2C-54ABE8863915}">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mployment" prompt="Employment refers to the absolute number representing total formal employment._x000a__x000a_Please input only numbers in this cell. If other information is required, include this in comment section" sqref="D87" xr:uid="{D32E1E08-44FE-43BA-868C-56404BB378B3}">
      <formula1>2</formula1>
    </dataValidation>
    <dataValidation type="list" operator="equal" showInputMessage="1" showErrorMessage="1" errorTitle="Invalid entry" error="Invalid entry" promptTitle="Please input unit" prompt="Please input currency according to 3-letter ISO currency code." sqref="F88:F89 F76:F83" xr:uid="{AC31C3E7-FBB3-4643-8A12-05F034B46A91}">
      <formula1>Currency_code_list</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vestment - extractive sector" prompt="Please input the total investment in the extractive sector for the relevant Fiscal Year, in current USD or local currency._x000a__x000a_This could e.g. correspond to the total capital formation in the extractive sector." sqref="D88" xr:uid="{B6EA3FF2-B89F-4B2B-B945-54384AFBC68E}">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vestment" prompt="Please input the total investment in the economy for the relevant Fiscal Year, in current USD or local currency._x000a__x000a_This could e.g. correspond to the total capital formation in the economy." sqref="D89" xr:uid="{7832BB4F-2203-437C-94DA-63A7D7BCD388}">
      <formula1>2</formula1>
    </dataValidation>
    <dataValidation type="list" showInputMessage="1" showErrorMessage="1" errorTitle="Invalid commodity input" error="Please select a commodity as defined in the commodity list of the drop down menu" promptTitle="Select commodity" prompt="Please select commodity from the drop down menu" sqref="B37 B39 B41 B43 B45 B49 B68 B70 B33 B35 B60 B62 B64 B66 B56 B58 B47 B21:B26" xr:uid="{8E4A7729-626F-4674-B975-3B334A3975DE}">
      <formula1>Commodities_list</formula1>
    </dataValidation>
    <dataValidation type="whole" allowBlank="1" showInputMessage="1" showErrorMessage="1" errorTitle="Please do not edit these cells" error="Please do not edit these cells" sqref="B79:B89 B74:B76" xr:uid="{41BDBFD2-EE60-47A7-B7DF-916D7BB2FB21}">
      <formula1>4</formula1>
      <formula2>5</formula2>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employment" prompt="Employment refers to the percentage representing extractives' share of formal employment._x000a__x000a_Please input only numbers in this cell. If other information is required, include this in comment section." sqref="F84:F87" xr:uid="{541820E9-9F26-4712-A681-25A67BF16B28}">
      <formula1>0</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Female employment" prompt="Employment refers to the absolute number representing total female employment in the sector._x000a__x000a_Please input only numbers in this cell. If other information is required, include this in comment section" sqref="D85" xr:uid="{F0C2DEB4-D0E5-46BE-9B4C-57C232E2EF47}">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Male employment" prompt="Employment refers to the absolute number representing total male employment in the sector._x000a__x000a_Please input only numbers in this cell. If other information is required, include this in comment section" sqref="D84" xr:uid="{D06DCB01-0C0E-444C-9C6D-1307A8C5A77D}">
      <formula1>2</formula1>
    </dataValidation>
    <dataValidation type="whole" showInputMessage="1" showErrorMessage="1" sqref="B31:B32 B34 B71 C37 C39 C41 C43 C45 D29:D32 B57 B59 B61 B63 B65 B67 B69 F90:H90 C74:C89 B90:D90 J90 B1:J1 C47 K1:K24 C29:C35 E18:E26 I18:I26 B19:B20 G21:H26 D14 G14:H14 F29:G30 H30 I14:J16 C18:C26 G18:H18 D18:D20 K26 A1:A52 B48:C48 B46:C46 B36:C36 B44:C44 B42:C42 B40:C40 B38:C38 D16 G16:H16 B14:C16 E14:F16 B27:J27 B53:B55 C53:C71 F53:H53 D53:D55 D51 F51:H51 C49:C51 B50:B51 E29:E51 I29:I51 J51 J72 E74:E90 I74:I90 D74:D75 F74 G74:H89 G72:H72 F72 D72 I53:I72 E53:E72 B72:C72" xr:uid="{6A93E331-6DF3-4956-AEDE-9E6DEEE23BF9}">
      <formula1>999999</formula1>
      <formula2>99999999</formula2>
    </dataValidation>
    <dataValidation showInputMessage="1" showErrorMessage="1" sqref="B29:B30" xr:uid="{E96A8412-175F-4338-B466-F567B8680AE6}"/>
    <dataValidation type="textLength" allowBlank="1" showInputMessage="1" showErrorMessage="1" sqref="J53:J71 J74:J89 J18:J26 F18 G31:H50 H29 J29:J50 G54:H72" xr:uid="{ECF840E1-BECD-4B6A-B1FB-476E3B5C3F3A}">
      <formula1>0</formula1>
      <formula2>350</formula2>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ASM informal sector -GDP-" prompt="Gross value added refers to the absolute number representing extractives' share of GDP._x000a__x000a_Please input only numbers in this cell. If other information is required, include this in comment section." sqref="D78" xr:uid="{3608DBE1-7059-4978-A03B-D390225F93EE}">
      <formula1>2</formula1>
    </dataValidation>
  </dataValidations>
  <hyperlinks>
    <hyperlink ref="B74" r:id="rId1" location="r6-3" display="EITI Requirement 6.3" xr:uid="{00000000-0004-0000-0200-00001C000000}"/>
    <hyperlink ref="B76" r:id="rId2" xr:uid="{C617A177-3D20-4FE6-A273-853EDEC861A7}"/>
    <hyperlink ref="B53" r:id="rId3" location="r3-3" display="EITI Requirement 3.3" xr:uid="{00000000-0004-0000-0200-00000E000000}"/>
    <hyperlink ref="B18" r:id="rId4" location="r3-1" display="EITI Requirement 3.1" xr:uid="{A8E44E74-5E75-4701-B1F9-E8409ECABD49}"/>
    <hyperlink ref="B91" location="'3_Entities and projects List'!A1" display="Continue to 3_Entities and projects list" xr:uid="{B51CB2F2-99CC-43D0-B27C-A352F40588B2}"/>
  </hyperlinks>
  <pageMargins left="0.25" right="0.25" top="0.75" bottom="0.75" header="0.3" footer="0.3"/>
  <pageSetup paperSize="9" scale="69" fitToHeight="0" orientation="landscape" horizontalDpi="2400" verticalDpi="2400" r:id="rId5"/>
  <tableParts count="4">
    <tablePart r:id="rId6"/>
    <tablePart r:id="rId7"/>
    <tablePart r:id="rId8"/>
    <tablePart r:id="rId9"/>
  </tableParts>
  <extLst>
    <ext xmlns:x14="http://schemas.microsoft.com/office/spreadsheetml/2009/9/main" uri="{CCE6A557-97BC-4b89-ADB6-D9C93CAAB3DF}">
      <x14:dataValidations xmlns:xm="http://schemas.microsoft.com/office/excel/2006/main" count="2">
        <x14:dataValidation type="list" operator="equal" showInputMessage="1" showErrorMessage="1" errorTitle="Invalid entry" error="Invalid entry" promptTitle="Please input unit" prompt="Please input currency according to 3-letter ISO currency code." xr:uid="{46507AB1-60E8-4E9B-919E-721DEE57AC8F}">
          <x14:formula1>
            <xm:f>Lists!$I$11:$I$168</xm:f>
          </x14:formula1>
          <xm:sqref>F38:G38 F40:G40 F42:G42 F44:G44 F50:G50 F34:G34 F59:G59 F61:G61 F63:G63 F65:G65 F67:G67 F69:G69 F71:G71 F36:G36 F46:G46 F48:G48 F57:G57</xm:sqref>
        </x14:dataValidation>
        <x14:dataValidation type="list" allowBlank="1" showInputMessage="1" showErrorMessage="1" xr:uid="{00000000-0002-0000-0200-000005000000}">
          <x14:formula1>
            <xm:f>Lists!$K$3:$K$7</xm:f>
          </x14:formula1>
          <xm:sqref>D91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C14C-B11A-42F8-AAFF-1AF3AAB0F4EE}">
  <sheetPr codeName="Sheet4"/>
  <dimension ref="A1:T91"/>
  <sheetViews>
    <sheetView showGridLines="0" topLeftCell="A30" zoomScale="85" zoomScaleNormal="85" workbookViewId="0">
      <selection activeCell="C57" sqref="C57"/>
    </sheetView>
  </sheetViews>
  <sheetFormatPr defaultColWidth="4" defaultRowHeight="24" customHeight="1" x14ac:dyDescent="0.3"/>
  <cols>
    <col min="1" max="1" width="4" style="15"/>
    <col min="2" max="2" width="48.6640625" style="15" customWidth="1"/>
    <col min="3" max="3" width="32.44140625" style="15" customWidth="1"/>
    <col min="4" max="4" width="38.6640625" style="15" customWidth="1"/>
    <col min="5" max="5" width="23" style="15" customWidth="1"/>
    <col min="6" max="6" width="21.5546875" style="15" customWidth="1"/>
    <col min="7" max="7" width="22.109375" style="15" customWidth="1"/>
    <col min="8" max="10" width="26.44140625" style="15" customWidth="1"/>
    <col min="11" max="11" width="19.6640625" style="15" customWidth="1"/>
    <col min="12" max="12" width="18.5546875" style="15" customWidth="1"/>
    <col min="13" max="13" width="20.5546875" style="15" customWidth="1"/>
    <col min="14" max="14" width="12.44140625" style="15" customWidth="1"/>
    <col min="15" max="15" width="9.44140625" style="15" customWidth="1"/>
    <col min="16" max="16" width="17" style="15" customWidth="1"/>
    <col min="17" max="17" width="17.109375" style="15" customWidth="1"/>
    <col min="18" max="28" width="4" style="15"/>
    <col min="29" max="29" width="12.33203125" style="15" bestFit="1" customWidth="1"/>
    <col min="30" max="16384" width="4" style="15"/>
  </cols>
  <sheetData>
    <row r="1" spans="1:17" ht="15" x14ac:dyDescent="0.3">
      <c r="A1" s="97"/>
      <c r="B1" s="97"/>
      <c r="C1" s="97"/>
      <c r="D1" s="97"/>
      <c r="E1" s="97"/>
      <c r="F1" s="97"/>
      <c r="G1" s="97"/>
      <c r="H1" s="97"/>
      <c r="I1" s="97"/>
      <c r="J1" s="97"/>
      <c r="K1" s="97"/>
      <c r="L1" s="97"/>
      <c r="M1" s="97"/>
      <c r="N1" s="97"/>
      <c r="O1" s="97"/>
      <c r="P1" s="97"/>
      <c r="Q1" s="97"/>
    </row>
    <row r="2" spans="1:17" x14ac:dyDescent="0.3">
      <c r="A2" s="97"/>
      <c r="B2" s="193" t="s">
        <v>134</v>
      </c>
      <c r="C2" s="167"/>
      <c r="D2" s="167"/>
      <c r="E2" s="167"/>
      <c r="F2" s="167"/>
      <c r="G2" s="167"/>
      <c r="H2" s="167"/>
      <c r="I2" s="167"/>
      <c r="J2" s="167"/>
      <c r="K2" s="198"/>
      <c r="L2" s="198"/>
      <c r="M2" s="198"/>
      <c r="N2" s="198"/>
      <c r="O2" s="198"/>
      <c r="P2" s="198"/>
      <c r="Q2" s="198"/>
    </row>
    <row r="3" spans="1:17" ht="21.6" x14ac:dyDescent="0.3">
      <c r="A3" s="97"/>
      <c r="B3" s="61" t="s">
        <v>135</v>
      </c>
      <c r="C3" s="180"/>
      <c r="D3" s="180"/>
      <c r="E3" s="180"/>
      <c r="F3" s="180"/>
      <c r="G3" s="180"/>
      <c r="H3" s="180"/>
      <c r="I3" s="180"/>
      <c r="J3" s="180"/>
      <c r="K3" s="97"/>
      <c r="L3" s="97"/>
      <c r="M3" s="97"/>
      <c r="N3" s="97"/>
      <c r="O3" s="97"/>
      <c r="P3" s="97"/>
      <c r="Q3" s="97"/>
    </row>
    <row r="4" spans="1:17" ht="10.5" customHeight="1" x14ac:dyDescent="0.3">
      <c r="A4" s="97"/>
      <c r="B4" s="181"/>
      <c r="C4" s="180"/>
      <c r="D4" s="180"/>
      <c r="E4" s="180"/>
      <c r="F4" s="180"/>
      <c r="G4" s="180"/>
      <c r="H4" s="180"/>
      <c r="I4" s="180"/>
      <c r="J4" s="180"/>
      <c r="K4" s="97"/>
      <c r="L4" s="97"/>
      <c r="M4" s="97"/>
      <c r="N4" s="97"/>
      <c r="O4" s="97"/>
      <c r="P4" s="97"/>
      <c r="Q4" s="97"/>
    </row>
    <row r="5" spans="1:17" ht="16.2" x14ac:dyDescent="0.3">
      <c r="A5" s="97"/>
      <c r="B5" s="231" t="s">
        <v>28</v>
      </c>
      <c r="C5" s="231"/>
      <c r="D5" s="231"/>
      <c r="E5" s="231"/>
      <c r="F5" s="231"/>
      <c r="G5" s="231"/>
      <c r="H5" s="231"/>
      <c r="I5" s="231"/>
      <c r="J5" s="231"/>
      <c r="K5" s="97"/>
      <c r="L5" s="97"/>
      <c r="M5" s="97"/>
      <c r="N5" s="97"/>
      <c r="O5" s="97"/>
      <c r="P5" s="97"/>
      <c r="Q5" s="97"/>
    </row>
    <row r="6" spans="1:17" ht="15.75" customHeight="1" x14ac:dyDescent="0.3">
      <c r="A6" s="97"/>
      <c r="B6" s="247" t="s">
        <v>136</v>
      </c>
      <c r="C6" s="247"/>
      <c r="D6" s="247"/>
      <c r="E6" s="247"/>
      <c r="F6" s="247"/>
      <c r="G6" s="247"/>
      <c r="H6" s="216"/>
      <c r="I6" s="216"/>
      <c r="J6" s="216"/>
      <c r="K6" s="97"/>
      <c r="L6" s="97"/>
      <c r="M6" s="97"/>
      <c r="N6" s="97"/>
      <c r="O6" s="97"/>
      <c r="P6" s="97"/>
      <c r="Q6" s="97"/>
    </row>
    <row r="7" spans="1:17" ht="15" x14ac:dyDescent="0.3">
      <c r="A7" s="97"/>
      <c r="B7" s="248" t="s">
        <v>137</v>
      </c>
      <c r="C7" s="248"/>
      <c r="D7" s="248"/>
      <c r="E7" s="248"/>
      <c r="F7" s="248"/>
      <c r="G7" s="182"/>
      <c r="H7" s="182"/>
      <c r="I7" s="182"/>
      <c r="J7" s="182"/>
      <c r="K7" s="97"/>
      <c r="L7" s="97"/>
      <c r="M7" s="97"/>
      <c r="N7" s="97"/>
      <c r="O7" s="97"/>
      <c r="P7" s="97"/>
      <c r="Q7" s="97"/>
    </row>
    <row r="8" spans="1:17" ht="15" x14ac:dyDescent="0.3">
      <c r="A8" s="97"/>
      <c r="B8" s="247" t="s">
        <v>138</v>
      </c>
      <c r="C8" s="247"/>
      <c r="D8" s="247"/>
      <c r="E8" s="247"/>
      <c r="F8" s="247"/>
      <c r="G8" s="247"/>
      <c r="H8" s="247"/>
      <c r="I8" s="247"/>
      <c r="J8" s="247"/>
      <c r="K8" s="97"/>
      <c r="L8" s="97"/>
      <c r="M8" s="97"/>
      <c r="N8" s="97"/>
      <c r="O8" s="97"/>
      <c r="P8" s="97"/>
      <c r="Q8" s="97"/>
    </row>
    <row r="9" spans="1:17" ht="15" x14ac:dyDescent="0.3">
      <c r="A9" s="97"/>
      <c r="B9" s="249" t="s">
        <v>139</v>
      </c>
      <c r="C9" s="249"/>
      <c r="D9" s="249"/>
      <c r="E9" s="249"/>
      <c r="F9" s="249"/>
      <c r="G9" s="249"/>
      <c r="H9" s="182"/>
      <c r="I9" s="182"/>
      <c r="J9" s="182"/>
      <c r="K9" s="97"/>
      <c r="L9" s="97"/>
      <c r="M9" s="97"/>
      <c r="N9" s="97"/>
      <c r="O9" s="97"/>
      <c r="P9" s="97"/>
      <c r="Q9" s="97"/>
    </row>
    <row r="10" spans="1:17" ht="15" x14ac:dyDescent="0.3">
      <c r="A10" s="97"/>
      <c r="B10" s="247" t="s">
        <v>140</v>
      </c>
      <c r="C10" s="247"/>
      <c r="D10" s="247"/>
      <c r="E10" s="247"/>
      <c r="F10" s="247"/>
      <c r="G10" s="247"/>
      <c r="H10" s="247"/>
      <c r="I10" s="247"/>
      <c r="J10" s="247"/>
      <c r="K10" s="97"/>
      <c r="L10" s="97"/>
      <c r="M10" s="97"/>
      <c r="N10" s="97"/>
      <c r="O10" s="97"/>
      <c r="P10" s="97"/>
      <c r="Q10" s="97"/>
    </row>
    <row r="11" spans="1:17" ht="15" x14ac:dyDescent="0.35">
      <c r="A11" s="97"/>
      <c r="B11" s="232" t="s">
        <v>141</v>
      </c>
      <c r="C11" s="232"/>
      <c r="D11" s="232"/>
      <c r="E11" s="232"/>
      <c r="F11" s="232"/>
      <c r="G11" s="232"/>
      <c r="H11" s="232"/>
      <c r="I11" s="232"/>
      <c r="J11" s="232"/>
      <c r="K11" s="97"/>
      <c r="L11" s="97"/>
      <c r="M11" s="97"/>
      <c r="N11" s="97"/>
      <c r="O11" s="97"/>
      <c r="P11" s="97"/>
      <c r="Q11" s="97"/>
    </row>
    <row r="12" spans="1:17" ht="15" x14ac:dyDescent="0.3">
      <c r="A12" s="97"/>
      <c r="B12" s="97"/>
      <c r="C12" s="97"/>
      <c r="D12" s="97"/>
      <c r="E12" s="97"/>
      <c r="F12" s="97"/>
      <c r="G12" s="97"/>
      <c r="H12" s="97"/>
      <c r="I12" s="97"/>
      <c r="J12" s="97"/>
      <c r="K12" s="97"/>
      <c r="L12" s="97"/>
      <c r="M12" s="97"/>
      <c r="N12" s="97"/>
      <c r="O12" s="97"/>
      <c r="P12" s="97"/>
      <c r="Q12" s="97"/>
    </row>
    <row r="13" spans="1:17" s="26" customFormat="1" ht="24.6" thickBot="1" x14ac:dyDescent="0.35">
      <c r="B13" s="179" t="s">
        <v>142</v>
      </c>
      <c r="C13" s="126"/>
      <c r="D13" s="126"/>
      <c r="E13" s="126"/>
      <c r="F13" s="126"/>
      <c r="G13" s="126"/>
      <c r="H13" s="126"/>
      <c r="I13" s="126"/>
      <c r="J13" s="126"/>
    </row>
    <row r="14" spans="1:17" s="26" customFormat="1" ht="19.2" thickBot="1" x14ac:dyDescent="0.35">
      <c r="B14" s="244" t="s">
        <v>143</v>
      </c>
      <c r="C14" s="245"/>
      <c r="D14" s="246"/>
      <c r="E14" s="126"/>
      <c r="F14" s="127" t="s">
        <v>144</v>
      </c>
      <c r="G14" s="128"/>
      <c r="H14" s="129"/>
      <c r="I14" s="126"/>
      <c r="J14" s="126"/>
    </row>
    <row r="15" spans="1:17" s="26" customFormat="1" ht="41.4" customHeight="1" x14ac:dyDescent="0.3">
      <c r="B15" s="64" t="s">
        <v>145</v>
      </c>
      <c r="C15" s="64" t="s">
        <v>146</v>
      </c>
      <c r="D15" s="97" t="s">
        <v>147</v>
      </c>
      <c r="E15" s="97" t="s">
        <v>148</v>
      </c>
      <c r="F15" s="125" t="s">
        <v>149</v>
      </c>
      <c r="G15" s="125" t="s">
        <v>150</v>
      </c>
      <c r="H15" s="125" t="s">
        <v>151</v>
      </c>
      <c r="I15" s="65"/>
      <c r="J15" s="66"/>
    </row>
    <row r="16" spans="1:17" s="26" customFormat="1" ht="15" x14ac:dyDescent="0.3">
      <c r="B16" s="97" t="s">
        <v>152</v>
      </c>
      <c r="C16" s="97" t="s">
        <v>153</v>
      </c>
      <c r="D16" s="97">
        <v>994316206</v>
      </c>
      <c r="E16" s="114">
        <f>SUMIF(Government_revenues_table[Issuing government entity],Government_agencies[[#This Row],[Full name of entity]],Government_revenues_table[Revenue value])</f>
        <v>0</v>
      </c>
      <c r="F16" s="97"/>
      <c r="G16" s="97"/>
      <c r="H16" s="97"/>
      <c r="I16" s="66"/>
      <c r="J16" s="66"/>
    </row>
    <row r="17" spans="2:15" s="26" customFormat="1" ht="15" x14ac:dyDescent="0.3">
      <c r="B17" s="97" t="s">
        <v>154</v>
      </c>
      <c r="C17" s="97" t="s">
        <v>155</v>
      </c>
      <c r="D17" s="97" t="s">
        <v>156</v>
      </c>
      <c r="E17" s="114">
        <f>SUMIF(Government_revenues_table[Issuing government entity],Government_agencies[[#This Row],[Full name of entity]],Government_revenues_table[Revenue value])</f>
        <v>0</v>
      </c>
      <c r="F17" s="97"/>
      <c r="G17" s="97"/>
      <c r="H17" s="97"/>
      <c r="I17" s="66"/>
      <c r="J17" s="97"/>
      <c r="M17" s="65"/>
      <c r="N17" s="65"/>
      <c r="O17" s="65"/>
    </row>
    <row r="18" spans="2:15" s="26" customFormat="1" ht="15" x14ac:dyDescent="0.3">
      <c r="B18" s="97" t="s">
        <v>157</v>
      </c>
      <c r="C18" s="97" t="s">
        <v>155</v>
      </c>
      <c r="D18" s="97" t="s">
        <v>156</v>
      </c>
      <c r="E18" s="114">
        <f>SUMIF(Government_revenues_table[Issuing government entity],Government_agencies[[#This Row],[Full name of entity]],Government_revenues_table[Revenue value])</f>
        <v>1234000</v>
      </c>
      <c r="F18" s="97"/>
      <c r="G18" s="97"/>
      <c r="H18" s="97"/>
      <c r="I18" s="66"/>
      <c r="J18" s="97"/>
      <c r="M18" s="66"/>
      <c r="N18" s="66"/>
      <c r="O18" s="66"/>
    </row>
    <row r="19" spans="2:15" s="26" customFormat="1" ht="15" x14ac:dyDescent="0.3">
      <c r="B19" s="97" t="s">
        <v>158</v>
      </c>
      <c r="C19" s="97" t="s">
        <v>159</v>
      </c>
      <c r="D19" s="97" t="s">
        <v>156</v>
      </c>
      <c r="E19" s="114">
        <f>SUMIF(Government_revenues_table[Issuing government entity],Government_agencies[[#This Row],[Full name of entity]],Government_revenues_table[Revenue value])</f>
        <v>3955000</v>
      </c>
      <c r="F19" s="97"/>
      <c r="G19" s="97"/>
      <c r="H19" s="97"/>
      <c r="M19" s="66"/>
      <c r="N19" s="66"/>
      <c r="O19" s="66"/>
    </row>
    <row r="20" spans="2:15" s="26" customFormat="1" ht="15" x14ac:dyDescent="0.3">
      <c r="B20" s="97" t="s">
        <v>160</v>
      </c>
      <c r="C20" s="97" t="s">
        <v>153</v>
      </c>
      <c r="D20" s="97" t="s">
        <v>156</v>
      </c>
      <c r="E20" s="114">
        <f>SUMIF(Government_revenues_table[Issuing government entity],Government_agencies[[#This Row],[Full name of entity]],Government_revenues_table[Revenue value])</f>
        <v>0</v>
      </c>
      <c r="F20" s="97"/>
      <c r="G20" s="97"/>
      <c r="H20" s="97"/>
      <c r="M20" s="66"/>
      <c r="N20" s="66"/>
      <c r="O20" s="66"/>
    </row>
    <row r="21" spans="2:15" s="26" customFormat="1" ht="15" x14ac:dyDescent="0.3">
      <c r="B21" s="26" t="s">
        <v>161</v>
      </c>
      <c r="C21" s="97" t="s">
        <v>153</v>
      </c>
      <c r="D21" s="97" t="s">
        <v>156</v>
      </c>
      <c r="E21" s="114">
        <f>SUMIF(Government_revenues_table[Issuing government entity],Government_agencies[[#This Row],[Full name of entity]],Government_revenues_table[Revenue value])</f>
        <v>0</v>
      </c>
      <c r="F21" s="97"/>
      <c r="G21" s="97"/>
      <c r="H21" s="97"/>
    </row>
    <row r="22" spans="2:15" s="26" customFormat="1" ht="15" x14ac:dyDescent="0.3">
      <c r="C22" s="97"/>
      <c r="D22" s="67"/>
    </row>
    <row r="23" spans="2:15" s="26" customFormat="1" x14ac:dyDescent="0.3">
      <c r="B23" s="179" t="s">
        <v>162</v>
      </c>
      <c r="C23" s="179"/>
      <c r="D23" s="179"/>
      <c r="E23" s="179"/>
      <c r="F23" s="179"/>
      <c r="G23" s="179"/>
      <c r="H23" s="179"/>
      <c r="I23" s="179"/>
      <c r="J23" s="179"/>
    </row>
    <row r="24" spans="2:15" s="26" customFormat="1" ht="16.5" customHeight="1" x14ac:dyDescent="0.3">
      <c r="B24" s="21" t="s">
        <v>163</v>
      </c>
      <c r="C24" s="179"/>
      <c r="D24" s="179"/>
      <c r="E24" s="179"/>
      <c r="F24" s="179"/>
      <c r="G24" s="179"/>
      <c r="H24" s="179"/>
      <c r="I24" s="179"/>
      <c r="J24" s="179"/>
    </row>
    <row r="25" spans="2:15" s="26" customFormat="1" ht="15" x14ac:dyDescent="0.3">
      <c r="B25" s="287" t="s">
        <v>164</v>
      </c>
      <c r="C25" s="287" t="s">
        <v>165</v>
      </c>
      <c r="D25" s="287" t="s">
        <v>166</v>
      </c>
      <c r="E25" s="65"/>
      <c r="F25"/>
    </row>
    <row r="26" spans="2:15" s="26" customFormat="1" ht="15" x14ac:dyDescent="0.3">
      <c r="B26" s="285" t="s">
        <v>167</v>
      </c>
      <c r="C26" s="286" t="s">
        <v>168</v>
      </c>
      <c r="D26" s="285" t="s">
        <v>169</v>
      </c>
      <c r="F26"/>
    </row>
    <row r="27" spans="2:15" s="26" customFormat="1" ht="15.6" thickBot="1" x14ac:dyDescent="0.35">
      <c r="B27" s="66"/>
      <c r="C27" s="66"/>
      <c r="D27" s="66"/>
      <c r="F27"/>
    </row>
    <row r="28" spans="2:15" s="26" customFormat="1" ht="19.2" thickBot="1" x14ac:dyDescent="0.35">
      <c r="B28" s="244" t="s">
        <v>143</v>
      </c>
      <c r="C28" s="245"/>
      <c r="D28" s="245"/>
      <c r="E28" s="245"/>
      <c r="F28" s="245"/>
      <c r="G28" s="246"/>
      <c r="J28" s="244" t="s">
        <v>144</v>
      </c>
      <c r="K28" s="245"/>
      <c r="L28" s="245"/>
      <c r="M28" s="246"/>
    </row>
    <row r="29" spans="2:15" s="189" customFormat="1" ht="60" x14ac:dyDescent="0.35">
      <c r="B29" s="187" t="s">
        <v>170</v>
      </c>
      <c r="C29" s="190" t="s">
        <v>171</v>
      </c>
      <c r="D29" s="187" t="s">
        <v>172</v>
      </c>
      <c r="E29" s="188" t="s">
        <v>173</v>
      </c>
      <c r="F29" s="188" t="s">
        <v>174</v>
      </c>
      <c r="G29" s="191" t="s">
        <v>175</v>
      </c>
      <c r="H29" s="191" t="s">
        <v>176</v>
      </c>
      <c r="I29" s="191" t="s">
        <v>177</v>
      </c>
      <c r="J29" s="191" t="s">
        <v>178</v>
      </c>
      <c r="K29" s="191" t="s">
        <v>149</v>
      </c>
      <c r="L29" s="191" t="s">
        <v>179</v>
      </c>
      <c r="M29" s="191" t="s">
        <v>151</v>
      </c>
    </row>
    <row r="30" spans="2:15" s="26" customFormat="1" ht="15" x14ac:dyDescent="0.3">
      <c r="B30" s="97" t="s">
        <v>180</v>
      </c>
      <c r="C30" s="97"/>
      <c r="D30" s="26" t="s">
        <v>181</v>
      </c>
      <c r="E30" s="97" t="s">
        <v>156</v>
      </c>
      <c r="F30" s="97" t="s">
        <v>182</v>
      </c>
      <c r="G30" s="97" t="s">
        <v>183</v>
      </c>
      <c r="H30" s="67">
        <f>(SUMIFS(Gov_revs_comp_proj[Revenue value],Gov_revs_comp_proj[Company],Companies[[#This Row],[Full company name]],Gov_revs_comp_proj[Reporting currency],"USD"))+IFERROR(SUMIFS(Gov_revs_comp_proj[Revenue value],Gov_revs_comp_proj[Company],Companies[[#This Row],[Full company name]],Gov_revs_comp_proj[Reporting currency],"&lt;&gt;USD")/'1_About'!$E$29,0)</f>
        <v>0</v>
      </c>
      <c r="I30" s="68" t="s">
        <v>59</v>
      </c>
      <c r="J30" s="68" t="s">
        <v>59</v>
      </c>
      <c r="K30" s="68"/>
      <c r="L30" s="183"/>
      <c r="M30" s="68"/>
    </row>
    <row r="31" spans="2:15" s="26" customFormat="1" ht="15" x14ac:dyDescent="0.3">
      <c r="B31" s="97" t="s">
        <v>184</v>
      </c>
      <c r="C31" s="97"/>
      <c r="D31" s="97" t="s">
        <v>185</v>
      </c>
      <c r="E31" s="97" t="s">
        <v>156</v>
      </c>
      <c r="F31" s="97" t="s">
        <v>186</v>
      </c>
      <c r="H31" s="67">
        <f>(SUMIFS(Gov_revs_comp_proj[Revenue value],Gov_revs_comp_proj[Company],Companies[[#This Row],[Full company name]],Gov_revs_comp_proj[Reporting currency],"USD"))+IFERROR(SUMIFS(Gov_revs_comp_proj[Revenue value],Gov_revs_comp_proj[Company],Companies[[#This Row],[Full company name]],Gov_revs_comp_proj[Reporting currency],"&lt;&gt;USD")/'1_About'!$E$29,0)</f>
        <v>755000</v>
      </c>
      <c r="I31" s="68" t="s">
        <v>59</v>
      </c>
      <c r="J31" s="68" t="s">
        <v>59</v>
      </c>
      <c r="K31" s="68"/>
      <c r="L31" s="183"/>
      <c r="M31" s="68"/>
    </row>
    <row r="32" spans="2:15" s="26" customFormat="1" ht="15" x14ac:dyDescent="0.3">
      <c r="D32" s="26" t="s">
        <v>172</v>
      </c>
      <c r="E32" s="97" t="s">
        <v>156</v>
      </c>
      <c r="F32" s="97" t="s">
        <v>187</v>
      </c>
      <c r="H32" s="67">
        <f>(SUMIFS(Gov_revs_comp_proj[Revenue value],Gov_revs_comp_proj[Company],Companies[[#This Row],[Full company name]],Gov_revs_comp_proj[Reporting currency],"USD"))+IFERROR(SUMIFS(Gov_revs_comp_proj[Revenue value],Gov_revs_comp_proj[Company],Companies[[#This Row],[Full company name]],Gov_revs_comp_proj[Reporting currency],"&lt;&gt;USD")/'1_About'!$E$29,0)</f>
        <v>0</v>
      </c>
      <c r="I32" s="68" t="s">
        <v>59</v>
      </c>
      <c r="J32" s="68" t="s">
        <v>59</v>
      </c>
      <c r="K32" s="68"/>
      <c r="L32" s="183"/>
      <c r="M32" s="68"/>
    </row>
    <row r="33" spans="2:18" s="26" customFormat="1" ht="15" x14ac:dyDescent="0.3">
      <c r="E33" s="97" t="s">
        <v>156</v>
      </c>
      <c r="F33" s="97" t="s">
        <v>187</v>
      </c>
      <c r="H33" s="67">
        <f>(SUMIFS(Gov_revs_comp_proj[Revenue value],Gov_revs_comp_proj[Company],Companies[[#This Row],[Full company name]],Gov_revs_comp_proj[Reporting currency],"USD"))+IFERROR(SUMIFS(Gov_revs_comp_proj[Revenue value],Gov_revs_comp_proj[Company],Companies[[#This Row],[Full company name]],Gov_revs_comp_proj[Reporting currency],"&lt;&gt;USD")/'1_About'!$E$29,0)</f>
        <v>0</v>
      </c>
      <c r="I33" s="68" t="s">
        <v>59</v>
      </c>
      <c r="J33" s="68" t="s">
        <v>59</v>
      </c>
      <c r="K33" s="68"/>
      <c r="L33" s="183"/>
      <c r="M33" s="68"/>
    </row>
    <row r="34" spans="2:18" s="26" customFormat="1" ht="15" x14ac:dyDescent="0.3">
      <c r="E34" s="97" t="s">
        <v>156</v>
      </c>
      <c r="F34" s="97" t="s">
        <v>187</v>
      </c>
      <c r="H34" s="67">
        <f>(SUMIFS(Gov_revs_comp_proj[Revenue value],Gov_revs_comp_proj[Company],Companies[[#This Row],[Full company name]],Gov_revs_comp_proj[Reporting currency],"USD"))+IFERROR(SUMIFS(Gov_revs_comp_proj[Revenue value],Gov_revs_comp_proj[Company],Companies[[#This Row],[Full company name]],Gov_revs_comp_proj[Reporting currency],"&lt;&gt;USD")/'1_About'!$E$29,0)</f>
        <v>0</v>
      </c>
      <c r="I34" s="68" t="s">
        <v>59</v>
      </c>
      <c r="J34" s="68" t="s">
        <v>59</v>
      </c>
      <c r="K34" s="68"/>
      <c r="L34" s="183"/>
      <c r="M34" s="68"/>
    </row>
    <row r="35" spans="2:18" s="26" customFormat="1" ht="15" x14ac:dyDescent="0.3">
      <c r="B35" s="26" t="s">
        <v>161</v>
      </c>
      <c r="E35" s="97" t="s">
        <v>156</v>
      </c>
      <c r="H35" s="67">
        <f>(SUMIFS(Gov_revs_comp_proj[Revenue value],Gov_revs_comp_proj[Company],Companies[[#This Row],[Full company name]],Gov_revs_comp_proj[Reporting currency],"USD"))+IFERROR(SUMIFS(Gov_revs_comp_proj[Revenue value],Gov_revs_comp_proj[Company],Companies[[#This Row],[Full company name]],Gov_revs_comp_proj[Reporting currency],"&lt;&gt;USD")/'1_About'!$E$29,0)</f>
        <v>0</v>
      </c>
      <c r="I35" s="68" t="s">
        <v>59</v>
      </c>
      <c r="J35" s="68" t="s">
        <v>59</v>
      </c>
      <c r="K35" s="68"/>
      <c r="L35" s="183"/>
      <c r="M35" s="68"/>
    </row>
    <row r="36" spans="2:18" s="26" customFormat="1" ht="15.6" thickBot="1" x14ac:dyDescent="0.35">
      <c r="C36" s="97"/>
      <c r="F36" s="68"/>
      <c r="G36" s="68"/>
    </row>
    <row r="37" spans="2:18" s="26" customFormat="1" ht="24.6" thickBot="1" x14ac:dyDescent="0.35">
      <c r="B37" s="179" t="s">
        <v>188</v>
      </c>
      <c r="C37" s="179"/>
      <c r="D37" s="179"/>
      <c r="E37" s="179"/>
      <c r="F37" s="179"/>
      <c r="G37" s="179"/>
      <c r="H37" s="179"/>
      <c r="I37" s="179"/>
      <c r="J37" s="179"/>
      <c r="K37" s="179"/>
      <c r="M37" s="241" t="s">
        <v>189</v>
      </c>
      <c r="N37" s="242"/>
      <c r="O37" s="243"/>
      <c r="P37" s="239" t="s">
        <v>190</v>
      </c>
      <c r="Q37" s="240"/>
    </row>
    <row r="38" spans="2:18" s="189" customFormat="1" ht="45" x14ac:dyDescent="0.35">
      <c r="B38" s="187" t="s">
        <v>191</v>
      </c>
      <c r="C38" s="185" t="s">
        <v>192</v>
      </c>
      <c r="D38" s="186" t="s">
        <v>193</v>
      </c>
      <c r="E38" s="186" t="s">
        <v>194</v>
      </c>
      <c r="F38" s="185" t="s">
        <v>195</v>
      </c>
      <c r="G38" s="186" t="s">
        <v>196</v>
      </c>
      <c r="H38" s="188" t="s">
        <v>197</v>
      </c>
      <c r="I38" s="188" t="s">
        <v>198</v>
      </c>
      <c r="J38" s="188" t="s">
        <v>199</v>
      </c>
      <c r="K38" s="188" t="s">
        <v>200</v>
      </c>
      <c r="L38" s="188" t="s">
        <v>201</v>
      </c>
      <c r="M38" s="188" t="s">
        <v>202</v>
      </c>
      <c r="N38" s="188" t="s">
        <v>203</v>
      </c>
      <c r="O38" s="188" t="s">
        <v>204</v>
      </c>
      <c r="P38" s="188" t="s">
        <v>205</v>
      </c>
      <c r="Q38" s="188" t="s">
        <v>206</v>
      </c>
      <c r="R38" s="188"/>
    </row>
    <row r="39" spans="2:18" s="26" customFormat="1" ht="15" x14ac:dyDescent="0.35">
      <c r="B39" s="97" t="s">
        <v>207</v>
      </c>
      <c r="C39" s="107" t="s">
        <v>208</v>
      </c>
      <c r="D39" s="107"/>
      <c r="E39" s="107"/>
      <c r="F39" s="107" t="s">
        <v>209</v>
      </c>
      <c r="G39" s="107" t="s">
        <v>210</v>
      </c>
      <c r="H39" s="107" t="s">
        <v>211</v>
      </c>
      <c r="J39" s="26" t="s">
        <v>104</v>
      </c>
      <c r="L39" s="26" t="s">
        <v>212</v>
      </c>
      <c r="O39" s="26" t="s">
        <v>212</v>
      </c>
      <c r="Q39" s="26" t="s">
        <v>213</v>
      </c>
    </row>
    <row r="40" spans="2:18" s="26" customFormat="1" ht="15" x14ac:dyDescent="0.35">
      <c r="B40" s="97" t="s">
        <v>214</v>
      </c>
      <c r="C40" s="107" t="s">
        <v>215</v>
      </c>
      <c r="D40" s="107"/>
      <c r="E40" s="107"/>
      <c r="F40" s="107" t="s">
        <v>216</v>
      </c>
      <c r="G40" s="107" t="s">
        <v>217</v>
      </c>
      <c r="H40" s="107" t="s">
        <v>218</v>
      </c>
      <c r="J40" s="26" t="s">
        <v>219</v>
      </c>
      <c r="L40" s="26" t="s">
        <v>212</v>
      </c>
      <c r="O40" s="26" t="s">
        <v>212</v>
      </c>
    </row>
    <row r="41" spans="2:18" s="26" customFormat="1" ht="15" x14ac:dyDescent="0.35">
      <c r="B41" s="97" t="s">
        <v>220</v>
      </c>
      <c r="C41" s="107" t="s">
        <v>215</v>
      </c>
      <c r="D41" s="107"/>
      <c r="E41" s="107"/>
      <c r="F41" s="107" t="s">
        <v>216</v>
      </c>
      <c r="G41" s="107" t="s">
        <v>221</v>
      </c>
      <c r="H41" s="107" t="s">
        <v>218</v>
      </c>
      <c r="J41" s="26" t="s">
        <v>107</v>
      </c>
      <c r="L41" s="26" t="s">
        <v>212</v>
      </c>
      <c r="O41" s="26" t="s">
        <v>212</v>
      </c>
    </row>
    <row r="42" spans="2:18" s="26" customFormat="1" ht="15" x14ac:dyDescent="0.35">
      <c r="B42" s="97" t="s">
        <v>222</v>
      </c>
      <c r="C42" s="107" t="s">
        <v>215</v>
      </c>
      <c r="D42" s="107"/>
      <c r="E42" s="107"/>
      <c r="F42" s="107" t="s">
        <v>216</v>
      </c>
      <c r="G42" s="107" t="s">
        <v>223</v>
      </c>
      <c r="H42" s="107" t="s">
        <v>218</v>
      </c>
      <c r="J42" s="26" t="s">
        <v>107</v>
      </c>
      <c r="L42" s="26" t="s">
        <v>212</v>
      </c>
      <c r="O42" s="26" t="s">
        <v>212</v>
      </c>
    </row>
    <row r="43" spans="2:18" s="26" customFormat="1" ht="15" x14ac:dyDescent="0.35">
      <c r="B43" s="97" t="s">
        <v>224</v>
      </c>
      <c r="C43" s="107" t="s">
        <v>225</v>
      </c>
      <c r="D43" s="107"/>
      <c r="E43" s="107"/>
      <c r="F43" s="107" t="s">
        <v>226</v>
      </c>
      <c r="G43" s="107" t="s">
        <v>227</v>
      </c>
      <c r="H43" s="107" t="s">
        <v>218</v>
      </c>
      <c r="J43" s="26" t="s">
        <v>115</v>
      </c>
      <c r="L43" s="26" t="s">
        <v>212</v>
      </c>
      <c r="O43" s="26" t="s">
        <v>212</v>
      </c>
    </row>
    <row r="44" spans="2:18" s="26" customFormat="1" ht="15" x14ac:dyDescent="0.35">
      <c r="B44" s="97"/>
      <c r="C44" s="107" t="s">
        <v>228</v>
      </c>
      <c r="D44" s="107"/>
      <c r="E44" s="107"/>
      <c r="F44" s="107"/>
      <c r="G44" s="107" t="s">
        <v>229</v>
      </c>
      <c r="H44" s="107" t="s">
        <v>218</v>
      </c>
      <c r="J44" s="26" t="s">
        <v>93</v>
      </c>
      <c r="L44" s="26" t="s">
        <v>212</v>
      </c>
      <c r="O44" s="26" t="s">
        <v>212</v>
      </c>
    </row>
    <row r="45" spans="2:18" s="26" customFormat="1" ht="15" x14ac:dyDescent="0.35">
      <c r="B45" s="21"/>
      <c r="C45" s="107" t="s">
        <v>230</v>
      </c>
      <c r="D45" s="107"/>
      <c r="E45" s="107"/>
      <c r="F45" s="107"/>
      <c r="G45" s="107" t="s">
        <v>229</v>
      </c>
      <c r="H45" s="107" t="s">
        <v>218</v>
      </c>
      <c r="J45" s="26" t="s">
        <v>93</v>
      </c>
      <c r="L45" s="26" t="s">
        <v>212</v>
      </c>
      <c r="O45" s="26" t="s">
        <v>212</v>
      </c>
    </row>
    <row r="46" spans="2:18" s="26" customFormat="1" ht="15" x14ac:dyDescent="0.35">
      <c r="B46" s="97"/>
      <c r="C46" s="107" t="s">
        <v>231</v>
      </c>
      <c r="D46" s="107"/>
      <c r="E46" s="107"/>
      <c r="F46" s="107"/>
      <c r="G46" s="107" t="s">
        <v>229</v>
      </c>
      <c r="H46" s="107" t="s">
        <v>218</v>
      </c>
      <c r="J46" s="26" t="s">
        <v>93</v>
      </c>
      <c r="L46" s="26" t="s">
        <v>212</v>
      </c>
      <c r="O46" s="26" t="s">
        <v>212</v>
      </c>
    </row>
    <row r="47" spans="2:18" ht="15" x14ac:dyDescent="0.35">
      <c r="B47" s="97"/>
      <c r="C47" s="107" t="s">
        <v>232</v>
      </c>
      <c r="D47" s="107"/>
      <c r="E47" s="107"/>
      <c r="F47" s="107"/>
      <c r="G47" s="107" t="s">
        <v>229</v>
      </c>
      <c r="H47" s="107" t="s">
        <v>218</v>
      </c>
      <c r="I47" s="97"/>
      <c r="J47" s="26" t="s">
        <v>93</v>
      </c>
      <c r="K47" s="97"/>
      <c r="L47" s="26" t="s">
        <v>212</v>
      </c>
      <c r="M47" s="97"/>
      <c r="N47" s="97"/>
      <c r="O47" s="26" t="s">
        <v>212</v>
      </c>
      <c r="P47" s="26"/>
      <c r="Q47" s="26"/>
      <c r="R47" s="26"/>
    </row>
    <row r="48" spans="2:18" ht="15" x14ac:dyDescent="0.35">
      <c r="B48" s="97"/>
      <c r="C48" s="107" t="s">
        <v>233</v>
      </c>
      <c r="D48" s="107"/>
      <c r="E48" s="107"/>
      <c r="F48" s="107"/>
      <c r="G48" s="107"/>
      <c r="H48" s="107" t="s">
        <v>218</v>
      </c>
      <c r="I48" s="97"/>
      <c r="J48" s="26" t="s">
        <v>93</v>
      </c>
      <c r="K48" s="97"/>
      <c r="L48" s="26" t="s">
        <v>212</v>
      </c>
      <c r="M48" s="97"/>
      <c r="N48" s="97"/>
      <c r="O48" s="26" t="s">
        <v>212</v>
      </c>
      <c r="P48" s="26"/>
      <c r="Q48" s="26"/>
      <c r="R48" s="26"/>
    </row>
    <row r="49" spans="2:20" ht="15" x14ac:dyDescent="0.35">
      <c r="B49" s="97"/>
      <c r="C49" s="107" t="s">
        <v>233</v>
      </c>
      <c r="D49" s="107"/>
      <c r="E49" s="107"/>
      <c r="F49" s="107"/>
      <c r="G49" s="107"/>
      <c r="H49" s="107" t="s">
        <v>218</v>
      </c>
      <c r="I49" s="97"/>
      <c r="J49" s="26" t="s">
        <v>93</v>
      </c>
      <c r="K49" s="97"/>
      <c r="L49" s="26" t="s">
        <v>212</v>
      </c>
      <c r="M49" s="97"/>
      <c r="N49" s="97"/>
      <c r="O49" s="26" t="s">
        <v>212</v>
      </c>
      <c r="P49" s="26"/>
      <c r="Q49" s="26"/>
      <c r="R49" s="26"/>
      <c r="S49" s="97"/>
      <c r="T49" s="97"/>
    </row>
    <row r="50" spans="2:20" s="26" customFormat="1" ht="15" x14ac:dyDescent="0.35">
      <c r="B50" s="97"/>
      <c r="C50" s="107" t="s">
        <v>233</v>
      </c>
      <c r="D50" s="107"/>
      <c r="E50" s="107"/>
      <c r="F50" s="107"/>
      <c r="G50" s="107"/>
      <c r="H50" s="107" t="s">
        <v>218</v>
      </c>
      <c r="J50" s="26" t="s">
        <v>93</v>
      </c>
      <c r="L50" s="26" t="s">
        <v>212</v>
      </c>
      <c r="O50" s="26" t="s">
        <v>212</v>
      </c>
    </row>
    <row r="51" spans="2:20" s="26" customFormat="1" ht="15" x14ac:dyDescent="0.35">
      <c r="B51" s="97"/>
      <c r="C51" s="107" t="s">
        <v>233</v>
      </c>
      <c r="D51" s="107"/>
      <c r="E51" s="107"/>
      <c r="F51" s="107"/>
      <c r="G51" s="107"/>
      <c r="H51" s="107" t="s">
        <v>218</v>
      </c>
      <c r="J51" s="26" t="s">
        <v>93</v>
      </c>
      <c r="L51" s="26" t="s">
        <v>212</v>
      </c>
      <c r="O51" s="26" t="s">
        <v>212</v>
      </c>
    </row>
    <row r="52" spans="2:20" s="26" customFormat="1" ht="15" x14ac:dyDescent="0.35">
      <c r="B52" s="97"/>
      <c r="C52" s="107" t="s">
        <v>233</v>
      </c>
      <c r="D52" s="107"/>
      <c r="E52" s="107"/>
      <c r="F52" s="107"/>
      <c r="G52" s="107"/>
      <c r="H52" s="107" t="s">
        <v>218</v>
      </c>
      <c r="J52" s="26" t="s">
        <v>93</v>
      </c>
      <c r="L52" s="26" t="s">
        <v>212</v>
      </c>
      <c r="O52" s="26" t="s">
        <v>212</v>
      </c>
    </row>
    <row r="53" spans="2:20" ht="15" x14ac:dyDescent="0.35">
      <c r="B53" s="97"/>
      <c r="C53" s="107" t="s">
        <v>233</v>
      </c>
      <c r="D53" s="107"/>
      <c r="E53" s="107"/>
      <c r="F53" s="107"/>
      <c r="G53" s="107"/>
      <c r="H53" s="107" t="s">
        <v>218</v>
      </c>
      <c r="I53" s="97"/>
      <c r="J53" s="26" t="s">
        <v>93</v>
      </c>
      <c r="K53" s="97"/>
      <c r="L53" s="26" t="s">
        <v>212</v>
      </c>
      <c r="M53" s="97"/>
      <c r="N53" s="97"/>
      <c r="O53" s="26" t="s">
        <v>212</v>
      </c>
      <c r="P53" s="26"/>
      <c r="Q53" s="26"/>
      <c r="R53" s="26"/>
      <c r="S53" s="97"/>
      <c r="T53" s="97"/>
    </row>
    <row r="54" spans="2:20" s="26" customFormat="1" ht="15" x14ac:dyDescent="0.35">
      <c r="B54" s="97"/>
      <c r="C54" s="107" t="s">
        <v>233</v>
      </c>
      <c r="D54" s="107"/>
      <c r="E54" s="107"/>
      <c r="F54" s="107"/>
      <c r="G54" s="107"/>
      <c r="H54" s="107" t="s">
        <v>218</v>
      </c>
      <c r="J54" s="26" t="s">
        <v>93</v>
      </c>
      <c r="L54" s="26" t="s">
        <v>212</v>
      </c>
      <c r="O54" s="26" t="s">
        <v>212</v>
      </c>
    </row>
    <row r="55" spans="2:20" ht="15" x14ac:dyDescent="0.35">
      <c r="B55" s="26" t="s">
        <v>161</v>
      </c>
      <c r="C55" s="107"/>
      <c r="D55" s="107"/>
      <c r="E55" s="107"/>
      <c r="F55" s="107"/>
      <c r="G55" s="107"/>
      <c r="H55" s="107"/>
      <c r="I55" s="97"/>
      <c r="J55" s="26" t="s">
        <v>93</v>
      </c>
      <c r="K55" s="97"/>
      <c r="L55" s="26" t="s">
        <v>212</v>
      </c>
      <c r="M55" s="97"/>
      <c r="N55" s="97"/>
      <c r="O55" s="26" t="s">
        <v>212</v>
      </c>
      <c r="P55" s="26"/>
      <c r="Q55" s="26"/>
      <c r="R55" s="26"/>
      <c r="S55" s="97"/>
      <c r="T55" s="97"/>
    </row>
    <row r="56" spans="2:20" ht="15" x14ac:dyDescent="0.3">
      <c r="B56" s="97"/>
      <c r="C56" s="97"/>
      <c r="D56" s="97"/>
      <c r="E56" s="97"/>
      <c r="F56" s="97"/>
      <c r="G56" s="97"/>
      <c r="H56" s="97"/>
      <c r="I56" s="97"/>
      <c r="J56" s="97"/>
      <c r="K56" s="97"/>
      <c r="L56" s="97"/>
      <c r="M56" s="97"/>
      <c r="N56" s="97"/>
      <c r="O56" s="97"/>
      <c r="P56" s="97"/>
      <c r="Q56" s="97"/>
      <c r="R56" s="97"/>
      <c r="S56" s="97"/>
      <c r="T56" s="97"/>
    </row>
    <row r="57" spans="2:20" ht="15" x14ac:dyDescent="0.3">
      <c r="B57" s="192" t="s">
        <v>234</v>
      </c>
      <c r="C57" s="97"/>
      <c r="D57" s="97"/>
      <c r="E57" s="97"/>
      <c r="F57" s="97"/>
      <c r="G57" s="97"/>
      <c r="H57" s="97"/>
      <c r="I57" s="97"/>
      <c r="J57" s="97"/>
      <c r="K57" s="97"/>
      <c r="L57" s="97"/>
      <c r="M57" s="97"/>
      <c r="N57" s="97"/>
      <c r="O57" s="97"/>
      <c r="P57" s="97"/>
      <c r="Q57" s="97"/>
      <c r="R57" s="97"/>
      <c r="S57" s="97"/>
      <c r="T57" s="97"/>
    </row>
    <row r="58" spans="2:20" s="26" customFormat="1" ht="15" x14ac:dyDescent="0.3">
      <c r="B58" s="97"/>
      <c r="C58" s="97"/>
      <c r="D58" s="97"/>
      <c r="E58" s="97"/>
    </row>
    <row r="59" spans="2:20" ht="15" x14ac:dyDescent="0.3">
      <c r="B59" s="97"/>
      <c r="C59" s="97"/>
      <c r="D59" s="97"/>
      <c r="E59" s="97"/>
      <c r="F59" s="97"/>
      <c r="G59" s="97"/>
      <c r="H59" s="97"/>
      <c r="I59" s="97"/>
      <c r="J59" s="97"/>
      <c r="K59" s="97"/>
      <c r="L59" s="97"/>
      <c r="M59" s="97"/>
      <c r="N59" s="97"/>
      <c r="O59" s="97"/>
      <c r="P59" s="97"/>
      <c r="Q59" s="97"/>
      <c r="R59" s="97"/>
      <c r="S59" s="97"/>
      <c r="T59" s="97"/>
    </row>
    <row r="60" spans="2:20" ht="15" x14ac:dyDescent="0.3">
      <c r="B60" s="97"/>
      <c r="C60" s="97"/>
      <c r="D60" s="97"/>
      <c r="E60" s="97"/>
      <c r="F60" s="97"/>
      <c r="G60" s="97"/>
      <c r="H60" s="97"/>
      <c r="I60" s="97"/>
      <c r="J60" s="97"/>
      <c r="K60" s="97"/>
      <c r="L60" s="97"/>
      <c r="M60" s="97"/>
      <c r="N60" s="97"/>
      <c r="O60" s="97"/>
      <c r="P60" s="97"/>
      <c r="Q60" s="97"/>
      <c r="R60" s="97"/>
      <c r="S60" s="97"/>
      <c r="T60" s="97"/>
    </row>
    <row r="61" spans="2:20" ht="15" x14ac:dyDescent="0.3">
      <c r="B61" s="97"/>
      <c r="C61" s="97"/>
      <c r="D61" s="97"/>
      <c r="E61" s="97"/>
      <c r="F61" s="97"/>
      <c r="G61" s="97"/>
      <c r="H61" s="97"/>
      <c r="I61" s="97"/>
      <c r="J61" s="97"/>
      <c r="K61" s="97"/>
      <c r="L61" s="97"/>
      <c r="M61" s="97"/>
      <c r="N61" s="97"/>
      <c r="O61" s="97"/>
      <c r="P61" s="97"/>
      <c r="Q61" s="97"/>
      <c r="R61" s="97"/>
      <c r="S61" s="97"/>
      <c r="T61" s="97"/>
    </row>
    <row r="62" spans="2:20" ht="15" x14ac:dyDescent="0.3">
      <c r="B62" s="97"/>
      <c r="C62" s="97"/>
      <c r="D62" s="97"/>
      <c r="E62" s="97"/>
      <c r="F62" s="97"/>
      <c r="G62" s="97"/>
      <c r="H62" s="97"/>
      <c r="I62" s="97"/>
      <c r="J62" s="97"/>
      <c r="K62" s="97"/>
      <c r="L62" s="97"/>
      <c r="M62" s="97"/>
      <c r="N62" s="97"/>
      <c r="O62" s="97"/>
      <c r="P62" s="97"/>
      <c r="Q62" s="97"/>
      <c r="R62" s="97"/>
      <c r="S62" s="97"/>
      <c r="T62" s="97"/>
    </row>
    <row r="63" spans="2:20" ht="15" x14ac:dyDescent="0.3">
      <c r="B63" s="97"/>
      <c r="C63" s="97"/>
      <c r="D63" s="97"/>
      <c r="E63" s="97"/>
      <c r="F63" s="97"/>
      <c r="G63" s="97"/>
      <c r="H63" s="97"/>
      <c r="I63" s="97"/>
      <c r="J63" s="97"/>
      <c r="K63" s="97"/>
      <c r="L63" s="97"/>
      <c r="M63" s="97"/>
      <c r="N63" s="97"/>
      <c r="O63" s="97"/>
      <c r="P63" s="97"/>
      <c r="Q63" s="97"/>
      <c r="R63" s="97"/>
      <c r="S63" s="97"/>
      <c r="T63" s="97"/>
    </row>
    <row r="64" spans="2:20" ht="15" x14ac:dyDescent="0.3">
      <c r="B64" s="97"/>
      <c r="C64" s="97"/>
      <c r="D64" s="97"/>
      <c r="E64" s="97"/>
      <c r="F64" s="97"/>
      <c r="G64" s="97"/>
      <c r="H64" s="97"/>
      <c r="I64" s="97"/>
      <c r="J64" s="97"/>
      <c r="K64" s="97"/>
      <c r="L64" s="97"/>
      <c r="M64" s="97"/>
      <c r="N64" s="97"/>
      <c r="O64" s="97"/>
      <c r="P64" s="97"/>
      <c r="Q64" s="97"/>
      <c r="R64" s="97"/>
      <c r="S64" s="97"/>
      <c r="T64" s="97"/>
    </row>
    <row r="65" spans="2:20" ht="15" x14ac:dyDescent="0.3">
      <c r="B65" s="97"/>
      <c r="C65" s="97"/>
      <c r="D65" s="97"/>
      <c r="E65" s="97"/>
      <c r="F65" s="97"/>
      <c r="G65" s="97"/>
      <c r="H65" s="97"/>
      <c r="I65" s="97"/>
      <c r="J65" s="97"/>
      <c r="K65" s="97"/>
      <c r="L65" s="97"/>
      <c r="M65" s="97"/>
      <c r="N65" s="97"/>
      <c r="O65" s="97"/>
      <c r="P65" s="97"/>
      <c r="Q65" s="97"/>
      <c r="R65" s="97"/>
      <c r="S65" s="97"/>
      <c r="T65" s="97"/>
    </row>
    <row r="66" spans="2:20" ht="15" customHeight="1" x14ac:dyDescent="0.3">
      <c r="B66" s="97"/>
      <c r="C66" s="97"/>
      <c r="D66" s="97"/>
      <c r="E66" s="97"/>
      <c r="F66" s="97"/>
      <c r="G66" s="97"/>
      <c r="H66" s="97"/>
      <c r="I66" s="97"/>
      <c r="J66" s="97"/>
      <c r="K66" s="97"/>
      <c r="L66" s="97"/>
      <c r="M66" s="97"/>
      <c r="N66" s="97"/>
      <c r="O66" s="97"/>
      <c r="P66" s="97"/>
      <c r="Q66" s="97"/>
      <c r="R66" s="97"/>
      <c r="S66" s="97"/>
      <c r="T66" s="97"/>
    </row>
    <row r="67" spans="2:20" ht="15" customHeight="1" x14ac:dyDescent="0.3">
      <c r="B67" s="97"/>
      <c r="C67" s="97"/>
      <c r="D67" s="97"/>
      <c r="E67" s="97"/>
      <c r="F67" s="97"/>
      <c r="G67" s="97"/>
      <c r="H67" s="97"/>
      <c r="I67" s="97"/>
      <c r="J67" s="97"/>
      <c r="K67" s="97"/>
      <c r="L67" s="97"/>
      <c r="M67" s="97"/>
      <c r="N67" s="97"/>
      <c r="O67" s="97"/>
      <c r="P67" s="97"/>
      <c r="Q67" s="97"/>
      <c r="R67" s="97"/>
      <c r="S67" s="97"/>
      <c r="T67" s="97"/>
    </row>
    <row r="68" spans="2:20" ht="15" x14ac:dyDescent="0.3">
      <c r="B68" s="97"/>
      <c r="C68" s="97"/>
      <c r="D68" s="97"/>
      <c r="E68" s="97"/>
      <c r="F68" s="97"/>
      <c r="G68" s="97"/>
      <c r="H68" s="97"/>
      <c r="I68" s="97"/>
      <c r="J68" s="97"/>
      <c r="K68" s="97"/>
      <c r="L68" s="97"/>
      <c r="M68" s="97"/>
      <c r="N68" s="97"/>
      <c r="O68" s="97"/>
      <c r="P68" s="97"/>
      <c r="Q68" s="97"/>
      <c r="R68" s="97"/>
      <c r="S68" s="97"/>
      <c r="T68" s="97"/>
    </row>
    <row r="69" spans="2:20" ht="15" x14ac:dyDescent="0.3">
      <c r="B69" s="97"/>
      <c r="C69" s="97"/>
      <c r="D69" s="97"/>
      <c r="E69" s="97"/>
      <c r="F69" s="97"/>
      <c r="G69" s="97"/>
      <c r="H69" s="97"/>
      <c r="I69" s="97"/>
      <c r="J69" s="97"/>
      <c r="K69" s="97"/>
      <c r="L69" s="97"/>
      <c r="M69" s="97"/>
      <c r="N69" s="97"/>
      <c r="O69" s="97"/>
      <c r="P69" s="97"/>
      <c r="Q69" s="97"/>
      <c r="R69" s="97"/>
      <c r="S69" s="97"/>
      <c r="T69" s="97"/>
    </row>
    <row r="70" spans="2:20" ht="18.75" customHeight="1" x14ac:dyDescent="0.3">
      <c r="B70" s="97"/>
      <c r="C70" s="97"/>
      <c r="D70" s="97"/>
      <c r="E70" s="97"/>
      <c r="F70" s="97"/>
      <c r="G70" s="97"/>
      <c r="H70" s="97"/>
      <c r="I70" s="97"/>
      <c r="J70" s="97"/>
      <c r="K70" s="97"/>
      <c r="L70" s="97"/>
      <c r="M70" s="97"/>
      <c r="N70" s="97"/>
      <c r="O70" s="97"/>
      <c r="P70" s="97"/>
      <c r="Q70" s="97"/>
      <c r="R70" s="97"/>
      <c r="S70" s="97"/>
      <c r="T70" s="97"/>
    </row>
    <row r="71" spans="2:20" ht="15" x14ac:dyDescent="0.3">
      <c r="B71" s="97"/>
      <c r="C71" s="97"/>
      <c r="D71" s="97"/>
      <c r="E71" s="97"/>
      <c r="F71" s="97"/>
      <c r="G71" s="97"/>
      <c r="H71" s="97"/>
      <c r="I71" s="97"/>
      <c r="J71" s="97"/>
      <c r="K71" s="97"/>
      <c r="L71" s="97"/>
      <c r="M71" s="97"/>
      <c r="N71" s="97"/>
      <c r="O71" s="97"/>
      <c r="P71" s="97"/>
      <c r="Q71" s="97"/>
      <c r="R71" s="97"/>
      <c r="S71" s="97"/>
      <c r="T71" s="97"/>
    </row>
    <row r="72" spans="2:20" ht="15" x14ac:dyDescent="0.3">
      <c r="B72" s="97"/>
      <c r="C72" s="97"/>
      <c r="D72" s="97"/>
      <c r="E72" s="97"/>
      <c r="F72" s="97"/>
      <c r="G72" s="97"/>
      <c r="H72" s="97"/>
      <c r="I72" s="97"/>
      <c r="J72" s="97"/>
      <c r="K72" s="97"/>
      <c r="L72" s="97"/>
      <c r="M72" s="97"/>
      <c r="N72" s="97"/>
      <c r="O72" s="97"/>
      <c r="P72" s="97"/>
      <c r="Q72" s="97"/>
      <c r="R72" s="97"/>
      <c r="S72" s="97"/>
      <c r="T72" s="97"/>
    </row>
    <row r="73" spans="2:20" ht="15" x14ac:dyDescent="0.3">
      <c r="B73" s="97"/>
      <c r="C73" s="97"/>
      <c r="D73" s="97"/>
      <c r="E73" s="97"/>
      <c r="F73" s="97"/>
      <c r="G73" s="97"/>
      <c r="H73" s="97"/>
      <c r="I73" s="97"/>
      <c r="J73" s="97"/>
      <c r="K73" s="97"/>
      <c r="L73" s="97"/>
      <c r="M73" s="97"/>
      <c r="N73" s="97"/>
      <c r="O73" s="97"/>
      <c r="P73" s="97"/>
      <c r="Q73" s="97"/>
      <c r="R73" s="97"/>
      <c r="S73" s="97"/>
      <c r="T73" s="97"/>
    </row>
    <row r="74" spans="2:20" ht="15" x14ac:dyDescent="0.3">
      <c r="B74" s="97"/>
      <c r="C74" s="97"/>
      <c r="D74" s="97"/>
      <c r="E74" s="97"/>
      <c r="F74" s="97"/>
      <c r="G74" s="97"/>
      <c r="H74" s="97"/>
      <c r="I74" s="97"/>
      <c r="J74" s="97"/>
      <c r="K74" s="97"/>
      <c r="L74" s="97"/>
      <c r="M74" s="97"/>
      <c r="N74" s="97"/>
      <c r="O74" s="97"/>
      <c r="P74" s="97"/>
      <c r="Q74" s="97"/>
      <c r="R74" s="97"/>
      <c r="S74" s="97"/>
      <c r="T74" s="97"/>
    </row>
    <row r="75" spans="2:20" ht="15" x14ac:dyDescent="0.3">
      <c r="B75" s="97"/>
      <c r="C75" s="97"/>
      <c r="D75" s="97"/>
      <c r="E75" s="97"/>
      <c r="F75" s="97"/>
      <c r="G75" s="97"/>
      <c r="H75" s="97"/>
      <c r="I75" s="97"/>
      <c r="J75" s="97"/>
      <c r="K75" s="97"/>
      <c r="L75" s="97"/>
      <c r="M75" s="97"/>
      <c r="N75" s="97"/>
      <c r="O75" s="97"/>
      <c r="P75" s="97"/>
      <c r="Q75" s="97"/>
      <c r="R75" s="97"/>
      <c r="S75" s="97"/>
      <c r="T75" s="97"/>
    </row>
    <row r="76" spans="2:20" ht="15" x14ac:dyDescent="0.3">
      <c r="B76" s="97"/>
      <c r="C76" s="97"/>
      <c r="D76" s="97"/>
      <c r="E76" s="97"/>
      <c r="F76" s="97"/>
      <c r="G76" s="97"/>
      <c r="H76" s="97"/>
      <c r="I76" s="97"/>
      <c r="J76" s="97"/>
      <c r="K76" s="97"/>
      <c r="L76" s="97"/>
      <c r="M76" s="97"/>
      <c r="N76" s="97"/>
      <c r="O76" s="97"/>
      <c r="P76" s="97"/>
      <c r="Q76" s="97"/>
      <c r="R76" s="97"/>
      <c r="S76" s="97"/>
      <c r="T76" s="97"/>
    </row>
    <row r="77" spans="2:20" ht="15" x14ac:dyDescent="0.3">
      <c r="B77" s="97"/>
      <c r="C77" s="97"/>
      <c r="D77" s="97"/>
      <c r="E77" s="97"/>
      <c r="F77" s="97"/>
      <c r="G77" s="97"/>
      <c r="H77" s="97"/>
      <c r="I77" s="97"/>
      <c r="J77" s="97"/>
      <c r="K77" s="97"/>
      <c r="L77" s="97"/>
      <c r="M77" s="97"/>
      <c r="N77" s="97"/>
      <c r="O77" s="97"/>
      <c r="P77" s="97"/>
      <c r="Q77" s="97"/>
      <c r="R77" s="97"/>
      <c r="S77" s="97"/>
      <c r="T77" s="97"/>
    </row>
    <row r="78" spans="2:20" ht="15" x14ac:dyDescent="0.3">
      <c r="B78" s="97"/>
      <c r="C78" s="97"/>
      <c r="D78" s="97"/>
      <c r="E78" s="97"/>
      <c r="F78" s="97"/>
      <c r="G78" s="97"/>
      <c r="H78" s="97"/>
      <c r="I78" s="97"/>
      <c r="J78" s="97"/>
      <c r="K78" s="97"/>
      <c r="L78" s="97"/>
      <c r="M78" s="97"/>
      <c r="N78" s="97"/>
      <c r="O78" s="97"/>
      <c r="P78" s="97"/>
      <c r="Q78" s="97"/>
      <c r="R78" s="97"/>
      <c r="S78" s="97"/>
      <c r="T78" s="97"/>
    </row>
    <row r="79" spans="2:20" ht="15" x14ac:dyDescent="0.3">
      <c r="B79" s="97"/>
      <c r="C79" s="97"/>
      <c r="D79" s="97"/>
      <c r="E79" s="97"/>
      <c r="F79" s="97"/>
      <c r="G79" s="97"/>
      <c r="H79" s="97"/>
      <c r="I79" s="97"/>
      <c r="J79" s="97"/>
      <c r="K79" s="97"/>
      <c r="L79" s="97"/>
      <c r="M79" s="97"/>
      <c r="N79" s="97"/>
      <c r="O79" s="97"/>
      <c r="P79" s="97"/>
      <c r="Q79" s="97"/>
      <c r="R79" s="97"/>
      <c r="S79" s="97"/>
      <c r="T79" s="97"/>
    </row>
    <row r="80" spans="2:20" ht="15" x14ac:dyDescent="0.3">
      <c r="B80" s="97"/>
      <c r="C80" s="97"/>
      <c r="D80" s="97"/>
      <c r="E80" s="97"/>
      <c r="F80" s="97"/>
      <c r="G80" s="97"/>
      <c r="H80" s="97"/>
      <c r="I80" s="97"/>
      <c r="J80" s="97"/>
      <c r="K80" s="97"/>
      <c r="L80" s="97"/>
      <c r="M80" s="97"/>
      <c r="N80" s="97"/>
      <c r="O80" s="97"/>
      <c r="P80" s="97"/>
      <c r="Q80" s="97"/>
      <c r="R80" s="97"/>
      <c r="S80" s="97"/>
      <c r="T80" s="97"/>
    </row>
    <row r="81" spans="2:5" ht="15" x14ac:dyDescent="0.3">
      <c r="B81" s="97"/>
      <c r="C81" s="97"/>
      <c r="D81" s="97"/>
      <c r="E81" s="97"/>
    </row>
    <row r="82" spans="2:5" ht="15" x14ac:dyDescent="0.3">
      <c r="B82" s="97"/>
      <c r="C82" s="97"/>
      <c r="D82" s="97"/>
      <c r="E82" s="97"/>
    </row>
    <row r="83" spans="2:5" ht="15" x14ac:dyDescent="0.3">
      <c r="B83" s="97"/>
      <c r="C83" s="97"/>
      <c r="D83" s="97"/>
      <c r="E83" s="97"/>
    </row>
    <row r="84" spans="2:5" ht="15" x14ac:dyDescent="0.3">
      <c r="B84" s="97"/>
      <c r="C84" s="97"/>
      <c r="D84" s="97"/>
      <c r="E84" s="97"/>
    </row>
    <row r="85" spans="2:5" ht="15" x14ac:dyDescent="0.3">
      <c r="B85" s="97"/>
      <c r="C85" s="97"/>
      <c r="D85" s="97"/>
      <c r="E85" s="97"/>
    </row>
    <row r="86" spans="2:5" ht="15" x14ac:dyDescent="0.3">
      <c r="B86" s="97"/>
      <c r="C86" s="97"/>
      <c r="D86" s="97"/>
      <c r="E86" s="97"/>
    </row>
    <row r="87" spans="2:5" ht="15" x14ac:dyDescent="0.3">
      <c r="B87" s="97"/>
      <c r="C87" s="97"/>
      <c r="D87" s="97"/>
      <c r="E87" s="97"/>
    </row>
    <row r="88" spans="2:5" ht="15" x14ac:dyDescent="0.3">
      <c r="B88" s="97"/>
      <c r="C88" s="97"/>
      <c r="D88" s="97"/>
      <c r="E88" s="97"/>
    </row>
    <row r="89" spans="2:5" ht="15" x14ac:dyDescent="0.3">
      <c r="B89" s="97"/>
      <c r="C89" s="97"/>
      <c r="D89" s="97"/>
      <c r="E89" s="97"/>
    </row>
    <row r="90" spans="2:5" ht="15" x14ac:dyDescent="0.3">
      <c r="B90" s="97"/>
      <c r="C90" s="97"/>
      <c r="D90" s="97"/>
      <c r="E90" s="97"/>
    </row>
    <row r="91" spans="2:5" ht="15" x14ac:dyDescent="0.3">
      <c r="B91" s="97"/>
      <c r="C91" s="97"/>
      <c r="D91" s="97"/>
      <c r="E91" s="97"/>
    </row>
  </sheetData>
  <mergeCells count="12">
    <mergeCell ref="B5:J5"/>
    <mergeCell ref="B8:J8"/>
    <mergeCell ref="B10:J10"/>
    <mergeCell ref="B7:F7"/>
    <mergeCell ref="B6:G6"/>
    <mergeCell ref="B9:G9"/>
    <mergeCell ref="P37:Q37"/>
    <mergeCell ref="M37:O37"/>
    <mergeCell ref="J28:M28"/>
    <mergeCell ref="B28:G28"/>
    <mergeCell ref="B11:J11"/>
    <mergeCell ref="B14:D14"/>
  </mergeCells>
  <phoneticPr fontId="65" type="noConversion"/>
  <dataValidations count="32">
    <dataValidation type="list" allowBlank="1" showInputMessage="1" showErrorMessage="1" promptTitle="Please select Sector" prompt="Please select the relevant sector of the company from the list" sqref="F30:F35" xr:uid="{868FFED3-1B0C-4918-8778-E1FA1953F99F}">
      <formula1>Sector_list</formula1>
    </dataValidation>
    <dataValidation allowBlank="1" showInputMessage="1" showErrorMessage="1" promptTitle="Company name" prompt="Input company name here._x000a__x000a_Please refrain from using acronyms, and input complete name." sqref="B30:B35" xr:uid="{C350F0E4-4E62-4F30-B87E-F27D6B9371A9}"/>
    <dataValidation allowBlank="1" showInputMessage="1" showErrorMessage="1" promptTitle="Identification #" prompt="Please input unique identification number, such as TIN, organisational number or similar" sqref="E30:E35" xr:uid="{4120235B-D2FD-4BFD-ABFB-C2C2C7807A6F}"/>
    <dataValidation allowBlank="1" showInputMessage="1" showErrorMessage="1" promptTitle="Please insert commodities" prompt="Please insert the relevant commodities of the company here, separated by commas." sqref="G30:G34" xr:uid="{6A44821C-9A13-4D03-9DBE-3FE545535EDF}"/>
    <dataValidation allowBlank="1" showInputMessage="1" showErrorMessage="1" promptTitle="Name of identifier" prompt="Please input name of identifier, such as &quot;Taxpayer Identification Number&quot; or similar." sqref="B26:B27" xr:uid="{412124B2-A34B-47AD-A7F2-2DA2FD26EE6D}"/>
    <dataValidation allowBlank="1" showInputMessage="1" showErrorMessage="1" promptTitle="Name of register" prompt="Please input name of register or agency" sqref="C26:C27" xr:uid="{2DCD63E0-4119-4A73-AC8A-488AF5C36CD2}"/>
    <dataValidation allowBlank="1" showInputMessage="1" showErrorMessage="1" promptTitle="Registry URL" prompt="Please insert direct URL to the registry or agency" sqref="D26:D27" xr:uid="{A7D4AC68-A245-49BE-B706-C7C76BB5669E}"/>
    <dataValidation allowBlank="1" showInputMessage="1" showErrorMessage="1" promptTitle="Affiliated Companies" prompt="Please insert the relevant companies affiliated to the project here, separated by commas." sqref="F39:F55" xr:uid="{E12F2734-F1F8-415D-942B-52F213FABA12}"/>
    <dataValidation type="textLength" allowBlank="1" showInputMessage="1" showErrorMessage="1" errorTitle="Please do not edit these cells" error="Please do not edit these cells" sqref="B26:B27" xr:uid="{81EFF6B9-0948-4ED1-9FAA-6EA0DE53E4C0}">
      <formula1>10000</formula1>
      <formula2>50000</formula2>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J39:J55" xr:uid="{8671A7B4-FBEE-40B4-83E1-8302DA427313}">
      <formula1>"&lt;Select unit&gt;,Sm3,Sm3 o.e.,Barrels,Tonnes,oz,carats,Scf"</formula1>
    </dataValidation>
    <dataValidation type="list" allowBlank="1" showInputMessage="1" showErrorMessage="1" sqref="H39:H55" xr:uid="{49FD5F6B-C034-4C11-BDF9-18680C0BE353}">
      <formula1>Project_phases_list</formula1>
    </dataValidation>
    <dataValidation type="list" allowBlank="1" showInputMessage="1" showErrorMessage="1" promptTitle="Please insert commodity" prompt="Please insert the relevant commodities of the project here, one commodity for each row. If one project generates more than one commodity, please use several rows." sqref="G39:G55" xr:uid="{5D281347-915C-4D0E-B76F-154D7B7C68B3}">
      <formula1>Commodity_names</formula1>
    </dataValidation>
    <dataValidation type="list" allowBlank="1" showInputMessage="1" showErrorMessage="1" promptTitle="Government agency type" prompt="Choose type of government agency from the drop-down list._x000a_Please refrain from using custom types if possible." sqref="C16:C21" xr:uid="{6D7DD8FD-6ED6-4A3A-A7DE-59B056350A18}">
      <formula1>Agency_type</formula1>
    </dataValidation>
    <dataValidation allowBlank="1" showInputMessage="1" showErrorMessage="1" promptTitle="Receiving government agency" prompt="Input the name of the government recipient here._x000a__x000a_Please refrain from using acronyms, and input complete name." sqref="B16:B21" xr:uid="{125DD936-3706-43C4-A261-DA623EB281A6}"/>
    <dataValidation type="textLength" allowBlank="1" showInputMessage="1" showErrorMessage="1" sqref="I15:M21 F22:F24 G22:G27 B22:B23 A29:B29 A30:A55 B38:C38 F38:L38 N29:N35 D29:G29 J22:J27 H22:I28 I29:J29 C22:D24 B1:J1 G12:J14 A22:A28 B36:J36 E22:E27 B12:B15 E12:F13 C12:D14 C15:E15 B37:K37 A1:A15" xr:uid="{4B9AA2B5-1E60-430C-BA7F-02CA306120F1}">
      <formula1>9999999</formula1>
      <formula2>99999999</formula2>
    </dataValidation>
    <dataValidation type="textLength" allowBlank="1" showInputMessage="1" showErrorMessage="1" errorTitle="Do not edit - based on Part 4" error="These cells will be filled automatically" promptTitle="Do not edit - based on Part 4" prompt=" " sqref="E16:E21 H30:H35" xr:uid="{E7078589-660C-4DA2-9592-E8A92A55EA9A}">
      <formula1>999999</formula1>
      <formula2>9999999</formula2>
    </dataValidation>
    <dataValidation type="decimal" allowBlank="1" showInputMessage="1" showErrorMessage="1" errorTitle="Please only input numbers" error="Only numbers should be included in these cells" promptTitle="Production volume" prompt="Please input the production volume of the project here." sqref="I39:I55" xr:uid="{43FE69DE-8E41-4A8E-A395-A2B85FFFBBC2}">
      <formula1>0</formula1>
      <formula2>1000000000000000</formula2>
    </dataValidation>
    <dataValidation type="decimal" allowBlank="1" showInputMessage="1" showErrorMessage="1" errorTitle="Please only input numbers" error="Only numbers should be included in these cells" promptTitle="Production values" prompt="Please input the production value of the project here." sqref="K39:K55" xr:uid="{83119F12-BEE5-4AB0-AD82-3D216DB6144F}">
      <formula1>0</formula1>
      <formula2>1000000000000000</formula2>
    </dataValidation>
    <dataValidation allowBlank="1" showInputMessage="1" showErrorMessage="1" promptTitle="Project name" prompt="Input project name here._x000a__x000a_Please refrain from using acronyms, and input complete name." sqref="B39:B55" xr:uid="{F99FE9B0-5192-4241-983B-FDB53885E318}"/>
    <dataValidation allowBlank="1" showInputMessage="1" showErrorMessage="1" promptTitle="Greenhouse Gas emissions" prompt="Tonnes equivalent CO2, Scope 1 and Scope 2" sqref="Q39:Q55" xr:uid="{1510047E-83EC-4065-B3B8-8BCB8039C079}"/>
    <dataValidation allowBlank="1" showInputMessage="1" showErrorMessage="1" promptTitle="Reference number" prompt="Please input the reference number of the legal agreement: contract, licence, lease, concession..." sqref="C39:C55" xr:uid="{FF6DDDEB-45F7-4DC8-8F55-BED4849AE1BE}"/>
    <dataValidation allowBlank="1" showInputMessage="1" showErrorMessage="1" promptTitle="Starting date" prompt="Please input the start date of the project in specific format_x000a__x000a_YYYY-MM-DD" sqref="D39:D55" xr:uid="{97222098-2709-4F42-AE33-BCC11C66118F}"/>
    <dataValidation allowBlank="1" showInputMessage="1" showErrorMessage="1" promptTitle="Expiry date" prompt="Please input the expiry date of the project in specific format_x000a__x000a_YYYY-MM-DD" sqref="E39:E55" xr:uid="{E63A87CB-786C-4436-972D-FE3A46BE4A65}"/>
    <dataValidation type="list" allowBlank="1" showInputMessage="1" showErrorMessage="1" promptTitle="Supporting company" prompt="Is the company an EITI supporting company (or a subsidiary of supporting company)_x000a_Yes_x000a_No_x000a_Subsidiary" sqref="C30:C35" xr:uid="{5D3B5D47-B24A-4CDA-B5CA-62913F2CF4A3}">
      <formula1>"Yes, No, Subsidiary of Supporting company"</formula1>
    </dataValidation>
    <dataValidation allowBlank="1" showInputMessage="1" showErrorMessage="1" promptTitle="Identification" prompt="Please input identification number for the reporting government entity, if applicable." sqref="D16:E21 H30:H35" xr:uid="{8310B678-8255-46C8-AF1B-93E3C1B16E87}"/>
    <dataValidation errorStyle="warning" allowBlank="1" showInputMessage="1" showErrorMessage="1" errorTitle="URL " error="Please input a link in these cells" sqref="I30:I35" xr:uid="{900097FA-9B5D-417A-9DC5-30D28C0778EB}"/>
    <dataValidation type="list" allowBlank="1" showInputMessage="1" showErrorMessage="1" promptTitle="Submitted EITI Reporting" prompt="Has the entity reported under EITI reporting? _x000a_Yes_x000a_No" sqref="F16:F21 K30:K35" xr:uid="{B30B40CE-72B6-4E58-A2A1-77BD9159985A}">
      <formula1>"Yes, No"</formula1>
    </dataValidation>
    <dataValidation type="list" allowBlank="1" showInputMessage="1" showErrorMessage="1" promptTitle="EITI quality assurances" prompt="Did the entity comply with additional quality assurances agreed by the MSG? _x000a_Yes_x000a_No" sqref="H16:H21 M30:M35" xr:uid="{B877F9CB-63AF-4C1B-A317-78B55198F866}">
      <formula1>"Yes, No"</formula1>
    </dataValidation>
    <dataValidation type="list" allowBlank="1" showInputMessage="1" showErrorMessage="1" promptTitle="Existing audit standards" prompt="Did the entity follow national audit standards? _x000a_Yes_x000a_No_x000a_Unclear" sqref="G16:G21 L30:L35" xr:uid="{AFD1C2D9-FB03-4033-A799-3A153786AB3E}">
      <formula1>Reliability</formula1>
    </dataValidation>
    <dataValidation type="textLength" allowBlank="1" showInputMessage="1" showErrorMessage="1" errorTitle="Do not edit - based on Part 4" error="These cells will be filled automatically" promptTitle="Do not edit - based on Part 5" prompt=" " sqref="H30:H35" xr:uid="{98C7DA6B-F0CF-4B56-9A53-608F065CD9D2}">
      <formula1>999999</formula1>
      <formula2>9999999</formula2>
    </dataValidation>
    <dataValidation errorStyle="warning" allowBlank="1" showInputMessage="1" showErrorMessage="1" errorTitle="URL " error="Please input a link in these cells" promptTitle="Link to documentation" prompt="Please add a link to the Audited financial statements or any other relevant document" sqref="J30:J35" xr:uid="{D32E93DB-AB44-42A0-86E8-0668D1A94332}"/>
    <dataValidation type="textLength" allowBlank="1" showInputMessage="1" showErrorMessage="1" errorTitle="Do not edit - based on Part 5" error="These cells will be filled automatically" promptTitle="Do not edit - based on Part 5" prompt=" " sqref="H35" xr:uid="{2BCEEFFB-F53B-447A-B186-30716C5F803B}">
      <formula1>999999</formula1>
      <formula2>9999999</formula2>
    </dataValidation>
  </dataValidations>
  <hyperlinks>
    <hyperlink ref="B11" r:id="rId1" xr:uid="{DD07F9BC-AC8A-4A9E-9450-3D0391EB0CA7}"/>
    <hyperlink ref="C29" r:id="rId2" xr:uid="{5289A21B-C9B6-437A-ACEE-416FAB49DAE8}"/>
    <hyperlink ref="B57" location="'4_Extractive revenues -full-'!A1" display="Continue to 4_Extractive revenues  -full-" xr:uid="{90D31BCE-6E9A-4095-B9FD-ABA0D2D1913A}"/>
  </hyperlinks>
  <pageMargins left="0.25" right="0.25" top="0.75" bottom="0.75" header="0.3" footer="0.3"/>
  <pageSetup paperSize="8" scale="95" fitToHeight="0" orientation="landscape" horizontalDpi="2400" verticalDpi="2400" r:id="rId3"/>
  <tableParts count="4">
    <tablePart r:id="rId4"/>
    <tablePart r:id="rId5"/>
    <tablePart r:id="rId6"/>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r:uid="{CC737561-03C4-4B93-9581-63654E5A5B58}">
          <x14:formula1>
            <xm:f>Lists!$AG$2:$AG$7</xm:f>
          </x14:formula1>
          <xm:sqref>D30:D35</xm:sqref>
        </x14:dataValidation>
        <x14:dataValidation type="list" allowBlank="1" showInputMessage="1" showErrorMessage="1" error="Invalid Entry" promptTitle="Currency" prompt="Please input currency according to 3-letter ISO currency code." xr:uid="{6854ADEB-BBB5-4A60-BD4B-636A75D9550B}">
          <x14:formula1>
            <xm:f>Lists!$I$11:$I$168</xm:f>
          </x14:formula1>
          <xm:sqref>L39:L55 O39:O55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W81"/>
  <sheetViews>
    <sheetView showFormulas="1" showGridLines="0" topLeftCell="F30" zoomScale="85" zoomScaleNormal="85" workbookViewId="0">
      <selection activeCell="F50" sqref="A50:XFD50"/>
    </sheetView>
  </sheetViews>
  <sheetFormatPr defaultColWidth="8.6640625" defaultRowHeight="15" x14ac:dyDescent="0.35"/>
  <cols>
    <col min="1" max="1" width="2.6640625" style="32" customWidth="1"/>
    <col min="2" max="2" width="20.44140625" style="32" hidden="1" customWidth="1"/>
    <col min="3" max="3" width="52.44140625" style="32" hidden="1" customWidth="1"/>
    <col min="4" max="4" width="68.33203125" style="32" hidden="1" customWidth="1"/>
    <col min="5" max="5" width="66" style="32" hidden="1" customWidth="1"/>
    <col min="6" max="6" width="50.44140625" style="32" customWidth="1"/>
    <col min="7" max="8" width="16.6640625" style="32" customWidth="1"/>
    <col min="9" max="9" width="28.44140625" style="32" customWidth="1"/>
    <col min="10" max="10" width="29.5546875" style="32" customWidth="1"/>
    <col min="11" max="11" width="34.88671875" style="32" customWidth="1"/>
    <col min="12" max="12" width="17.109375" style="32" bestFit="1" customWidth="1"/>
    <col min="13" max="13" width="13.21875" style="32" customWidth="1"/>
    <col min="14" max="14" width="6.44140625" style="32" customWidth="1"/>
    <col min="15" max="15" width="73.44140625" style="32" bestFit="1" customWidth="1"/>
    <col min="16" max="16" width="4" style="32" customWidth="1"/>
    <col min="17" max="18" width="8.6640625" style="32"/>
    <col min="19" max="19" width="21.33203125" style="32" bestFit="1" customWidth="1"/>
    <col min="20" max="20" width="8.6640625" style="32"/>
    <col min="21" max="21" width="21.33203125" style="32" bestFit="1" customWidth="1"/>
    <col min="22" max="16384" width="8.6640625" style="32"/>
  </cols>
  <sheetData>
    <row r="1" spans="6:15" s="15" customFormat="1" ht="15.75" hidden="1" customHeight="1" x14ac:dyDescent="0.3">
      <c r="F1" s="97"/>
      <c r="G1" s="97"/>
      <c r="H1" s="97"/>
      <c r="I1" s="97"/>
      <c r="J1" s="97"/>
      <c r="K1" s="97"/>
      <c r="L1" s="97"/>
      <c r="M1" s="97"/>
      <c r="N1" s="97"/>
      <c r="O1" s="97"/>
    </row>
    <row r="2" spans="6:15" s="15" customFormat="1" hidden="1" x14ac:dyDescent="0.3">
      <c r="F2" s="97"/>
      <c r="G2" s="97"/>
      <c r="H2" s="97"/>
      <c r="I2" s="97"/>
      <c r="J2" s="97"/>
      <c r="K2" s="97"/>
      <c r="L2" s="97"/>
      <c r="M2" s="97"/>
      <c r="N2" s="97"/>
      <c r="O2" s="97"/>
    </row>
    <row r="3" spans="6:15" s="15" customFormat="1" hidden="1" x14ac:dyDescent="0.3">
      <c r="F3" s="97"/>
      <c r="G3" s="97"/>
      <c r="H3" s="97"/>
      <c r="I3" s="97"/>
      <c r="J3" s="97"/>
      <c r="K3" s="97"/>
      <c r="L3" s="97"/>
      <c r="M3" s="97"/>
      <c r="N3" s="97"/>
      <c r="O3" s="108" t="s">
        <v>235</v>
      </c>
    </row>
    <row r="4" spans="6:15" s="15" customFormat="1" hidden="1" x14ac:dyDescent="0.3">
      <c r="F4" s="97"/>
      <c r="G4" s="97"/>
      <c r="H4" s="97"/>
      <c r="I4" s="97"/>
      <c r="J4" s="97"/>
      <c r="K4" s="97"/>
      <c r="L4" s="97"/>
      <c r="M4" s="97"/>
      <c r="N4" s="97"/>
      <c r="O4" s="108" t="str">
        <f>Introduction!G5</f>
        <v>YYYY-MM-DD</v>
      </c>
    </row>
    <row r="5" spans="6:15" s="15" customFormat="1" hidden="1" x14ac:dyDescent="0.3">
      <c r="F5" s="97"/>
      <c r="G5" s="97"/>
      <c r="H5" s="97"/>
      <c r="I5" s="97"/>
      <c r="J5" s="97"/>
      <c r="K5" s="97"/>
      <c r="L5" s="97"/>
      <c r="M5" s="97"/>
      <c r="N5" s="97"/>
      <c r="O5" s="97"/>
    </row>
    <row r="6" spans="6:15" s="15" customFormat="1" hidden="1" x14ac:dyDescent="0.3">
      <c r="F6" s="97"/>
      <c r="G6" s="97"/>
      <c r="H6" s="97"/>
      <c r="I6" s="97"/>
      <c r="J6" s="97"/>
      <c r="K6" s="97"/>
      <c r="L6" s="97"/>
      <c r="M6" s="97"/>
      <c r="N6" s="97"/>
      <c r="O6" s="97"/>
    </row>
    <row r="7" spans="6:15" s="15" customFormat="1" x14ac:dyDescent="0.3">
      <c r="F7" s="97"/>
      <c r="G7" s="97"/>
      <c r="H7" s="97"/>
      <c r="I7" s="97"/>
      <c r="J7" s="97"/>
      <c r="K7" s="97"/>
      <c r="L7" s="97"/>
      <c r="M7" s="97"/>
      <c r="N7" s="97"/>
      <c r="O7" s="97"/>
    </row>
    <row r="8" spans="6:15" s="15" customFormat="1" x14ac:dyDescent="0.3">
      <c r="F8" s="97"/>
      <c r="G8" s="97"/>
      <c r="H8" s="97"/>
      <c r="I8" s="97"/>
      <c r="J8" s="97"/>
      <c r="K8" s="97"/>
      <c r="L8" s="97"/>
      <c r="M8" s="97"/>
      <c r="N8" s="97"/>
      <c r="O8" s="97"/>
    </row>
    <row r="9" spans="6:15" s="15" customFormat="1" ht="24" x14ac:dyDescent="0.3">
      <c r="F9" s="193" t="s">
        <v>236</v>
      </c>
      <c r="G9" s="198"/>
      <c r="H9" s="198"/>
      <c r="I9" s="198"/>
      <c r="J9" s="198"/>
      <c r="K9" s="198"/>
      <c r="L9" s="198"/>
      <c r="M9" s="198"/>
      <c r="N9" s="198"/>
      <c r="O9" s="198"/>
    </row>
    <row r="10" spans="6:15" s="15" customFormat="1" x14ac:dyDescent="0.3">
      <c r="F10" s="61" t="s">
        <v>237</v>
      </c>
      <c r="G10" s="97"/>
      <c r="H10" s="97"/>
      <c r="I10" s="97"/>
      <c r="J10" s="97"/>
      <c r="K10" s="97"/>
      <c r="L10" s="97"/>
      <c r="M10" s="97"/>
      <c r="N10" s="97"/>
      <c r="O10" s="97"/>
    </row>
    <row r="11" spans="6:15" s="15" customFormat="1" x14ac:dyDescent="0.3">
      <c r="F11" s="217" t="s">
        <v>238</v>
      </c>
      <c r="G11" s="97"/>
      <c r="H11" s="97"/>
      <c r="I11" s="97"/>
      <c r="J11" s="97"/>
      <c r="K11" s="97"/>
      <c r="L11" s="97"/>
      <c r="M11" s="97"/>
      <c r="N11" s="97"/>
      <c r="O11" s="97"/>
    </row>
    <row r="12" spans="6:15" s="15" customFormat="1" x14ac:dyDescent="0.3">
      <c r="F12" s="174"/>
      <c r="G12" s="97"/>
      <c r="H12" s="97"/>
      <c r="I12" s="97"/>
      <c r="J12" s="97"/>
      <c r="K12" s="97"/>
      <c r="L12" s="97"/>
      <c r="M12" s="97"/>
      <c r="N12" s="97"/>
      <c r="O12" s="97"/>
    </row>
    <row r="13" spans="6:15" s="26" customFormat="1" ht="16.2" x14ac:dyDescent="0.3">
      <c r="F13" s="201" t="s">
        <v>28</v>
      </c>
      <c r="G13" s="201"/>
      <c r="H13" s="201"/>
      <c r="I13" s="201"/>
      <c r="J13" s="201"/>
      <c r="K13" s="201"/>
      <c r="L13" s="201"/>
      <c r="M13" s="201"/>
      <c r="N13" s="201"/>
      <c r="O13" s="201"/>
    </row>
    <row r="14" spans="6:15" s="26" customFormat="1" ht="32.25" customHeight="1" x14ac:dyDescent="0.3">
      <c r="F14" s="250" t="s">
        <v>239</v>
      </c>
      <c r="G14" s="250"/>
      <c r="H14" s="250"/>
      <c r="I14" s="250"/>
      <c r="J14" s="250"/>
      <c r="K14" s="250"/>
      <c r="L14" s="200"/>
      <c r="M14" s="200"/>
      <c r="N14" s="200"/>
      <c r="O14" s="200"/>
    </row>
    <row r="15" spans="6:15" s="26" customFormat="1" ht="17.25" customHeight="1" x14ac:dyDescent="0.3">
      <c r="F15" s="250" t="s">
        <v>240</v>
      </c>
      <c r="G15" s="250"/>
      <c r="H15" s="250"/>
      <c r="I15" s="250"/>
      <c r="J15" s="250"/>
      <c r="K15" s="250"/>
      <c r="L15" s="200"/>
      <c r="M15" s="200"/>
      <c r="N15" s="200"/>
      <c r="O15" s="200"/>
    </row>
    <row r="16" spans="6:15" s="26" customFormat="1" ht="31.5" customHeight="1" x14ac:dyDescent="0.3">
      <c r="F16" s="250" t="s">
        <v>241</v>
      </c>
      <c r="G16" s="250"/>
      <c r="H16" s="250"/>
      <c r="I16" s="250"/>
      <c r="J16" s="250"/>
      <c r="K16" s="250"/>
      <c r="L16" s="250"/>
      <c r="M16" s="250"/>
      <c r="N16" s="250"/>
      <c r="O16" s="250"/>
    </row>
    <row r="17" spans="2:23" s="26" customFormat="1" ht="33.75" customHeight="1" x14ac:dyDescent="0.3">
      <c r="F17" s="250" t="s">
        <v>242</v>
      </c>
      <c r="G17" s="250"/>
      <c r="H17" s="250"/>
      <c r="I17" s="250"/>
      <c r="J17" s="250"/>
      <c r="K17" s="250"/>
      <c r="L17" s="202"/>
      <c r="M17" s="202"/>
      <c r="N17" s="202"/>
      <c r="O17" s="202"/>
    </row>
    <row r="18" spans="2:23" s="26" customFormat="1" ht="29.25" customHeight="1" x14ac:dyDescent="0.3">
      <c r="F18" s="250" t="s">
        <v>243</v>
      </c>
      <c r="G18" s="250"/>
      <c r="H18" s="250"/>
      <c r="I18" s="250"/>
      <c r="J18" s="250"/>
      <c r="K18" s="250"/>
      <c r="L18" s="250"/>
      <c r="M18" s="250"/>
      <c r="N18" s="250"/>
      <c r="O18" s="250"/>
    </row>
    <row r="19" spans="2:23" s="26" customFormat="1" ht="15.75" customHeight="1" x14ac:dyDescent="0.3">
      <c r="F19" s="250" t="s">
        <v>244</v>
      </c>
      <c r="G19" s="250"/>
      <c r="H19" s="250"/>
      <c r="I19" s="250"/>
      <c r="J19" s="250"/>
      <c r="K19" s="250"/>
      <c r="L19" s="250"/>
      <c r="M19" s="250"/>
      <c r="N19" s="250"/>
      <c r="O19" s="250"/>
    </row>
    <row r="20" spans="2:23" s="26" customFormat="1" ht="33.75" customHeight="1" x14ac:dyDescent="0.3">
      <c r="F20" s="250" t="s">
        <v>245</v>
      </c>
      <c r="G20" s="250"/>
      <c r="H20" s="250"/>
      <c r="I20" s="250"/>
      <c r="J20" s="250"/>
      <c r="K20" s="250"/>
      <c r="L20" s="250"/>
      <c r="M20" s="250"/>
      <c r="N20" s="250"/>
      <c r="O20" s="250"/>
    </row>
    <row r="21" spans="2:23" s="26" customFormat="1" ht="15.75" customHeight="1" x14ac:dyDescent="0.3">
      <c r="F21" s="250" t="s">
        <v>246</v>
      </c>
      <c r="G21" s="250"/>
      <c r="H21" s="250"/>
      <c r="I21" s="250"/>
      <c r="J21" s="250"/>
      <c r="K21" s="250"/>
      <c r="L21" s="250"/>
      <c r="M21" s="250"/>
      <c r="N21" s="250"/>
      <c r="O21" s="250"/>
    </row>
    <row r="22" spans="2:23" s="26" customFormat="1" x14ac:dyDescent="0.35">
      <c r="F22" s="253" t="s">
        <v>247</v>
      </c>
      <c r="G22" s="253"/>
      <c r="H22" s="253"/>
      <c r="I22" s="253"/>
      <c r="J22" s="253"/>
      <c r="K22" s="253"/>
      <c r="L22" s="253"/>
      <c r="M22" s="253"/>
      <c r="N22" s="253"/>
      <c r="O22" s="253"/>
    </row>
    <row r="23" spans="2:23" s="15" customFormat="1" ht="24" x14ac:dyDescent="0.3">
      <c r="B23" s="97"/>
      <c r="C23" s="97"/>
      <c r="D23" s="97"/>
      <c r="E23" s="97"/>
      <c r="F23" s="259"/>
      <c r="G23" s="259"/>
      <c r="H23" s="259"/>
      <c r="I23" s="259"/>
      <c r="J23" s="259"/>
      <c r="K23" s="259"/>
      <c r="L23" s="259"/>
      <c r="M23" s="97"/>
      <c r="N23" s="97"/>
      <c r="O23" s="69" t="s">
        <v>248</v>
      </c>
      <c r="P23" s="97"/>
      <c r="Q23" s="97"/>
      <c r="R23" s="97"/>
      <c r="S23" s="97"/>
      <c r="T23" s="97"/>
      <c r="U23" s="97"/>
      <c r="V23" s="97"/>
      <c r="W23" s="97"/>
    </row>
    <row r="24" spans="2:23" s="15" customFormat="1" ht="15.6" customHeight="1" x14ac:dyDescent="0.3">
      <c r="B24" s="97"/>
      <c r="C24" s="97"/>
      <c r="D24" s="97"/>
      <c r="E24" s="97"/>
      <c r="F24" s="97"/>
      <c r="G24" s="97"/>
      <c r="H24" s="97"/>
      <c r="I24" s="97"/>
      <c r="J24" s="97"/>
      <c r="K24" s="97"/>
      <c r="L24" s="97"/>
      <c r="M24" s="97"/>
      <c r="N24" s="97"/>
      <c r="O24" s="199" t="s">
        <v>249</v>
      </c>
      <c r="P24" s="97"/>
      <c r="Q24" s="97"/>
      <c r="R24" s="97"/>
      <c r="S24" s="97"/>
      <c r="T24" s="97"/>
      <c r="U24" s="97"/>
      <c r="V24" s="97"/>
      <c r="W24" s="97"/>
    </row>
    <row r="25" spans="2:23" s="107" customFormat="1" x14ac:dyDescent="0.35">
      <c r="F25" s="251" t="s">
        <v>250</v>
      </c>
      <c r="G25" s="251"/>
      <c r="H25" s="251"/>
      <c r="I25" s="251"/>
      <c r="J25" s="251"/>
      <c r="K25" s="251"/>
      <c r="L25" s="252"/>
      <c r="N25" s="97"/>
      <c r="O25" s="97"/>
    </row>
    <row r="26" spans="2:23" ht="24" x14ac:dyDescent="0.35">
      <c r="B26" s="74" t="s">
        <v>251</v>
      </c>
      <c r="C26" s="74" t="s">
        <v>252</v>
      </c>
      <c r="D26" s="74" t="s">
        <v>253</v>
      </c>
      <c r="E26" s="74" t="s">
        <v>254</v>
      </c>
      <c r="F26" s="107" t="s">
        <v>255</v>
      </c>
      <c r="G26" s="107" t="s">
        <v>174</v>
      </c>
      <c r="H26" s="107" t="s">
        <v>256</v>
      </c>
      <c r="I26" s="107" t="s">
        <v>257</v>
      </c>
      <c r="J26" s="107" t="s">
        <v>258</v>
      </c>
      <c r="K26" s="107" t="s">
        <v>259</v>
      </c>
      <c r="L26" s="107" t="s">
        <v>260</v>
      </c>
      <c r="M26" s="97" t="s">
        <v>201</v>
      </c>
      <c r="N26" s="107"/>
      <c r="O26" s="257" t="s">
        <v>238</v>
      </c>
      <c r="P26" s="257"/>
      <c r="Q26" s="107"/>
      <c r="R26" s="107"/>
      <c r="S26" s="107"/>
      <c r="T26" s="107"/>
      <c r="U26" s="107"/>
      <c r="V26" s="107"/>
      <c r="W26" s="107"/>
    </row>
    <row r="27" spans="2:23" ht="15.75" customHeight="1" x14ac:dyDescent="0.35">
      <c r="B27" s="74" t="str">
        <f>IFERROR(VLOOKUP(Government_revenues_table[[#This Row],[GFS Classification]],Table6_GFS_codes_classification[],COLUMNS($F:F)+3,FALSE),"Do not enter data")</f>
        <v>Taxes (11E)</v>
      </c>
      <c r="C27" s="74" t="str">
        <f>IFERROR(VLOOKUP(Government_revenues_table[[#This Row],[GFS Classification]],Table6_GFS_codes_classification[],COLUMNS($F:G)+3,FALSE),"Do not enter data")</f>
        <v>Taxes on income, profits and capital gains (111E)</v>
      </c>
      <c r="D27" s="74" t="str">
        <f>IFERROR(VLOOKUP(Government_revenues_table[[#This Row],[GFS Classification]],Table6_GFS_codes_classification[],COLUMNS($F:H)+3,FALSE),"Do not enter data")</f>
        <v>Extraordinary taxes on income, profits and capital gains (1112E2)</v>
      </c>
      <c r="E27" s="74" t="str">
        <f>IFERROR(VLOOKUP(Government_revenues_table[[#This Row],[GFS Classification]],Table6_GFS_codes_classification[],COLUMNS($F:I)+3,FALSE),"Do not enter data")</f>
        <v>Extraordinary taxes on income, profits and capital gains (1112E2)</v>
      </c>
      <c r="F27" s="107" t="s">
        <v>261</v>
      </c>
      <c r="G27" s="97" t="s">
        <v>262</v>
      </c>
      <c r="H27" s="107" t="s">
        <v>263</v>
      </c>
      <c r="I27" s="107" t="s">
        <v>264</v>
      </c>
      <c r="J27" s="107" t="s">
        <v>265</v>
      </c>
      <c r="K27" s="115"/>
      <c r="L27" s="115">
        <v>14560000</v>
      </c>
      <c r="M27" s="107" t="s">
        <v>105</v>
      </c>
      <c r="N27" s="107"/>
      <c r="O27" s="258" t="s">
        <v>266</v>
      </c>
      <c r="P27" s="258"/>
      <c r="Q27" s="107"/>
      <c r="R27" s="107"/>
      <c r="S27" s="107"/>
      <c r="T27" s="107"/>
      <c r="U27" s="107"/>
      <c r="V27" s="107"/>
      <c r="W27" s="107"/>
    </row>
    <row r="28" spans="2:23" ht="15.75" customHeight="1" x14ac:dyDescent="0.35">
      <c r="B28" s="74" t="str">
        <f>IFERROR(VLOOKUP(Government_revenues_table[[#This Row],[GFS Classification]],Table6_GFS_codes_classification[],COLUMNS($F:F)+3,FALSE),"Do not enter data")</f>
        <v>Taxes (11E)</v>
      </c>
      <c r="C28" s="74" t="str">
        <f>IFERROR(VLOOKUP(Government_revenues_table[[#This Row],[GFS Classification]],Table6_GFS_codes_classification[],COLUMNS($F:G)+3,FALSE),"Do not enter data")</f>
        <v>Taxes on goods and services (114E)</v>
      </c>
      <c r="D28" s="74" t="str">
        <f>IFERROR(VLOOKUP(Government_revenues_table[[#This Row],[GFS Classification]],Table6_GFS_codes_classification[],COLUMNS($F:H)+3,FALSE),"Do not enter data")</f>
        <v>General taxes on goods and services (VAT, sales tax, turnover tax) (1141E)</v>
      </c>
      <c r="E28" s="74" t="str">
        <f>IFERROR(VLOOKUP(Government_revenues_table[[#This Row],[GFS Classification]],Table6_GFS_codes_classification[],COLUMNS($F:I)+3,FALSE),"Do not enter data")</f>
        <v>General taxes on goods and services (VAT, sales tax, turnover tax) (1141E)</v>
      </c>
      <c r="F28" s="107" t="s">
        <v>267</v>
      </c>
      <c r="G28" s="97" t="s">
        <v>182</v>
      </c>
      <c r="H28" s="107" t="s">
        <v>268</v>
      </c>
      <c r="I28" s="107" t="s">
        <v>269</v>
      </c>
      <c r="J28" s="107" t="s">
        <v>265</v>
      </c>
      <c r="K28" s="117"/>
      <c r="L28" s="115">
        <v>0</v>
      </c>
      <c r="M28" s="107" t="s">
        <v>105</v>
      </c>
      <c r="N28" s="107"/>
      <c r="O28" s="258"/>
      <c r="P28" s="258"/>
      <c r="Q28" s="107"/>
      <c r="R28" s="107"/>
      <c r="S28" s="107"/>
      <c r="T28" s="107"/>
      <c r="U28" s="107"/>
      <c r="V28" s="107"/>
      <c r="W28" s="107"/>
    </row>
    <row r="29" spans="2:23" ht="15.75" customHeight="1" x14ac:dyDescent="0.35">
      <c r="B29" s="74" t="str">
        <f>IFERROR(VLOOKUP(Government_revenues_table[[#This Row],[GFS Classification]],Table6_GFS_codes_classification[],COLUMNS($F:F)+3,FALSE),"Do not enter data")</f>
        <v>Other revenue (14E)</v>
      </c>
      <c r="C29" s="74" t="str">
        <f>IFERROR(VLOOKUP(Government_revenues_table[[#This Row],[GFS Classification]],Table6_GFS_codes_classification[],COLUMNS($F:G)+3,FALSE),"Do not enter data")</f>
        <v>Property income (141E)</v>
      </c>
      <c r="D29" s="74" t="str">
        <f>IFERROR(VLOOKUP(Government_revenues_table[[#This Row],[GFS Classification]],Table6_GFS_codes_classification[],COLUMNS($F:H)+3,FALSE),"Do not enter data")</f>
        <v>Rent (1415E)</v>
      </c>
      <c r="E29" s="74" t="str">
        <f>IFERROR(VLOOKUP(Government_revenues_table[[#This Row],[GFS Classification]],Table6_GFS_codes_classification[],COLUMNS($F:I)+3,FALSE),"Do not enter data")</f>
        <v>Royalties (1415E1)</v>
      </c>
      <c r="F29" s="107" t="s">
        <v>270</v>
      </c>
      <c r="G29" s="97" t="s">
        <v>186</v>
      </c>
      <c r="H29" s="107" t="s">
        <v>271</v>
      </c>
      <c r="I29" s="107" t="s">
        <v>272</v>
      </c>
      <c r="J29" s="107" t="s">
        <v>157</v>
      </c>
      <c r="K29" s="115"/>
      <c r="L29" s="115">
        <v>0</v>
      </c>
      <c r="M29" s="107" t="s">
        <v>105</v>
      </c>
      <c r="N29" s="107"/>
      <c r="O29" s="258"/>
      <c r="P29" s="258"/>
      <c r="Q29" s="107"/>
      <c r="R29" s="107"/>
      <c r="S29" s="107"/>
      <c r="T29" s="107"/>
      <c r="U29" s="107"/>
      <c r="V29" s="107"/>
      <c r="W29" s="107"/>
    </row>
    <row r="30" spans="2:23" ht="15.75" customHeight="1" x14ac:dyDescent="0.35">
      <c r="B30" s="74" t="str">
        <f>IFERROR(VLOOKUP(Government_revenues_table[[#This Row],[GFS Classification]],Table6_GFS_codes_classification[],COLUMNS($F:F)+3,FALSE),"Do not enter data")</f>
        <v>Taxes (11E)</v>
      </c>
      <c r="C30" s="74" t="str">
        <f>IFERROR(VLOOKUP(Government_revenues_table[[#This Row],[GFS Classification]],Table6_GFS_codes_classification[],COLUMNS($F:G)+3,FALSE),"Do not enter data")</f>
        <v>Taxes on goods and services (114E)</v>
      </c>
      <c r="D30" s="74" t="str">
        <f>IFERROR(VLOOKUP(Government_revenues_table[[#This Row],[GFS Classification]],Table6_GFS_codes_classification[],COLUMNS($F:H)+3,FALSE),"Do not enter data")</f>
        <v>Taxes on use of goods/permission to use goods or perform activities (1145E)</v>
      </c>
      <c r="E30" s="74" t="str">
        <f>IFERROR(VLOOKUP(Government_revenues_table[[#This Row],[GFS Classification]],Table6_GFS_codes_classification[],COLUMNS($F:I)+3,FALSE),"Do not enter data")</f>
        <v>Licence fees (114521E)</v>
      </c>
      <c r="F30" s="107" t="s">
        <v>273</v>
      </c>
      <c r="G30" s="97" t="s">
        <v>187</v>
      </c>
      <c r="H30" s="107" t="s">
        <v>274</v>
      </c>
      <c r="I30" s="107" t="s">
        <v>275</v>
      </c>
      <c r="J30" s="107" t="s">
        <v>157</v>
      </c>
      <c r="K30" s="115"/>
      <c r="L30" s="115">
        <v>1234000</v>
      </c>
      <c r="M30" s="107" t="s">
        <v>105</v>
      </c>
      <c r="N30" s="107"/>
      <c r="O30" s="258"/>
      <c r="P30" s="258"/>
      <c r="Q30" s="107"/>
      <c r="R30" s="107"/>
      <c r="S30" s="107"/>
      <c r="T30" s="107"/>
      <c r="U30" s="107"/>
      <c r="V30" s="107"/>
      <c r="W30" s="107"/>
    </row>
    <row r="31" spans="2:23" ht="15.75" customHeight="1" x14ac:dyDescent="0.35">
      <c r="B31" s="74" t="str">
        <f>IFERROR(VLOOKUP(Government_revenues_table[[#This Row],[GFS Classification]],Table6_GFS_codes_classification[],COLUMNS($F:F)+3,FALSE),"Do not enter data")</f>
        <v>Other revenue (14E)</v>
      </c>
      <c r="C31" s="74" t="str">
        <f>IFERROR(VLOOKUP(Government_revenues_table[[#This Row],[GFS Classification]],Table6_GFS_codes_classification[],COLUMNS($F:G)+3,FALSE),"Do not enter data")</f>
        <v>Property income (141E)</v>
      </c>
      <c r="D31" s="74" t="str">
        <f>IFERROR(VLOOKUP(Government_revenues_table[[#This Row],[GFS Classification]],Table6_GFS_codes_classification[],COLUMNS($F:H)+3,FALSE),"Do not enter data")</f>
        <v>Rent (1415E)</v>
      </c>
      <c r="E31" s="74" t="str">
        <f>IFERROR(VLOOKUP(Government_revenues_table[[#This Row],[GFS Classification]],Table6_GFS_codes_classification[],COLUMNS($F:I)+3,FALSE),"Do not enter data")</f>
        <v>Royalties (1415E1)</v>
      </c>
      <c r="F31" s="107" t="s">
        <v>270</v>
      </c>
      <c r="G31" s="97" t="s">
        <v>182</v>
      </c>
      <c r="H31" s="107" t="s">
        <v>276</v>
      </c>
      <c r="I31" s="107" t="s">
        <v>277</v>
      </c>
      <c r="J31" s="107" t="s">
        <v>158</v>
      </c>
      <c r="K31" s="115"/>
      <c r="L31" s="115">
        <v>0</v>
      </c>
      <c r="M31" s="107" t="s">
        <v>105</v>
      </c>
      <c r="N31" s="107"/>
      <c r="O31" s="258"/>
      <c r="P31" s="258"/>
      <c r="Q31" s="107"/>
      <c r="R31" s="107"/>
      <c r="S31" s="107"/>
      <c r="T31" s="107"/>
      <c r="U31" s="107"/>
      <c r="V31" s="107"/>
      <c r="W31" s="107"/>
    </row>
    <row r="32" spans="2:23" x14ac:dyDescent="0.35">
      <c r="B32" s="74" t="str">
        <f>IFERROR(VLOOKUP(Government_revenues_table[[#This Row],[GFS Classification]],Table6_GFS_codes_classification[],COLUMNS($F:F)+3,FALSE),"Do not enter data")</f>
        <v>Taxes (11E)</v>
      </c>
      <c r="C32" s="74" t="str">
        <f>IFERROR(VLOOKUP(Government_revenues_table[[#This Row],[GFS Classification]],Table6_GFS_codes_classification[],COLUMNS($F:G)+3,FALSE),"Do not enter data")</f>
        <v>Taxes on goods and services (114E)</v>
      </c>
      <c r="D32" s="74" t="str">
        <f>IFERROR(VLOOKUP(Government_revenues_table[[#This Row],[GFS Classification]],Table6_GFS_codes_classification[],COLUMNS($F:H)+3,FALSE),"Do not enter data")</f>
        <v>Taxes on use of goods/permission to use goods or perform activities (1145E)</v>
      </c>
      <c r="E32" s="74" t="str">
        <f>IFERROR(VLOOKUP(Government_revenues_table[[#This Row],[GFS Classification]],Table6_GFS_codes_classification[],COLUMNS($F:I)+3,FALSE),"Do not enter data")</f>
        <v>Emission and pollution taxes (114522E)</v>
      </c>
      <c r="F32" s="107" t="s">
        <v>278</v>
      </c>
      <c r="G32" s="97" t="s">
        <v>182</v>
      </c>
      <c r="H32" s="107" t="s">
        <v>279</v>
      </c>
      <c r="I32" s="107" t="s">
        <v>277</v>
      </c>
      <c r="J32" s="107" t="s">
        <v>158</v>
      </c>
      <c r="K32" s="115"/>
      <c r="L32" s="115">
        <v>955000</v>
      </c>
      <c r="M32" s="107" t="s">
        <v>105</v>
      </c>
      <c r="N32" s="107"/>
      <c r="O32" s="255" t="s">
        <v>280</v>
      </c>
      <c r="P32" s="255"/>
      <c r="Q32" s="107"/>
      <c r="R32" s="107"/>
      <c r="S32" s="107"/>
      <c r="T32" s="107"/>
      <c r="U32" s="107"/>
      <c r="V32" s="107"/>
      <c r="W32" s="107"/>
    </row>
    <row r="33" spans="2:23" x14ac:dyDescent="0.35">
      <c r="B33" s="74" t="str">
        <f>IFERROR(VLOOKUP(Government_revenues_table[[#This Row],[GFS Classification]],Table6_GFS_codes_classification[],COLUMNS($F:F)+3,FALSE),"Do not enter data")</f>
        <v>Taxes (11E)</v>
      </c>
      <c r="C33" s="74" t="str">
        <f>IFERROR(VLOOKUP(Government_revenues_table[[#This Row],[GFS Classification]],Table6_GFS_codes_classification[],COLUMNS($F:G)+3,FALSE),"Do not enter data")</f>
        <v>Taxes on goods and services (114E)</v>
      </c>
      <c r="D33" s="74" t="str">
        <f>IFERROR(VLOOKUP(Government_revenues_table[[#This Row],[GFS Classification]],Table6_GFS_codes_classification[],COLUMNS($F:H)+3,FALSE),"Do not enter data")</f>
        <v>Taxes on use of goods/permission to use goods or perform activities (1145E)</v>
      </c>
      <c r="E33" s="74" t="str">
        <f>IFERROR(VLOOKUP(Government_revenues_table[[#This Row],[GFS Classification]],Table6_GFS_codes_classification[],COLUMNS($F:I)+3,FALSE),"Do not enter data")</f>
        <v>Licence fees (114521E)</v>
      </c>
      <c r="F33" s="107" t="s">
        <v>273</v>
      </c>
      <c r="G33" s="97" t="s">
        <v>182</v>
      </c>
      <c r="H33" s="107" t="s">
        <v>281</v>
      </c>
      <c r="I33" s="107" t="s">
        <v>277</v>
      </c>
      <c r="J33" s="107" t="s">
        <v>158</v>
      </c>
      <c r="K33" s="115"/>
      <c r="L33" s="115">
        <v>3000000</v>
      </c>
      <c r="M33" s="107" t="s">
        <v>105</v>
      </c>
      <c r="N33" s="107"/>
      <c r="O33" s="256" t="s">
        <v>282</v>
      </c>
      <c r="P33" s="256"/>
      <c r="Q33" s="107"/>
      <c r="R33" s="107"/>
      <c r="S33" s="107"/>
      <c r="T33" s="107"/>
      <c r="U33" s="107"/>
      <c r="V33" s="107"/>
      <c r="W33" s="107"/>
    </row>
    <row r="34" spans="2:23" ht="15.6" thickBot="1" x14ac:dyDescent="0.4">
      <c r="B34" s="74" t="str">
        <f>IFERROR(VLOOKUP(Government_revenues_table[[#This Row],[GFS Classification]],Table6_GFS_codes_classification[],COLUMNS($F:F)+3,FALSE),"Do not enter data")</f>
        <v>Taxes (11E)</v>
      </c>
      <c r="C34" s="74" t="str">
        <f>IFERROR(VLOOKUP(Government_revenues_table[[#This Row],[GFS Classification]],Table6_GFS_codes_classification[],COLUMNS($F:G)+3,FALSE),"Do not enter data")</f>
        <v>Other taxes payable by natural resource companies (116E)</v>
      </c>
      <c r="D34" s="74" t="str">
        <f>IFERROR(VLOOKUP(Government_revenues_table[[#This Row],[GFS Classification]],Table6_GFS_codes_classification[],COLUMNS($F:H)+3,FALSE),"Do not enter data")</f>
        <v>Other taxes payable by natural resource companies (116E)</v>
      </c>
      <c r="E34" s="74" t="str">
        <f>IFERROR(VLOOKUP(Government_revenues_table[[#This Row],[GFS Classification]],Table6_GFS_codes_classification[],COLUMNS($F:I)+3,FALSE),"Do not enter data")</f>
        <v>Other taxes payable by natural resource companies (116E)</v>
      </c>
      <c r="F34" s="107" t="s">
        <v>283</v>
      </c>
      <c r="G34" s="97" t="s">
        <v>182</v>
      </c>
      <c r="H34" s="107" t="s">
        <v>284</v>
      </c>
      <c r="I34" s="107" t="s">
        <v>277</v>
      </c>
      <c r="J34" s="107" t="s">
        <v>160</v>
      </c>
      <c r="K34" s="115"/>
      <c r="L34" s="115">
        <v>0</v>
      </c>
      <c r="M34" s="107" t="s">
        <v>105</v>
      </c>
      <c r="N34" s="107"/>
      <c r="O34" s="75"/>
      <c r="P34" s="75"/>
      <c r="Q34" s="107"/>
      <c r="R34" s="107"/>
      <c r="S34" s="107"/>
      <c r="T34" s="107"/>
      <c r="U34" s="107"/>
      <c r="V34" s="107"/>
      <c r="W34" s="107"/>
    </row>
    <row r="35" spans="2:23" x14ac:dyDescent="0.35">
      <c r="B35" s="74" t="str">
        <f>IFERROR(VLOOKUP(Government_revenues_table[[#This Row],[GFS Classification]],Table6_GFS_codes_classification[],COLUMNS($F:F)+3,FALSE),"Do not enter data")</f>
        <v>Taxes (11E)</v>
      </c>
      <c r="C35" s="74" t="str">
        <f>IFERROR(VLOOKUP(Government_revenues_table[[#This Row],[GFS Classification]],Table6_GFS_codes_classification[],COLUMNS($F:G)+3,FALSE),"Do not enter data")</f>
        <v>Other taxes payable by natural resource companies (116E)</v>
      </c>
      <c r="D35" s="74" t="str">
        <f>IFERROR(VLOOKUP(Government_revenues_table[[#This Row],[GFS Classification]],Table6_GFS_codes_classification[],COLUMNS($F:H)+3,FALSE),"Do not enter data")</f>
        <v>Other taxes payable by natural resource companies (116E)</v>
      </c>
      <c r="E35" s="74" t="str">
        <f>IFERROR(VLOOKUP(Government_revenues_table[[#This Row],[GFS Classification]],Table6_GFS_codes_classification[],COLUMNS($F:I)+3,FALSE),"Do not enter data")</f>
        <v>Other taxes payable by natural resource companies (116E)</v>
      </c>
      <c r="F35" s="107" t="s">
        <v>283</v>
      </c>
      <c r="G35" s="97" t="s">
        <v>182</v>
      </c>
      <c r="H35" s="107" t="s">
        <v>285</v>
      </c>
      <c r="I35" s="107" t="s">
        <v>277</v>
      </c>
      <c r="J35" s="107" t="s">
        <v>160</v>
      </c>
      <c r="K35" s="115"/>
      <c r="L35" s="115">
        <v>0</v>
      </c>
      <c r="M35" s="107" t="s">
        <v>105</v>
      </c>
      <c r="N35" s="107"/>
      <c r="O35" s="107"/>
      <c r="P35" s="107"/>
      <c r="Q35" s="107"/>
      <c r="R35" s="30"/>
      <c r="S35" s="97"/>
      <c r="T35" s="116"/>
      <c r="U35" s="97"/>
      <c r="V35" s="116"/>
      <c r="W35" s="97"/>
    </row>
    <row r="36" spans="2:23" x14ac:dyDescent="0.35">
      <c r="B36" s="74" t="str">
        <f>IFERROR(VLOOKUP(Government_revenues_table[[#This Row],[GFS Classification]],Table6_GFS_codes_classification[],COLUMNS($F:F)+3,FALSE),"Do not enter data")</f>
        <v>Other revenue (14E)</v>
      </c>
      <c r="C36" s="74" t="str">
        <f>IFERROR(VLOOKUP(Government_revenues_table[[#This Row],[GFS Classification]],Table6_GFS_codes_classification[],COLUMNS($F:G)+3,FALSE),"Do not enter data")</f>
        <v>Property income (141E)</v>
      </c>
      <c r="D36" s="74" t="str">
        <f>IFERROR(VLOOKUP(Government_revenues_table[[#This Row],[GFS Classification]],Table6_GFS_codes_classification[],COLUMNS($F:H)+3,FALSE),"Do not enter data")</f>
        <v>Rent (1415E)</v>
      </c>
      <c r="E36" s="74" t="str">
        <f>IFERROR(VLOOKUP(Government_revenues_table[[#This Row],[GFS Classification]],Table6_GFS_codes_classification[],COLUMNS($F:I)+3,FALSE),"Do not enter data")</f>
        <v>Production entitlements (in-kind or cash) (1415E3)</v>
      </c>
      <c r="F36" s="107" t="s">
        <v>286</v>
      </c>
      <c r="G36" s="107" t="s">
        <v>187</v>
      </c>
      <c r="H36" s="107" t="s">
        <v>287</v>
      </c>
      <c r="I36" s="107" t="s">
        <v>277</v>
      </c>
      <c r="J36" s="107" t="s">
        <v>288</v>
      </c>
      <c r="K36" s="117"/>
      <c r="L36" s="117" t="s">
        <v>92</v>
      </c>
      <c r="M36" s="107" t="s">
        <v>212</v>
      </c>
      <c r="N36" s="107"/>
      <c r="O36" s="107"/>
      <c r="P36" s="107"/>
      <c r="Q36" s="107"/>
      <c r="R36" s="254"/>
      <c r="S36" s="254"/>
      <c r="T36" s="254"/>
      <c r="U36" s="254"/>
      <c r="V36" s="254"/>
      <c r="W36" s="254"/>
    </row>
    <row r="37" spans="2:23" x14ac:dyDescent="0.35">
      <c r="B37" s="74" t="str">
        <f>IFERROR(VLOOKUP(Government_revenues_table[[#This Row],[GFS Classification]],Table6_GFS_codes_classification[],COLUMNS($F:F)+3,FALSE),"Do not enter data")</f>
        <v>Other revenue (14E)</v>
      </c>
      <c r="C37" s="74" t="str">
        <f>IFERROR(VLOOKUP(Government_revenues_table[[#This Row],[GFS Classification]],Table6_GFS_codes_classification[],COLUMNS($F:G)+3,FALSE),"Do not enter data")</f>
        <v>Property income (141E)</v>
      </c>
      <c r="D37" s="74" t="str">
        <f>IFERROR(VLOOKUP(Government_revenues_table[[#This Row],[GFS Classification]],Table6_GFS_codes_classification[],COLUMNS($F:H)+3,FALSE),"Do not enter data")</f>
        <v>Rent (1415E)</v>
      </c>
      <c r="E37" s="74" t="str">
        <f>IFERROR(VLOOKUP(Government_revenues_table[[#This Row],[GFS Classification]],Table6_GFS_codes_classification[],COLUMNS($F:I)+3,FALSE),"Do not enter data")</f>
        <v>Royalties (1415E1)</v>
      </c>
      <c r="F37" s="107" t="s">
        <v>270</v>
      </c>
      <c r="G37" s="107" t="s">
        <v>187</v>
      </c>
      <c r="H37" s="107" t="s">
        <v>287</v>
      </c>
      <c r="I37" s="107"/>
      <c r="J37" s="107" t="s">
        <v>288</v>
      </c>
      <c r="K37" s="117"/>
      <c r="L37" s="117" t="s">
        <v>92</v>
      </c>
      <c r="M37" s="107" t="s">
        <v>212</v>
      </c>
      <c r="N37" s="107"/>
      <c r="O37" s="107"/>
      <c r="P37" s="107"/>
      <c r="Q37" s="107"/>
      <c r="R37" s="107"/>
      <c r="S37" s="107"/>
      <c r="T37" s="107"/>
      <c r="U37" s="107"/>
      <c r="V37" s="107"/>
      <c r="W37" s="107"/>
    </row>
    <row r="38" spans="2:23" x14ac:dyDescent="0.35">
      <c r="B38" s="74" t="str">
        <f>IFERROR(VLOOKUP(Government_revenues_table[[#This Row],[GFS Classification]],Table6_GFS_codes_classification[],COLUMNS($F:F)+3,FALSE),"Do not enter data")</f>
        <v>&lt;Choose from menu&gt;</v>
      </c>
      <c r="C38" s="74" t="str">
        <f>IFERROR(VLOOKUP(Government_revenues_table[[#This Row],[GFS Classification]],Table6_GFS_codes_classification[],COLUMNS($F:G)+3,FALSE),"Do not enter data")</f>
        <v>&lt;Choose from menu&gt;</v>
      </c>
      <c r="D38" s="74" t="str">
        <f>IFERROR(VLOOKUP(Government_revenues_table[[#This Row],[GFS Classification]],Table6_GFS_codes_classification[],COLUMNS($F:H)+3,FALSE),"Do not enter data")</f>
        <v>&lt;Choose from menu&gt;</v>
      </c>
      <c r="E38" s="74" t="str">
        <f>IFERROR(VLOOKUP(Government_revenues_table[[#This Row],[GFS Classification]],Table6_GFS_codes_classification[],COLUMNS($F:I)+3,FALSE),"Do not enter data")</f>
        <v>&lt;Choose from menu&gt;</v>
      </c>
      <c r="F38" s="107" t="s">
        <v>289</v>
      </c>
      <c r="G38" s="107" t="s">
        <v>187</v>
      </c>
      <c r="H38" s="107" t="s">
        <v>287</v>
      </c>
      <c r="I38" s="107"/>
      <c r="J38" s="107" t="s">
        <v>288</v>
      </c>
      <c r="K38" s="117"/>
      <c r="L38" s="117" t="s">
        <v>92</v>
      </c>
      <c r="M38" s="107" t="s">
        <v>212</v>
      </c>
      <c r="N38" s="107"/>
      <c r="O38" s="107"/>
      <c r="P38" s="107"/>
      <c r="Q38" s="107"/>
      <c r="R38" s="107"/>
      <c r="S38" s="107"/>
      <c r="T38" s="107"/>
      <c r="U38" s="107"/>
      <c r="V38" s="107"/>
      <c r="W38" s="107"/>
    </row>
    <row r="39" spans="2:23" x14ac:dyDescent="0.35">
      <c r="B39" s="74" t="str">
        <f>IFERROR(VLOOKUP(Government_revenues_table[[#This Row],[GFS Classification]],Table6_GFS_codes_classification[],COLUMNS($F:F)+3,FALSE),"Do not enter data")</f>
        <v>&lt;Choose from menu&gt;</v>
      </c>
      <c r="C39" s="74" t="str">
        <f>IFERROR(VLOOKUP(Government_revenues_table[[#This Row],[GFS Classification]],Table6_GFS_codes_classification[],COLUMNS($F:G)+3,FALSE),"Do not enter data")</f>
        <v>&lt;Choose from menu&gt;</v>
      </c>
      <c r="D39" s="74" t="str">
        <f>IFERROR(VLOOKUP(Government_revenues_table[[#This Row],[GFS Classification]],Table6_GFS_codes_classification[],COLUMNS($F:H)+3,FALSE),"Do not enter data")</f>
        <v>&lt;Choose from menu&gt;</v>
      </c>
      <c r="E39" s="74" t="str">
        <f>IFERROR(VLOOKUP(Government_revenues_table[[#This Row],[GFS Classification]],Table6_GFS_codes_classification[],COLUMNS($F:I)+3,FALSE),"Do not enter data")</f>
        <v>&lt;Choose from menu&gt;</v>
      </c>
      <c r="F39" s="107" t="s">
        <v>289</v>
      </c>
      <c r="G39" s="107" t="s">
        <v>187</v>
      </c>
      <c r="H39" s="107" t="s">
        <v>287</v>
      </c>
      <c r="I39" s="107"/>
      <c r="J39" s="107" t="s">
        <v>288</v>
      </c>
      <c r="K39" s="117"/>
      <c r="L39" s="117" t="s">
        <v>92</v>
      </c>
      <c r="M39" s="107" t="s">
        <v>212</v>
      </c>
      <c r="N39" s="107"/>
      <c r="O39" s="107"/>
      <c r="P39" s="107"/>
      <c r="Q39" s="107"/>
      <c r="R39" s="107"/>
      <c r="S39" s="107"/>
      <c r="T39" s="118"/>
      <c r="U39" s="107"/>
      <c r="V39" s="107"/>
      <c r="W39" s="107"/>
    </row>
    <row r="40" spans="2:23" x14ac:dyDescent="0.35">
      <c r="B40" s="76" t="str">
        <f>IFERROR(VLOOKUP(Government_revenues_table[[#This Row],[GFS Classification]],Table6_GFS_codes_classification[],COLUMNS($F:F)+3,FALSE),"Do not enter data")</f>
        <v>&lt;Choose from menu&gt;</v>
      </c>
      <c r="C40" s="76" t="str">
        <f>IFERROR(VLOOKUP(Government_revenues_table[[#This Row],[GFS Classification]],Table6_GFS_codes_classification[],COLUMNS($F:G)+3,FALSE),"Do not enter data")</f>
        <v>&lt;Choose from menu&gt;</v>
      </c>
      <c r="D40" s="76" t="str">
        <f>IFERROR(VLOOKUP(Government_revenues_table[[#This Row],[GFS Classification]],Table6_GFS_codes_classification[],COLUMNS($F:H)+3,FALSE),"Do not enter data")</f>
        <v>&lt;Choose from menu&gt;</v>
      </c>
      <c r="E40" s="76" t="str">
        <f>IFERROR(VLOOKUP(Government_revenues_table[[#This Row],[GFS Classification]],Table6_GFS_codes_classification[],COLUMNS($F:I)+3,FALSE),"Do not enter data")</f>
        <v>&lt;Choose from menu&gt;</v>
      </c>
      <c r="F40" s="107" t="s">
        <v>289</v>
      </c>
      <c r="G40" s="107" t="s">
        <v>187</v>
      </c>
      <c r="H40" s="107" t="s">
        <v>287</v>
      </c>
      <c r="I40" s="107"/>
      <c r="J40" s="107" t="s">
        <v>288</v>
      </c>
      <c r="K40" s="117"/>
      <c r="L40" s="117" t="s">
        <v>92</v>
      </c>
      <c r="M40" s="107" t="s">
        <v>212</v>
      </c>
      <c r="N40" s="107"/>
      <c r="O40" s="107"/>
      <c r="P40" s="107"/>
      <c r="Q40" s="107"/>
      <c r="R40" s="107"/>
      <c r="S40" s="107"/>
      <c r="T40" s="119"/>
      <c r="U40" s="107"/>
      <c r="V40" s="107"/>
      <c r="W40" s="107"/>
    </row>
    <row r="41" spans="2:23" x14ac:dyDescent="0.35">
      <c r="B41" s="74" t="str">
        <f>IFERROR(VLOOKUP(Government_revenues_table[[#This Row],[GFS Classification]],Table6_GFS_codes_classification[],COLUMNS($F:F)+3,FALSE),"Do not enter data")</f>
        <v>&lt;Choose from menu&gt;</v>
      </c>
      <c r="C41" s="74" t="str">
        <f>IFERROR(VLOOKUP(Government_revenues_table[[#This Row],[GFS Classification]],Table6_GFS_codes_classification[],COLUMNS($F:G)+3,FALSE),"Do not enter data")</f>
        <v>&lt;Choose from menu&gt;</v>
      </c>
      <c r="D41" s="74" t="str">
        <f>IFERROR(VLOOKUP(Government_revenues_table[[#This Row],[GFS Classification]],Table6_GFS_codes_classification[],COLUMNS($F:H)+3,FALSE),"Do not enter data")</f>
        <v>&lt;Choose from menu&gt;</v>
      </c>
      <c r="E41" s="74" t="str">
        <f>IFERROR(VLOOKUP(Government_revenues_table[[#This Row],[GFS Classification]],Table6_GFS_codes_classification[],COLUMNS($F:I)+3,FALSE),"Do not enter data")</f>
        <v>&lt;Choose from menu&gt;</v>
      </c>
      <c r="F41" s="107" t="s">
        <v>289</v>
      </c>
      <c r="G41" s="107" t="s">
        <v>187</v>
      </c>
      <c r="H41" s="107" t="s">
        <v>287</v>
      </c>
      <c r="I41" s="107"/>
      <c r="J41" s="107" t="s">
        <v>288</v>
      </c>
      <c r="K41" s="117"/>
      <c r="L41" s="117" t="s">
        <v>92</v>
      </c>
      <c r="M41" s="107" t="s">
        <v>212</v>
      </c>
      <c r="N41" s="107"/>
      <c r="O41" s="107"/>
      <c r="P41" s="107"/>
      <c r="Q41" s="107"/>
      <c r="R41" s="107"/>
      <c r="S41" s="107"/>
      <c r="T41" s="107"/>
      <c r="U41" s="107"/>
      <c r="V41" s="107"/>
      <c r="W41" s="107"/>
    </row>
    <row r="42" spans="2:23" x14ac:dyDescent="0.35">
      <c r="B42" s="74" t="str">
        <f>IFERROR(VLOOKUP(Government_revenues_table[[#This Row],[GFS Classification]],Table6_GFS_codes_classification[],COLUMNS($F:F)+3,FALSE),"Do not enter data")</f>
        <v>&lt;Choose from menu&gt;</v>
      </c>
      <c r="C42" s="74" t="str">
        <f>IFERROR(VLOOKUP(Government_revenues_table[[#This Row],[GFS Classification]],Table6_GFS_codes_classification[],COLUMNS($F:G)+3,FALSE),"Do not enter data")</f>
        <v>&lt;Choose from menu&gt;</v>
      </c>
      <c r="D42" s="74" t="str">
        <f>IFERROR(VLOOKUP(Government_revenues_table[[#This Row],[GFS Classification]],Table6_GFS_codes_classification[],COLUMNS($F:H)+3,FALSE),"Do not enter data")</f>
        <v>&lt;Choose from menu&gt;</v>
      </c>
      <c r="E42" s="74" t="str">
        <f>IFERROR(VLOOKUP(Government_revenues_table[[#This Row],[GFS Classification]],Table6_GFS_codes_classification[],COLUMNS($F:I)+3,FALSE),"Do not enter data")</f>
        <v>&lt;Choose from menu&gt;</v>
      </c>
      <c r="F42" s="107" t="s">
        <v>289</v>
      </c>
      <c r="G42" s="107" t="s">
        <v>187</v>
      </c>
      <c r="H42" s="107" t="s">
        <v>287</v>
      </c>
      <c r="I42" s="107"/>
      <c r="J42" s="107" t="s">
        <v>288</v>
      </c>
      <c r="K42" s="117"/>
      <c r="L42" s="117" t="s">
        <v>92</v>
      </c>
      <c r="M42" s="107" t="s">
        <v>212</v>
      </c>
      <c r="N42" s="107"/>
      <c r="O42" s="107"/>
      <c r="P42" s="107"/>
      <c r="Q42" s="107"/>
      <c r="R42" s="107"/>
      <c r="S42" s="107"/>
      <c r="T42" s="107"/>
      <c r="U42" s="107"/>
      <c r="V42" s="107"/>
      <c r="W42" s="107"/>
    </row>
    <row r="43" spans="2:23" x14ac:dyDescent="0.35">
      <c r="B43" s="74" t="str">
        <f>IFERROR(VLOOKUP(Government_revenues_table[[#This Row],[GFS Classification]],Table6_GFS_codes_classification[],COLUMNS($F:F)+3,FALSE),"Do not enter data")</f>
        <v>&lt;Choose from menu&gt;</v>
      </c>
      <c r="C43" s="74" t="str">
        <f>IFERROR(VLOOKUP(Government_revenues_table[[#This Row],[GFS Classification]],Table6_GFS_codes_classification[],COLUMNS($F:G)+3,FALSE),"Do not enter data")</f>
        <v>&lt;Choose from menu&gt;</v>
      </c>
      <c r="D43" s="74" t="str">
        <f>IFERROR(VLOOKUP(Government_revenues_table[[#This Row],[GFS Classification]],Table6_GFS_codes_classification[],COLUMNS($F:H)+3,FALSE),"Do not enter data")</f>
        <v>&lt;Choose from menu&gt;</v>
      </c>
      <c r="E43" s="74" t="str">
        <f>IFERROR(VLOOKUP(Government_revenues_table[[#This Row],[GFS Classification]],Table6_GFS_codes_classification[],COLUMNS($F:I)+3,FALSE),"Do not enter data")</f>
        <v>&lt;Choose from menu&gt;</v>
      </c>
      <c r="F43" s="107" t="s">
        <v>289</v>
      </c>
      <c r="G43" s="107" t="s">
        <v>187</v>
      </c>
      <c r="H43" s="107" t="s">
        <v>287</v>
      </c>
      <c r="I43" s="107"/>
      <c r="J43" s="107" t="s">
        <v>288</v>
      </c>
      <c r="K43" s="117"/>
      <c r="L43" s="117" t="s">
        <v>92</v>
      </c>
      <c r="M43" s="107" t="s">
        <v>212</v>
      </c>
      <c r="N43" s="107"/>
      <c r="O43" s="107"/>
      <c r="P43" s="107"/>
      <c r="Q43" s="107"/>
      <c r="R43" s="107"/>
      <c r="S43" s="107"/>
      <c r="T43" s="107"/>
      <c r="U43" s="107"/>
      <c r="V43" s="118"/>
      <c r="W43" s="107"/>
    </row>
    <row r="44" spans="2:23" x14ac:dyDescent="0.35">
      <c r="B44" s="74" t="str">
        <f>IFERROR(VLOOKUP(Government_revenues_table[[#This Row],[GFS Classification]],Table6_GFS_codes_classification[],COLUMNS($F:F)+3,FALSE),"Do not enter data")</f>
        <v>&lt;Choose from menu&gt;</v>
      </c>
      <c r="C44" s="74" t="str">
        <f>IFERROR(VLOOKUP(Government_revenues_table[[#This Row],[GFS Classification]],Table6_GFS_codes_classification[],COLUMNS($F:G)+3,FALSE),"Do not enter data")</f>
        <v>&lt;Choose from menu&gt;</v>
      </c>
      <c r="D44" s="74" t="str">
        <f>IFERROR(VLOOKUP(Government_revenues_table[[#This Row],[GFS Classification]],Table6_GFS_codes_classification[],COLUMNS($F:H)+3,FALSE),"Do not enter data")</f>
        <v>&lt;Choose from menu&gt;</v>
      </c>
      <c r="E44" s="74" t="str">
        <f>IFERROR(VLOOKUP(Government_revenues_table[[#This Row],[GFS Classification]],Table6_GFS_codes_classification[],COLUMNS($F:I)+3,FALSE),"Do not enter data")</f>
        <v>&lt;Choose from menu&gt;</v>
      </c>
      <c r="F44" s="107" t="s">
        <v>289</v>
      </c>
      <c r="G44" s="107" t="s">
        <v>187</v>
      </c>
      <c r="H44" s="107" t="s">
        <v>287</v>
      </c>
      <c r="I44" s="107"/>
      <c r="J44" s="107" t="s">
        <v>288</v>
      </c>
      <c r="K44" s="117" t="s">
        <v>290</v>
      </c>
      <c r="L44" s="117" t="s">
        <v>92</v>
      </c>
      <c r="M44" s="107" t="s">
        <v>212</v>
      </c>
      <c r="N44" s="107"/>
      <c r="O44" s="107"/>
      <c r="P44" s="107"/>
      <c r="Q44" s="107"/>
      <c r="R44" s="107"/>
      <c r="S44" s="107"/>
      <c r="T44" s="107"/>
      <c r="U44" s="107"/>
      <c r="V44" s="119"/>
      <c r="W44" s="107"/>
    </row>
    <row r="45" spans="2:23" x14ac:dyDescent="0.35">
      <c r="B45" s="74" t="str">
        <f>IFERROR(VLOOKUP(Government_revenues_table[[#This Row],[GFS Classification]],Table6_GFS_codes_classification[],COLUMNS($F:F)+3,FALSE),"Do not enter data")</f>
        <v>&lt;Choose from menu&gt;</v>
      </c>
      <c r="C45" s="74" t="str">
        <f>IFERROR(VLOOKUP(Government_revenues_table[[#This Row],[GFS Classification]],Table6_GFS_codes_classification[],COLUMNS($F:G)+3,FALSE),"Do not enter data")</f>
        <v>&lt;Choose from menu&gt;</v>
      </c>
      <c r="D45" s="74" t="str">
        <f>IFERROR(VLOOKUP(Government_revenues_table[[#This Row],[GFS Classification]],Table6_GFS_codes_classification[],COLUMNS($F:H)+3,FALSE),"Do not enter data")</f>
        <v>&lt;Choose from menu&gt;</v>
      </c>
      <c r="E45" s="74" t="str">
        <f>IFERROR(VLOOKUP(Government_revenues_table[[#This Row],[GFS Classification]],Table6_GFS_codes_classification[],COLUMNS($F:I)+3,FALSE),"Do not enter data")</f>
        <v>&lt;Choose from menu&gt;</v>
      </c>
      <c r="F45" s="107" t="s">
        <v>289</v>
      </c>
      <c r="G45" s="107" t="s">
        <v>187</v>
      </c>
      <c r="H45" s="107" t="s">
        <v>287</v>
      </c>
      <c r="I45" s="107"/>
      <c r="J45" s="107" t="s">
        <v>288</v>
      </c>
      <c r="K45" s="117"/>
      <c r="L45" s="117" t="s">
        <v>92</v>
      </c>
      <c r="M45" s="107" t="s">
        <v>212</v>
      </c>
      <c r="N45" s="107"/>
      <c r="O45" s="107"/>
      <c r="P45" s="107"/>
      <c r="Q45" s="107"/>
      <c r="R45" s="107"/>
      <c r="S45" s="107"/>
      <c r="T45" s="107"/>
      <c r="U45" s="107"/>
      <c r="V45" s="107"/>
      <c r="W45" s="107"/>
    </row>
    <row r="46" spans="2:23" x14ac:dyDescent="0.35">
      <c r="B46" s="74" t="str">
        <f>IFERROR(VLOOKUP(Government_revenues_table[[#This Row],[GFS Classification]],Table6_GFS_codes_classification[],COLUMNS($F:F)+3,FALSE),"Do not enter data")</f>
        <v>&lt;Choose from menu&gt;</v>
      </c>
      <c r="C46" s="74" t="str">
        <f>IFERROR(VLOOKUP(Government_revenues_table[[#This Row],[GFS Classification]],Table6_GFS_codes_classification[],COLUMNS($F:G)+3,FALSE),"Do not enter data")</f>
        <v>&lt;Choose from menu&gt;</v>
      </c>
      <c r="D46" s="74" t="str">
        <f>IFERROR(VLOOKUP(Government_revenues_table[[#This Row],[GFS Classification]],Table6_GFS_codes_classification[],COLUMNS($F:H)+3,FALSE),"Do not enter data")</f>
        <v>&lt;Choose from menu&gt;</v>
      </c>
      <c r="E46" s="74" t="str">
        <f>IFERROR(VLOOKUP(Government_revenues_table[[#This Row],[GFS Classification]],Table6_GFS_codes_classification[],COLUMNS($F:I)+3,FALSE),"Do not enter data")</f>
        <v>&lt;Choose from menu&gt;</v>
      </c>
      <c r="F46" s="107" t="s">
        <v>289</v>
      </c>
      <c r="G46" s="107" t="s">
        <v>187</v>
      </c>
      <c r="H46" s="107" t="s">
        <v>287</v>
      </c>
      <c r="I46" s="107"/>
      <c r="J46" s="107" t="s">
        <v>288</v>
      </c>
      <c r="K46" s="117"/>
      <c r="L46" s="117" t="s">
        <v>92</v>
      </c>
      <c r="M46" s="107" t="s">
        <v>212</v>
      </c>
      <c r="N46" s="107"/>
      <c r="O46" s="107"/>
      <c r="P46" s="107"/>
      <c r="Q46" s="107"/>
      <c r="R46" s="107"/>
      <c r="S46" s="107"/>
      <c r="T46" s="118"/>
      <c r="U46" s="107"/>
      <c r="V46" s="107"/>
      <c r="W46" s="107"/>
    </row>
    <row r="47" spans="2:23" x14ac:dyDescent="0.35">
      <c r="B47" s="74" t="str">
        <f>IFERROR(VLOOKUP(Government_revenues_table[[#This Row],[GFS Classification]],Table6_GFS_codes_classification[],COLUMNS($F:F)+3,FALSE),"Do not enter data")</f>
        <v>&lt;Choose from menu&gt;</v>
      </c>
      <c r="C47" s="74" t="str">
        <f>IFERROR(VLOOKUP(Government_revenues_table[[#This Row],[GFS Classification]],Table6_GFS_codes_classification[],COLUMNS($F:G)+3,FALSE),"Do not enter data")</f>
        <v>&lt;Choose from menu&gt;</v>
      </c>
      <c r="D47" s="74" t="str">
        <f>IFERROR(VLOOKUP(Government_revenues_table[[#This Row],[GFS Classification]],Table6_GFS_codes_classification[],COLUMNS($F:H)+3,FALSE),"Do not enter data")</f>
        <v>&lt;Choose from menu&gt;</v>
      </c>
      <c r="E47" s="74" t="str">
        <f>IFERROR(VLOOKUP(Government_revenues_table[[#This Row],[GFS Classification]],Table6_GFS_codes_classification[],COLUMNS($F:I)+3,FALSE),"Do not enter data")</f>
        <v>&lt;Choose from menu&gt;</v>
      </c>
      <c r="F47" s="107" t="s">
        <v>289</v>
      </c>
      <c r="G47" s="107" t="s">
        <v>187</v>
      </c>
      <c r="H47" s="107" t="s">
        <v>287</v>
      </c>
      <c r="I47" s="107"/>
      <c r="J47" s="107" t="s">
        <v>288</v>
      </c>
      <c r="K47" s="117"/>
      <c r="L47" s="117" t="s">
        <v>92</v>
      </c>
      <c r="M47" s="107" t="s">
        <v>212</v>
      </c>
      <c r="N47" s="107"/>
      <c r="O47" s="107"/>
      <c r="P47" s="107"/>
      <c r="Q47" s="107"/>
      <c r="R47" s="107"/>
      <c r="S47" s="107"/>
      <c r="T47" s="119"/>
      <c r="U47" s="107"/>
      <c r="V47" s="118"/>
      <c r="W47" s="107"/>
    </row>
    <row r="48" spans="2:23" x14ac:dyDescent="0.35">
      <c r="B48" s="74" t="str">
        <f>IFERROR(VLOOKUP(Government_revenues_table[[#This Row],[GFS Classification]],Table6_GFS_codes_classification[],COLUMNS($F:F)+3,FALSE),"Do not enter data")</f>
        <v>&lt;Choose from menu&gt;</v>
      </c>
      <c r="C48" s="74" t="str">
        <f>IFERROR(VLOOKUP(Government_revenues_table[[#This Row],[GFS Classification]],Table6_GFS_codes_classification[],COLUMNS($F:G)+3,FALSE),"Do not enter data")</f>
        <v>&lt;Choose from menu&gt;</v>
      </c>
      <c r="D48" s="74" t="str">
        <f>IFERROR(VLOOKUP(Government_revenues_table[[#This Row],[GFS Classification]],Table6_GFS_codes_classification[],COLUMNS($F:H)+3,FALSE),"Do not enter data")</f>
        <v>&lt;Choose from menu&gt;</v>
      </c>
      <c r="E48" s="74" t="str">
        <f>IFERROR(VLOOKUP(Government_revenues_table[[#This Row],[GFS Classification]],Table6_GFS_codes_classification[],COLUMNS($F:I)+3,FALSE),"Do not enter data")</f>
        <v>&lt;Choose from menu&gt;</v>
      </c>
      <c r="F48" s="107" t="s">
        <v>289</v>
      </c>
      <c r="G48" s="107" t="s">
        <v>187</v>
      </c>
      <c r="H48" s="107" t="s">
        <v>287</v>
      </c>
      <c r="I48" s="107"/>
      <c r="J48" s="107" t="s">
        <v>288</v>
      </c>
      <c r="K48" s="117"/>
      <c r="L48" s="117" t="s">
        <v>92</v>
      </c>
      <c r="M48" s="107" t="s">
        <v>212</v>
      </c>
      <c r="N48" s="107"/>
      <c r="O48" s="107"/>
      <c r="P48" s="107"/>
      <c r="Q48" s="107"/>
      <c r="R48" s="107"/>
      <c r="S48" s="107"/>
      <c r="T48" s="119"/>
      <c r="U48" s="107"/>
      <c r="V48" s="119"/>
      <c r="W48" s="107"/>
    </row>
    <row r="49" spans="2:22" x14ac:dyDescent="0.35">
      <c r="B49" s="76" t="str">
        <f>IFERROR(VLOOKUP(Government_revenues_table[[#This Row],[GFS Classification]],Table6_GFS_codes_classification[],COLUMNS($F:F)+3,FALSE),"Do not enter data")</f>
        <v>&lt;Choose from menu&gt;</v>
      </c>
      <c r="C49" s="76" t="str">
        <f>IFERROR(VLOOKUP(Government_revenues_table[[#This Row],[GFS Classification]],Table6_GFS_codes_classification[],COLUMNS($F:G)+3,FALSE),"Do not enter data")</f>
        <v>&lt;Choose from menu&gt;</v>
      </c>
      <c r="D49" s="76" t="str">
        <f>IFERROR(VLOOKUP(Government_revenues_table[[#This Row],[GFS Classification]],Table6_GFS_codes_classification[],COLUMNS($F:H)+3,FALSE),"Do not enter data")</f>
        <v>&lt;Choose from menu&gt;</v>
      </c>
      <c r="E49" s="76" t="str">
        <f>IFERROR(VLOOKUP(Government_revenues_table[[#This Row],[GFS Classification]],Table6_GFS_codes_classification[],COLUMNS($F:I)+3,FALSE),"Do not enter data")</f>
        <v>&lt;Choose from menu&gt;</v>
      </c>
      <c r="F49" s="107" t="s">
        <v>289</v>
      </c>
      <c r="G49" s="107" t="s">
        <v>187</v>
      </c>
      <c r="H49" s="107" t="s">
        <v>287</v>
      </c>
      <c r="I49" s="107"/>
      <c r="J49" s="107" t="s">
        <v>288</v>
      </c>
      <c r="K49" s="117"/>
      <c r="L49" s="117" t="s">
        <v>92</v>
      </c>
      <c r="M49" s="107" t="s">
        <v>212</v>
      </c>
      <c r="N49" s="107"/>
      <c r="O49" s="107"/>
      <c r="P49" s="107"/>
      <c r="Q49" s="107"/>
      <c r="R49" s="107"/>
      <c r="S49" s="107"/>
      <c r="T49" s="119"/>
      <c r="U49" s="107"/>
      <c r="V49" s="118"/>
    </row>
    <row r="50" spans="2:22" x14ac:dyDescent="0.35">
      <c r="B50" s="74" t="str">
        <f>IFERROR(VLOOKUP(Government_revenues_table[[#This Row],[GFS Classification]],Table6_GFS_codes_classification[],COLUMNS($F:F)+3,FALSE),"Do not enter data")</f>
        <v>&lt;Choose from menu&gt;</v>
      </c>
      <c r="C50" s="74" t="str">
        <f>IFERROR(VLOOKUP(Government_revenues_table[[#This Row],[GFS Classification]],Table6_GFS_codes_classification[],COLUMNS($F:G)+3,FALSE),"Do not enter data")</f>
        <v>&lt;Choose from menu&gt;</v>
      </c>
      <c r="D50" s="74" t="str">
        <f>IFERROR(VLOOKUP(Government_revenues_table[[#This Row],[GFS Classification]],Table6_GFS_codes_classification[],COLUMNS($F:H)+3,FALSE),"Do not enter data")</f>
        <v>&lt;Choose from menu&gt;</v>
      </c>
      <c r="E50" s="74" t="str">
        <f>IFERROR(VLOOKUP(Government_revenues_table[[#This Row],[GFS Classification]],Table6_GFS_codes_classification[],COLUMNS($F:I)+3,FALSE),"Do not enter data")</f>
        <v>&lt;Choose from menu&gt;</v>
      </c>
      <c r="F50" s="107" t="s">
        <v>289</v>
      </c>
      <c r="G50" s="107" t="s">
        <v>187</v>
      </c>
      <c r="H50" s="107" t="s">
        <v>287</v>
      </c>
      <c r="I50" s="107"/>
      <c r="J50" s="107" t="s">
        <v>288</v>
      </c>
      <c r="K50" s="117"/>
      <c r="L50" s="117" t="s">
        <v>92</v>
      </c>
      <c r="M50" s="107" t="s">
        <v>212</v>
      </c>
      <c r="N50" s="107"/>
      <c r="O50" s="107"/>
      <c r="P50" s="107"/>
      <c r="Q50" s="107"/>
      <c r="R50" s="107"/>
      <c r="S50" s="107"/>
      <c r="T50" s="107"/>
      <c r="U50" s="107"/>
      <c r="V50" s="118"/>
    </row>
    <row r="51" spans="2:22" x14ac:dyDescent="0.35">
      <c r="B51" s="74" t="str">
        <f>IFERROR(VLOOKUP(Government_revenues_table[[#This Row],[GFS Classification]],Table6_GFS_codes_classification[],COLUMNS($F:F)+3,FALSE),"Do not enter data")</f>
        <v>&lt;Choose from menu&gt;</v>
      </c>
      <c r="C51" s="74" t="str">
        <f>IFERROR(VLOOKUP(Government_revenues_table[[#This Row],[GFS Classification]],Table6_GFS_codes_classification[],COLUMNS($F:G)+3,FALSE),"Do not enter data")</f>
        <v>&lt;Choose from menu&gt;</v>
      </c>
      <c r="D51" s="74" t="str">
        <f>IFERROR(VLOOKUP(Government_revenues_table[[#This Row],[GFS Classification]],Table6_GFS_codes_classification[],COLUMNS($F:H)+3,FALSE),"Do not enter data")</f>
        <v>&lt;Choose from menu&gt;</v>
      </c>
      <c r="E51" s="74" t="str">
        <f>IFERROR(VLOOKUP(Government_revenues_table[[#This Row],[GFS Classification]],Table6_GFS_codes_classification[],COLUMNS($F:I)+3,FALSE),"Do not enter data")</f>
        <v>&lt;Choose from menu&gt;</v>
      </c>
      <c r="F51" s="107" t="s">
        <v>289</v>
      </c>
      <c r="G51" s="107" t="s">
        <v>187</v>
      </c>
      <c r="H51" s="107" t="s">
        <v>287</v>
      </c>
      <c r="I51" s="107"/>
      <c r="J51" s="107" t="s">
        <v>288</v>
      </c>
      <c r="K51" s="117"/>
      <c r="L51" s="117" t="s">
        <v>92</v>
      </c>
      <c r="M51" s="107" t="s">
        <v>212</v>
      </c>
      <c r="N51" s="107"/>
      <c r="O51" s="107"/>
      <c r="P51" s="107"/>
      <c r="Q51" s="107"/>
      <c r="R51" s="107"/>
      <c r="S51" s="107"/>
      <c r="T51" s="107"/>
      <c r="U51" s="107"/>
      <c r="V51" s="107"/>
    </row>
    <row r="52" spans="2:22" x14ac:dyDescent="0.35">
      <c r="B52" s="74" t="str">
        <f>IFERROR(VLOOKUP(Government_revenues_table[[#This Row],[GFS Classification]],Table6_GFS_codes_classification[],COLUMNS($F:F)+3,FALSE),"Do not enter data")</f>
        <v>&lt;Choose from menu&gt;</v>
      </c>
      <c r="C52" s="74" t="str">
        <f>IFERROR(VLOOKUP(Government_revenues_table[[#This Row],[GFS Classification]],Table6_GFS_codes_classification[],COLUMNS($F:G)+3,FALSE),"Do not enter data")</f>
        <v>&lt;Choose from menu&gt;</v>
      </c>
      <c r="D52" s="74" t="str">
        <f>IFERROR(VLOOKUP(Government_revenues_table[[#This Row],[GFS Classification]],Table6_GFS_codes_classification[],COLUMNS($F:H)+3,FALSE),"Do not enter data")</f>
        <v>&lt;Choose from menu&gt;</v>
      </c>
      <c r="E52" s="74" t="str">
        <f>IFERROR(VLOOKUP(Government_revenues_table[[#This Row],[GFS Classification]],Table6_GFS_codes_classification[],COLUMNS($F:I)+3,FALSE),"Do not enter data")</f>
        <v>&lt;Choose from menu&gt;</v>
      </c>
      <c r="F52" s="107" t="s">
        <v>289</v>
      </c>
      <c r="G52" s="107" t="s">
        <v>187</v>
      </c>
      <c r="H52" s="107" t="s">
        <v>287</v>
      </c>
      <c r="I52" s="107"/>
      <c r="J52" s="107" t="s">
        <v>288</v>
      </c>
      <c r="K52" s="117"/>
      <c r="L52" s="117" t="s">
        <v>92</v>
      </c>
      <c r="M52" s="107" t="s">
        <v>212</v>
      </c>
      <c r="N52" s="107"/>
      <c r="O52" s="107"/>
      <c r="P52" s="107"/>
      <c r="Q52" s="107"/>
      <c r="R52" s="107"/>
      <c r="S52" s="107"/>
      <c r="T52" s="107"/>
      <c r="U52" s="107"/>
      <c r="V52" s="119"/>
    </row>
    <row r="53" spans="2:22" x14ac:dyDescent="0.35">
      <c r="B53" s="74" t="str">
        <f>IFERROR(VLOOKUP(Government_revenues_table[[#This Row],[GFS Classification]],Table6_GFS_codes_classification[],COLUMNS($F:F)+3,FALSE),"Do not enter data")</f>
        <v>Do not enter data</v>
      </c>
      <c r="C53" s="74" t="str">
        <f>IFERROR(VLOOKUP(Government_revenues_table[[#This Row],[GFS Classification]],Table6_GFS_codes_classification[],COLUMNS($F:G)+3,FALSE),"Do not enter data")</f>
        <v>Do not enter data</v>
      </c>
      <c r="D53" s="74" t="str">
        <f>IFERROR(VLOOKUP(Government_revenues_table[[#This Row],[GFS Classification]],Table6_GFS_codes_classification[],COLUMNS($F:H)+3,FALSE),"Do not enter data")</f>
        <v>Do not enter data</v>
      </c>
      <c r="E53" s="74" t="str">
        <f>IFERROR(VLOOKUP(Government_revenues_table[[#This Row],[GFS Classification]],Table6_GFS_codes_classification[],COLUMNS($F:I)+3,FALSE),"Do not enter data")</f>
        <v>Do not enter data</v>
      </c>
      <c r="F53" s="70" t="s">
        <v>161</v>
      </c>
      <c r="G53" s="107"/>
      <c r="H53" s="107"/>
      <c r="I53" s="107"/>
      <c r="J53" s="107"/>
      <c r="K53" s="117"/>
      <c r="L53" s="117" t="s">
        <v>92</v>
      </c>
      <c r="M53" s="107" t="s">
        <v>212</v>
      </c>
      <c r="N53" s="107"/>
      <c r="O53" s="107"/>
      <c r="P53" s="107"/>
      <c r="Q53" s="107"/>
      <c r="R53" s="107"/>
      <c r="S53" s="107"/>
      <c r="T53" s="107"/>
      <c r="U53" s="107"/>
      <c r="V53" s="107"/>
    </row>
    <row r="54" spans="2:22" ht="15.6" thickBot="1" x14ac:dyDescent="0.4">
      <c r="B54" s="107"/>
      <c r="C54" s="107"/>
      <c r="D54" s="107"/>
      <c r="E54" s="107"/>
      <c r="F54" s="107"/>
      <c r="G54" s="107"/>
      <c r="H54" s="107"/>
      <c r="I54" s="107"/>
      <c r="J54" s="107"/>
      <c r="K54" s="107"/>
      <c r="L54" s="107"/>
      <c r="M54" s="107"/>
      <c r="N54" s="107"/>
      <c r="O54" s="107"/>
      <c r="P54" s="107"/>
      <c r="Q54" s="107"/>
      <c r="R54" s="107"/>
      <c r="S54" s="107"/>
      <c r="T54" s="107"/>
      <c r="U54" s="107"/>
      <c r="V54" s="107"/>
    </row>
    <row r="55" spans="2:22" ht="16.8" thickBot="1" x14ac:dyDescent="0.4">
      <c r="B55" s="107"/>
      <c r="C55" s="107"/>
      <c r="D55" s="107"/>
      <c r="E55" s="107"/>
      <c r="F55" s="107"/>
      <c r="G55" s="107"/>
      <c r="H55" s="107"/>
      <c r="I55" s="98" t="s">
        <v>291</v>
      </c>
      <c r="J55" s="73">
        <f>SUMIF(Government_revenues_table[Currency],"USD",Government_revenues_table[Revenue value])+(IFERROR(SUMIF(Government_revenues_table[Currency],"&lt;&gt;USD",Government_revenues_table[Revenue value])/'1_About'!$E$29,0))</f>
        <v>19749000</v>
      </c>
      <c r="K55" s="100"/>
      <c r="L55" s="107"/>
      <c r="M55" s="107"/>
      <c r="N55" s="107"/>
      <c r="O55" s="107"/>
      <c r="P55" s="107"/>
      <c r="Q55" s="107"/>
      <c r="R55" s="107"/>
      <c r="S55" s="107"/>
      <c r="T55" s="107"/>
      <c r="U55" s="119"/>
      <c r="V55" s="107"/>
    </row>
    <row r="56" spans="2:22" ht="21" customHeight="1" thickBot="1" x14ac:dyDescent="0.4">
      <c r="B56" s="107"/>
      <c r="C56" s="107"/>
      <c r="D56" s="107"/>
      <c r="E56" s="107"/>
      <c r="F56" s="107"/>
      <c r="G56" s="107"/>
      <c r="H56" s="107"/>
      <c r="I56" s="11"/>
      <c r="J56" s="118"/>
      <c r="K56" s="118"/>
      <c r="L56" s="107"/>
      <c r="M56" s="107"/>
      <c r="N56" s="107"/>
      <c r="O56" s="107"/>
      <c r="P56" s="107"/>
      <c r="Q56" s="107"/>
      <c r="R56" s="107"/>
      <c r="S56" s="107"/>
      <c r="T56" s="107"/>
      <c r="U56" s="107"/>
      <c r="V56" s="107"/>
    </row>
    <row r="57" spans="2:22" ht="16.8" thickBot="1" x14ac:dyDescent="0.4">
      <c r="B57" s="107"/>
      <c r="C57" s="107"/>
      <c r="D57" s="107"/>
      <c r="E57" s="107"/>
      <c r="F57" s="107"/>
      <c r="G57" s="107"/>
      <c r="H57" s="107"/>
      <c r="I57" s="98" t="str">
        <f>"Total in "&amp;'1_About'!E28</f>
        <v xml:space="preserve">Total in </v>
      </c>
      <c r="J57" s="73">
        <f>IF('1_About'!$E$28="USD",0,SUMIF(Government_revenues_table[Currency],'1_About'!$E$28,Government_revenues_table[Revenue value]))+(IFERROR(SUMIF(Government_revenues_table[Currency],"USD",Government_revenues_table[Revenue value])*'1_About'!$E$29,0))</f>
        <v>0</v>
      </c>
      <c r="K57" s="100"/>
      <c r="L57" s="107"/>
      <c r="M57" s="107"/>
      <c r="N57" s="107"/>
      <c r="O57" s="107"/>
      <c r="P57" s="107"/>
      <c r="Q57" s="107"/>
      <c r="R57" s="107"/>
      <c r="S57" s="107"/>
      <c r="T57" s="107"/>
      <c r="U57" s="107"/>
      <c r="V57" s="107"/>
    </row>
    <row r="61" spans="2:22" ht="24" x14ac:dyDescent="0.35">
      <c r="B61" s="107"/>
      <c r="C61" s="107"/>
      <c r="D61" s="107"/>
      <c r="E61" s="107"/>
      <c r="F61" s="69" t="s">
        <v>292</v>
      </c>
      <c r="G61" s="69"/>
      <c r="H61" s="87"/>
      <c r="I61" s="87"/>
      <c r="J61" s="87"/>
      <c r="K61" s="87"/>
      <c r="L61" s="87"/>
      <c r="M61" s="107"/>
      <c r="N61" s="107"/>
      <c r="O61" s="107"/>
      <c r="P61" s="107"/>
      <c r="Q61" s="107"/>
      <c r="R61" s="107"/>
      <c r="S61" s="107"/>
      <c r="T61" s="107"/>
      <c r="U61" s="107"/>
      <c r="V61" s="107"/>
    </row>
    <row r="62" spans="2:22" x14ac:dyDescent="0.35">
      <c r="B62" s="107"/>
      <c r="C62" s="107"/>
      <c r="D62" s="107"/>
      <c r="E62" s="107"/>
      <c r="F62" s="77" t="s">
        <v>293</v>
      </c>
      <c r="G62" s="78"/>
      <c r="H62" s="78"/>
      <c r="I62" s="78"/>
      <c r="J62" s="79"/>
      <c r="K62" s="79"/>
      <c r="L62" s="78"/>
      <c r="M62" s="107"/>
      <c r="N62" s="107"/>
      <c r="O62" s="107"/>
      <c r="P62" s="107"/>
      <c r="Q62" s="107"/>
      <c r="R62" s="107"/>
      <c r="S62" s="107"/>
      <c r="T62" s="107"/>
      <c r="U62" s="107"/>
      <c r="V62" s="107"/>
    </row>
    <row r="63" spans="2:22" x14ac:dyDescent="0.35">
      <c r="B63" s="107"/>
      <c r="C63" s="107"/>
      <c r="D63" s="107"/>
      <c r="E63" s="107"/>
      <c r="F63" s="77"/>
      <c r="G63" s="78"/>
      <c r="H63" s="78"/>
      <c r="I63" s="78"/>
      <c r="J63" s="79"/>
      <c r="K63" s="79"/>
      <c r="L63" s="78"/>
      <c r="M63" s="107"/>
      <c r="N63" s="107"/>
      <c r="O63" s="107"/>
      <c r="P63" s="107"/>
      <c r="Q63" s="107"/>
      <c r="R63" s="107"/>
      <c r="S63" s="107"/>
      <c r="T63" s="107"/>
      <c r="U63" s="107"/>
      <c r="V63" s="107"/>
    </row>
    <row r="64" spans="2:22" x14ac:dyDescent="0.35">
      <c r="B64" s="107"/>
      <c r="C64" s="107"/>
      <c r="D64" s="107"/>
      <c r="E64" s="107"/>
      <c r="F64" s="77"/>
      <c r="G64" s="78"/>
      <c r="H64" s="78"/>
      <c r="I64" s="78"/>
      <c r="J64" s="79"/>
      <c r="K64" s="79"/>
      <c r="L64" s="78"/>
      <c r="M64" s="107"/>
      <c r="N64" s="107"/>
      <c r="O64" s="107"/>
      <c r="P64" s="107"/>
      <c r="Q64" s="107"/>
      <c r="R64" s="107"/>
      <c r="S64" s="107"/>
      <c r="T64" s="107"/>
      <c r="U64" s="107"/>
      <c r="V64" s="107"/>
    </row>
    <row r="65" spans="6:21" x14ac:dyDescent="0.35">
      <c r="F65" s="77" t="s">
        <v>294</v>
      </c>
      <c r="G65" s="78" t="s">
        <v>295</v>
      </c>
      <c r="H65" s="78"/>
      <c r="I65" s="78"/>
      <c r="J65" s="79"/>
      <c r="K65" s="79"/>
      <c r="L65" s="78"/>
      <c r="M65" s="107"/>
      <c r="N65" s="107"/>
      <c r="O65" s="107"/>
      <c r="P65" s="107"/>
      <c r="Q65" s="107"/>
      <c r="R65" s="107"/>
      <c r="S65" s="107"/>
      <c r="T65" s="107"/>
      <c r="U65" s="107"/>
    </row>
    <row r="66" spans="6:21" x14ac:dyDescent="0.35">
      <c r="F66" s="77" t="s">
        <v>296</v>
      </c>
      <c r="G66" s="78" t="s">
        <v>297</v>
      </c>
      <c r="H66" s="78"/>
      <c r="I66" s="78"/>
      <c r="J66" s="79"/>
      <c r="K66" s="79"/>
      <c r="L66" s="78"/>
      <c r="M66" s="107"/>
      <c r="N66" s="107"/>
      <c r="O66" s="107"/>
      <c r="P66" s="107"/>
      <c r="Q66" s="107"/>
      <c r="R66" s="107"/>
      <c r="S66" s="107"/>
      <c r="T66" s="107"/>
      <c r="U66" s="107"/>
    </row>
    <row r="67" spans="6:21" x14ac:dyDescent="0.35">
      <c r="F67" s="77"/>
      <c r="G67" s="80" t="s">
        <v>174</v>
      </c>
      <c r="H67" s="80" t="s">
        <v>256</v>
      </c>
      <c r="I67" s="80" t="s">
        <v>298</v>
      </c>
      <c r="J67" s="81" t="s">
        <v>260</v>
      </c>
      <c r="K67" s="81"/>
      <c r="L67" s="80" t="s">
        <v>201</v>
      </c>
      <c r="M67" s="107"/>
      <c r="N67" s="107"/>
      <c r="O67" s="107"/>
      <c r="P67" s="107"/>
      <c r="Q67" s="107"/>
      <c r="R67" s="107"/>
      <c r="S67" s="107"/>
      <c r="T67" s="107"/>
      <c r="U67" s="107"/>
    </row>
    <row r="68" spans="6:21" x14ac:dyDescent="0.35">
      <c r="F68" s="77"/>
      <c r="G68" s="82" t="s">
        <v>47</v>
      </c>
      <c r="H68" s="82" t="s">
        <v>299</v>
      </c>
      <c r="I68" s="82" t="s">
        <v>300</v>
      </c>
      <c r="J68" s="83">
        <v>987654321</v>
      </c>
      <c r="K68" s="83"/>
      <c r="L68" s="84" t="s">
        <v>105</v>
      </c>
      <c r="M68" s="107"/>
      <c r="N68" s="107"/>
      <c r="O68" s="107"/>
      <c r="P68" s="107"/>
      <c r="Q68" s="107"/>
      <c r="R68" s="107"/>
      <c r="S68" s="107"/>
      <c r="T68" s="107"/>
      <c r="U68" s="107"/>
    </row>
    <row r="69" spans="6:21" x14ac:dyDescent="0.35">
      <c r="F69" s="77"/>
      <c r="G69" s="78" t="s">
        <v>186</v>
      </c>
      <c r="H69" s="78" t="s">
        <v>301</v>
      </c>
      <c r="I69" s="78" t="s">
        <v>300</v>
      </c>
      <c r="J69" s="79">
        <v>123456</v>
      </c>
      <c r="K69" s="79"/>
      <c r="L69" s="78" t="s">
        <v>105</v>
      </c>
      <c r="M69" s="107"/>
      <c r="N69" s="107"/>
      <c r="O69" s="107"/>
      <c r="P69" s="107"/>
      <c r="Q69" s="107"/>
      <c r="R69" s="107"/>
      <c r="S69" s="107"/>
      <c r="T69" s="107"/>
      <c r="U69" s="107"/>
    </row>
    <row r="70" spans="6:21" ht="15.6" thickBot="1" x14ac:dyDescent="0.4">
      <c r="F70" s="77"/>
      <c r="G70" s="85" t="s">
        <v>302</v>
      </c>
      <c r="H70" s="85"/>
      <c r="I70" s="85"/>
      <c r="J70" s="86">
        <f>SUM(J68:J69)</f>
        <v>987777777</v>
      </c>
      <c r="K70" s="86"/>
      <c r="L70" s="85" t="s">
        <v>105</v>
      </c>
      <c r="M70" s="107"/>
      <c r="N70" s="107"/>
      <c r="O70" s="107"/>
      <c r="P70" s="107"/>
      <c r="Q70" s="107"/>
      <c r="R70" s="107"/>
      <c r="S70" s="107"/>
      <c r="T70" s="107"/>
      <c r="U70" s="107"/>
    </row>
    <row r="71" spans="6:21" ht="15.6" thickTop="1" x14ac:dyDescent="0.35">
      <c r="F71" s="77" t="s">
        <v>303</v>
      </c>
      <c r="G71" s="78" t="s">
        <v>304</v>
      </c>
      <c r="H71" s="78"/>
      <c r="I71" s="78"/>
      <c r="J71" s="79"/>
      <c r="K71" s="79"/>
      <c r="L71" s="78"/>
      <c r="M71" s="107"/>
      <c r="N71" s="107"/>
      <c r="O71" s="107"/>
      <c r="P71" s="107"/>
      <c r="Q71" s="107"/>
      <c r="R71" s="107"/>
      <c r="S71" s="107"/>
      <c r="T71" s="107"/>
      <c r="U71" s="107"/>
    </row>
    <row r="72" spans="6:21" x14ac:dyDescent="0.35">
      <c r="F72" s="77" t="s">
        <v>305</v>
      </c>
      <c r="G72" s="78" t="s">
        <v>304</v>
      </c>
      <c r="H72" s="78"/>
      <c r="I72" s="78"/>
      <c r="J72" s="79"/>
      <c r="K72" s="79"/>
      <c r="L72" s="78"/>
      <c r="M72" s="107"/>
      <c r="N72" s="107"/>
      <c r="O72" s="107"/>
      <c r="P72" s="107"/>
      <c r="Q72" s="107"/>
      <c r="R72" s="107"/>
      <c r="S72" s="107"/>
      <c r="T72" s="107"/>
      <c r="U72" s="107"/>
    </row>
    <row r="73" spans="6:21" x14ac:dyDescent="0.35">
      <c r="F73" s="77" t="s">
        <v>306</v>
      </c>
      <c r="G73" s="78" t="s">
        <v>304</v>
      </c>
      <c r="H73" s="78"/>
      <c r="I73" s="78"/>
      <c r="J73" s="79"/>
      <c r="K73" s="79"/>
      <c r="L73" s="78"/>
      <c r="M73" s="107"/>
      <c r="N73" s="107"/>
      <c r="O73" s="107"/>
      <c r="P73" s="107"/>
      <c r="Q73" s="107"/>
      <c r="R73" s="107"/>
      <c r="S73" s="107"/>
      <c r="T73" s="107"/>
      <c r="U73" s="107"/>
    </row>
    <row r="74" spans="6:21" x14ac:dyDescent="0.35">
      <c r="F74" s="77"/>
      <c r="G74" s="78"/>
      <c r="H74" s="78"/>
      <c r="I74" s="78"/>
      <c r="J74" s="79"/>
      <c r="K74" s="79"/>
      <c r="L74" s="78"/>
      <c r="M74" s="107"/>
      <c r="N74" s="107"/>
      <c r="O74" s="107"/>
      <c r="P74" s="107"/>
      <c r="Q74" s="107"/>
      <c r="R74" s="107"/>
      <c r="S74" s="107"/>
      <c r="T74" s="107"/>
      <c r="U74" s="107"/>
    </row>
    <row r="75" spans="6:21" x14ac:dyDescent="0.35">
      <c r="F75" s="77"/>
      <c r="G75" s="78"/>
      <c r="H75" s="78"/>
      <c r="I75" s="78"/>
      <c r="J75" s="79"/>
      <c r="K75" s="79"/>
      <c r="L75" s="78"/>
      <c r="M75" s="107"/>
      <c r="N75" s="107"/>
      <c r="O75" s="107"/>
      <c r="P75" s="107"/>
      <c r="Q75" s="107"/>
      <c r="R75" s="107"/>
      <c r="S75" s="107"/>
      <c r="T75" s="107"/>
      <c r="U75" s="107"/>
    </row>
    <row r="76" spans="6:21" ht="18.75" customHeight="1" x14ac:dyDescent="0.35">
      <c r="F76" s="77"/>
      <c r="G76" s="78"/>
      <c r="H76" s="78"/>
      <c r="I76" s="78"/>
      <c r="J76" s="79"/>
      <c r="K76" s="79"/>
      <c r="L76" s="78"/>
      <c r="M76" s="107"/>
      <c r="N76" s="107"/>
      <c r="O76" s="107"/>
      <c r="P76" s="107"/>
      <c r="Q76" s="107"/>
      <c r="R76" s="107"/>
      <c r="S76" s="107"/>
      <c r="T76" s="107"/>
      <c r="U76" s="107"/>
    </row>
    <row r="77" spans="6:21" ht="15.75" customHeight="1" x14ac:dyDescent="0.35">
      <c r="F77" s="77"/>
      <c r="G77" s="78"/>
      <c r="H77" s="78"/>
      <c r="I77" s="78"/>
      <c r="J77" s="79"/>
      <c r="K77" s="79"/>
      <c r="L77" s="78"/>
      <c r="M77" s="107"/>
      <c r="N77" s="107"/>
      <c r="O77" s="107"/>
      <c r="P77" s="107"/>
      <c r="Q77" s="107"/>
      <c r="R77" s="107"/>
      <c r="S77" s="107"/>
      <c r="T77" s="107"/>
      <c r="U77" s="107"/>
    </row>
    <row r="78" spans="6:21" x14ac:dyDescent="0.35">
      <c r="F78" s="77"/>
      <c r="G78" s="78"/>
      <c r="H78" s="78"/>
      <c r="I78" s="78"/>
      <c r="J78" s="79"/>
      <c r="K78" s="79"/>
      <c r="L78" s="78"/>
      <c r="M78" s="107"/>
      <c r="N78" s="107"/>
      <c r="O78" s="107"/>
      <c r="P78" s="107"/>
      <c r="Q78" s="107"/>
      <c r="R78" s="107"/>
      <c r="S78" s="107"/>
      <c r="T78" s="107"/>
      <c r="U78" s="107"/>
    </row>
    <row r="79" spans="6:21" x14ac:dyDescent="0.35">
      <c r="F79" s="77"/>
      <c r="G79" s="78"/>
      <c r="H79" s="78"/>
      <c r="I79" s="78"/>
      <c r="J79" s="79"/>
      <c r="K79" s="79"/>
      <c r="L79" s="78"/>
      <c r="M79" s="107"/>
      <c r="N79" s="107"/>
      <c r="O79" s="107"/>
      <c r="P79" s="107"/>
      <c r="Q79" s="107"/>
      <c r="R79" s="107"/>
      <c r="S79" s="107"/>
      <c r="T79" s="107"/>
      <c r="U79" s="107"/>
    </row>
    <row r="80" spans="6:21" x14ac:dyDescent="0.35">
      <c r="F80" s="21"/>
      <c r="G80" s="21"/>
      <c r="H80" s="21"/>
      <c r="I80" s="21"/>
      <c r="J80" s="21"/>
      <c r="K80" s="21"/>
      <c r="L80" s="21"/>
      <c r="M80" s="107"/>
      <c r="N80" s="107"/>
      <c r="O80" s="107"/>
      <c r="P80" s="107"/>
      <c r="Q80" s="107"/>
      <c r="R80" s="107"/>
      <c r="S80" s="107"/>
      <c r="T80" s="107"/>
      <c r="U80" s="107"/>
    </row>
    <row r="81" spans="6:6" ht="16.2" x14ac:dyDescent="0.35">
      <c r="F81" s="203" t="s">
        <v>307</v>
      </c>
    </row>
  </sheetData>
  <sheetProtection insertRows="0"/>
  <protectedRanges>
    <protectedRange algorithmName="SHA-512" hashValue="19r0bVvPR7yZA0UiYij7Tv1CBk3noIABvFePbLhCJ4nk3L6A+Fy+RdPPS3STf+a52x4pG2PQK4FAkXK9epnlIA==" saltValue="gQC4yrLvnbJqxYZ0KSEoZA==" spinCount="100000" sqref="F27:G53 L68 L55 K27 J27:J53 L27:M53 K29:K53" name="Government revenues"/>
  </protectedRanges>
  <mergeCells count="21">
    <mergeCell ref="F14:K14"/>
    <mergeCell ref="F16:K16"/>
    <mergeCell ref="L16:O16"/>
    <mergeCell ref="F18:K18"/>
    <mergeCell ref="L18:O18"/>
    <mergeCell ref="F15:K15"/>
    <mergeCell ref="F25:L25"/>
    <mergeCell ref="F22:O22"/>
    <mergeCell ref="R36:W36"/>
    <mergeCell ref="O32:P32"/>
    <mergeCell ref="O33:P33"/>
    <mergeCell ref="O26:P26"/>
    <mergeCell ref="O27:P31"/>
    <mergeCell ref="F23:L23"/>
    <mergeCell ref="F20:K20"/>
    <mergeCell ref="L20:O20"/>
    <mergeCell ref="F21:K21"/>
    <mergeCell ref="L21:O21"/>
    <mergeCell ref="F17:K17"/>
    <mergeCell ref="F19:K19"/>
    <mergeCell ref="L19:O19"/>
  </mergeCells>
  <dataValidations count="12">
    <dataValidation type="list" allowBlank="1" showInputMessage="1" showErrorMessage="1" sqref="L68:L70" xr:uid="{D192E264-08C1-4ABF-8184-48A13724DD23}">
      <formula1>Currency_code_list</formula1>
    </dataValidation>
    <dataValidation type="textLength" allowBlank="1" showInputMessage="1" showErrorMessage="1" errorTitle="Please do not edit these cells" error="Please do not edit these cells" sqref="F61:L62 L26:M26 F26:H26" xr:uid="{040A0F63-1C12-415F-BF0F-4E009D609B75}">
      <formula1>10000</formula1>
      <formula2>50000</formula2>
    </dataValidation>
    <dataValidation allowBlank="1" showInputMessage="1" showErrorMessage="1" errorTitle="Please do not edit these cells" error="Please do not edit these cells" sqref="J26:K26" xr:uid="{45C4F56B-DACD-4ADD-9EF3-528E1B8FF490}"/>
    <dataValidation type="whole" allowBlank="1" showInputMessage="1" showErrorMessage="1" errorTitle="Please do not edit those cells" error="Please do not edit those cells" sqref="F80:L80" xr:uid="{B41B3659-95C0-4782-8249-C45F1BA8CF71}">
      <formula1>10000</formula1>
      <formula2>50000</formula2>
    </dataValidation>
    <dataValidation type="textLength" allowBlank="1" showInputMessage="1" showErrorMessage="1" sqref="M61:O80 B54:H60 L54:O60 I54:K54 J56:K56 I58:K60 N26:Q53 I26 P54:P80 F7:F8 O23:O24 F25:O25 F23:M24 G7:O12 A7:A80 B7:E25 P7:P25" xr:uid="{C34C43B0-4B88-4697-A1F8-6046FF94A4E3}">
      <formula1>9999999</formula1>
      <formula2>99999999</formula2>
    </dataValidation>
    <dataValidation type="whole" allowBlank="1" showInputMessage="1" showErrorMessage="1" sqref="I55:K55 I57:K57" xr:uid="{89211BE3-9C99-4B00-84AC-51B5A538A063}">
      <formula1>1</formula1>
      <formula2>2</formula2>
    </dataValidation>
    <dataValidation type="list" allowBlank="1" showInputMessage="1" showErrorMessage="1" sqref="F27:F53" xr:uid="{00000000-0002-0000-0300-000003000000}">
      <formula1>GFS_list</formula1>
    </dataValidation>
    <dataValidation allowBlank="1" showInputMessage="1" showErrorMessage="1" promptTitle="Name of revenue stream" prompt="Please input the name of the revenue streams here._x000a__x000a_Only include revenue paid on behalf of companies. Do NOT include personal income taxes, PAYE, or other revenues paid on behalf of individuals. These may be included under the Additional information below" sqref="H27:H53" xr:uid="{D5542179-2FB1-4F51-A9A0-8B4969D42E2C}"/>
    <dataValidation type="list" allowBlank="1" showInputMessage="1" showErrorMessage="1" promptTitle="Receiving government agency" prompt="Input the name of the government entity invoicing the the companies._x000a__x000a_Please refrain from using acronyms, and input complete name" sqref="J27:J53" xr:uid="{57095CD9-1E20-4D31-9AD8-7B9AE2AF9C32}">
      <formula1>Government_entities_list</formula1>
    </dataValidation>
    <dataValidation type="decimal" operator="notBetween" allowBlank="1" showInputMessage="1" showErrorMessage="1" errorTitle="Number" error="Please only input numbers in this cell" promptTitle="Revenue value" prompt="Please input the total figure of the revenue stream as disclosed by government, including not reconciled." sqref="L27:L53" xr:uid="{E188CC06-04C5-4523-9D0F-33E094E7A8EB}">
      <formula1>0.1</formula1>
      <formula2>0.2</formula2>
    </dataValidation>
    <dataValidation showInputMessage="1" showErrorMessage="1" promptTitle="Legal basis" prompt="Please input the legal basis for the revenue stream: Law (specify which), contract, or else." sqref="I27:I53" xr:uid="{C556E7E1-AF46-4285-9B0D-A6D5CE6CA36A}"/>
    <dataValidation allowBlank="1" showInputMessage="1" showErrorMessage="1" promptTitle="Final recipient" prompt="Input the name of the final recipient here, Treasury or other entities_x000a__x000a_Please refrain from using acronyms, and input complete name" sqref="K27:K53" xr:uid="{51EC2DA0-15C8-45B7-960D-51D82FF1A889}"/>
  </dataValidations>
  <hyperlinks>
    <hyperlink ref="O24" r:id="rId1" location="r5-1" display="EITI Requirement 5.1" xr:uid="{D1298250-E9A8-4B35-9832-EB42334EC5CC}"/>
    <hyperlink ref="F25" r:id="rId2" location="r4-1" display="EITI Requirement 4.1" xr:uid="{EB616848-9320-443F-A042-28F04868856E}"/>
    <hyperlink ref="O33:P33" r:id="rId3" display="or, https://www.imf.org/external/np/sta/gfsm/" xr:uid="{284D235A-5255-4F28-9EE1-D745AE57E870}"/>
    <hyperlink ref="O32:P32" r:id="rId4" display="For more guidance, please visit https://eiti.org/summary-data-template" xr:uid="{D9737CA5-4C3E-45EE-957B-235C04309CF3}"/>
    <hyperlink ref="F81" location="'5_Gov revenues (comp+proj)'!A1" display="Continue to 5_Gov revenues (comp+proj)" xr:uid="{A5ADD6EB-AE1C-4730-A7A2-7ED726DA5128}"/>
    <hyperlink ref="F11" location="What_is_GFS?" display="What is GFS?" xr:uid="{DA28E413-BBDE-48DF-8793-DC191C348661}"/>
  </hyperlinks>
  <pageMargins left="0.7" right="0.7" top="0.75" bottom="0.75" header="0.3" footer="0.3"/>
  <pageSetup paperSize="9" scale="37" fitToHeight="0" orientation="landscape" r:id="rId5"/>
  <colBreaks count="1" manualBreakCount="1">
    <brk id="13" max="1048575" man="1"/>
  </colBreaks>
  <drawing r:id="rId6"/>
  <tableParts count="1">
    <tablePart r:id="rId7"/>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Lists!$S$2:$S$29</xm:f>
          </x14:formula1>
          <xm:sqref>B27:E53</xm:sqref>
        </x14:dataValidation>
        <x14:dataValidation type="list" allowBlank="1" showInputMessage="1" showErrorMessage="1" promptTitle="Please select sector" prompt="Please select the relevant sector from the list" xr:uid="{6D0425A3-0C8C-45E2-869B-2175D77CA88E}">
          <x14:formula1>
            <xm:f>Lists!$AA$3:$AA$9</xm:f>
          </x14:formula1>
          <xm:sqref>G27:G53</xm:sqref>
        </x14:dataValidation>
        <x14:dataValidation type="list" allowBlank="1" showInputMessage="1" showErrorMessage="1" xr:uid="{84FF5E48-7B81-4123-B271-67A5E717896F}">
          <x14:formula1>
            <xm:f>Lists!$I$11:$I$168</xm:f>
          </x14:formula1>
          <xm:sqref>M27:M53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2:AI50"/>
  <sheetViews>
    <sheetView showGridLines="0" topLeftCell="A22" zoomScale="109" zoomScaleNormal="80" workbookViewId="0">
      <selection activeCell="H33" sqref="H33:J35"/>
    </sheetView>
  </sheetViews>
  <sheetFormatPr defaultColWidth="9.33203125" defaultRowHeight="15" x14ac:dyDescent="0.35"/>
  <cols>
    <col min="1" max="1" width="3.6640625" style="11" customWidth="1"/>
    <col min="2" max="2" width="7.44140625" style="11" hidden="1" customWidth="1"/>
    <col min="3" max="3" width="18.6640625" style="11" customWidth="1"/>
    <col min="4" max="4" width="26" style="11" bestFit="1" customWidth="1"/>
    <col min="5" max="5" width="30.5546875" style="11" bestFit="1" customWidth="1"/>
    <col min="6" max="6" width="20.33203125" style="11" customWidth="1"/>
    <col min="7" max="7" width="20.109375" style="11" customWidth="1"/>
    <col min="8" max="8" width="22.6640625" style="11" bestFit="1" customWidth="1"/>
    <col min="9" max="9" width="14.5546875" style="11" customWidth="1"/>
    <col min="10" max="10" width="22.5546875" style="11" customWidth="1"/>
    <col min="11" max="11" width="15.5546875" style="11" customWidth="1"/>
    <col min="12" max="12" width="17.33203125" style="11" customWidth="1"/>
    <col min="13" max="13" width="26" style="11" bestFit="1" customWidth="1"/>
    <col min="14" max="14" width="16.6640625" style="11" bestFit="1" customWidth="1"/>
    <col min="15" max="15" width="4" style="11" customWidth="1"/>
    <col min="16" max="16" width="9.33203125" style="11"/>
    <col min="17" max="33" width="15.6640625" style="11" customWidth="1"/>
    <col min="34" max="16384" width="9.33203125" style="11"/>
  </cols>
  <sheetData>
    <row r="2" spans="2:35" s="32" customFormat="1" ht="24" x14ac:dyDescent="0.35">
      <c r="B2" s="107"/>
      <c r="C2" s="264" t="s">
        <v>308</v>
      </c>
      <c r="D2" s="265"/>
      <c r="E2" s="265"/>
      <c r="F2" s="265"/>
      <c r="G2" s="265"/>
      <c r="H2" s="265"/>
      <c r="I2" s="265"/>
      <c r="J2" s="265"/>
      <c r="K2" s="265"/>
      <c r="L2" s="265"/>
      <c r="M2" s="265"/>
      <c r="N2" s="265"/>
      <c r="O2" s="107"/>
      <c r="P2" s="107"/>
      <c r="Q2" s="107"/>
      <c r="R2" s="107"/>
      <c r="S2" s="107"/>
      <c r="T2" s="107"/>
      <c r="U2" s="107"/>
      <c r="V2" s="107"/>
      <c r="W2" s="107"/>
      <c r="X2" s="107"/>
      <c r="Y2" s="107"/>
      <c r="Z2" s="107"/>
      <c r="AA2" s="107"/>
      <c r="AB2" s="107"/>
      <c r="AC2" s="107"/>
      <c r="AD2" s="107"/>
      <c r="AE2" s="107"/>
      <c r="AF2" s="107"/>
      <c r="AG2" s="107"/>
      <c r="AH2" s="107"/>
      <c r="AI2" s="107"/>
    </row>
    <row r="3" spans="2:35" s="32" customFormat="1" ht="24" x14ac:dyDescent="0.35">
      <c r="B3" s="107"/>
      <c r="C3" s="61" t="s">
        <v>309</v>
      </c>
      <c r="D3" s="204"/>
      <c r="E3" s="204"/>
      <c r="F3" s="204"/>
      <c r="G3" s="204"/>
      <c r="H3" s="204"/>
      <c r="I3" s="204"/>
      <c r="J3" s="204"/>
      <c r="K3" s="204"/>
      <c r="L3" s="204"/>
      <c r="M3" s="204"/>
      <c r="N3" s="204"/>
      <c r="O3" s="107"/>
      <c r="P3" s="107"/>
      <c r="Q3" s="107"/>
      <c r="R3" s="107"/>
      <c r="S3" s="107"/>
      <c r="T3" s="107"/>
      <c r="U3" s="107"/>
      <c r="V3" s="107"/>
      <c r="W3" s="107"/>
      <c r="X3" s="107"/>
      <c r="Y3" s="107"/>
      <c r="Z3" s="107"/>
      <c r="AA3" s="107"/>
      <c r="AB3" s="107"/>
      <c r="AC3" s="107"/>
      <c r="AD3" s="107"/>
      <c r="AE3" s="107"/>
      <c r="AF3" s="107"/>
      <c r="AG3" s="107"/>
      <c r="AH3" s="107"/>
      <c r="AI3" s="107"/>
    </row>
    <row r="4" spans="2:35" s="32" customFormat="1" ht="14.25" customHeight="1" x14ac:dyDescent="0.35">
      <c r="B4" s="107"/>
      <c r="C4" s="210" t="s">
        <v>310</v>
      </c>
      <c r="D4" s="211"/>
      <c r="E4" s="263" t="s">
        <v>311</v>
      </c>
      <c r="F4" s="263"/>
      <c r="G4" s="207"/>
      <c r="H4" s="207"/>
      <c r="I4" s="207"/>
      <c r="J4" s="207"/>
      <c r="K4" s="207"/>
      <c r="L4" s="207"/>
      <c r="M4" s="207"/>
      <c r="N4" s="207"/>
      <c r="O4" s="207"/>
      <c r="P4" s="107"/>
      <c r="Q4" s="107"/>
      <c r="R4" s="107"/>
      <c r="S4" s="107"/>
      <c r="T4" s="107"/>
      <c r="U4" s="107"/>
      <c r="V4" s="107"/>
      <c r="W4" s="107"/>
      <c r="X4" s="107"/>
      <c r="Y4" s="107"/>
      <c r="Z4" s="107"/>
      <c r="AA4" s="107"/>
      <c r="AB4" s="107"/>
      <c r="AC4" s="107"/>
      <c r="AD4" s="107"/>
      <c r="AE4" s="107"/>
      <c r="AF4" s="107"/>
      <c r="AG4" s="107"/>
      <c r="AH4" s="107"/>
      <c r="AI4" s="107"/>
    </row>
    <row r="5" spans="2:35" ht="29.25" customHeight="1" x14ac:dyDescent="0.35">
      <c r="C5" s="266" t="s">
        <v>312</v>
      </c>
      <c r="D5" s="266"/>
      <c r="E5" s="266"/>
      <c r="F5" s="266"/>
      <c r="G5" s="266"/>
      <c r="H5" s="266"/>
      <c r="I5" s="266"/>
      <c r="J5" s="266"/>
      <c r="K5" s="266"/>
      <c r="L5" s="266"/>
      <c r="M5" s="266"/>
      <c r="N5" s="266"/>
    </row>
    <row r="6" spans="2:35" s="32" customFormat="1" ht="15.6" customHeight="1" x14ac:dyDescent="0.35">
      <c r="B6" s="107"/>
      <c r="C6" s="260" t="s">
        <v>313</v>
      </c>
      <c r="D6" s="260"/>
      <c r="E6" s="260"/>
      <c r="F6" s="260"/>
      <c r="G6" s="260"/>
      <c r="H6" s="260"/>
      <c r="I6" s="260"/>
      <c r="J6" s="260"/>
      <c r="K6" s="260"/>
      <c r="L6" s="260"/>
      <c r="M6" s="260"/>
      <c r="N6" s="260"/>
      <c r="O6" s="107"/>
      <c r="P6" s="107"/>
      <c r="Q6" s="107"/>
      <c r="R6" s="107"/>
      <c r="S6" s="107"/>
      <c r="T6" s="107"/>
      <c r="U6" s="107"/>
      <c r="V6" s="107"/>
      <c r="W6" s="107"/>
      <c r="X6" s="107"/>
      <c r="Y6" s="107"/>
      <c r="Z6" s="107"/>
      <c r="AA6" s="107"/>
      <c r="AB6" s="107"/>
      <c r="AC6" s="107"/>
      <c r="AD6" s="107"/>
      <c r="AE6" s="107"/>
      <c r="AF6" s="107"/>
      <c r="AG6" s="107"/>
      <c r="AH6" s="107"/>
      <c r="AI6" s="107"/>
    </row>
    <row r="7" spans="2:35" s="32" customFormat="1" ht="15.6" customHeight="1" x14ac:dyDescent="0.35">
      <c r="B7" s="107"/>
      <c r="C7" s="260" t="s">
        <v>314</v>
      </c>
      <c r="D7" s="260"/>
      <c r="E7" s="260"/>
      <c r="F7" s="260"/>
      <c r="G7" s="260"/>
      <c r="H7" s="260"/>
      <c r="I7" s="260"/>
      <c r="J7" s="260"/>
      <c r="K7" s="260"/>
      <c r="L7" s="260"/>
      <c r="M7" s="260"/>
      <c r="N7" s="260"/>
      <c r="O7" s="107"/>
      <c r="P7" s="107"/>
      <c r="Q7" s="107"/>
      <c r="R7" s="107"/>
      <c r="S7" s="107"/>
      <c r="T7" s="107"/>
      <c r="U7" s="107"/>
      <c r="V7" s="107"/>
      <c r="W7" s="107"/>
      <c r="X7" s="107"/>
      <c r="Y7" s="107"/>
      <c r="Z7" s="107"/>
      <c r="AA7" s="107"/>
      <c r="AB7" s="107"/>
      <c r="AC7" s="107"/>
      <c r="AD7" s="107"/>
      <c r="AE7" s="107"/>
      <c r="AF7" s="107"/>
      <c r="AG7" s="107"/>
      <c r="AH7" s="107"/>
      <c r="AI7" s="107"/>
    </row>
    <row r="8" spans="2:35" s="32" customFormat="1" ht="15.6" customHeight="1" x14ac:dyDescent="0.35">
      <c r="B8" s="107"/>
      <c r="C8" s="260" t="s">
        <v>315</v>
      </c>
      <c r="D8" s="260"/>
      <c r="E8" s="260"/>
      <c r="F8" s="260"/>
      <c r="G8" s="260"/>
      <c r="H8" s="260"/>
      <c r="I8" s="260"/>
      <c r="J8" s="260"/>
      <c r="K8" s="260"/>
      <c r="L8" s="260"/>
      <c r="M8" s="260"/>
      <c r="N8" s="260"/>
      <c r="O8" s="107"/>
      <c r="P8" s="107"/>
      <c r="Q8" s="107"/>
      <c r="R8" s="107"/>
      <c r="S8" s="107"/>
      <c r="T8" s="107"/>
      <c r="U8" s="107"/>
      <c r="V8" s="107"/>
      <c r="W8" s="107"/>
      <c r="X8" s="107"/>
      <c r="Y8" s="107"/>
      <c r="Z8" s="107"/>
      <c r="AA8" s="107"/>
      <c r="AB8" s="107"/>
      <c r="AC8" s="107"/>
      <c r="AD8" s="107"/>
      <c r="AE8" s="107"/>
      <c r="AF8" s="107"/>
      <c r="AG8" s="107"/>
      <c r="AH8" s="107"/>
      <c r="AI8" s="107"/>
    </row>
    <row r="9" spans="2:35" s="32" customFormat="1" ht="15.6" customHeight="1" x14ac:dyDescent="0.35">
      <c r="B9" s="107"/>
      <c r="C9" s="260" t="s">
        <v>316</v>
      </c>
      <c r="D9" s="260"/>
      <c r="E9" s="260"/>
      <c r="F9" s="260"/>
      <c r="G9" s="260"/>
      <c r="H9" s="260"/>
      <c r="I9" s="260"/>
      <c r="J9" s="260"/>
      <c r="K9" s="260"/>
      <c r="L9" s="260"/>
      <c r="M9" s="260"/>
      <c r="N9" s="260"/>
      <c r="O9" s="107"/>
      <c r="P9" s="107"/>
      <c r="Q9" s="107"/>
      <c r="R9" s="107"/>
      <c r="S9" s="107"/>
      <c r="T9" s="107"/>
      <c r="U9" s="107"/>
      <c r="V9" s="107"/>
      <c r="W9" s="107"/>
      <c r="X9" s="107"/>
      <c r="Y9" s="107"/>
      <c r="Z9" s="107"/>
      <c r="AA9" s="107"/>
      <c r="AB9" s="107"/>
      <c r="AC9" s="107"/>
      <c r="AD9" s="107"/>
      <c r="AE9" s="107"/>
      <c r="AF9" s="107"/>
      <c r="AG9" s="107"/>
      <c r="AH9" s="107"/>
      <c r="AI9" s="107"/>
    </row>
    <row r="10" spans="2:35" s="32" customFormat="1" ht="15.6" customHeight="1" x14ac:dyDescent="0.35">
      <c r="B10" s="107"/>
      <c r="C10" s="260" t="s">
        <v>317</v>
      </c>
      <c r="D10" s="260"/>
      <c r="E10" s="260"/>
      <c r="F10" s="260"/>
      <c r="G10" s="260"/>
      <c r="H10" s="260"/>
      <c r="I10" s="260"/>
      <c r="J10" s="260"/>
      <c r="K10" s="260"/>
      <c r="L10" s="260"/>
      <c r="M10" s="260"/>
      <c r="N10" s="260"/>
      <c r="O10" s="107"/>
      <c r="P10" s="107"/>
      <c r="Q10" s="107"/>
      <c r="R10" s="107"/>
      <c r="S10" s="107"/>
      <c r="T10" s="107"/>
      <c r="U10" s="107"/>
      <c r="V10" s="107"/>
      <c r="W10" s="107"/>
      <c r="X10" s="107"/>
      <c r="Y10" s="107"/>
      <c r="Z10" s="107"/>
      <c r="AA10" s="107"/>
      <c r="AB10" s="107"/>
      <c r="AC10" s="107"/>
      <c r="AD10" s="107"/>
      <c r="AE10" s="107"/>
      <c r="AF10" s="107"/>
      <c r="AG10" s="107"/>
      <c r="AH10" s="107"/>
      <c r="AI10" s="107"/>
    </row>
    <row r="11" spans="2:35" s="32" customFormat="1" x14ac:dyDescent="0.35">
      <c r="B11" s="107"/>
      <c r="C11" s="253" t="s">
        <v>141</v>
      </c>
      <c r="D11" s="253"/>
      <c r="E11" s="253"/>
      <c r="F11" s="253"/>
      <c r="G11" s="253"/>
      <c r="H11" s="253"/>
      <c r="I11" s="253"/>
      <c r="J11" s="253"/>
      <c r="K11" s="253"/>
      <c r="L11" s="253"/>
      <c r="M11" s="253"/>
      <c r="N11" s="253"/>
      <c r="O11" s="107"/>
      <c r="P11" s="107"/>
      <c r="Q11" s="107"/>
      <c r="R11" s="107"/>
      <c r="S11" s="107"/>
      <c r="T11" s="107"/>
      <c r="U11" s="107"/>
      <c r="V11" s="107"/>
      <c r="W11" s="107"/>
      <c r="X11" s="107"/>
      <c r="Y11" s="107"/>
      <c r="Z11" s="107"/>
      <c r="AA11" s="107"/>
      <c r="AB11" s="107"/>
      <c r="AC11" s="107"/>
      <c r="AD11" s="107"/>
      <c r="AE11" s="107"/>
      <c r="AF11" s="107"/>
      <c r="AG11" s="107"/>
      <c r="AH11" s="107"/>
      <c r="AI11" s="107"/>
    </row>
    <row r="13" spans="2:35" s="32" customFormat="1" ht="15.75" customHeight="1" x14ac:dyDescent="0.35">
      <c r="B13" s="107"/>
      <c r="C13" s="107"/>
      <c r="D13" s="107"/>
      <c r="E13" s="107"/>
      <c r="F13" s="107"/>
      <c r="G13" s="107"/>
      <c r="H13" s="107"/>
      <c r="I13" s="107"/>
      <c r="J13" s="107"/>
      <c r="K13" s="208" t="s">
        <v>318</v>
      </c>
      <c r="L13" s="222"/>
      <c r="M13" s="223"/>
      <c r="N13" s="107"/>
      <c r="O13" s="107"/>
      <c r="P13" s="107"/>
      <c r="Q13" s="107"/>
      <c r="R13" s="107"/>
      <c r="S13" s="107"/>
      <c r="T13" s="107"/>
      <c r="U13" s="107"/>
      <c r="V13" s="107"/>
      <c r="W13" s="107"/>
      <c r="X13" s="107"/>
      <c r="Y13" s="107"/>
      <c r="Z13" s="107"/>
      <c r="AA13" s="107"/>
      <c r="AB13" s="107"/>
      <c r="AC13" s="107"/>
      <c r="AD13" s="107"/>
      <c r="AE13" s="107"/>
      <c r="AF13" s="107"/>
      <c r="AG13" s="107"/>
      <c r="AH13" s="107"/>
      <c r="AI13" s="107"/>
    </row>
    <row r="14" spans="2:35" s="206" customFormat="1" ht="45.75" customHeight="1" x14ac:dyDescent="0.35">
      <c r="B14" s="184" t="s">
        <v>174</v>
      </c>
      <c r="C14" s="184" t="s">
        <v>319</v>
      </c>
      <c r="D14" s="184" t="s">
        <v>258</v>
      </c>
      <c r="E14" s="184" t="s">
        <v>256</v>
      </c>
      <c r="F14" s="184" t="s">
        <v>320</v>
      </c>
      <c r="G14" s="184" t="s">
        <v>321</v>
      </c>
      <c r="H14" s="184" t="s">
        <v>322</v>
      </c>
      <c r="I14" s="184" t="s">
        <v>323</v>
      </c>
      <c r="J14" s="184" t="s">
        <v>260</v>
      </c>
      <c r="K14" s="184" t="s">
        <v>324</v>
      </c>
      <c r="L14" s="184" t="s">
        <v>325</v>
      </c>
      <c r="M14" s="184" t="s">
        <v>326</v>
      </c>
      <c r="N14" s="184" t="s">
        <v>35</v>
      </c>
      <c r="O14" s="184"/>
      <c r="P14" s="184"/>
      <c r="Q14" s="184"/>
      <c r="R14" s="184"/>
      <c r="S14" s="184"/>
      <c r="T14" s="184"/>
      <c r="U14" s="184"/>
      <c r="V14" s="184"/>
      <c r="W14" s="184"/>
      <c r="X14" s="184"/>
      <c r="Y14" s="184"/>
      <c r="Z14" s="184"/>
      <c r="AA14" s="184"/>
      <c r="AB14" s="184"/>
      <c r="AC14" s="184"/>
      <c r="AD14" s="184"/>
      <c r="AE14" s="184"/>
      <c r="AF14" s="184"/>
      <c r="AG14" s="184"/>
      <c r="AH14" s="184"/>
      <c r="AI14" s="184"/>
    </row>
    <row r="15" spans="2:35" s="32" customFormat="1" x14ac:dyDescent="0.35">
      <c r="B15" s="107" t="e">
        <f>VLOOKUP(C15,Companies[],3,FALSE)</f>
        <v>#N/A</v>
      </c>
      <c r="C15" s="107" t="s">
        <v>209</v>
      </c>
      <c r="D15" s="107" t="s">
        <v>265</v>
      </c>
      <c r="E15" s="107" t="s">
        <v>263</v>
      </c>
      <c r="F15" s="107" t="s">
        <v>327</v>
      </c>
      <c r="G15" s="107" t="s">
        <v>327</v>
      </c>
      <c r="H15" s="107" t="s">
        <v>328</v>
      </c>
      <c r="I15" s="107" t="s">
        <v>105</v>
      </c>
      <c r="J15" s="120">
        <v>10000000</v>
      </c>
      <c r="K15" s="107"/>
      <c r="L15" s="107"/>
      <c r="M15" s="107" t="s">
        <v>93</v>
      </c>
      <c r="N15" s="107"/>
      <c r="O15" s="107"/>
      <c r="P15" s="107"/>
      <c r="Q15" s="107"/>
      <c r="R15" s="107"/>
      <c r="S15" s="107"/>
      <c r="T15" s="107"/>
      <c r="U15" s="107"/>
      <c r="V15" s="107"/>
      <c r="W15" s="107"/>
      <c r="X15" s="107"/>
      <c r="Y15" s="107"/>
      <c r="Z15" s="107"/>
      <c r="AA15" s="107"/>
      <c r="AB15" s="107"/>
      <c r="AC15" s="107"/>
      <c r="AD15" s="107"/>
      <c r="AE15" s="107"/>
      <c r="AF15" s="107"/>
      <c r="AG15" s="107"/>
      <c r="AH15" s="107"/>
      <c r="AI15" s="107"/>
    </row>
    <row r="16" spans="2:35" s="32" customFormat="1" x14ac:dyDescent="0.35">
      <c r="B16" s="107" t="str">
        <f>VLOOKUP(C16,Companies[],3,FALSE)</f>
        <v>State-owned enterprise</v>
      </c>
      <c r="C16" s="107" t="s">
        <v>180</v>
      </c>
      <c r="D16" s="107" t="s">
        <v>265</v>
      </c>
      <c r="E16" s="107" t="s">
        <v>268</v>
      </c>
      <c r="F16" s="107" t="s">
        <v>327</v>
      </c>
      <c r="G16" s="107" t="s">
        <v>327</v>
      </c>
      <c r="H16" s="107" t="s">
        <v>329</v>
      </c>
      <c r="I16" s="107" t="s">
        <v>330</v>
      </c>
      <c r="J16" s="120"/>
      <c r="K16" s="107"/>
      <c r="L16" s="107"/>
      <c r="M16" s="107" t="s">
        <v>93</v>
      </c>
      <c r="N16" s="107"/>
      <c r="O16" s="107"/>
      <c r="P16" s="107"/>
      <c r="Q16" s="107"/>
      <c r="R16" s="107"/>
      <c r="S16" s="107"/>
      <c r="T16" s="107"/>
      <c r="U16" s="107"/>
      <c r="V16" s="107"/>
      <c r="W16" s="107"/>
      <c r="X16" s="107"/>
      <c r="Y16" s="107"/>
      <c r="Z16" s="107"/>
      <c r="AA16" s="107"/>
      <c r="AB16" s="107"/>
      <c r="AC16" s="107"/>
      <c r="AD16" s="107"/>
      <c r="AE16" s="107"/>
      <c r="AF16" s="107"/>
      <c r="AG16" s="107"/>
      <c r="AH16" s="107"/>
      <c r="AI16" s="107"/>
    </row>
    <row r="17" spans="2:35" s="32" customFormat="1" x14ac:dyDescent="0.35">
      <c r="B17" s="107" t="e">
        <f>VLOOKUP(C17,Companies[],3,FALSE)</f>
        <v>#N/A</v>
      </c>
      <c r="C17" s="107" t="s">
        <v>209</v>
      </c>
      <c r="D17" s="107" t="s">
        <v>157</v>
      </c>
      <c r="E17" s="107" t="s">
        <v>271</v>
      </c>
      <c r="F17" s="107" t="s">
        <v>331</v>
      </c>
      <c r="G17" s="107" t="s">
        <v>331</v>
      </c>
      <c r="H17" s="107" t="s">
        <v>332</v>
      </c>
      <c r="I17" s="107" t="s">
        <v>330</v>
      </c>
      <c r="J17" s="120"/>
      <c r="K17" s="107"/>
      <c r="L17" s="107"/>
      <c r="M17" s="107" t="s">
        <v>93</v>
      </c>
      <c r="N17" s="107"/>
      <c r="O17" s="107"/>
      <c r="P17" s="107"/>
      <c r="Q17" s="107"/>
      <c r="R17" s="107"/>
      <c r="S17" s="107"/>
      <c r="T17" s="107"/>
      <c r="U17" s="107"/>
      <c r="V17" s="107"/>
      <c r="W17" s="107"/>
      <c r="X17" s="107"/>
      <c r="Y17" s="107"/>
      <c r="Z17" s="107"/>
      <c r="AA17" s="107"/>
      <c r="AB17" s="107"/>
      <c r="AC17" s="107"/>
      <c r="AD17" s="107"/>
      <c r="AE17" s="107"/>
      <c r="AF17" s="107"/>
      <c r="AG17" s="107"/>
      <c r="AH17" s="107"/>
      <c r="AI17" s="107"/>
    </row>
    <row r="18" spans="2:35" s="32" customFormat="1" x14ac:dyDescent="0.35">
      <c r="B18" s="107" t="e">
        <f>VLOOKUP(C18,Companies[],3,FALSE)</f>
        <v>#N/A</v>
      </c>
      <c r="C18" s="107" t="s">
        <v>209</v>
      </c>
      <c r="D18" s="107" t="s">
        <v>157</v>
      </c>
      <c r="E18" s="107" t="s">
        <v>274</v>
      </c>
      <c r="F18" s="107" t="s">
        <v>331</v>
      </c>
      <c r="G18" s="107" t="s">
        <v>331</v>
      </c>
      <c r="H18" s="107" t="s">
        <v>332</v>
      </c>
      <c r="I18" s="107" t="s">
        <v>330</v>
      </c>
      <c r="J18" s="120"/>
      <c r="K18" s="107"/>
      <c r="L18" s="107"/>
      <c r="M18" s="107" t="s">
        <v>93</v>
      </c>
      <c r="N18" s="107"/>
      <c r="O18" s="107"/>
      <c r="P18" s="107"/>
      <c r="Q18" s="107"/>
      <c r="R18" s="107"/>
      <c r="S18" s="107"/>
      <c r="T18" s="107"/>
      <c r="U18" s="107"/>
      <c r="V18" s="107"/>
      <c r="W18" s="107"/>
      <c r="X18" s="107"/>
      <c r="Y18" s="107"/>
      <c r="Z18" s="107"/>
      <c r="AA18" s="107"/>
      <c r="AB18" s="107"/>
      <c r="AC18" s="107"/>
      <c r="AD18" s="107"/>
      <c r="AE18" s="107"/>
      <c r="AF18" s="107"/>
      <c r="AG18" s="107"/>
      <c r="AH18" s="107"/>
      <c r="AI18" s="107"/>
    </row>
    <row r="19" spans="2:35" s="32" customFormat="1" x14ac:dyDescent="0.35">
      <c r="B19" s="107" t="str">
        <f>VLOOKUP(C19,Companies[],3,FALSE)</f>
        <v>State-owned enterprise</v>
      </c>
      <c r="C19" s="107" t="s">
        <v>180</v>
      </c>
      <c r="D19" s="107" t="s">
        <v>157</v>
      </c>
      <c r="E19" s="107" t="s">
        <v>276</v>
      </c>
      <c r="F19" s="107" t="s">
        <v>331</v>
      </c>
      <c r="G19" s="107" t="s">
        <v>331</v>
      </c>
      <c r="H19" s="107" t="s">
        <v>328</v>
      </c>
      <c r="I19" s="107" t="s">
        <v>330</v>
      </c>
      <c r="J19" s="120"/>
      <c r="K19" s="107"/>
      <c r="L19" s="107"/>
      <c r="M19" s="107" t="s">
        <v>93</v>
      </c>
      <c r="N19" s="107"/>
      <c r="O19" s="107"/>
      <c r="P19" s="107"/>
      <c r="Q19" s="107"/>
      <c r="R19" s="107"/>
      <c r="S19" s="107"/>
      <c r="T19" s="107"/>
      <c r="U19" s="107"/>
      <c r="V19" s="107"/>
      <c r="W19" s="107"/>
      <c r="X19" s="107"/>
      <c r="Y19" s="107"/>
      <c r="Z19" s="107"/>
      <c r="AA19" s="107"/>
      <c r="AB19" s="107"/>
      <c r="AC19" s="107"/>
      <c r="AD19" s="107"/>
      <c r="AE19" s="107"/>
      <c r="AF19" s="107"/>
      <c r="AG19" s="107"/>
      <c r="AH19" s="107"/>
      <c r="AI19" s="107"/>
    </row>
    <row r="20" spans="2:35" s="32" customFormat="1" x14ac:dyDescent="0.35">
      <c r="B20" s="107" t="str">
        <f>VLOOKUP(C20,Companies[],3,FALSE)</f>
        <v>Publicly listed company</v>
      </c>
      <c r="C20" s="107" t="s">
        <v>184</v>
      </c>
      <c r="D20" s="107" t="s">
        <v>158</v>
      </c>
      <c r="E20" s="107" t="s">
        <v>279</v>
      </c>
      <c r="F20" s="107" t="s">
        <v>331</v>
      </c>
      <c r="G20" s="107" t="s">
        <v>331</v>
      </c>
      <c r="H20" s="107" t="s">
        <v>328</v>
      </c>
      <c r="I20" s="107" t="s">
        <v>105</v>
      </c>
      <c r="J20" s="120">
        <v>755000</v>
      </c>
      <c r="K20" s="107"/>
      <c r="L20" s="107"/>
      <c r="M20" s="107" t="s">
        <v>93</v>
      </c>
      <c r="N20" s="107"/>
      <c r="O20" s="107"/>
      <c r="P20" s="107"/>
      <c r="Q20" s="107"/>
      <c r="R20" s="107"/>
      <c r="S20" s="107"/>
      <c r="T20" s="107"/>
      <c r="U20" s="107"/>
      <c r="V20" s="107"/>
      <c r="W20" s="107"/>
      <c r="X20" s="107"/>
      <c r="Y20" s="107"/>
      <c r="Z20" s="107"/>
      <c r="AA20" s="107"/>
      <c r="AB20" s="107"/>
      <c r="AC20" s="107"/>
      <c r="AD20" s="107"/>
      <c r="AE20" s="107"/>
      <c r="AF20" s="107"/>
      <c r="AG20" s="107"/>
      <c r="AH20" s="107"/>
      <c r="AI20" s="107"/>
    </row>
    <row r="21" spans="2:35" s="32" customFormat="1" x14ac:dyDescent="0.35">
      <c r="B21" s="107" t="e">
        <f>VLOOKUP(C21,Companies[],3,FALSE)</f>
        <v>#N/A</v>
      </c>
      <c r="C21" s="107" t="s">
        <v>209</v>
      </c>
      <c r="D21" s="107" t="s">
        <v>158</v>
      </c>
      <c r="E21" s="107" t="s">
        <v>281</v>
      </c>
      <c r="F21" s="107" t="s">
        <v>331</v>
      </c>
      <c r="G21" s="107" t="s">
        <v>331</v>
      </c>
      <c r="H21" s="107" t="s">
        <v>328</v>
      </c>
      <c r="I21" s="107" t="s">
        <v>105</v>
      </c>
      <c r="J21" s="120">
        <v>2870000</v>
      </c>
      <c r="K21" s="107"/>
      <c r="L21" s="107"/>
      <c r="M21" s="107" t="s">
        <v>93</v>
      </c>
      <c r="N21" s="107"/>
      <c r="O21" s="107"/>
      <c r="P21" s="107"/>
      <c r="Q21" s="107"/>
      <c r="R21" s="107"/>
      <c r="S21" s="107"/>
      <c r="T21" s="107"/>
      <c r="U21" s="107"/>
      <c r="V21" s="107"/>
      <c r="W21" s="107"/>
      <c r="X21" s="107"/>
      <c r="Y21" s="107"/>
      <c r="Z21" s="107"/>
      <c r="AA21" s="107"/>
      <c r="AB21" s="107"/>
      <c r="AC21" s="107"/>
      <c r="AD21" s="107"/>
      <c r="AE21" s="107"/>
      <c r="AF21" s="107"/>
      <c r="AG21" s="107"/>
      <c r="AH21" s="107"/>
      <c r="AI21" s="107"/>
    </row>
    <row r="22" spans="2:35" s="32" customFormat="1" x14ac:dyDescent="0.35">
      <c r="B22" s="107" t="e">
        <f>VLOOKUP(C22,Companies[],3,FALSE)</f>
        <v>#N/A</v>
      </c>
      <c r="C22" s="107" t="s">
        <v>209</v>
      </c>
      <c r="D22" s="107" t="s">
        <v>160</v>
      </c>
      <c r="E22" s="107" t="s">
        <v>284</v>
      </c>
      <c r="F22" s="107" t="s">
        <v>331</v>
      </c>
      <c r="G22" s="107" t="s">
        <v>331</v>
      </c>
      <c r="H22" s="107" t="s">
        <v>333</v>
      </c>
      <c r="I22" s="107" t="s">
        <v>330</v>
      </c>
      <c r="J22" s="120"/>
      <c r="K22" s="107"/>
      <c r="L22" s="107"/>
      <c r="M22" s="107" t="s">
        <v>93</v>
      </c>
      <c r="N22" s="107"/>
      <c r="O22" s="107"/>
      <c r="P22" s="107"/>
      <c r="Q22" s="107"/>
      <c r="R22" s="107"/>
      <c r="S22" s="107"/>
      <c r="T22" s="107"/>
      <c r="U22" s="107"/>
      <c r="V22" s="107"/>
      <c r="W22" s="107"/>
      <c r="X22" s="107"/>
      <c r="Y22" s="107"/>
      <c r="Z22" s="107"/>
      <c r="AA22" s="107"/>
      <c r="AB22" s="107"/>
      <c r="AC22" s="107"/>
      <c r="AD22" s="107"/>
      <c r="AE22" s="107"/>
      <c r="AF22" s="107"/>
      <c r="AG22" s="107"/>
      <c r="AH22" s="107"/>
      <c r="AI22" s="107"/>
    </row>
    <row r="23" spans="2:35" s="32" customFormat="1" x14ac:dyDescent="0.35">
      <c r="B23" s="107" t="e">
        <f>VLOOKUP(C23,Companies[],3,FALSE)</f>
        <v>#N/A</v>
      </c>
      <c r="C23" s="107" t="s">
        <v>209</v>
      </c>
      <c r="D23" s="107" t="s">
        <v>160</v>
      </c>
      <c r="E23" s="107" t="s">
        <v>285</v>
      </c>
      <c r="F23" s="107" t="s">
        <v>331</v>
      </c>
      <c r="G23" s="107" t="s">
        <v>331</v>
      </c>
      <c r="H23" s="107" t="s">
        <v>332</v>
      </c>
      <c r="I23" s="107" t="s">
        <v>330</v>
      </c>
      <c r="J23" s="120"/>
      <c r="K23" s="107"/>
      <c r="L23" s="107"/>
      <c r="M23" s="107" t="s">
        <v>93</v>
      </c>
      <c r="N23" s="107"/>
      <c r="O23" s="107"/>
      <c r="P23" s="107"/>
      <c r="Q23" s="107"/>
      <c r="R23" s="107"/>
      <c r="S23" s="107"/>
      <c r="T23" s="107"/>
      <c r="U23" s="107"/>
      <c r="V23" s="107"/>
      <c r="W23" s="107"/>
      <c r="X23" s="107"/>
      <c r="Y23" s="107"/>
      <c r="Z23" s="107"/>
      <c r="AA23" s="107"/>
      <c r="AB23" s="107"/>
      <c r="AC23" s="107"/>
      <c r="AD23" s="107"/>
      <c r="AE23" s="107"/>
      <c r="AF23" s="107"/>
      <c r="AG23" s="107"/>
      <c r="AH23" s="107"/>
      <c r="AI23" s="107"/>
    </row>
    <row r="24" spans="2:35" s="32" customFormat="1" x14ac:dyDescent="0.35">
      <c r="B24" s="107" t="e">
        <f>VLOOKUP(C24,Companies[],3,FALSE)</f>
        <v>#N/A</v>
      </c>
      <c r="C24" s="107" t="s">
        <v>334</v>
      </c>
      <c r="D24" s="107" t="s">
        <v>157</v>
      </c>
      <c r="E24" s="107" t="s">
        <v>284</v>
      </c>
      <c r="F24" s="107" t="s">
        <v>331</v>
      </c>
      <c r="G24" s="107" t="s">
        <v>331</v>
      </c>
      <c r="H24" s="107" t="s">
        <v>333</v>
      </c>
      <c r="I24" s="107" t="s">
        <v>330</v>
      </c>
      <c r="J24" s="120"/>
      <c r="K24" s="107"/>
      <c r="L24" s="107"/>
      <c r="M24" s="107" t="s">
        <v>93</v>
      </c>
      <c r="N24" s="107"/>
      <c r="O24" s="107"/>
      <c r="P24" s="107"/>
      <c r="Q24" s="107"/>
      <c r="R24" s="107"/>
      <c r="S24" s="107"/>
      <c r="T24" s="107"/>
      <c r="U24" s="107"/>
      <c r="V24" s="107"/>
      <c r="W24" s="107"/>
      <c r="X24" s="107"/>
      <c r="Y24" s="107"/>
      <c r="Z24" s="107"/>
      <c r="AA24" s="107"/>
      <c r="AB24" s="107"/>
      <c r="AC24" s="107"/>
      <c r="AD24" s="107"/>
      <c r="AE24" s="107"/>
      <c r="AF24" s="107"/>
      <c r="AG24" s="107"/>
      <c r="AH24" s="107"/>
      <c r="AI24" s="107"/>
    </row>
    <row r="25" spans="2:35" s="32" customFormat="1" x14ac:dyDescent="0.35">
      <c r="B25" s="107" t="e">
        <f>VLOOKUP(C25,Companies[],3,FALSE)</f>
        <v>#N/A</v>
      </c>
      <c r="C25" s="107" t="s">
        <v>334</v>
      </c>
      <c r="D25" s="107" t="s">
        <v>157</v>
      </c>
      <c r="E25" s="107" t="s">
        <v>285</v>
      </c>
      <c r="F25" s="107" t="s">
        <v>331</v>
      </c>
      <c r="G25" s="107" t="s">
        <v>331</v>
      </c>
      <c r="H25" s="107" t="s">
        <v>332</v>
      </c>
      <c r="I25" s="107" t="s">
        <v>105</v>
      </c>
      <c r="J25" s="120">
        <v>1000000</v>
      </c>
      <c r="K25" s="107"/>
      <c r="L25" s="107"/>
      <c r="M25" s="107" t="s">
        <v>93</v>
      </c>
      <c r="N25" s="107"/>
      <c r="O25" s="107"/>
      <c r="P25" s="107"/>
      <c r="Q25" s="107"/>
      <c r="R25" s="107"/>
      <c r="S25" s="107"/>
      <c r="T25" s="107"/>
      <c r="U25" s="107"/>
      <c r="V25" s="107"/>
      <c r="W25" s="107"/>
      <c r="X25" s="107"/>
      <c r="Y25" s="107"/>
      <c r="Z25" s="107"/>
      <c r="AA25" s="107"/>
      <c r="AB25" s="107"/>
      <c r="AC25" s="107"/>
      <c r="AD25" s="107"/>
      <c r="AE25" s="107"/>
      <c r="AF25" s="107"/>
      <c r="AG25" s="107"/>
      <c r="AH25" s="107"/>
      <c r="AI25" s="107"/>
    </row>
    <row r="26" spans="2:35" s="32" customFormat="1" x14ac:dyDescent="0.35">
      <c r="B26" s="107" t="e">
        <f>VLOOKUP(C26,Companies[],3,FALSE)</f>
        <v>#N/A</v>
      </c>
      <c r="C26" s="107" t="s">
        <v>334</v>
      </c>
      <c r="D26" s="107" t="s">
        <v>158</v>
      </c>
      <c r="E26" s="107" t="s">
        <v>281</v>
      </c>
      <c r="F26" s="107" t="s">
        <v>331</v>
      </c>
      <c r="G26" s="107" t="s">
        <v>331</v>
      </c>
      <c r="H26" s="107" t="s">
        <v>333</v>
      </c>
      <c r="I26" s="107" t="s">
        <v>330</v>
      </c>
      <c r="J26" s="120"/>
      <c r="K26" s="107"/>
      <c r="L26" s="107"/>
      <c r="M26" s="107" t="s">
        <v>93</v>
      </c>
      <c r="N26" s="107"/>
      <c r="O26" s="107"/>
      <c r="P26" s="107"/>
      <c r="Q26" s="107"/>
      <c r="R26" s="107"/>
      <c r="S26" s="107"/>
      <c r="T26" s="107"/>
      <c r="U26" s="107"/>
      <c r="V26" s="107"/>
      <c r="W26" s="107"/>
      <c r="X26" s="107"/>
      <c r="Y26" s="107"/>
      <c r="Z26" s="107"/>
      <c r="AA26" s="107"/>
      <c r="AB26" s="107"/>
      <c r="AC26" s="107"/>
      <c r="AD26" s="107"/>
      <c r="AE26" s="107"/>
      <c r="AF26" s="107"/>
      <c r="AG26" s="107"/>
      <c r="AH26" s="107"/>
      <c r="AI26" s="107"/>
    </row>
    <row r="27" spans="2:35" s="32" customFormat="1" x14ac:dyDescent="0.35">
      <c r="B27" s="107" t="e">
        <f>VLOOKUP(C27,Companies[],3,FALSE)</f>
        <v>#N/A</v>
      </c>
      <c r="C27" s="107" t="s">
        <v>334</v>
      </c>
      <c r="D27" s="107" t="s">
        <v>158</v>
      </c>
      <c r="E27" s="107" t="s">
        <v>279</v>
      </c>
      <c r="F27" s="107" t="s">
        <v>331</v>
      </c>
      <c r="G27" s="107" t="s">
        <v>331</v>
      </c>
      <c r="H27" s="107" t="s">
        <v>333</v>
      </c>
      <c r="I27" s="107" t="s">
        <v>330</v>
      </c>
      <c r="J27" s="120"/>
      <c r="K27" s="107"/>
      <c r="L27" s="107"/>
      <c r="M27" s="107" t="s">
        <v>93</v>
      </c>
      <c r="N27" s="107"/>
      <c r="O27" s="107"/>
      <c r="P27" s="107"/>
      <c r="Q27" s="107"/>
      <c r="R27" s="107"/>
      <c r="S27" s="107"/>
      <c r="T27" s="107"/>
      <c r="U27" s="107"/>
      <c r="V27" s="107"/>
      <c r="W27" s="107"/>
      <c r="X27" s="107"/>
      <c r="Y27" s="107"/>
      <c r="Z27" s="107"/>
      <c r="AA27" s="107"/>
      <c r="AB27" s="107"/>
      <c r="AC27" s="107"/>
      <c r="AD27" s="107"/>
      <c r="AE27" s="107"/>
      <c r="AF27" s="107"/>
      <c r="AG27" s="107"/>
      <c r="AH27" s="107"/>
      <c r="AI27" s="107"/>
    </row>
    <row r="28" spans="2:35" s="32" customFormat="1" x14ac:dyDescent="0.35">
      <c r="B28" s="107" t="e">
        <f>VLOOKUP(C28,Companies[],3,FALSE)</f>
        <v>#N/A</v>
      </c>
      <c r="C28" s="107" t="s">
        <v>334</v>
      </c>
      <c r="D28" s="107" t="s">
        <v>158</v>
      </c>
      <c r="E28" s="107" t="s">
        <v>281</v>
      </c>
      <c r="F28" s="107" t="s">
        <v>331</v>
      </c>
      <c r="G28" s="107" t="s">
        <v>331</v>
      </c>
      <c r="H28" s="107" t="s">
        <v>333</v>
      </c>
      <c r="I28" s="107" t="s">
        <v>330</v>
      </c>
      <c r="J28" s="120"/>
      <c r="K28" s="107"/>
      <c r="L28" s="107"/>
      <c r="M28" s="107" t="s">
        <v>93</v>
      </c>
      <c r="N28" s="107"/>
      <c r="O28" s="107"/>
      <c r="P28" s="107"/>
      <c r="Q28" s="107"/>
      <c r="R28" s="107"/>
      <c r="S28" s="107"/>
      <c r="T28" s="107"/>
      <c r="U28" s="107"/>
      <c r="V28" s="107"/>
      <c r="W28" s="107"/>
      <c r="X28" s="107"/>
      <c r="Y28" s="107"/>
      <c r="Z28" s="107"/>
      <c r="AA28" s="107"/>
      <c r="AB28" s="107"/>
      <c r="AC28" s="107"/>
      <c r="AD28" s="107"/>
      <c r="AE28" s="107"/>
      <c r="AF28" s="107"/>
      <c r="AG28" s="107"/>
      <c r="AH28" s="107"/>
      <c r="AI28" s="107"/>
    </row>
    <row r="29" spans="2:35" s="32" customFormat="1" x14ac:dyDescent="0.35">
      <c r="B29" s="107" t="e">
        <f>VLOOKUP(C29,Companies[],3,FALSE)</f>
        <v>#N/A</v>
      </c>
      <c r="C29" s="107" t="s">
        <v>334</v>
      </c>
      <c r="D29" s="107" t="s">
        <v>160</v>
      </c>
      <c r="E29" s="107" t="s">
        <v>284</v>
      </c>
      <c r="F29" s="107" t="s">
        <v>331</v>
      </c>
      <c r="G29" s="107" t="s">
        <v>331</v>
      </c>
      <c r="H29" s="107" t="s">
        <v>333</v>
      </c>
      <c r="I29" s="107" t="s">
        <v>330</v>
      </c>
      <c r="J29" s="120"/>
      <c r="K29" s="107"/>
      <c r="L29" s="107"/>
      <c r="M29" s="107" t="s">
        <v>93</v>
      </c>
      <c r="N29" s="107"/>
      <c r="O29" s="107"/>
      <c r="P29" s="107"/>
      <c r="Q29" s="107"/>
      <c r="R29" s="107"/>
      <c r="S29" s="107"/>
      <c r="T29" s="107"/>
      <c r="U29" s="107"/>
      <c r="V29" s="107"/>
      <c r="W29" s="107"/>
      <c r="X29" s="107"/>
      <c r="Y29" s="107"/>
      <c r="Z29" s="107"/>
      <c r="AA29" s="107"/>
      <c r="AB29" s="107"/>
      <c r="AC29" s="107"/>
      <c r="AD29" s="107"/>
      <c r="AE29" s="107"/>
      <c r="AF29" s="107"/>
      <c r="AG29" s="107"/>
      <c r="AH29" s="107"/>
      <c r="AI29" s="107"/>
    </row>
    <row r="30" spans="2:35" s="32" customFormat="1" x14ac:dyDescent="0.35">
      <c r="B30" s="107" t="e">
        <f>VLOOKUP(C30,Companies[],3,FALSE)</f>
        <v>#N/A</v>
      </c>
      <c r="C30" s="107" t="s">
        <v>334</v>
      </c>
      <c r="D30" s="107" t="s">
        <v>160</v>
      </c>
      <c r="E30" s="107" t="s">
        <v>285</v>
      </c>
      <c r="F30" s="107" t="s">
        <v>331</v>
      </c>
      <c r="G30" s="107" t="s">
        <v>331</v>
      </c>
      <c r="H30" s="107" t="s">
        <v>333</v>
      </c>
      <c r="I30" s="107" t="s">
        <v>330</v>
      </c>
      <c r="J30" s="120"/>
      <c r="K30" s="107"/>
      <c r="L30" s="107"/>
      <c r="M30" s="107" t="s">
        <v>93</v>
      </c>
      <c r="N30" s="107"/>
      <c r="O30" s="107"/>
      <c r="P30" s="107"/>
      <c r="Q30" s="107"/>
      <c r="R30" s="107"/>
      <c r="S30" s="107"/>
      <c r="T30" s="107"/>
      <c r="U30" s="107"/>
      <c r="V30" s="107"/>
      <c r="W30" s="107"/>
      <c r="X30" s="107"/>
      <c r="Y30" s="107"/>
      <c r="Z30" s="107"/>
      <c r="AA30" s="107"/>
      <c r="AB30" s="107"/>
      <c r="AC30" s="107"/>
      <c r="AD30" s="107"/>
      <c r="AE30" s="107"/>
      <c r="AF30" s="107"/>
      <c r="AG30" s="107"/>
      <c r="AH30" s="107"/>
      <c r="AI30" s="107"/>
    </row>
    <row r="31" spans="2:35" s="32" customFormat="1" x14ac:dyDescent="0.35">
      <c r="B31" s="70">
        <f>VLOOKUP(C31,Companies[],3,FALSE)</f>
        <v>0</v>
      </c>
      <c r="C31" s="70" t="s">
        <v>161</v>
      </c>
      <c r="D31" s="107"/>
      <c r="E31" s="107"/>
      <c r="F31" s="107"/>
      <c r="G31" s="107"/>
      <c r="H31" s="70"/>
      <c r="I31" s="107"/>
      <c r="J31" s="120"/>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row>
    <row r="32" spans="2:35" s="32" customFormat="1" ht="15.6" thickBot="1" x14ac:dyDescent="0.4">
      <c r="B32" s="107"/>
      <c r="C32" s="107"/>
      <c r="D32" s="107"/>
      <c r="E32" s="107"/>
      <c r="F32" s="107"/>
      <c r="G32" s="115"/>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row>
    <row r="33" spans="3:33" s="32" customFormat="1" ht="15.6" thickBot="1" x14ac:dyDescent="0.4">
      <c r="C33" s="107"/>
      <c r="D33" s="107"/>
      <c r="E33" s="107"/>
      <c r="F33" s="107"/>
      <c r="G33" s="115"/>
      <c r="H33" s="71" t="s">
        <v>291</v>
      </c>
      <c r="I33" s="72"/>
      <c r="J33" s="73">
        <f>SUMIF(Gov_revs_comp_proj[Reporting currency],"USD",Gov_revs_comp_proj[Revenue value])+(IFERROR(SUMIF(Gov_revs_comp_proj[Reporting currency],"&lt;&gt;USD",Gov_revs_comp_proj[Revenue value])/'1_About'!$E$29,0))</f>
        <v>14625000</v>
      </c>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row>
    <row r="34" spans="3:33" s="32" customFormat="1" ht="15.6" thickBot="1" x14ac:dyDescent="0.4">
      <c r="C34" s="107"/>
      <c r="D34" s="107"/>
      <c r="E34" s="107"/>
      <c r="F34" s="107"/>
      <c r="G34" s="115"/>
      <c r="H34" s="99"/>
      <c r="I34" s="99"/>
      <c r="J34" s="100"/>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row>
    <row r="35" spans="3:33" s="32" customFormat="1" ht="16.8" thickBot="1" x14ac:dyDescent="0.4">
      <c r="C35" s="107"/>
      <c r="D35" s="107"/>
      <c r="E35" s="107"/>
      <c r="F35" s="107"/>
      <c r="G35" s="115"/>
      <c r="H35" s="98" t="str">
        <f>"Total in "&amp;'1_About'!$E$28</f>
        <v xml:space="preserve">Total in </v>
      </c>
      <c r="I35" s="72"/>
      <c r="J35" s="73">
        <f>IF('1_About'!$E$28="USD",0,SUMIF(Gov_revs_comp_proj[Reporting currency],'1_About'!$E$28,Gov_revs_comp_proj[Revenue value]))+(IFERROR(SUMIF(Gov_revs_comp_proj[Reporting currency],"USD",Gov_revs_comp_proj[Revenue value])*'1_About'!$E$29,0))</f>
        <v>0</v>
      </c>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row>
    <row r="36" spans="3:33" s="32" customFormat="1" x14ac:dyDescent="0.35">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row>
    <row r="37" spans="3:33" ht="23.25" customHeight="1" x14ac:dyDescent="0.35">
      <c r="C37" s="262" t="s">
        <v>292</v>
      </c>
      <c r="D37" s="262"/>
      <c r="E37" s="262"/>
      <c r="F37" s="262"/>
      <c r="G37" s="262"/>
      <c r="H37" s="262"/>
      <c r="I37" s="262"/>
      <c r="J37" s="262"/>
      <c r="K37" s="262"/>
      <c r="L37" s="262"/>
      <c r="M37" s="262"/>
      <c r="N37" s="262"/>
    </row>
    <row r="38" spans="3:33" s="32" customFormat="1" x14ac:dyDescent="0.35">
      <c r="C38" s="261" t="s">
        <v>293</v>
      </c>
      <c r="D38" s="261"/>
      <c r="E38" s="261"/>
      <c r="F38" s="261"/>
      <c r="G38" s="261"/>
      <c r="H38" s="261"/>
      <c r="I38" s="261"/>
      <c r="J38" s="261"/>
      <c r="K38" s="261"/>
      <c r="L38" s="261"/>
      <c r="M38" s="261"/>
      <c r="N38" s="261"/>
      <c r="O38" s="107"/>
      <c r="P38" s="107"/>
      <c r="Q38" s="107"/>
      <c r="R38" s="107"/>
      <c r="S38" s="107"/>
      <c r="T38" s="107"/>
      <c r="U38" s="107"/>
      <c r="V38" s="107"/>
      <c r="W38" s="107"/>
      <c r="X38" s="107"/>
      <c r="Y38" s="107"/>
      <c r="Z38" s="107"/>
      <c r="AA38" s="107"/>
      <c r="AB38" s="107"/>
      <c r="AC38" s="107"/>
      <c r="AD38" s="107"/>
      <c r="AE38" s="107"/>
      <c r="AF38" s="107"/>
      <c r="AG38" s="107"/>
    </row>
    <row r="39" spans="3:33" s="32" customFormat="1" x14ac:dyDescent="0.35">
      <c r="C39" s="261"/>
      <c r="D39" s="261"/>
      <c r="E39" s="261"/>
      <c r="F39" s="261"/>
      <c r="G39" s="261"/>
      <c r="H39" s="261"/>
      <c r="I39" s="261"/>
      <c r="J39" s="261"/>
      <c r="K39" s="261"/>
      <c r="L39" s="261"/>
      <c r="M39" s="261"/>
      <c r="N39" s="261"/>
      <c r="O39" s="107"/>
      <c r="P39" s="107"/>
      <c r="Q39" s="107"/>
      <c r="R39" s="107"/>
      <c r="S39" s="107"/>
      <c r="T39" s="107"/>
      <c r="U39" s="107"/>
      <c r="V39" s="107"/>
      <c r="W39" s="107"/>
      <c r="X39" s="107"/>
      <c r="Y39" s="107"/>
      <c r="Z39" s="107"/>
      <c r="AA39" s="107"/>
      <c r="AB39" s="107"/>
      <c r="AC39" s="107"/>
      <c r="AD39" s="107"/>
      <c r="AE39" s="107"/>
      <c r="AF39" s="107"/>
      <c r="AG39" s="107"/>
    </row>
    <row r="40" spans="3:33" s="32" customFormat="1" x14ac:dyDescent="0.35">
      <c r="C40" s="261" t="s">
        <v>294</v>
      </c>
      <c r="D40" s="261"/>
      <c r="E40" s="261"/>
      <c r="F40" s="261"/>
      <c r="G40" s="261"/>
      <c r="H40" s="261"/>
      <c r="I40" s="261"/>
      <c r="J40" s="261"/>
      <c r="K40" s="261"/>
      <c r="L40" s="261"/>
      <c r="M40" s="261"/>
      <c r="N40" s="261"/>
      <c r="O40" s="107"/>
      <c r="P40" s="107"/>
      <c r="Q40" s="107"/>
      <c r="R40" s="107"/>
      <c r="S40" s="107"/>
      <c r="T40" s="107"/>
      <c r="U40" s="107"/>
      <c r="V40" s="107"/>
      <c r="W40" s="107"/>
      <c r="X40" s="107"/>
      <c r="Y40" s="107"/>
      <c r="Z40" s="107"/>
      <c r="AA40" s="107"/>
      <c r="AB40" s="107"/>
      <c r="AC40" s="107"/>
      <c r="AD40" s="107"/>
      <c r="AE40" s="107"/>
      <c r="AF40" s="107"/>
      <c r="AG40" s="107"/>
    </row>
    <row r="41" spans="3:33" s="32" customFormat="1" x14ac:dyDescent="0.35">
      <c r="C41" s="261" t="s">
        <v>296</v>
      </c>
      <c r="D41" s="261"/>
      <c r="E41" s="261"/>
      <c r="F41" s="261"/>
      <c r="G41" s="261"/>
      <c r="H41" s="261"/>
      <c r="I41" s="261"/>
      <c r="J41" s="261"/>
      <c r="K41" s="261"/>
      <c r="L41" s="261"/>
      <c r="M41" s="261"/>
      <c r="N41" s="261"/>
      <c r="O41" s="107"/>
      <c r="P41" s="107"/>
      <c r="Q41" s="107"/>
      <c r="R41" s="107"/>
      <c r="S41" s="107"/>
      <c r="T41" s="107"/>
      <c r="U41" s="107"/>
      <c r="V41" s="107"/>
      <c r="W41" s="107"/>
      <c r="X41" s="107"/>
      <c r="Y41" s="107"/>
      <c r="Z41" s="107"/>
      <c r="AA41" s="107"/>
      <c r="AB41" s="107"/>
      <c r="AC41" s="107"/>
      <c r="AD41" s="107"/>
      <c r="AE41" s="107"/>
      <c r="AF41" s="107"/>
      <c r="AG41" s="107"/>
    </row>
    <row r="42" spans="3:33" s="32" customFormat="1" x14ac:dyDescent="0.35">
      <c r="C42" s="261" t="s">
        <v>303</v>
      </c>
      <c r="D42" s="261"/>
      <c r="E42" s="261"/>
      <c r="F42" s="261"/>
      <c r="G42" s="261"/>
      <c r="H42" s="261"/>
      <c r="I42" s="261"/>
      <c r="J42" s="261"/>
      <c r="K42" s="261"/>
      <c r="L42" s="261"/>
      <c r="M42" s="261"/>
      <c r="N42" s="261"/>
      <c r="O42" s="107"/>
      <c r="P42" s="107"/>
      <c r="Q42" s="107"/>
      <c r="R42" s="107"/>
      <c r="S42" s="107"/>
      <c r="T42" s="107"/>
      <c r="U42" s="107"/>
      <c r="V42" s="107"/>
      <c r="W42" s="107"/>
      <c r="X42" s="107"/>
      <c r="Y42" s="107"/>
      <c r="Z42" s="107"/>
      <c r="AA42" s="107"/>
      <c r="AB42" s="107"/>
      <c r="AC42" s="107"/>
      <c r="AD42" s="107"/>
      <c r="AE42" s="107"/>
      <c r="AF42" s="107"/>
      <c r="AG42" s="107"/>
    </row>
    <row r="43" spans="3:33" s="32" customFormat="1" x14ac:dyDescent="0.35">
      <c r="C43" s="261" t="s">
        <v>305</v>
      </c>
      <c r="D43" s="261"/>
      <c r="E43" s="261"/>
      <c r="F43" s="261"/>
      <c r="G43" s="261"/>
      <c r="H43" s="261"/>
      <c r="I43" s="261"/>
      <c r="J43" s="261"/>
      <c r="K43" s="261"/>
      <c r="L43" s="261"/>
      <c r="M43" s="261"/>
      <c r="N43" s="261"/>
      <c r="O43" s="107"/>
      <c r="P43" s="107"/>
      <c r="Q43" s="107"/>
      <c r="R43" s="107"/>
      <c r="S43" s="107"/>
      <c r="T43" s="107"/>
      <c r="U43" s="107"/>
      <c r="V43" s="107"/>
      <c r="W43" s="107"/>
      <c r="X43" s="107"/>
      <c r="Y43" s="107"/>
      <c r="Z43" s="107"/>
      <c r="AA43" s="107"/>
      <c r="AB43" s="107"/>
      <c r="AC43" s="107"/>
      <c r="AD43" s="107"/>
      <c r="AE43" s="107"/>
      <c r="AF43" s="107"/>
      <c r="AG43" s="107"/>
    </row>
    <row r="44" spans="3:33" s="32" customFormat="1" x14ac:dyDescent="0.35">
      <c r="C44" s="261" t="s">
        <v>306</v>
      </c>
      <c r="D44" s="261"/>
      <c r="E44" s="261"/>
      <c r="F44" s="261"/>
      <c r="G44" s="261"/>
      <c r="H44" s="261"/>
      <c r="I44" s="261"/>
      <c r="J44" s="261"/>
      <c r="K44" s="261"/>
      <c r="L44" s="261"/>
      <c r="M44" s="261"/>
      <c r="N44" s="261"/>
      <c r="O44" s="107"/>
      <c r="P44" s="107"/>
      <c r="Q44" s="107"/>
      <c r="R44" s="107"/>
      <c r="S44" s="107"/>
      <c r="T44" s="107"/>
      <c r="U44" s="107"/>
      <c r="V44" s="107"/>
      <c r="W44" s="107"/>
      <c r="X44" s="107"/>
      <c r="Y44" s="107"/>
      <c r="Z44" s="107"/>
      <c r="AA44" s="107"/>
      <c r="AB44" s="107"/>
      <c r="AC44" s="107"/>
      <c r="AD44" s="107"/>
      <c r="AE44" s="107"/>
      <c r="AF44" s="107"/>
      <c r="AG44" s="107"/>
    </row>
    <row r="45" spans="3:33" s="32" customFormat="1" x14ac:dyDescent="0.35">
      <c r="C45" s="261"/>
      <c r="D45" s="261"/>
      <c r="E45" s="261"/>
      <c r="F45" s="261"/>
      <c r="G45" s="261"/>
      <c r="H45" s="261"/>
      <c r="I45" s="261"/>
      <c r="J45" s="261"/>
      <c r="K45" s="261"/>
      <c r="L45" s="261"/>
      <c r="M45" s="261"/>
      <c r="N45" s="261"/>
      <c r="O45" s="107"/>
      <c r="P45" s="107"/>
      <c r="Q45" s="107"/>
      <c r="R45" s="107"/>
      <c r="S45" s="107"/>
      <c r="T45" s="107"/>
      <c r="U45" s="107"/>
      <c r="V45" s="107"/>
      <c r="W45" s="107"/>
      <c r="X45" s="107"/>
      <c r="Y45" s="107"/>
      <c r="Z45" s="107"/>
      <c r="AA45" s="107"/>
      <c r="AB45" s="107"/>
      <c r="AC45" s="107"/>
      <c r="AD45" s="107"/>
      <c r="AE45" s="107"/>
      <c r="AF45" s="107"/>
      <c r="AG45" s="107"/>
    </row>
    <row r="47" spans="3:33" x14ac:dyDescent="0.35">
      <c r="J47" s="101"/>
    </row>
    <row r="48" spans="3:33" x14ac:dyDescent="0.35">
      <c r="C48" s="205" t="s">
        <v>335</v>
      </c>
      <c r="J48" s="101"/>
      <c r="K48" s="102"/>
    </row>
    <row r="50" spans="11:11" x14ac:dyDescent="0.35">
      <c r="K50" s="102"/>
    </row>
  </sheetData>
  <protectedRanges>
    <protectedRange algorithmName="SHA-512" hashValue="19r0bVvPR7yZA0UiYij7Tv1CBk3noIABvFePbLhCJ4nk3L6A+Fy+RdPPS3STf+a52x4pG2PQK4FAkXK9epnlIA==" saltValue="gQC4yrLvnbJqxYZ0KSEoZA==" spinCount="100000" sqref="C32:D35 B15:D31 H15:H31 F32:H34 F35:G35" name="Government revenues_1"/>
    <protectedRange algorithmName="SHA-512" hashValue="19r0bVvPR7yZA0UiYij7Tv1CBk3noIABvFePbLhCJ4nk3L6A+Fy+RdPPS3STf+a52x4pG2PQK4FAkXK9epnlIA==" saltValue="gQC4yrLvnbJqxYZ0KSEoZA==" spinCount="100000" sqref="I15:I30 I33:I35" name="Government revenues_2"/>
  </protectedRanges>
  <mergeCells count="18">
    <mergeCell ref="C8:N8"/>
    <mergeCell ref="E4:F4"/>
    <mergeCell ref="C2:N2"/>
    <mergeCell ref="C5:N5"/>
    <mergeCell ref="C6:N6"/>
    <mergeCell ref="C7:N7"/>
    <mergeCell ref="C9:N9"/>
    <mergeCell ref="C10:N10"/>
    <mergeCell ref="C11:N11"/>
    <mergeCell ref="C44:N44"/>
    <mergeCell ref="C45:N45"/>
    <mergeCell ref="C37:N37"/>
    <mergeCell ref="C38:N38"/>
    <mergeCell ref="C39:N39"/>
    <mergeCell ref="C40:N40"/>
    <mergeCell ref="C41:N41"/>
    <mergeCell ref="C42:N42"/>
    <mergeCell ref="C43:N43"/>
  </mergeCells>
  <dataValidations xWindow="1133" yWindow="562" count="14">
    <dataValidation type="list" allowBlank="1" showInputMessage="1" showErrorMessage="1" sqref="D15:D31" xr:uid="{3D63B995-AC0B-4208-BD62-9C408DE48CDF}">
      <formula1>Government_entities_list</formula1>
    </dataValidation>
    <dataValidation type="list" allowBlank="1" showInputMessage="1" showErrorMessage="1" sqref="I15:I30" xr:uid="{D122FD09-F6C9-4F3D-A48A-BB98A1F564D3}">
      <formula1>Currency_code_list</formula1>
    </dataValidation>
    <dataValidation type="textLength" allowBlank="1" showInputMessage="1" showErrorMessage="1" errorTitle="Please do not edit these cells" error="Please do not edit these cells" sqref="C37:N38" xr:uid="{5BD11D2E-7C8F-496F-A0AD-C865F4EBDE8D}">
      <formula1>10000</formula1>
      <formula2>50000</formula2>
    </dataValidation>
    <dataValidation type="list" allowBlank="1" showInputMessage="1" showErrorMessage="1" sqref="B15:B31" xr:uid="{2BF32111-BE6B-4DF0-BCF7-817B9CC3189C}">
      <formula1>Sector_list</formula1>
    </dataValidation>
    <dataValidation type="list" allowBlank="1" showInputMessage="1" showErrorMessage="1" sqref="F15:G31 K15:K31" xr:uid="{6330F492-8F41-4B18-8338-9C60C4BF1F85}">
      <formula1>Simple_options_list</formula1>
    </dataValidation>
    <dataValidation type="list" showInputMessage="1" showErrorMessage="1" sqref="H15:H31" xr:uid="{A6114BF9-8164-40A8-BE5B-291A21E8C59E}">
      <formula1>Projectname</formula1>
    </dataValidation>
    <dataValidation type="list" showInputMessage="1" showErrorMessage="1" sqref="C15:C31" xr:uid="{BC71062D-446F-42A4-BE9D-DD9B026D011F}">
      <formula1>Companies_list</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M15:M31" xr:uid="{F8CA824B-C2B6-41DA-B529-F048E26CDA85}">
      <formula1>"&lt;Select unit&gt;,Sm3,Sm3 o.e.,Barrels,Tonnes,oz,carats,Scf"</formula1>
    </dataValidation>
    <dataValidation type="textLength" allowBlank="1" showInputMessage="1" showErrorMessage="1" sqref="H36:J36 O37:O45 B32:G36 K32:O36 J32:J34 H32:I32 H34:I34 C1:N1 D4 B14:C14 G4:O4 E14:G14 I14:O14 A1:B11 A13:A45 O13 O1:O11" xr:uid="{FA9D5B36-9236-43A9-B346-F91F9A7BA7B2}">
      <formula1>9999999</formula1>
      <formula2>99999999</formula2>
    </dataValidation>
    <dataValidation type="decimal" operator="notBetween" allowBlank="1" showInputMessage="1" showErrorMessage="1" errorTitle="Number" error="Please only input numbers in this cell" promptTitle="In-kind volume" prompt="Please input the in-kind volume for the revenue stream if applicable." sqref="L15:L31" xr:uid="{645E0D20-6279-4C3E-A19C-F3A7886D2D5E}">
      <formula1>0.1</formula1>
      <formula2>0.2</formula2>
    </dataValidation>
    <dataValidation type="decimal" operator="notBetween" allowBlank="1" showInputMessage="1" showErrorMessage="1" errorTitle="Number" error="Please only input numbers in this cell" promptTitle="Revenue value" prompt="Please input the total figure of the reconciled revenue stream, as disclosed by government._x000a_" sqref="J15:J31" xr:uid="{FE01652F-8EB5-4B64-AB8F-A52C0CC80CED}">
      <formula1>0.1</formula1>
      <formula2>0.2</formula2>
    </dataValidation>
    <dataValidation type="list" showInputMessage="1" showErrorMessage="1" promptTitle="Name of revenue stream" prompt="Please input the name of the revenue streams here._x000a__x000a_Only include revenue paid on behalf of companies. Do NOT include personal income taxes, PAYE, or other revenues paid on behalf of individuals. These may be included under the Additional information below" sqref="E15:E31" xr:uid="{869125D6-CA61-4F7B-AB37-BA3A25D777C0}">
      <formula1>Revenue_stream_list</formula1>
    </dataValidation>
    <dataValidation type="whole" allowBlank="1" showInputMessage="1" showErrorMessage="1" sqref="H33:I33 H35:I35" xr:uid="{5B7817A7-11FB-42D9-9460-F44DC212A83E}">
      <formula1>1</formula1>
      <formula2>2</formula2>
    </dataValidation>
    <dataValidation allowBlank="1" showInputMessage="1" showErrorMessage="1" errorTitle="Please do not edit these cells" error="Please do not edit these cells" sqref="D14" xr:uid="{2C8316F5-58D1-45E2-ABFA-1836EF613FB6}"/>
  </dataValidations>
  <hyperlinks>
    <hyperlink ref="C4" r:id="rId1" location="_1-comprehensive-disclosure-of-taxes-and-revenues--17308" xr:uid="{C2EB4DE3-FE2A-4B0E-A9A2-A17B452456B1}"/>
    <hyperlink ref="C11:K11" r:id="rId2" display="If you have any questions, please contact data@eiti.org" xr:uid="{2D9BE027-1642-4A10-B6F8-94EC851B8F28}"/>
    <hyperlink ref="E4:F4" r:id="rId3" location="_7-level-of-disaggregation--17315" display="EITI Requirement 4.7: Project-level reporting" xr:uid="{CE1E67CD-8348-4D5A-8E73-DD1CC1C25394}"/>
  </hyperlinks>
  <pageMargins left="0.7" right="0.7" top="0.75" bottom="0.75" header="0.3" footer="0.3"/>
  <pageSetup paperSize="9"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G246"/>
  <sheetViews>
    <sheetView showGridLines="0" zoomScale="99" zoomScaleNormal="100" workbookViewId="0">
      <selection activeCell="AG5" sqref="AG5"/>
    </sheetView>
  </sheetViews>
  <sheetFormatPr defaultColWidth="9.33203125" defaultRowHeight="14.4" x14ac:dyDescent="0.3"/>
  <cols>
    <col min="1" max="1" width="38.6640625" bestFit="1" customWidth="1"/>
    <col min="2" max="3" width="17.5546875" customWidth="1"/>
    <col min="4" max="7" width="26.44140625" customWidth="1"/>
    <col min="9" max="9" width="24.44140625" customWidth="1"/>
    <col min="10" max="10" width="28.5546875" customWidth="1"/>
    <col min="11" max="11" width="20.44140625" bestFit="1" customWidth="1"/>
    <col min="14" max="14" width="17.44140625" customWidth="1"/>
    <col min="15" max="15" width="23.44140625" customWidth="1"/>
    <col min="16" max="16" width="13.5546875" customWidth="1"/>
    <col min="19" max="19" width="15.6640625" customWidth="1"/>
    <col min="20" max="20" width="10.6640625" customWidth="1"/>
    <col min="27" max="27" width="10.44140625" customWidth="1"/>
    <col min="29" max="29" width="15.5546875" customWidth="1"/>
    <col min="31" max="31" width="16" customWidth="1"/>
  </cols>
  <sheetData>
    <row r="1" spans="1:33" x14ac:dyDescent="0.3">
      <c r="A1" s="1" t="s">
        <v>336</v>
      </c>
      <c r="I1" s="1" t="s">
        <v>337</v>
      </c>
      <c r="K1" s="1" t="s">
        <v>338</v>
      </c>
      <c r="N1" s="1" t="s">
        <v>339</v>
      </c>
      <c r="S1" s="1" t="s">
        <v>340</v>
      </c>
      <c r="AA1" s="1" t="s">
        <v>341</v>
      </c>
      <c r="AC1" s="1" t="s">
        <v>342</v>
      </c>
      <c r="AE1" s="1" t="s">
        <v>343</v>
      </c>
      <c r="AG1" s="1" t="s">
        <v>344</v>
      </c>
    </row>
    <row r="2" spans="1:33" x14ac:dyDescent="0.3">
      <c r="A2" s="1" t="s">
        <v>345</v>
      </c>
      <c r="B2" s="1" t="s">
        <v>346</v>
      </c>
      <c r="C2" s="1" t="s">
        <v>38</v>
      </c>
      <c r="D2" s="1" t="s">
        <v>347</v>
      </c>
      <c r="E2" s="1" t="s">
        <v>348</v>
      </c>
      <c r="F2" s="1" t="s">
        <v>349</v>
      </c>
      <c r="G2" s="1" t="s">
        <v>201</v>
      </c>
      <c r="I2" t="s">
        <v>350</v>
      </c>
      <c r="K2" t="s">
        <v>350</v>
      </c>
      <c r="N2" s="4" t="s">
        <v>351</v>
      </c>
      <c r="O2" s="4" t="s">
        <v>352</v>
      </c>
      <c r="P2" s="4" t="s">
        <v>353</v>
      </c>
      <c r="S2" s="1" t="s">
        <v>354</v>
      </c>
      <c r="T2" s="1" t="s">
        <v>355</v>
      </c>
      <c r="U2" s="1" t="s">
        <v>356</v>
      </c>
      <c r="V2" s="1" t="s">
        <v>251</v>
      </c>
      <c r="W2" s="1" t="s">
        <v>252</v>
      </c>
      <c r="X2" s="1" t="s">
        <v>253</v>
      </c>
      <c r="Y2" s="1" t="s">
        <v>254</v>
      </c>
      <c r="AA2" s="1" t="s">
        <v>357</v>
      </c>
      <c r="AC2" t="s">
        <v>358</v>
      </c>
      <c r="AE2" t="s">
        <v>153</v>
      </c>
      <c r="AG2" t="s">
        <v>172</v>
      </c>
    </row>
    <row r="3" spans="1:33" x14ac:dyDescent="0.3">
      <c r="A3" t="s">
        <v>359</v>
      </c>
      <c r="B3" t="s">
        <v>360</v>
      </c>
      <c r="C3" t="s">
        <v>361</v>
      </c>
      <c r="D3" t="s">
        <v>362</v>
      </c>
      <c r="E3" t="s">
        <v>105</v>
      </c>
      <c r="F3">
        <v>840</v>
      </c>
      <c r="G3" t="s">
        <v>363</v>
      </c>
      <c r="I3" t="s">
        <v>48</v>
      </c>
      <c r="K3" s="6" t="s">
        <v>364</v>
      </c>
      <c r="N3" s="5" t="s">
        <v>365</v>
      </c>
      <c r="O3" s="5" t="s">
        <v>366</v>
      </c>
      <c r="P3" t="s">
        <v>367</v>
      </c>
      <c r="S3" t="s">
        <v>368</v>
      </c>
      <c r="T3" t="s">
        <v>369</v>
      </c>
      <c r="U3" t="s">
        <v>370</v>
      </c>
      <c r="V3" t="s">
        <v>371</v>
      </c>
      <c r="W3" t="s">
        <v>372</v>
      </c>
      <c r="X3" t="s">
        <v>368</v>
      </c>
      <c r="Y3" t="s">
        <v>368</v>
      </c>
      <c r="AA3" t="s">
        <v>187</v>
      </c>
      <c r="AC3" t="s">
        <v>211</v>
      </c>
      <c r="AE3" t="s">
        <v>155</v>
      </c>
      <c r="AG3" t="s">
        <v>181</v>
      </c>
    </row>
    <row r="4" spans="1:33" x14ac:dyDescent="0.3">
      <c r="A4" t="s">
        <v>373</v>
      </c>
      <c r="B4" t="s">
        <v>374</v>
      </c>
      <c r="C4" t="s">
        <v>375</v>
      </c>
      <c r="D4" t="s">
        <v>376</v>
      </c>
      <c r="E4" t="s">
        <v>377</v>
      </c>
      <c r="F4">
        <v>971</v>
      </c>
      <c r="G4" t="s">
        <v>378</v>
      </c>
      <c r="I4" t="s">
        <v>331</v>
      </c>
      <c r="K4" t="s">
        <v>379</v>
      </c>
      <c r="N4" s="5" t="s">
        <v>380</v>
      </c>
      <c r="O4" s="5" t="s">
        <v>381</v>
      </c>
      <c r="P4" t="s">
        <v>382</v>
      </c>
      <c r="S4" t="s">
        <v>261</v>
      </c>
      <c r="T4" t="s">
        <v>383</v>
      </c>
      <c r="U4" t="s">
        <v>384</v>
      </c>
      <c r="V4" t="s">
        <v>371</v>
      </c>
      <c r="W4" t="s">
        <v>372</v>
      </c>
      <c r="X4" t="s">
        <v>261</v>
      </c>
      <c r="Y4" t="s">
        <v>261</v>
      </c>
      <c r="AA4" t="s">
        <v>47</v>
      </c>
      <c r="AC4" t="s">
        <v>385</v>
      </c>
      <c r="AE4" t="s">
        <v>386</v>
      </c>
      <c r="AG4" t="s">
        <v>185</v>
      </c>
    </row>
    <row r="5" spans="1:33" x14ac:dyDescent="0.3">
      <c r="A5" t="s">
        <v>387</v>
      </c>
      <c r="B5" t="s">
        <v>388</v>
      </c>
      <c r="C5" t="s">
        <v>389</v>
      </c>
      <c r="D5" t="s">
        <v>390</v>
      </c>
      <c r="E5" t="s">
        <v>391</v>
      </c>
      <c r="F5">
        <v>978</v>
      </c>
      <c r="G5" t="s">
        <v>392</v>
      </c>
      <c r="I5" t="s">
        <v>393</v>
      </c>
      <c r="K5" t="s">
        <v>394</v>
      </c>
      <c r="N5" s="5" t="s">
        <v>395</v>
      </c>
      <c r="O5" s="5" t="s">
        <v>396</v>
      </c>
      <c r="P5" t="s">
        <v>397</v>
      </c>
      <c r="S5" t="s">
        <v>398</v>
      </c>
      <c r="T5" t="s">
        <v>399</v>
      </c>
      <c r="U5" t="s">
        <v>400</v>
      </c>
      <c r="V5" t="s">
        <v>371</v>
      </c>
      <c r="W5" t="s">
        <v>398</v>
      </c>
      <c r="X5" t="s">
        <v>398</v>
      </c>
      <c r="Y5" t="s">
        <v>398</v>
      </c>
      <c r="AA5" t="s">
        <v>49</v>
      </c>
      <c r="AC5" t="s">
        <v>218</v>
      </c>
      <c r="AE5" t="s">
        <v>401</v>
      </c>
      <c r="AG5" t="s">
        <v>402</v>
      </c>
    </row>
    <row r="6" spans="1:33" x14ac:dyDescent="0.3">
      <c r="A6" t="s">
        <v>37</v>
      </c>
      <c r="B6" t="s">
        <v>403</v>
      </c>
      <c r="C6" t="s">
        <v>404</v>
      </c>
      <c r="D6" t="s">
        <v>405</v>
      </c>
      <c r="E6" t="s">
        <v>101</v>
      </c>
      <c r="F6">
        <v>8</v>
      </c>
      <c r="G6" t="s">
        <v>406</v>
      </c>
      <c r="I6" t="s">
        <v>327</v>
      </c>
      <c r="K6" t="s">
        <v>208</v>
      </c>
      <c r="N6" s="5" t="s">
        <v>407</v>
      </c>
      <c r="O6" s="5" t="s">
        <v>408</v>
      </c>
      <c r="P6" t="s">
        <v>409</v>
      </c>
      <c r="S6" t="s">
        <v>410</v>
      </c>
      <c r="T6" t="s">
        <v>411</v>
      </c>
      <c r="U6" t="s">
        <v>412</v>
      </c>
      <c r="V6" t="s">
        <v>371</v>
      </c>
      <c r="W6" t="s">
        <v>410</v>
      </c>
      <c r="X6" t="s">
        <v>410</v>
      </c>
      <c r="Y6" t="s">
        <v>410</v>
      </c>
      <c r="AA6" t="s">
        <v>186</v>
      </c>
      <c r="AC6" t="s">
        <v>413</v>
      </c>
      <c r="AE6" t="s">
        <v>181</v>
      </c>
      <c r="AG6" t="s">
        <v>414</v>
      </c>
    </row>
    <row r="7" spans="1:33" x14ac:dyDescent="0.3">
      <c r="A7" t="s">
        <v>415</v>
      </c>
      <c r="B7" t="s">
        <v>416</v>
      </c>
      <c r="C7" t="s">
        <v>417</v>
      </c>
      <c r="D7" t="s">
        <v>418</v>
      </c>
      <c r="E7" t="s">
        <v>419</v>
      </c>
      <c r="F7">
        <v>12</v>
      </c>
      <c r="G7" t="s">
        <v>420</v>
      </c>
      <c r="I7" t="s">
        <v>208</v>
      </c>
      <c r="K7" t="s">
        <v>421</v>
      </c>
      <c r="N7" s="5" t="s">
        <v>422</v>
      </c>
      <c r="O7" s="5" t="s">
        <v>423</v>
      </c>
      <c r="P7" t="s">
        <v>424</v>
      </c>
      <c r="S7" t="s">
        <v>267</v>
      </c>
      <c r="T7" t="s">
        <v>425</v>
      </c>
      <c r="U7" t="s">
        <v>426</v>
      </c>
      <c r="V7" t="s">
        <v>371</v>
      </c>
      <c r="W7" t="s">
        <v>427</v>
      </c>
      <c r="X7" t="s">
        <v>267</v>
      </c>
      <c r="Y7" t="s">
        <v>267</v>
      </c>
      <c r="AA7" t="s">
        <v>208</v>
      </c>
      <c r="AC7" t="s">
        <v>262</v>
      </c>
      <c r="AE7" t="s">
        <v>262</v>
      </c>
      <c r="AG7" t="s">
        <v>262</v>
      </c>
    </row>
    <row r="8" spans="1:33" x14ac:dyDescent="0.3">
      <c r="A8" t="s">
        <v>428</v>
      </c>
      <c r="B8" t="s">
        <v>429</v>
      </c>
      <c r="C8" t="s">
        <v>430</v>
      </c>
      <c r="D8" t="s">
        <v>431</v>
      </c>
      <c r="E8" t="s">
        <v>105</v>
      </c>
      <c r="F8">
        <v>840</v>
      </c>
      <c r="G8" t="s">
        <v>363</v>
      </c>
      <c r="N8" s="5" t="s">
        <v>432</v>
      </c>
      <c r="O8" s="5" t="s">
        <v>433</v>
      </c>
      <c r="P8" t="s">
        <v>434</v>
      </c>
      <c r="S8" t="s">
        <v>435</v>
      </c>
      <c r="T8" t="s">
        <v>436</v>
      </c>
      <c r="U8" t="s">
        <v>437</v>
      </c>
      <c r="V8" t="s">
        <v>371</v>
      </c>
      <c r="W8" t="s">
        <v>427</v>
      </c>
      <c r="X8" t="s">
        <v>435</v>
      </c>
      <c r="Y8" t="s">
        <v>435</v>
      </c>
      <c r="AA8" t="s">
        <v>182</v>
      </c>
      <c r="AC8" t="s">
        <v>208</v>
      </c>
    </row>
    <row r="9" spans="1:33" x14ac:dyDescent="0.3">
      <c r="A9" t="s">
        <v>438</v>
      </c>
      <c r="B9" t="s">
        <v>439</v>
      </c>
      <c r="C9" t="s">
        <v>440</v>
      </c>
      <c r="D9" t="s">
        <v>441</v>
      </c>
      <c r="E9" t="s">
        <v>391</v>
      </c>
      <c r="F9">
        <v>978</v>
      </c>
      <c r="G9" t="s">
        <v>392</v>
      </c>
      <c r="I9" s="1" t="s">
        <v>442</v>
      </c>
      <c r="N9" s="5" t="s">
        <v>443</v>
      </c>
      <c r="O9" s="5" t="s">
        <v>444</v>
      </c>
      <c r="P9" t="s">
        <v>445</v>
      </c>
      <c r="S9" t="s">
        <v>273</v>
      </c>
      <c r="T9" t="s">
        <v>446</v>
      </c>
      <c r="U9" t="s">
        <v>447</v>
      </c>
      <c r="V9" t="s">
        <v>371</v>
      </c>
      <c r="W9" t="s">
        <v>427</v>
      </c>
      <c r="X9" t="s">
        <v>448</v>
      </c>
      <c r="Y9" t="s">
        <v>273</v>
      </c>
      <c r="AA9" t="s">
        <v>262</v>
      </c>
    </row>
    <row r="10" spans="1:33" x14ac:dyDescent="0.3">
      <c r="A10" t="s">
        <v>449</v>
      </c>
      <c r="B10" t="s">
        <v>450</v>
      </c>
      <c r="C10" t="s">
        <v>451</v>
      </c>
      <c r="D10" t="s">
        <v>452</v>
      </c>
      <c r="E10" t="s">
        <v>453</v>
      </c>
      <c r="F10">
        <v>973</v>
      </c>
      <c r="G10" t="s">
        <v>454</v>
      </c>
      <c r="I10" s="89" t="s">
        <v>348</v>
      </c>
      <c r="J10" s="89" t="s">
        <v>349</v>
      </c>
      <c r="K10" s="90" t="s">
        <v>201</v>
      </c>
      <c r="N10" s="5" t="s">
        <v>455</v>
      </c>
      <c r="O10" s="5" t="s">
        <v>456</v>
      </c>
      <c r="P10" t="s">
        <v>457</v>
      </c>
      <c r="S10" t="s">
        <v>278</v>
      </c>
      <c r="T10" t="s">
        <v>458</v>
      </c>
      <c r="U10" t="s">
        <v>459</v>
      </c>
      <c r="V10" t="s">
        <v>371</v>
      </c>
      <c r="W10" t="s">
        <v>427</v>
      </c>
      <c r="X10" t="s">
        <v>448</v>
      </c>
      <c r="Y10" t="s">
        <v>278</v>
      </c>
    </row>
    <row r="11" spans="1:33" x14ac:dyDescent="0.3">
      <c r="A11" t="s">
        <v>460</v>
      </c>
      <c r="B11" t="s">
        <v>461</v>
      </c>
      <c r="C11" t="s">
        <v>462</v>
      </c>
      <c r="D11" t="s">
        <v>463</v>
      </c>
      <c r="E11" t="s">
        <v>464</v>
      </c>
      <c r="F11">
        <v>951</v>
      </c>
      <c r="G11" t="s">
        <v>465</v>
      </c>
      <c r="I11" s="2" t="s">
        <v>466</v>
      </c>
      <c r="J11" s="2">
        <v>784</v>
      </c>
      <c r="K11" s="3" t="s">
        <v>467</v>
      </c>
      <c r="N11" s="5" t="s">
        <v>468</v>
      </c>
      <c r="O11" s="5" t="s">
        <v>469</v>
      </c>
      <c r="P11" t="s">
        <v>470</v>
      </c>
      <c r="S11" t="s">
        <v>471</v>
      </c>
      <c r="T11" t="s">
        <v>472</v>
      </c>
      <c r="U11" t="s">
        <v>473</v>
      </c>
      <c r="V11" t="s">
        <v>371</v>
      </c>
      <c r="W11" t="s">
        <v>427</v>
      </c>
      <c r="X11" t="s">
        <v>448</v>
      </c>
      <c r="Y11" t="s">
        <v>471</v>
      </c>
      <c r="AE11" s="1" t="s">
        <v>474</v>
      </c>
    </row>
    <row r="12" spans="1:33" x14ac:dyDescent="0.3">
      <c r="A12" t="s">
        <v>475</v>
      </c>
      <c r="B12" t="s">
        <v>476</v>
      </c>
      <c r="C12" t="s">
        <v>477</v>
      </c>
      <c r="D12" t="s">
        <v>478</v>
      </c>
      <c r="E12" t="s">
        <v>464</v>
      </c>
      <c r="F12">
        <v>951</v>
      </c>
      <c r="G12" t="s">
        <v>465</v>
      </c>
      <c r="I12" s="2" t="s">
        <v>377</v>
      </c>
      <c r="J12" s="2">
        <v>971</v>
      </c>
      <c r="K12" s="3" t="s">
        <v>378</v>
      </c>
      <c r="N12" s="5" t="s">
        <v>479</v>
      </c>
      <c r="O12" s="5" t="s">
        <v>480</v>
      </c>
      <c r="P12" t="s">
        <v>481</v>
      </c>
      <c r="S12" t="s">
        <v>482</v>
      </c>
      <c r="T12" t="s">
        <v>483</v>
      </c>
      <c r="U12" t="s">
        <v>484</v>
      </c>
      <c r="V12" t="s">
        <v>371</v>
      </c>
      <c r="W12" t="s">
        <v>485</v>
      </c>
      <c r="X12" t="s">
        <v>482</v>
      </c>
      <c r="Y12" t="s">
        <v>482</v>
      </c>
      <c r="AE12" t="s">
        <v>486</v>
      </c>
    </row>
    <row r="13" spans="1:33" x14ac:dyDescent="0.3">
      <c r="A13" t="s">
        <v>487</v>
      </c>
      <c r="B13" t="s">
        <v>488</v>
      </c>
      <c r="C13" t="s">
        <v>489</v>
      </c>
      <c r="D13" t="s">
        <v>490</v>
      </c>
      <c r="E13" t="s">
        <v>491</v>
      </c>
      <c r="F13">
        <v>32</v>
      </c>
      <c r="G13" t="s">
        <v>492</v>
      </c>
      <c r="I13" s="2" t="s">
        <v>101</v>
      </c>
      <c r="J13" s="2">
        <v>8</v>
      </c>
      <c r="K13" s="3" t="s">
        <v>406</v>
      </c>
      <c r="N13" s="5" t="s">
        <v>493</v>
      </c>
      <c r="O13" s="5" t="s">
        <v>494</v>
      </c>
      <c r="P13" t="s">
        <v>495</v>
      </c>
      <c r="S13" t="s">
        <v>496</v>
      </c>
      <c r="T13" t="s">
        <v>497</v>
      </c>
      <c r="U13" t="s">
        <v>498</v>
      </c>
      <c r="V13" t="s">
        <v>371</v>
      </c>
      <c r="W13" t="s">
        <v>485</v>
      </c>
      <c r="X13" t="s">
        <v>496</v>
      </c>
      <c r="Y13" t="s">
        <v>496</v>
      </c>
      <c r="AE13" t="s">
        <v>331</v>
      </c>
    </row>
    <row r="14" spans="1:33" x14ac:dyDescent="0.3">
      <c r="A14" t="s">
        <v>499</v>
      </c>
      <c r="B14" t="s">
        <v>500</v>
      </c>
      <c r="C14" t="s">
        <v>501</v>
      </c>
      <c r="D14" t="s">
        <v>502</v>
      </c>
      <c r="E14" t="s">
        <v>503</v>
      </c>
      <c r="F14">
        <v>51</v>
      </c>
      <c r="G14" t="s">
        <v>504</v>
      </c>
      <c r="I14" s="2" t="s">
        <v>503</v>
      </c>
      <c r="J14" s="2">
        <v>51</v>
      </c>
      <c r="K14" s="3" t="s">
        <v>504</v>
      </c>
      <c r="N14" s="5" t="s">
        <v>505</v>
      </c>
      <c r="O14" s="5" t="s">
        <v>506</v>
      </c>
      <c r="P14" t="s">
        <v>507</v>
      </c>
      <c r="S14" t="s">
        <v>508</v>
      </c>
      <c r="T14" t="s">
        <v>509</v>
      </c>
      <c r="U14" t="s">
        <v>510</v>
      </c>
      <c r="V14" t="s">
        <v>371</v>
      </c>
      <c r="W14" t="s">
        <v>485</v>
      </c>
      <c r="X14" t="s">
        <v>508</v>
      </c>
      <c r="Y14" t="s">
        <v>508</v>
      </c>
      <c r="AE14" t="s">
        <v>327</v>
      </c>
    </row>
    <row r="15" spans="1:33" x14ac:dyDescent="0.3">
      <c r="A15" t="s">
        <v>511</v>
      </c>
      <c r="B15" t="s">
        <v>512</v>
      </c>
      <c r="C15" t="s">
        <v>513</v>
      </c>
      <c r="D15" t="s">
        <v>514</v>
      </c>
      <c r="E15" t="s">
        <v>515</v>
      </c>
      <c r="F15">
        <v>533</v>
      </c>
      <c r="G15" t="s">
        <v>516</v>
      </c>
      <c r="I15" s="2" t="s">
        <v>517</v>
      </c>
      <c r="J15" s="2">
        <v>532</v>
      </c>
      <c r="K15" s="3" t="s">
        <v>518</v>
      </c>
      <c r="N15" s="5" t="s">
        <v>519</v>
      </c>
      <c r="O15" s="5" t="s">
        <v>520</v>
      </c>
      <c r="P15" t="s">
        <v>521</v>
      </c>
      <c r="S15" t="s">
        <v>283</v>
      </c>
      <c r="T15" t="s">
        <v>522</v>
      </c>
      <c r="U15" t="s">
        <v>523</v>
      </c>
      <c r="V15" t="s">
        <v>371</v>
      </c>
      <c r="W15" t="s">
        <v>283</v>
      </c>
      <c r="X15" t="s">
        <v>283</v>
      </c>
      <c r="Y15" t="s">
        <v>283</v>
      </c>
      <c r="AE15" t="s">
        <v>524</v>
      </c>
    </row>
    <row r="16" spans="1:33" x14ac:dyDescent="0.3">
      <c r="A16" t="s">
        <v>525</v>
      </c>
      <c r="B16" t="s">
        <v>526</v>
      </c>
      <c r="C16" t="s">
        <v>527</v>
      </c>
      <c r="D16" t="s">
        <v>528</v>
      </c>
      <c r="E16" t="s">
        <v>529</v>
      </c>
      <c r="F16">
        <v>36</v>
      </c>
      <c r="G16" t="s">
        <v>530</v>
      </c>
      <c r="I16" s="2" t="s">
        <v>453</v>
      </c>
      <c r="J16" s="2">
        <v>973</v>
      </c>
      <c r="K16" s="3" t="s">
        <v>454</v>
      </c>
      <c r="N16" s="5" t="s">
        <v>531</v>
      </c>
      <c r="O16" s="5" t="s">
        <v>532</v>
      </c>
      <c r="P16" t="s">
        <v>533</v>
      </c>
      <c r="S16" t="s">
        <v>534</v>
      </c>
      <c r="T16" t="s">
        <v>535</v>
      </c>
      <c r="U16" t="s">
        <v>536</v>
      </c>
      <c r="V16" t="s">
        <v>537</v>
      </c>
      <c r="W16" t="s">
        <v>534</v>
      </c>
      <c r="X16" t="s">
        <v>534</v>
      </c>
      <c r="Y16" t="s">
        <v>534</v>
      </c>
    </row>
    <row r="17" spans="1:25" x14ac:dyDescent="0.3">
      <c r="A17" t="s">
        <v>538</v>
      </c>
      <c r="B17" t="s">
        <v>539</v>
      </c>
      <c r="C17" t="s">
        <v>540</v>
      </c>
      <c r="D17" t="s">
        <v>541</v>
      </c>
      <c r="E17" t="s">
        <v>391</v>
      </c>
      <c r="F17">
        <v>978</v>
      </c>
      <c r="G17" t="s">
        <v>392</v>
      </c>
      <c r="I17" s="2" t="s">
        <v>491</v>
      </c>
      <c r="J17" s="2">
        <v>32</v>
      </c>
      <c r="K17" s="3" t="s">
        <v>492</v>
      </c>
      <c r="N17" s="5" t="s">
        <v>542</v>
      </c>
      <c r="O17" s="5" t="s">
        <v>543</v>
      </c>
      <c r="P17" t="s">
        <v>544</v>
      </c>
      <c r="S17" t="s">
        <v>545</v>
      </c>
      <c r="T17" t="s">
        <v>546</v>
      </c>
      <c r="U17" t="s">
        <v>547</v>
      </c>
      <c r="V17" t="s">
        <v>548</v>
      </c>
      <c r="W17" t="s">
        <v>549</v>
      </c>
      <c r="X17" t="s">
        <v>550</v>
      </c>
      <c r="Y17" t="s">
        <v>545</v>
      </c>
    </row>
    <row r="18" spans="1:25" x14ac:dyDescent="0.3">
      <c r="A18" t="s">
        <v>551</v>
      </c>
      <c r="B18" t="s">
        <v>552</v>
      </c>
      <c r="C18" t="s">
        <v>553</v>
      </c>
      <c r="D18" t="s">
        <v>554</v>
      </c>
      <c r="E18" t="s">
        <v>555</v>
      </c>
      <c r="F18">
        <v>944</v>
      </c>
      <c r="G18" t="s">
        <v>556</v>
      </c>
      <c r="I18" s="2" t="s">
        <v>529</v>
      </c>
      <c r="J18" s="2">
        <v>36</v>
      </c>
      <c r="K18" s="3" t="s">
        <v>530</v>
      </c>
      <c r="N18" s="5" t="s">
        <v>557</v>
      </c>
      <c r="O18" s="5" t="s">
        <v>558</v>
      </c>
      <c r="P18" t="s">
        <v>559</v>
      </c>
      <c r="S18" t="s">
        <v>560</v>
      </c>
      <c r="T18" t="s">
        <v>561</v>
      </c>
      <c r="U18" t="s">
        <v>562</v>
      </c>
      <c r="V18" t="s">
        <v>548</v>
      </c>
      <c r="W18" t="s">
        <v>549</v>
      </c>
      <c r="X18" t="s">
        <v>550</v>
      </c>
      <c r="Y18" t="s">
        <v>560</v>
      </c>
    </row>
    <row r="19" spans="1:25" x14ac:dyDescent="0.3">
      <c r="A19" t="s">
        <v>563</v>
      </c>
      <c r="B19" t="s">
        <v>564</v>
      </c>
      <c r="C19" t="s">
        <v>565</v>
      </c>
      <c r="D19" t="s">
        <v>566</v>
      </c>
      <c r="E19" t="s">
        <v>567</v>
      </c>
      <c r="F19">
        <v>44</v>
      </c>
      <c r="G19" t="s">
        <v>568</v>
      </c>
      <c r="I19" s="2" t="s">
        <v>515</v>
      </c>
      <c r="J19" s="2">
        <v>533</v>
      </c>
      <c r="K19" s="3" t="s">
        <v>516</v>
      </c>
      <c r="N19" s="5" t="s">
        <v>569</v>
      </c>
      <c r="O19" s="5" t="s">
        <v>570</v>
      </c>
      <c r="P19" t="s">
        <v>571</v>
      </c>
      <c r="S19" t="s">
        <v>572</v>
      </c>
      <c r="T19" t="s">
        <v>573</v>
      </c>
      <c r="U19" t="s">
        <v>574</v>
      </c>
      <c r="V19" t="s">
        <v>548</v>
      </c>
      <c r="W19" t="s">
        <v>549</v>
      </c>
      <c r="X19" t="s">
        <v>572</v>
      </c>
      <c r="Y19" t="s">
        <v>572</v>
      </c>
    </row>
    <row r="20" spans="1:25" x14ac:dyDescent="0.3">
      <c r="A20" t="s">
        <v>575</v>
      </c>
      <c r="B20" t="s">
        <v>576</v>
      </c>
      <c r="C20" t="s">
        <v>577</v>
      </c>
      <c r="D20" t="s">
        <v>578</v>
      </c>
      <c r="E20" t="s">
        <v>579</v>
      </c>
      <c r="F20">
        <v>48</v>
      </c>
      <c r="G20" t="s">
        <v>580</v>
      </c>
      <c r="I20" s="2" t="s">
        <v>555</v>
      </c>
      <c r="J20" s="2">
        <v>944</v>
      </c>
      <c r="K20" s="3" t="s">
        <v>556</v>
      </c>
      <c r="N20" s="5" t="s">
        <v>581</v>
      </c>
      <c r="O20" s="5" t="s">
        <v>582</v>
      </c>
      <c r="P20" t="s">
        <v>583</v>
      </c>
      <c r="S20" t="s">
        <v>270</v>
      </c>
      <c r="T20" t="s">
        <v>584</v>
      </c>
      <c r="U20" t="s">
        <v>585</v>
      </c>
      <c r="V20" t="s">
        <v>548</v>
      </c>
      <c r="W20" t="s">
        <v>549</v>
      </c>
      <c r="X20" t="s">
        <v>586</v>
      </c>
      <c r="Y20" t="s">
        <v>270</v>
      </c>
    </row>
    <row r="21" spans="1:25" x14ac:dyDescent="0.3">
      <c r="A21" t="s">
        <v>587</v>
      </c>
      <c r="B21" t="s">
        <v>588</v>
      </c>
      <c r="C21" t="s">
        <v>589</v>
      </c>
      <c r="D21" t="s">
        <v>590</v>
      </c>
      <c r="E21" t="s">
        <v>591</v>
      </c>
      <c r="F21">
        <v>50</v>
      </c>
      <c r="G21" t="s">
        <v>592</v>
      </c>
      <c r="I21" s="2" t="s">
        <v>593</v>
      </c>
      <c r="J21" s="2">
        <v>977</v>
      </c>
      <c r="K21" s="3" t="s">
        <v>594</v>
      </c>
      <c r="N21" s="5" t="s">
        <v>595</v>
      </c>
      <c r="O21" s="5" t="s">
        <v>596</v>
      </c>
      <c r="P21" t="s">
        <v>597</v>
      </c>
      <c r="S21" t="s">
        <v>598</v>
      </c>
      <c r="T21" t="s">
        <v>599</v>
      </c>
      <c r="U21" t="s">
        <v>600</v>
      </c>
      <c r="V21" t="s">
        <v>548</v>
      </c>
      <c r="W21" t="s">
        <v>549</v>
      </c>
      <c r="X21" t="s">
        <v>586</v>
      </c>
      <c r="Y21" t="s">
        <v>598</v>
      </c>
    </row>
    <row r="22" spans="1:25" x14ac:dyDescent="0.3">
      <c r="A22" t="s">
        <v>601</v>
      </c>
      <c r="B22" t="s">
        <v>602</v>
      </c>
      <c r="C22" t="s">
        <v>603</v>
      </c>
      <c r="D22" t="s">
        <v>604</v>
      </c>
      <c r="E22" t="s">
        <v>605</v>
      </c>
      <c r="F22">
        <v>52</v>
      </c>
      <c r="G22" t="s">
        <v>606</v>
      </c>
      <c r="I22" s="2" t="s">
        <v>605</v>
      </c>
      <c r="J22" s="2">
        <v>52</v>
      </c>
      <c r="K22" s="3" t="s">
        <v>606</v>
      </c>
      <c r="N22" s="5" t="s">
        <v>607</v>
      </c>
      <c r="O22" s="5" t="s">
        <v>608</v>
      </c>
      <c r="P22" t="s">
        <v>609</v>
      </c>
      <c r="S22" t="s">
        <v>610</v>
      </c>
      <c r="T22" t="s">
        <v>611</v>
      </c>
      <c r="U22" t="s">
        <v>612</v>
      </c>
      <c r="V22" t="s">
        <v>548</v>
      </c>
      <c r="W22" t="s">
        <v>549</v>
      </c>
      <c r="X22" t="s">
        <v>586</v>
      </c>
      <c r="Y22" t="s">
        <v>613</v>
      </c>
    </row>
    <row r="23" spans="1:25" x14ac:dyDescent="0.3">
      <c r="A23" t="s">
        <v>614</v>
      </c>
      <c r="B23" t="s">
        <v>615</v>
      </c>
      <c r="C23" t="s">
        <v>616</v>
      </c>
      <c r="D23" t="s">
        <v>617</v>
      </c>
      <c r="E23" t="s">
        <v>618</v>
      </c>
      <c r="F23">
        <v>974</v>
      </c>
      <c r="G23" t="s">
        <v>619</v>
      </c>
      <c r="I23" s="2" t="s">
        <v>591</v>
      </c>
      <c r="J23" s="2">
        <v>50</v>
      </c>
      <c r="K23" s="3" t="s">
        <v>592</v>
      </c>
      <c r="N23" s="5" t="s">
        <v>620</v>
      </c>
      <c r="O23" s="5" t="s">
        <v>621</v>
      </c>
      <c r="P23" t="s">
        <v>622</v>
      </c>
      <c r="S23" t="s">
        <v>286</v>
      </c>
      <c r="T23" t="s">
        <v>623</v>
      </c>
      <c r="U23" t="s">
        <v>624</v>
      </c>
      <c r="V23" t="s">
        <v>548</v>
      </c>
      <c r="W23" t="s">
        <v>549</v>
      </c>
      <c r="X23" t="s">
        <v>586</v>
      </c>
      <c r="Y23" t="s">
        <v>613</v>
      </c>
    </row>
    <row r="24" spans="1:25" x14ac:dyDescent="0.3">
      <c r="A24" t="s">
        <v>625</v>
      </c>
      <c r="B24" t="s">
        <v>626</v>
      </c>
      <c r="C24" t="s">
        <v>627</v>
      </c>
      <c r="D24" t="s">
        <v>628</v>
      </c>
      <c r="E24" t="s">
        <v>391</v>
      </c>
      <c r="F24">
        <v>978</v>
      </c>
      <c r="G24" t="s">
        <v>392</v>
      </c>
      <c r="I24" s="2" t="s">
        <v>629</v>
      </c>
      <c r="J24" s="2">
        <v>975</v>
      </c>
      <c r="K24" s="3" t="s">
        <v>630</v>
      </c>
      <c r="N24" s="5" t="s">
        <v>631</v>
      </c>
      <c r="O24" s="5" t="s">
        <v>632</v>
      </c>
      <c r="P24" t="s">
        <v>633</v>
      </c>
      <c r="S24" t="s">
        <v>634</v>
      </c>
      <c r="T24" t="s">
        <v>635</v>
      </c>
      <c r="U24" t="s">
        <v>636</v>
      </c>
      <c r="V24" t="s">
        <v>548</v>
      </c>
      <c r="W24" t="s">
        <v>549</v>
      </c>
      <c r="X24" t="s">
        <v>586</v>
      </c>
      <c r="Y24" t="s">
        <v>634</v>
      </c>
    </row>
    <row r="25" spans="1:25" x14ac:dyDescent="0.3">
      <c r="A25" t="s">
        <v>637</v>
      </c>
      <c r="B25" t="s">
        <v>638</v>
      </c>
      <c r="C25" t="s">
        <v>639</v>
      </c>
      <c r="D25" t="s">
        <v>640</v>
      </c>
      <c r="E25" t="s">
        <v>641</v>
      </c>
      <c r="F25">
        <v>84</v>
      </c>
      <c r="G25" t="s">
        <v>642</v>
      </c>
      <c r="I25" s="2" t="s">
        <v>579</v>
      </c>
      <c r="J25" s="2">
        <v>48</v>
      </c>
      <c r="K25" s="3" t="s">
        <v>580</v>
      </c>
      <c r="N25" s="5" t="s">
        <v>643</v>
      </c>
      <c r="O25" s="5" t="s">
        <v>644</v>
      </c>
      <c r="P25" t="s">
        <v>645</v>
      </c>
      <c r="S25" t="s">
        <v>646</v>
      </c>
      <c r="T25" t="s">
        <v>647</v>
      </c>
      <c r="U25" t="s">
        <v>648</v>
      </c>
      <c r="V25" t="s">
        <v>548</v>
      </c>
      <c r="W25" t="s">
        <v>549</v>
      </c>
      <c r="X25" t="s">
        <v>586</v>
      </c>
      <c r="Y25" t="s">
        <v>646</v>
      </c>
    </row>
    <row r="26" spans="1:25" x14ac:dyDescent="0.3">
      <c r="A26" t="s">
        <v>649</v>
      </c>
      <c r="B26" t="s">
        <v>650</v>
      </c>
      <c r="C26" t="s">
        <v>651</v>
      </c>
      <c r="D26" t="s">
        <v>652</v>
      </c>
      <c r="E26" t="s">
        <v>653</v>
      </c>
      <c r="F26">
        <v>952</v>
      </c>
      <c r="G26" t="s">
        <v>654</v>
      </c>
      <c r="I26" s="2" t="s">
        <v>655</v>
      </c>
      <c r="J26" s="2">
        <v>108</v>
      </c>
      <c r="K26" s="3" t="s">
        <v>656</v>
      </c>
      <c r="N26" s="5" t="s">
        <v>657</v>
      </c>
      <c r="O26" s="5" t="s">
        <v>658</v>
      </c>
      <c r="P26" t="s">
        <v>659</v>
      </c>
      <c r="S26" t="s">
        <v>660</v>
      </c>
      <c r="T26" t="s">
        <v>661</v>
      </c>
      <c r="U26" t="s">
        <v>662</v>
      </c>
      <c r="V26" t="s">
        <v>548</v>
      </c>
      <c r="W26" t="s">
        <v>663</v>
      </c>
      <c r="X26" t="s">
        <v>660</v>
      </c>
      <c r="Y26" t="s">
        <v>660</v>
      </c>
    </row>
    <row r="27" spans="1:25" x14ac:dyDescent="0.3">
      <c r="A27" t="s">
        <v>664</v>
      </c>
      <c r="B27" t="s">
        <v>665</v>
      </c>
      <c r="C27" t="s">
        <v>666</v>
      </c>
      <c r="D27" t="s">
        <v>667</v>
      </c>
      <c r="E27" t="s">
        <v>668</v>
      </c>
      <c r="F27">
        <v>60</v>
      </c>
      <c r="G27" t="s">
        <v>669</v>
      </c>
      <c r="I27" s="2" t="s">
        <v>668</v>
      </c>
      <c r="J27" s="2">
        <v>60</v>
      </c>
      <c r="K27" s="3" t="s">
        <v>669</v>
      </c>
      <c r="N27" s="5" t="s">
        <v>670</v>
      </c>
      <c r="O27" s="5" t="s">
        <v>671</v>
      </c>
      <c r="P27" t="s">
        <v>672</v>
      </c>
      <c r="S27" t="s">
        <v>673</v>
      </c>
      <c r="T27" t="s">
        <v>674</v>
      </c>
      <c r="U27" t="s">
        <v>675</v>
      </c>
      <c r="V27" t="s">
        <v>548</v>
      </c>
      <c r="W27" t="s">
        <v>663</v>
      </c>
      <c r="X27" t="s">
        <v>673</v>
      </c>
      <c r="Y27" t="s">
        <v>673</v>
      </c>
    </row>
    <row r="28" spans="1:25" x14ac:dyDescent="0.3">
      <c r="A28" t="s">
        <v>676</v>
      </c>
      <c r="B28" t="s">
        <v>677</v>
      </c>
      <c r="C28" t="s">
        <v>678</v>
      </c>
      <c r="D28" t="s">
        <v>679</v>
      </c>
      <c r="E28" t="s">
        <v>678</v>
      </c>
      <c r="F28">
        <v>64</v>
      </c>
      <c r="G28" t="s">
        <v>680</v>
      </c>
      <c r="I28" s="2" t="s">
        <v>681</v>
      </c>
      <c r="J28" s="2">
        <v>96</v>
      </c>
      <c r="K28" s="3" t="s">
        <v>682</v>
      </c>
      <c r="N28" s="5" t="s">
        <v>683</v>
      </c>
      <c r="O28" s="5" t="s">
        <v>684</v>
      </c>
      <c r="P28" t="s">
        <v>685</v>
      </c>
      <c r="S28" t="s">
        <v>686</v>
      </c>
      <c r="T28" t="s">
        <v>687</v>
      </c>
      <c r="U28" t="s">
        <v>688</v>
      </c>
      <c r="V28" t="s">
        <v>548</v>
      </c>
      <c r="W28" t="s">
        <v>686</v>
      </c>
      <c r="X28" t="s">
        <v>686</v>
      </c>
      <c r="Y28" t="s">
        <v>686</v>
      </c>
    </row>
    <row r="29" spans="1:25" x14ac:dyDescent="0.3">
      <c r="A29" t="s">
        <v>689</v>
      </c>
      <c r="B29" t="s">
        <v>690</v>
      </c>
      <c r="C29" t="s">
        <v>691</v>
      </c>
      <c r="D29" t="s">
        <v>692</v>
      </c>
      <c r="E29" t="s">
        <v>693</v>
      </c>
      <c r="F29">
        <v>68</v>
      </c>
      <c r="G29" t="s">
        <v>694</v>
      </c>
      <c r="I29" s="2" t="s">
        <v>693</v>
      </c>
      <c r="J29" s="2">
        <v>68</v>
      </c>
      <c r="K29" s="3" t="s">
        <v>694</v>
      </c>
      <c r="N29" s="5" t="s">
        <v>695</v>
      </c>
      <c r="O29" s="5" t="s">
        <v>696</v>
      </c>
      <c r="P29" t="s">
        <v>697</v>
      </c>
      <c r="S29" t="s">
        <v>698</v>
      </c>
      <c r="T29" t="s">
        <v>699</v>
      </c>
      <c r="U29" t="s">
        <v>700</v>
      </c>
      <c r="V29" t="s">
        <v>548</v>
      </c>
      <c r="W29" t="s">
        <v>698</v>
      </c>
      <c r="X29" t="s">
        <v>698</v>
      </c>
      <c r="Y29" t="s">
        <v>698</v>
      </c>
    </row>
    <row r="30" spans="1:25" x14ac:dyDescent="0.3">
      <c r="A30" t="s">
        <v>701</v>
      </c>
      <c r="B30" t="s">
        <v>702</v>
      </c>
      <c r="C30" t="s">
        <v>703</v>
      </c>
      <c r="D30" t="s">
        <v>704</v>
      </c>
      <c r="E30" t="s">
        <v>593</v>
      </c>
      <c r="F30">
        <v>977</v>
      </c>
      <c r="G30" t="s">
        <v>594</v>
      </c>
      <c r="I30" s="2" t="s">
        <v>705</v>
      </c>
      <c r="J30" s="2">
        <v>986</v>
      </c>
      <c r="K30" s="3" t="s">
        <v>706</v>
      </c>
      <c r="N30" s="5" t="s">
        <v>707</v>
      </c>
      <c r="O30" s="5" t="s">
        <v>708</v>
      </c>
      <c r="P30" t="s">
        <v>709</v>
      </c>
      <c r="S30" t="s">
        <v>289</v>
      </c>
      <c r="T30" t="s">
        <v>289</v>
      </c>
      <c r="U30" t="s">
        <v>289</v>
      </c>
      <c r="V30" t="s">
        <v>289</v>
      </c>
      <c r="W30" t="s">
        <v>289</v>
      </c>
      <c r="X30" t="s">
        <v>289</v>
      </c>
      <c r="Y30" t="s">
        <v>289</v>
      </c>
    </row>
    <row r="31" spans="1:25" x14ac:dyDescent="0.3">
      <c r="A31" t="s">
        <v>710</v>
      </c>
      <c r="B31" t="s">
        <v>711</v>
      </c>
      <c r="C31" t="s">
        <v>712</v>
      </c>
      <c r="D31" t="s">
        <v>713</v>
      </c>
      <c r="E31" t="s">
        <v>714</v>
      </c>
      <c r="F31">
        <v>72</v>
      </c>
      <c r="G31" t="s">
        <v>715</v>
      </c>
      <c r="I31" s="2" t="s">
        <v>567</v>
      </c>
      <c r="J31" s="2">
        <v>44</v>
      </c>
      <c r="K31" s="3" t="s">
        <v>568</v>
      </c>
      <c r="N31" s="5" t="s">
        <v>716</v>
      </c>
      <c r="O31" s="5" t="s">
        <v>717</v>
      </c>
      <c r="P31" t="s">
        <v>718</v>
      </c>
    </row>
    <row r="32" spans="1:25" x14ac:dyDescent="0.3">
      <c r="A32" t="s">
        <v>719</v>
      </c>
      <c r="B32" t="s">
        <v>720</v>
      </c>
      <c r="C32" t="s">
        <v>721</v>
      </c>
      <c r="D32" t="s">
        <v>722</v>
      </c>
      <c r="E32" t="s">
        <v>705</v>
      </c>
      <c r="F32">
        <v>986</v>
      </c>
      <c r="G32" t="s">
        <v>706</v>
      </c>
      <c r="I32" s="2" t="s">
        <v>678</v>
      </c>
      <c r="J32" s="2">
        <v>64</v>
      </c>
      <c r="K32" s="3" t="s">
        <v>680</v>
      </c>
      <c r="N32" s="5" t="s">
        <v>723</v>
      </c>
      <c r="O32" s="5" t="s">
        <v>724</v>
      </c>
      <c r="P32" t="s">
        <v>725</v>
      </c>
    </row>
    <row r="33" spans="1:16" x14ac:dyDescent="0.3">
      <c r="A33" t="s">
        <v>726</v>
      </c>
      <c r="B33" t="s">
        <v>727</v>
      </c>
      <c r="C33" t="s">
        <v>728</v>
      </c>
      <c r="D33" t="s">
        <v>729</v>
      </c>
      <c r="E33" t="s">
        <v>105</v>
      </c>
      <c r="F33">
        <v>840</v>
      </c>
      <c r="G33" t="s">
        <v>363</v>
      </c>
      <c r="I33" s="2" t="s">
        <v>714</v>
      </c>
      <c r="J33" s="2">
        <v>72</v>
      </c>
      <c r="K33" s="3" t="s">
        <v>715</v>
      </c>
      <c r="N33" s="5" t="s">
        <v>730</v>
      </c>
      <c r="O33" s="5" t="s">
        <v>731</v>
      </c>
      <c r="P33" t="s">
        <v>732</v>
      </c>
    </row>
    <row r="34" spans="1:16" x14ac:dyDescent="0.3">
      <c r="A34" t="s">
        <v>733</v>
      </c>
      <c r="B34" t="s">
        <v>734</v>
      </c>
      <c r="C34" t="s">
        <v>735</v>
      </c>
      <c r="D34" t="s">
        <v>736</v>
      </c>
      <c r="E34" t="s">
        <v>105</v>
      </c>
      <c r="F34">
        <v>840</v>
      </c>
      <c r="G34" t="s">
        <v>363</v>
      </c>
      <c r="I34" s="2" t="s">
        <v>618</v>
      </c>
      <c r="J34" s="2">
        <v>974</v>
      </c>
      <c r="K34" s="3" t="s">
        <v>619</v>
      </c>
      <c r="N34" s="5" t="s">
        <v>737</v>
      </c>
      <c r="O34" s="5" t="s">
        <v>738</v>
      </c>
      <c r="P34" t="s">
        <v>739</v>
      </c>
    </row>
    <row r="35" spans="1:16" x14ac:dyDescent="0.3">
      <c r="A35" t="s">
        <v>740</v>
      </c>
      <c r="B35" t="s">
        <v>741</v>
      </c>
      <c r="C35" t="s">
        <v>742</v>
      </c>
      <c r="D35" t="s">
        <v>743</v>
      </c>
      <c r="E35" t="s">
        <v>681</v>
      </c>
      <c r="F35">
        <v>96</v>
      </c>
      <c r="G35" t="s">
        <v>682</v>
      </c>
      <c r="I35" s="2" t="s">
        <v>641</v>
      </c>
      <c r="J35" s="2">
        <v>84</v>
      </c>
      <c r="K35" s="3" t="s">
        <v>642</v>
      </c>
      <c r="N35" s="5" t="s">
        <v>744</v>
      </c>
      <c r="O35" s="5" t="s">
        <v>221</v>
      </c>
      <c r="P35" t="s">
        <v>110</v>
      </c>
    </row>
    <row r="36" spans="1:16" x14ac:dyDescent="0.3">
      <c r="A36" t="s">
        <v>745</v>
      </c>
      <c r="B36" t="s">
        <v>746</v>
      </c>
      <c r="C36" t="s">
        <v>747</v>
      </c>
      <c r="D36" t="s">
        <v>748</v>
      </c>
      <c r="E36" t="s">
        <v>629</v>
      </c>
      <c r="F36">
        <v>975</v>
      </c>
      <c r="G36" t="s">
        <v>630</v>
      </c>
      <c r="I36" s="2" t="s">
        <v>749</v>
      </c>
      <c r="J36" s="2">
        <v>124</v>
      </c>
      <c r="K36" s="3" t="s">
        <v>750</v>
      </c>
      <c r="N36" s="5" t="s">
        <v>751</v>
      </c>
      <c r="O36" s="5" t="s">
        <v>752</v>
      </c>
      <c r="P36" t="s">
        <v>753</v>
      </c>
    </row>
    <row r="37" spans="1:16" x14ac:dyDescent="0.3">
      <c r="A37" t="s">
        <v>754</v>
      </c>
      <c r="B37" t="s">
        <v>755</v>
      </c>
      <c r="C37" t="s">
        <v>756</v>
      </c>
      <c r="D37" t="s">
        <v>757</v>
      </c>
      <c r="E37" t="s">
        <v>653</v>
      </c>
      <c r="F37">
        <v>952</v>
      </c>
      <c r="G37" t="s">
        <v>654</v>
      </c>
      <c r="I37" s="2" t="s">
        <v>758</v>
      </c>
      <c r="J37" s="2">
        <v>976</v>
      </c>
      <c r="K37" s="3" t="s">
        <v>759</v>
      </c>
      <c r="N37" s="5" t="s">
        <v>760</v>
      </c>
      <c r="O37" s="5" t="s">
        <v>223</v>
      </c>
      <c r="P37" t="s">
        <v>761</v>
      </c>
    </row>
    <row r="38" spans="1:16" x14ac:dyDescent="0.3">
      <c r="A38" t="s">
        <v>762</v>
      </c>
      <c r="B38" t="s">
        <v>763</v>
      </c>
      <c r="C38" t="s">
        <v>764</v>
      </c>
      <c r="D38" t="s">
        <v>765</v>
      </c>
      <c r="E38" t="s">
        <v>655</v>
      </c>
      <c r="F38">
        <v>108</v>
      </c>
      <c r="G38" t="s">
        <v>656</v>
      </c>
      <c r="I38" s="2" t="s">
        <v>766</v>
      </c>
      <c r="J38" s="2">
        <v>756</v>
      </c>
      <c r="K38" s="3" t="s">
        <v>767</v>
      </c>
      <c r="N38" s="5" t="s">
        <v>768</v>
      </c>
      <c r="O38" s="5" t="s">
        <v>769</v>
      </c>
      <c r="P38" t="s">
        <v>770</v>
      </c>
    </row>
    <row r="39" spans="1:16" x14ac:dyDescent="0.3">
      <c r="A39" t="s">
        <v>771</v>
      </c>
      <c r="B39" t="s">
        <v>772</v>
      </c>
      <c r="C39" t="s">
        <v>773</v>
      </c>
      <c r="D39" t="s">
        <v>774</v>
      </c>
      <c r="E39" t="s">
        <v>775</v>
      </c>
      <c r="F39">
        <v>116</v>
      </c>
      <c r="G39" t="s">
        <v>776</v>
      </c>
      <c r="I39" s="2" t="s">
        <v>777</v>
      </c>
      <c r="J39" s="2">
        <v>990</v>
      </c>
      <c r="K39" s="3" t="s">
        <v>778</v>
      </c>
      <c r="N39" s="5" t="s">
        <v>779</v>
      </c>
      <c r="O39" s="5" t="s">
        <v>780</v>
      </c>
      <c r="P39" t="s">
        <v>781</v>
      </c>
    </row>
    <row r="40" spans="1:16" x14ac:dyDescent="0.3">
      <c r="A40" t="s">
        <v>782</v>
      </c>
      <c r="B40" t="s">
        <v>783</v>
      </c>
      <c r="C40" t="s">
        <v>784</v>
      </c>
      <c r="D40" t="s">
        <v>785</v>
      </c>
      <c r="E40" t="s">
        <v>786</v>
      </c>
      <c r="F40">
        <v>950</v>
      </c>
      <c r="G40" t="s">
        <v>787</v>
      </c>
      <c r="I40" s="2" t="s">
        <v>788</v>
      </c>
      <c r="J40" s="2">
        <v>0</v>
      </c>
      <c r="K40" s="3" t="s">
        <v>789</v>
      </c>
      <c r="N40" s="5" t="s">
        <v>790</v>
      </c>
      <c r="O40" s="5" t="s">
        <v>791</v>
      </c>
      <c r="P40" t="s">
        <v>792</v>
      </c>
    </row>
    <row r="41" spans="1:16" x14ac:dyDescent="0.3">
      <c r="A41" t="s">
        <v>793</v>
      </c>
      <c r="B41" t="s">
        <v>794</v>
      </c>
      <c r="C41" t="s">
        <v>795</v>
      </c>
      <c r="D41" t="s">
        <v>796</v>
      </c>
      <c r="E41" t="s">
        <v>749</v>
      </c>
      <c r="F41">
        <v>124</v>
      </c>
      <c r="G41" t="s">
        <v>750</v>
      </c>
      <c r="I41" s="2" t="s">
        <v>797</v>
      </c>
      <c r="J41" s="2">
        <v>170</v>
      </c>
      <c r="K41" s="3" t="s">
        <v>798</v>
      </c>
      <c r="N41" s="5" t="s">
        <v>799</v>
      </c>
      <c r="O41" s="5" t="s">
        <v>800</v>
      </c>
      <c r="P41" t="s">
        <v>801</v>
      </c>
    </row>
    <row r="42" spans="1:16" x14ac:dyDescent="0.3">
      <c r="A42" t="s">
        <v>802</v>
      </c>
      <c r="B42" t="s">
        <v>803</v>
      </c>
      <c r="C42" t="s">
        <v>804</v>
      </c>
      <c r="D42" t="s">
        <v>805</v>
      </c>
      <c r="E42" t="s">
        <v>806</v>
      </c>
      <c r="F42">
        <v>132</v>
      </c>
      <c r="G42" t="s">
        <v>807</v>
      </c>
      <c r="I42" s="2" t="s">
        <v>808</v>
      </c>
      <c r="J42" s="2">
        <v>188</v>
      </c>
      <c r="K42" s="3" t="s">
        <v>809</v>
      </c>
      <c r="N42" s="5" t="s">
        <v>810</v>
      </c>
      <c r="O42" s="5" t="s">
        <v>811</v>
      </c>
      <c r="P42" t="s">
        <v>812</v>
      </c>
    </row>
    <row r="43" spans="1:16" x14ac:dyDescent="0.3">
      <c r="A43" t="s">
        <v>813</v>
      </c>
      <c r="B43" t="s">
        <v>814</v>
      </c>
      <c r="C43" t="s">
        <v>815</v>
      </c>
      <c r="D43" t="s">
        <v>816</v>
      </c>
      <c r="E43" t="s">
        <v>817</v>
      </c>
      <c r="F43">
        <v>136</v>
      </c>
      <c r="G43" t="s">
        <v>818</v>
      </c>
      <c r="I43" s="2" t="s">
        <v>819</v>
      </c>
      <c r="J43" s="2">
        <v>931</v>
      </c>
      <c r="K43" s="3" t="s">
        <v>820</v>
      </c>
      <c r="N43" s="5" t="s">
        <v>821</v>
      </c>
      <c r="O43" s="5" t="s">
        <v>822</v>
      </c>
      <c r="P43" t="s">
        <v>823</v>
      </c>
    </row>
    <row r="44" spans="1:16" x14ac:dyDescent="0.3">
      <c r="A44" t="s">
        <v>824</v>
      </c>
      <c r="B44" t="s">
        <v>825</v>
      </c>
      <c r="C44" t="s">
        <v>826</v>
      </c>
      <c r="D44" t="s">
        <v>827</v>
      </c>
      <c r="E44" t="s">
        <v>786</v>
      </c>
      <c r="F44">
        <v>950</v>
      </c>
      <c r="G44" t="s">
        <v>787</v>
      </c>
      <c r="I44" s="2" t="s">
        <v>806</v>
      </c>
      <c r="J44" s="2">
        <v>132</v>
      </c>
      <c r="K44" s="3" t="s">
        <v>807</v>
      </c>
      <c r="N44" s="5" t="s">
        <v>828</v>
      </c>
      <c r="O44" s="5" t="s">
        <v>829</v>
      </c>
      <c r="P44" t="s">
        <v>830</v>
      </c>
    </row>
    <row r="45" spans="1:16" x14ac:dyDescent="0.3">
      <c r="A45" t="s">
        <v>831</v>
      </c>
      <c r="B45" t="s">
        <v>832</v>
      </c>
      <c r="C45" t="s">
        <v>833</v>
      </c>
      <c r="D45" t="s">
        <v>834</v>
      </c>
      <c r="E45" t="s">
        <v>786</v>
      </c>
      <c r="F45">
        <v>950</v>
      </c>
      <c r="G45" t="s">
        <v>787</v>
      </c>
      <c r="I45" s="2" t="s">
        <v>835</v>
      </c>
      <c r="J45" s="2">
        <v>203</v>
      </c>
      <c r="K45" s="3" t="s">
        <v>836</v>
      </c>
      <c r="N45" s="5" t="s">
        <v>837</v>
      </c>
      <c r="O45" s="5" t="s">
        <v>838</v>
      </c>
      <c r="P45" t="s">
        <v>839</v>
      </c>
    </row>
    <row r="46" spans="1:16" x14ac:dyDescent="0.3">
      <c r="A46" t="s">
        <v>840</v>
      </c>
      <c r="B46" t="s">
        <v>841</v>
      </c>
      <c r="C46" t="s">
        <v>842</v>
      </c>
      <c r="D46" t="s">
        <v>843</v>
      </c>
      <c r="E46" t="s">
        <v>777</v>
      </c>
      <c r="F46">
        <v>990</v>
      </c>
      <c r="G46" t="s">
        <v>778</v>
      </c>
      <c r="I46" s="2" t="s">
        <v>844</v>
      </c>
      <c r="J46" s="2">
        <v>262</v>
      </c>
      <c r="K46" s="3" t="s">
        <v>845</v>
      </c>
      <c r="N46" s="5" t="s">
        <v>846</v>
      </c>
      <c r="O46" s="5" t="s">
        <v>847</v>
      </c>
      <c r="P46" t="s">
        <v>848</v>
      </c>
    </row>
    <row r="47" spans="1:16" x14ac:dyDescent="0.3">
      <c r="A47" t="s">
        <v>849</v>
      </c>
      <c r="B47" t="s">
        <v>850</v>
      </c>
      <c r="C47" t="s">
        <v>851</v>
      </c>
      <c r="D47" t="s">
        <v>852</v>
      </c>
      <c r="E47" t="s">
        <v>788</v>
      </c>
      <c r="F47">
        <v>0</v>
      </c>
      <c r="G47" t="s">
        <v>789</v>
      </c>
      <c r="I47" s="2" t="s">
        <v>853</v>
      </c>
      <c r="J47" s="2">
        <v>208</v>
      </c>
      <c r="K47" s="3" t="s">
        <v>854</v>
      </c>
      <c r="N47" s="5" t="s">
        <v>855</v>
      </c>
      <c r="O47" s="5" t="s">
        <v>856</v>
      </c>
      <c r="P47" t="s">
        <v>857</v>
      </c>
    </row>
    <row r="48" spans="1:16" x14ac:dyDescent="0.3">
      <c r="A48" t="s">
        <v>858</v>
      </c>
      <c r="B48" t="s">
        <v>859</v>
      </c>
      <c r="C48" t="s">
        <v>860</v>
      </c>
      <c r="D48" t="s">
        <v>861</v>
      </c>
      <c r="E48" t="s">
        <v>529</v>
      </c>
      <c r="F48">
        <v>36</v>
      </c>
      <c r="G48" t="s">
        <v>530</v>
      </c>
      <c r="I48" s="2" t="s">
        <v>862</v>
      </c>
      <c r="J48" s="2">
        <v>214</v>
      </c>
      <c r="K48" s="3" t="s">
        <v>863</v>
      </c>
      <c r="N48" s="5" t="s">
        <v>864</v>
      </c>
      <c r="O48" s="5" t="s">
        <v>865</v>
      </c>
      <c r="P48" t="s">
        <v>866</v>
      </c>
    </row>
    <row r="49" spans="1:16" x14ac:dyDescent="0.3">
      <c r="A49" t="s">
        <v>867</v>
      </c>
      <c r="B49" t="s">
        <v>868</v>
      </c>
      <c r="C49" t="s">
        <v>869</v>
      </c>
      <c r="D49" t="s">
        <v>870</v>
      </c>
      <c r="E49" t="s">
        <v>529</v>
      </c>
      <c r="F49">
        <v>36</v>
      </c>
      <c r="G49" t="s">
        <v>530</v>
      </c>
      <c r="I49" s="2" t="s">
        <v>419</v>
      </c>
      <c r="J49" s="2">
        <v>12</v>
      </c>
      <c r="K49" s="3" t="s">
        <v>420</v>
      </c>
      <c r="N49" s="5" t="s">
        <v>871</v>
      </c>
      <c r="O49" s="5" t="s">
        <v>872</v>
      </c>
      <c r="P49" t="s">
        <v>111</v>
      </c>
    </row>
    <row r="50" spans="1:16" x14ac:dyDescent="0.3">
      <c r="A50" t="s">
        <v>873</v>
      </c>
      <c r="B50" t="s">
        <v>874</v>
      </c>
      <c r="C50" t="s">
        <v>875</v>
      </c>
      <c r="D50" t="s">
        <v>876</v>
      </c>
      <c r="E50" t="s">
        <v>797</v>
      </c>
      <c r="F50">
        <v>170</v>
      </c>
      <c r="G50" t="s">
        <v>798</v>
      </c>
      <c r="I50" s="2" t="s">
        <v>877</v>
      </c>
      <c r="J50" s="2">
        <v>818</v>
      </c>
      <c r="K50" s="3" t="s">
        <v>878</v>
      </c>
      <c r="N50" s="5" t="s">
        <v>879</v>
      </c>
      <c r="O50" s="5" t="s">
        <v>880</v>
      </c>
      <c r="P50" t="s">
        <v>881</v>
      </c>
    </row>
    <row r="51" spans="1:16" x14ac:dyDescent="0.3">
      <c r="A51" t="s">
        <v>882</v>
      </c>
      <c r="B51" t="s">
        <v>883</v>
      </c>
      <c r="C51" t="s">
        <v>884</v>
      </c>
      <c r="D51" t="s">
        <v>885</v>
      </c>
      <c r="E51" t="s">
        <v>886</v>
      </c>
      <c r="F51">
        <v>174</v>
      </c>
      <c r="G51" t="s">
        <v>887</v>
      </c>
      <c r="I51" s="2" t="s">
        <v>888</v>
      </c>
      <c r="J51" s="2">
        <v>232</v>
      </c>
      <c r="K51" s="3" t="s">
        <v>889</v>
      </c>
      <c r="N51" s="5" t="s">
        <v>890</v>
      </c>
      <c r="O51" s="5" t="s">
        <v>891</v>
      </c>
      <c r="P51" t="s">
        <v>892</v>
      </c>
    </row>
    <row r="52" spans="1:16" x14ac:dyDescent="0.3">
      <c r="A52" t="s">
        <v>893</v>
      </c>
      <c r="B52" t="s">
        <v>894</v>
      </c>
      <c r="C52" t="s">
        <v>895</v>
      </c>
      <c r="D52" t="s">
        <v>896</v>
      </c>
      <c r="E52" t="s">
        <v>808</v>
      </c>
      <c r="F52">
        <v>188</v>
      </c>
      <c r="G52" t="s">
        <v>809</v>
      </c>
      <c r="I52" s="2" t="s">
        <v>897</v>
      </c>
      <c r="J52" s="2">
        <v>230</v>
      </c>
      <c r="K52" s="3" t="s">
        <v>898</v>
      </c>
      <c r="N52" s="5" t="s">
        <v>899</v>
      </c>
      <c r="O52" s="5" t="s">
        <v>900</v>
      </c>
      <c r="P52" t="s">
        <v>901</v>
      </c>
    </row>
    <row r="53" spans="1:16" x14ac:dyDescent="0.3">
      <c r="A53" t="s">
        <v>902</v>
      </c>
      <c r="B53" t="s">
        <v>903</v>
      </c>
      <c r="C53" t="s">
        <v>904</v>
      </c>
      <c r="D53" t="s">
        <v>905</v>
      </c>
      <c r="E53" t="s">
        <v>653</v>
      </c>
      <c r="F53">
        <v>952</v>
      </c>
      <c r="G53" t="s">
        <v>654</v>
      </c>
      <c r="I53" s="2" t="s">
        <v>391</v>
      </c>
      <c r="J53" s="2">
        <v>978</v>
      </c>
      <c r="K53" s="3" t="s">
        <v>392</v>
      </c>
      <c r="N53" s="5" t="s">
        <v>906</v>
      </c>
      <c r="O53" s="5" t="s">
        <v>907</v>
      </c>
      <c r="P53" t="s">
        <v>908</v>
      </c>
    </row>
    <row r="54" spans="1:16" x14ac:dyDescent="0.3">
      <c r="A54" t="s">
        <v>909</v>
      </c>
      <c r="B54" t="s">
        <v>910</v>
      </c>
      <c r="C54" t="s">
        <v>911</v>
      </c>
      <c r="D54" t="s">
        <v>912</v>
      </c>
      <c r="E54" t="s">
        <v>913</v>
      </c>
      <c r="F54">
        <v>191</v>
      </c>
      <c r="G54" t="s">
        <v>914</v>
      </c>
      <c r="I54" s="2" t="s">
        <v>915</v>
      </c>
      <c r="J54" s="2">
        <v>242</v>
      </c>
      <c r="K54" s="3" t="s">
        <v>916</v>
      </c>
      <c r="N54" s="5" t="s">
        <v>917</v>
      </c>
      <c r="O54" s="5" t="s">
        <v>918</v>
      </c>
      <c r="P54" t="s">
        <v>109</v>
      </c>
    </row>
    <row r="55" spans="1:16" x14ac:dyDescent="0.3">
      <c r="A55" t="s">
        <v>919</v>
      </c>
      <c r="B55" t="s">
        <v>920</v>
      </c>
      <c r="C55" t="s">
        <v>921</v>
      </c>
      <c r="D55" t="s">
        <v>922</v>
      </c>
      <c r="E55" t="s">
        <v>819</v>
      </c>
      <c r="F55">
        <v>931</v>
      </c>
      <c r="G55" t="s">
        <v>820</v>
      </c>
      <c r="I55" s="2" t="s">
        <v>923</v>
      </c>
      <c r="J55" s="2">
        <v>238</v>
      </c>
      <c r="K55" s="3" t="s">
        <v>924</v>
      </c>
      <c r="N55" s="5" t="s">
        <v>925</v>
      </c>
      <c r="O55" s="5" t="s">
        <v>926</v>
      </c>
      <c r="P55" t="s">
        <v>927</v>
      </c>
    </row>
    <row r="56" spans="1:16" x14ac:dyDescent="0.3">
      <c r="A56" t="s">
        <v>928</v>
      </c>
      <c r="B56" t="s">
        <v>929</v>
      </c>
      <c r="C56" t="s">
        <v>930</v>
      </c>
      <c r="D56" t="s">
        <v>931</v>
      </c>
      <c r="E56" t="s">
        <v>391</v>
      </c>
      <c r="F56">
        <v>978</v>
      </c>
      <c r="G56" t="s">
        <v>392</v>
      </c>
      <c r="I56" s="2" t="s">
        <v>932</v>
      </c>
      <c r="J56" s="2">
        <v>826</v>
      </c>
      <c r="K56" s="3" t="s">
        <v>933</v>
      </c>
      <c r="N56" s="5" t="s">
        <v>934</v>
      </c>
      <c r="O56" s="5" t="s">
        <v>935</v>
      </c>
      <c r="P56" t="s">
        <v>936</v>
      </c>
    </row>
    <row r="57" spans="1:16" x14ac:dyDescent="0.3">
      <c r="A57" t="s">
        <v>937</v>
      </c>
      <c r="B57" t="s">
        <v>938</v>
      </c>
      <c r="C57" t="s">
        <v>939</v>
      </c>
      <c r="D57" t="s">
        <v>940</v>
      </c>
      <c r="E57" t="s">
        <v>835</v>
      </c>
      <c r="F57">
        <v>203</v>
      </c>
      <c r="G57" t="s">
        <v>836</v>
      </c>
      <c r="I57" s="2" t="s">
        <v>941</v>
      </c>
      <c r="J57" s="2">
        <v>981</v>
      </c>
      <c r="K57" s="3" t="s">
        <v>942</v>
      </c>
      <c r="N57" s="5" t="s">
        <v>943</v>
      </c>
      <c r="O57" s="5" t="s">
        <v>944</v>
      </c>
      <c r="P57" t="s">
        <v>945</v>
      </c>
    </row>
    <row r="58" spans="1:16" x14ac:dyDescent="0.3">
      <c r="A58" t="s">
        <v>946</v>
      </c>
      <c r="B58" t="s">
        <v>947</v>
      </c>
      <c r="C58" t="s">
        <v>948</v>
      </c>
      <c r="D58" t="s">
        <v>949</v>
      </c>
      <c r="E58" t="s">
        <v>758</v>
      </c>
      <c r="F58">
        <v>976</v>
      </c>
      <c r="G58" t="s">
        <v>759</v>
      </c>
      <c r="I58" s="2" t="s">
        <v>950</v>
      </c>
      <c r="J58" s="2">
        <v>0</v>
      </c>
      <c r="K58" s="3" t="s">
        <v>951</v>
      </c>
      <c r="N58" s="5" t="s">
        <v>952</v>
      </c>
      <c r="O58" s="5" t="s">
        <v>953</v>
      </c>
      <c r="P58" t="s">
        <v>954</v>
      </c>
    </row>
    <row r="59" spans="1:16" x14ac:dyDescent="0.3">
      <c r="A59" t="s">
        <v>955</v>
      </c>
      <c r="B59" t="s">
        <v>956</v>
      </c>
      <c r="C59" t="s">
        <v>957</v>
      </c>
      <c r="D59" t="s">
        <v>958</v>
      </c>
      <c r="E59" t="s">
        <v>853</v>
      </c>
      <c r="F59">
        <v>208</v>
      </c>
      <c r="G59" t="s">
        <v>854</v>
      </c>
      <c r="I59" s="2" t="s">
        <v>959</v>
      </c>
      <c r="J59" s="2">
        <v>936</v>
      </c>
      <c r="K59" s="3" t="s">
        <v>960</v>
      </c>
      <c r="N59" s="5" t="s">
        <v>961</v>
      </c>
      <c r="O59" s="5" t="s">
        <v>962</v>
      </c>
      <c r="P59" t="s">
        <v>963</v>
      </c>
    </row>
    <row r="60" spans="1:16" x14ac:dyDescent="0.3">
      <c r="A60" t="s">
        <v>964</v>
      </c>
      <c r="B60" t="s">
        <v>965</v>
      </c>
      <c r="C60" t="s">
        <v>966</v>
      </c>
      <c r="D60" t="s">
        <v>967</v>
      </c>
      <c r="E60" t="s">
        <v>844</v>
      </c>
      <c r="F60">
        <v>262</v>
      </c>
      <c r="G60" t="s">
        <v>845</v>
      </c>
      <c r="I60" s="2" t="s">
        <v>968</v>
      </c>
      <c r="J60" s="2">
        <v>292</v>
      </c>
      <c r="K60" s="3" t="s">
        <v>969</v>
      </c>
      <c r="N60" s="5" t="s">
        <v>970</v>
      </c>
      <c r="O60" s="5" t="s">
        <v>971</v>
      </c>
      <c r="P60" t="s">
        <v>972</v>
      </c>
    </row>
    <row r="61" spans="1:16" x14ac:dyDescent="0.3">
      <c r="A61" t="s">
        <v>973</v>
      </c>
      <c r="B61" t="s">
        <v>974</v>
      </c>
      <c r="C61" t="s">
        <v>975</v>
      </c>
      <c r="D61" t="s">
        <v>976</v>
      </c>
      <c r="E61" t="s">
        <v>464</v>
      </c>
      <c r="F61">
        <v>951</v>
      </c>
      <c r="G61" t="s">
        <v>465</v>
      </c>
      <c r="I61" s="2" t="s">
        <v>977</v>
      </c>
      <c r="J61" s="2">
        <v>270</v>
      </c>
      <c r="K61" s="3" t="s">
        <v>978</v>
      </c>
      <c r="N61" s="5" t="s">
        <v>979</v>
      </c>
      <c r="O61" s="5" t="s">
        <v>980</v>
      </c>
      <c r="P61" t="s">
        <v>981</v>
      </c>
    </row>
    <row r="62" spans="1:16" x14ac:dyDescent="0.3">
      <c r="A62" t="s">
        <v>982</v>
      </c>
      <c r="B62" t="s">
        <v>983</v>
      </c>
      <c r="C62" t="s">
        <v>984</v>
      </c>
      <c r="D62" t="s">
        <v>985</v>
      </c>
      <c r="E62" t="s">
        <v>862</v>
      </c>
      <c r="F62">
        <v>214</v>
      </c>
      <c r="G62" t="s">
        <v>863</v>
      </c>
      <c r="I62" s="2" t="s">
        <v>986</v>
      </c>
      <c r="J62" s="2">
        <v>324</v>
      </c>
      <c r="K62" s="3" t="s">
        <v>987</v>
      </c>
      <c r="N62" s="5" t="s">
        <v>988</v>
      </c>
      <c r="O62" s="5" t="s">
        <v>229</v>
      </c>
      <c r="P62" t="s">
        <v>98</v>
      </c>
    </row>
    <row r="63" spans="1:16" x14ac:dyDescent="0.3">
      <c r="A63" t="s">
        <v>989</v>
      </c>
      <c r="B63" t="s">
        <v>990</v>
      </c>
      <c r="C63" t="s">
        <v>991</v>
      </c>
      <c r="D63" t="s">
        <v>992</v>
      </c>
      <c r="E63" t="s">
        <v>105</v>
      </c>
      <c r="F63">
        <v>840</v>
      </c>
      <c r="G63" t="s">
        <v>363</v>
      </c>
      <c r="I63" s="2" t="s">
        <v>993</v>
      </c>
      <c r="J63" s="2">
        <v>320</v>
      </c>
      <c r="K63" s="3" t="s">
        <v>994</v>
      </c>
      <c r="N63" s="5" t="s">
        <v>995</v>
      </c>
      <c r="O63" s="5" t="s">
        <v>996</v>
      </c>
      <c r="P63" t="s">
        <v>997</v>
      </c>
    </row>
    <row r="64" spans="1:16" x14ac:dyDescent="0.3">
      <c r="A64" t="s">
        <v>998</v>
      </c>
      <c r="B64" t="s">
        <v>999</v>
      </c>
      <c r="C64" t="s">
        <v>1000</v>
      </c>
      <c r="D64" t="s">
        <v>1001</v>
      </c>
      <c r="E64" t="s">
        <v>877</v>
      </c>
      <c r="F64">
        <v>818</v>
      </c>
      <c r="G64" t="s">
        <v>878</v>
      </c>
      <c r="I64" s="2" t="s">
        <v>1002</v>
      </c>
      <c r="J64" s="2">
        <v>328</v>
      </c>
      <c r="K64" s="3" t="s">
        <v>1003</v>
      </c>
      <c r="N64" s="5" t="s">
        <v>1004</v>
      </c>
      <c r="O64" s="5" t="s">
        <v>210</v>
      </c>
      <c r="P64" t="s">
        <v>103</v>
      </c>
    </row>
    <row r="65" spans="1:16" x14ac:dyDescent="0.3">
      <c r="A65" t="s">
        <v>1005</v>
      </c>
      <c r="B65" t="s">
        <v>1006</v>
      </c>
      <c r="C65" t="s">
        <v>1007</v>
      </c>
      <c r="D65" t="s">
        <v>1008</v>
      </c>
      <c r="E65" t="s">
        <v>105</v>
      </c>
      <c r="F65">
        <v>840</v>
      </c>
      <c r="G65" t="s">
        <v>363</v>
      </c>
      <c r="I65" s="2" t="s">
        <v>1009</v>
      </c>
      <c r="J65" s="2">
        <v>344</v>
      </c>
      <c r="K65" s="3" t="s">
        <v>1010</v>
      </c>
      <c r="N65" s="5" t="s">
        <v>1011</v>
      </c>
      <c r="O65" s="5" t="s">
        <v>1012</v>
      </c>
      <c r="P65" t="s">
        <v>1013</v>
      </c>
    </row>
    <row r="66" spans="1:16" x14ac:dyDescent="0.3">
      <c r="A66" t="s">
        <v>1014</v>
      </c>
      <c r="B66" t="s">
        <v>1015</v>
      </c>
      <c r="C66" t="s">
        <v>1016</v>
      </c>
      <c r="D66" t="s">
        <v>1017</v>
      </c>
      <c r="E66" t="s">
        <v>786</v>
      </c>
      <c r="F66">
        <v>950</v>
      </c>
      <c r="G66" t="s">
        <v>787</v>
      </c>
      <c r="I66" s="2" t="s">
        <v>1018</v>
      </c>
      <c r="J66" s="2">
        <v>340</v>
      </c>
      <c r="K66" s="3" t="s">
        <v>1019</v>
      </c>
      <c r="N66" s="5" t="s">
        <v>1020</v>
      </c>
      <c r="O66" s="5" t="s">
        <v>1021</v>
      </c>
      <c r="P66" t="s">
        <v>1022</v>
      </c>
    </row>
    <row r="67" spans="1:16" x14ac:dyDescent="0.3">
      <c r="A67" t="s">
        <v>1023</v>
      </c>
      <c r="B67" t="s">
        <v>1024</v>
      </c>
      <c r="C67" t="s">
        <v>1025</v>
      </c>
      <c r="D67" t="s">
        <v>1026</v>
      </c>
      <c r="E67" t="s">
        <v>888</v>
      </c>
      <c r="F67">
        <v>232</v>
      </c>
      <c r="G67" t="s">
        <v>889</v>
      </c>
      <c r="I67" s="2" t="s">
        <v>913</v>
      </c>
      <c r="J67" s="2">
        <v>191</v>
      </c>
      <c r="K67" s="3" t="s">
        <v>914</v>
      </c>
      <c r="N67" s="5" t="s">
        <v>1027</v>
      </c>
      <c r="O67" s="5" t="s">
        <v>1028</v>
      </c>
      <c r="P67" t="s">
        <v>1029</v>
      </c>
    </row>
    <row r="68" spans="1:16" x14ac:dyDescent="0.3">
      <c r="A68" t="s">
        <v>1030</v>
      </c>
      <c r="B68" t="s">
        <v>1031</v>
      </c>
      <c r="C68" t="s">
        <v>1032</v>
      </c>
      <c r="D68" t="s">
        <v>1033</v>
      </c>
      <c r="E68" t="s">
        <v>391</v>
      </c>
      <c r="F68">
        <v>978</v>
      </c>
      <c r="G68" t="s">
        <v>392</v>
      </c>
      <c r="I68" s="2" t="s">
        <v>1034</v>
      </c>
      <c r="J68" s="2">
        <v>332</v>
      </c>
      <c r="K68" s="3" t="s">
        <v>1035</v>
      </c>
      <c r="N68" s="5" t="s">
        <v>1036</v>
      </c>
      <c r="O68" s="5" t="s">
        <v>1037</v>
      </c>
      <c r="P68" t="s">
        <v>1038</v>
      </c>
    </row>
    <row r="69" spans="1:16" x14ac:dyDescent="0.3">
      <c r="A69" t="s">
        <v>1039</v>
      </c>
      <c r="B69" t="s">
        <v>1040</v>
      </c>
      <c r="C69" t="s">
        <v>1041</v>
      </c>
      <c r="D69" t="s">
        <v>1042</v>
      </c>
      <c r="E69" t="s">
        <v>1043</v>
      </c>
      <c r="F69">
        <v>748</v>
      </c>
      <c r="G69" t="s">
        <v>1044</v>
      </c>
      <c r="I69" s="2" t="s">
        <v>1045</v>
      </c>
      <c r="J69" s="2">
        <v>348</v>
      </c>
      <c r="K69" s="3" t="s">
        <v>1046</v>
      </c>
      <c r="N69" s="5" t="s">
        <v>1047</v>
      </c>
      <c r="O69" s="5" t="s">
        <v>1048</v>
      </c>
      <c r="P69" t="s">
        <v>1049</v>
      </c>
    </row>
    <row r="70" spans="1:16" x14ac:dyDescent="0.3">
      <c r="A70" t="s">
        <v>1050</v>
      </c>
      <c r="B70" t="s">
        <v>1051</v>
      </c>
      <c r="C70" t="s">
        <v>1052</v>
      </c>
      <c r="D70" t="s">
        <v>1053</v>
      </c>
      <c r="E70" t="s">
        <v>897</v>
      </c>
      <c r="F70">
        <v>230</v>
      </c>
      <c r="G70" t="s">
        <v>898</v>
      </c>
      <c r="I70" s="2" t="s">
        <v>1054</v>
      </c>
      <c r="J70" s="2">
        <v>360</v>
      </c>
      <c r="K70" s="3" t="s">
        <v>1055</v>
      </c>
      <c r="N70" s="5" t="s">
        <v>1056</v>
      </c>
      <c r="O70" s="5" t="s">
        <v>217</v>
      </c>
      <c r="P70" t="s">
        <v>1057</v>
      </c>
    </row>
    <row r="71" spans="1:16" x14ac:dyDescent="0.3">
      <c r="A71" t="s">
        <v>1058</v>
      </c>
      <c r="B71" t="s">
        <v>1059</v>
      </c>
      <c r="C71" t="s">
        <v>1060</v>
      </c>
      <c r="D71" t="s">
        <v>1061</v>
      </c>
      <c r="E71" t="s">
        <v>923</v>
      </c>
      <c r="F71">
        <v>238</v>
      </c>
      <c r="G71" t="s">
        <v>924</v>
      </c>
      <c r="I71" s="2" t="s">
        <v>1062</v>
      </c>
      <c r="J71" s="2">
        <v>376</v>
      </c>
      <c r="K71" s="3" t="s">
        <v>1063</v>
      </c>
      <c r="N71" s="5" t="s">
        <v>1064</v>
      </c>
      <c r="O71" s="5" t="s">
        <v>1065</v>
      </c>
      <c r="P71" t="s">
        <v>108</v>
      </c>
    </row>
    <row r="72" spans="1:16" x14ac:dyDescent="0.3">
      <c r="A72" t="s">
        <v>1066</v>
      </c>
      <c r="B72" t="s">
        <v>1067</v>
      </c>
      <c r="C72" t="s">
        <v>1068</v>
      </c>
      <c r="D72" t="s">
        <v>1069</v>
      </c>
      <c r="E72" t="s">
        <v>853</v>
      </c>
      <c r="F72">
        <v>208</v>
      </c>
      <c r="G72" t="s">
        <v>854</v>
      </c>
      <c r="I72" s="2" t="s">
        <v>1070</v>
      </c>
      <c r="J72" s="2">
        <v>0</v>
      </c>
      <c r="K72" s="3" t="s">
        <v>1071</v>
      </c>
      <c r="N72" s="5" t="s">
        <v>1072</v>
      </c>
      <c r="O72" s="5" t="s">
        <v>227</v>
      </c>
      <c r="P72" t="s">
        <v>106</v>
      </c>
    </row>
    <row r="73" spans="1:16" x14ac:dyDescent="0.3">
      <c r="A73" t="s">
        <v>1073</v>
      </c>
      <c r="B73" t="s">
        <v>1074</v>
      </c>
      <c r="C73" t="s">
        <v>1075</v>
      </c>
      <c r="D73" t="s">
        <v>1076</v>
      </c>
      <c r="E73" t="s">
        <v>915</v>
      </c>
      <c r="F73">
        <v>242</v>
      </c>
      <c r="G73" t="s">
        <v>916</v>
      </c>
      <c r="I73" s="2" t="s">
        <v>1077</v>
      </c>
      <c r="J73" s="2">
        <v>356</v>
      </c>
      <c r="K73" s="3" t="s">
        <v>1078</v>
      </c>
      <c r="N73" s="5">
        <v>7103</v>
      </c>
      <c r="O73" s="5" t="s">
        <v>1079</v>
      </c>
      <c r="P73" s="5" t="s">
        <v>1080</v>
      </c>
    </row>
    <row r="74" spans="1:16" x14ac:dyDescent="0.3">
      <c r="A74" t="s">
        <v>1081</v>
      </c>
      <c r="B74" t="s">
        <v>1082</v>
      </c>
      <c r="C74" t="s">
        <v>1083</v>
      </c>
      <c r="D74" t="s">
        <v>1084</v>
      </c>
      <c r="E74" t="s">
        <v>391</v>
      </c>
      <c r="F74">
        <v>978</v>
      </c>
      <c r="G74" t="s">
        <v>392</v>
      </c>
      <c r="I74" s="2" t="s">
        <v>1085</v>
      </c>
      <c r="J74" s="2">
        <v>368</v>
      </c>
      <c r="K74" s="3" t="s">
        <v>1086</v>
      </c>
      <c r="N74" s="103">
        <v>7202</v>
      </c>
      <c r="O74" t="s">
        <v>1087</v>
      </c>
      <c r="P74" t="s">
        <v>1088</v>
      </c>
    </row>
    <row r="75" spans="1:16" x14ac:dyDescent="0.3">
      <c r="A75" t="s">
        <v>1089</v>
      </c>
      <c r="B75" t="s">
        <v>1090</v>
      </c>
      <c r="C75" t="s">
        <v>1091</v>
      </c>
      <c r="D75" t="s">
        <v>1092</v>
      </c>
      <c r="E75" t="s">
        <v>391</v>
      </c>
      <c r="F75">
        <v>978</v>
      </c>
      <c r="G75" t="s">
        <v>392</v>
      </c>
      <c r="I75" s="2" t="s">
        <v>1093</v>
      </c>
      <c r="J75" s="2">
        <v>364</v>
      </c>
      <c r="K75" s="3" t="s">
        <v>1094</v>
      </c>
      <c r="N75" s="5">
        <v>8506</v>
      </c>
      <c r="O75" s="5" t="s">
        <v>1095</v>
      </c>
      <c r="P75" t="s">
        <v>1096</v>
      </c>
    </row>
    <row r="76" spans="1:16" x14ac:dyDescent="0.3">
      <c r="A76" t="s">
        <v>1097</v>
      </c>
      <c r="B76" t="s">
        <v>1098</v>
      </c>
      <c r="C76" t="s">
        <v>1099</v>
      </c>
      <c r="D76" t="s">
        <v>1100</v>
      </c>
      <c r="E76" t="s">
        <v>391</v>
      </c>
      <c r="F76">
        <v>978</v>
      </c>
      <c r="G76" t="s">
        <v>392</v>
      </c>
      <c r="I76" s="2" t="s">
        <v>1101</v>
      </c>
      <c r="J76" s="2">
        <v>352</v>
      </c>
      <c r="K76" s="3" t="s">
        <v>1102</v>
      </c>
    </row>
    <row r="77" spans="1:16" x14ac:dyDescent="0.3">
      <c r="A77" t="s">
        <v>1103</v>
      </c>
      <c r="B77" t="s">
        <v>1104</v>
      </c>
      <c r="C77" t="s">
        <v>1105</v>
      </c>
      <c r="D77" t="s">
        <v>1106</v>
      </c>
      <c r="E77" t="s">
        <v>391</v>
      </c>
      <c r="F77">
        <v>978</v>
      </c>
      <c r="G77" t="s">
        <v>392</v>
      </c>
      <c r="I77" s="2" t="s">
        <v>1107</v>
      </c>
      <c r="J77" s="2">
        <v>0</v>
      </c>
      <c r="K77" s="3" t="s">
        <v>1108</v>
      </c>
    </row>
    <row r="78" spans="1:16" x14ac:dyDescent="0.3">
      <c r="A78" t="s">
        <v>1109</v>
      </c>
      <c r="B78" t="s">
        <v>1110</v>
      </c>
      <c r="C78" t="s">
        <v>1111</v>
      </c>
      <c r="D78" t="s">
        <v>1112</v>
      </c>
      <c r="E78" t="s">
        <v>391</v>
      </c>
      <c r="F78">
        <v>978</v>
      </c>
      <c r="G78" t="s">
        <v>392</v>
      </c>
      <c r="I78" s="2" t="s">
        <v>1113</v>
      </c>
      <c r="J78" s="2">
        <v>388</v>
      </c>
      <c r="K78" s="3" t="s">
        <v>1114</v>
      </c>
    </row>
    <row r="79" spans="1:16" x14ac:dyDescent="0.3">
      <c r="A79" t="s">
        <v>1115</v>
      </c>
      <c r="B79" t="s">
        <v>1116</v>
      </c>
      <c r="C79" t="s">
        <v>1117</v>
      </c>
      <c r="D79" t="s">
        <v>1118</v>
      </c>
      <c r="E79" t="s">
        <v>786</v>
      </c>
      <c r="F79">
        <v>950</v>
      </c>
      <c r="G79" t="s">
        <v>787</v>
      </c>
      <c r="I79" s="2" t="s">
        <v>1119</v>
      </c>
      <c r="J79" s="2">
        <v>400</v>
      </c>
      <c r="K79" s="3" t="s">
        <v>1120</v>
      </c>
    </row>
    <row r="80" spans="1:16" x14ac:dyDescent="0.3">
      <c r="A80" t="s">
        <v>1121</v>
      </c>
      <c r="B80" t="s">
        <v>1122</v>
      </c>
      <c r="C80" t="s">
        <v>1123</v>
      </c>
      <c r="D80" t="s">
        <v>1124</v>
      </c>
      <c r="E80" t="s">
        <v>977</v>
      </c>
      <c r="F80">
        <v>270</v>
      </c>
      <c r="G80" t="s">
        <v>978</v>
      </c>
      <c r="I80" s="2" t="s">
        <v>1125</v>
      </c>
      <c r="J80" s="2">
        <v>392</v>
      </c>
      <c r="K80" s="3" t="s">
        <v>1126</v>
      </c>
    </row>
    <row r="81" spans="1:11" x14ac:dyDescent="0.3">
      <c r="A81" t="s">
        <v>1127</v>
      </c>
      <c r="B81" t="s">
        <v>1128</v>
      </c>
      <c r="C81" t="s">
        <v>1129</v>
      </c>
      <c r="D81" t="s">
        <v>1130</v>
      </c>
      <c r="E81" t="s">
        <v>941</v>
      </c>
      <c r="F81">
        <v>981</v>
      </c>
      <c r="G81" t="s">
        <v>942</v>
      </c>
      <c r="I81" s="2" t="s">
        <v>1131</v>
      </c>
      <c r="J81" s="2">
        <v>404</v>
      </c>
      <c r="K81" s="3" t="s">
        <v>1132</v>
      </c>
    </row>
    <row r="82" spans="1:11" x14ac:dyDescent="0.3">
      <c r="A82" t="s">
        <v>1133</v>
      </c>
      <c r="B82" t="s">
        <v>1134</v>
      </c>
      <c r="C82" t="s">
        <v>1135</v>
      </c>
      <c r="D82" t="s">
        <v>1136</v>
      </c>
      <c r="E82" t="s">
        <v>391</v>
      </c>
      <c r="F82">
        <v>978</v>
      </c>
      <c r="G82" t="s">
        <v>392</v>
      </c>
      <c r="I82" s="2" t="s">
        <v>1137</v>
      </c>
      <c r="J82" s="2">
        <v>417</v>
      </c>
      <c r="K82" s="3" t="s">
        <v>1138</v>
      </c>
    </row>
    <row r="83" spans="1:11" x14ac:dyDescent="0.3">
      <c r="A83" t="s">
        <v>1139</v>
      </c>
      <c r="B83" t="s">
        <v>1140</v>
      </c>
      <c r="C83" t="s">
        <v>1141</v>
      </c>
      <c r="D83" t="s">
        <v>1142</v>
      </c>
      <c r="E83" t="s">
        <v>959</v>
      </c>
      <c r="F83">
        <v>936</v>
      </c>
      <c r="G83" t="s">
        <v>960</v>
      </c>
      <c r="I83" s="2" t="s">
        <v>775</v>
      </c>
      <c r="J83" s="2">
        <v>116</v>
      </c>
      <c r="K83" s="3" t="s">
        <v>776</v>
      </c>
    </row>
    <row r="84" spans="1:11" x14ac:dyDescent="0.3">
      <c r="A84" t="s">
        <v>1143</v>
      </c>
      <c r="B84" t="s">
        <v>1144</v>
      </c>
      <c r="C84" t="s">
        <v>1145</v>
      </c>
      <c r="D84" t="s">
        <v>1146</v>
      </c>
      <c r="E84" t="s">
        <v>968</v>
      </c>
      <c r="F84">
        <v>292</v>
      </c>
      <c r="G84" t="s">
        <v>969</v>
      </c>
      <c r="I84" s="2" t="s">
        <v>886</v>
      </c>
      <c r="J84" s="2">
        <v>174</v>
      </c>
      <c r="K84" s="3" t="s">
        <v>887</v>
      </c>
    </row>
    <row r="85" spans="1:11" x14ac:dyDescent="0.3">
      <c r="A85" t="s">
        <v>1147</v>
      </c>
      <c r="B85" t="s">
        <v>1148</v>
      </c>
      <c r="C85" t="s">
        <v>1149</v>
      </c>
      <c r="D85" t="s">
        <v>1150</v>
      </c>
      <c r="E85" t="s">
        <v>391</v>
      </c>
      <c r="F85">
        <v>978</v>
      </c>
      <c r="G85" t="s">
        <v>392</v>
      </c>
      <c r="I85" s="2" t="s">
        <v>1151</v>
      </c>
      <c r="J85" s="2">
        <v>408</v>
      </c>
      <c r="K85" s="3" t="s">
        <v>1152</v>
      </c>
    </row>
    <row r="86" spans="1:11" x14ac:dyDescent="0.3">
      <c r="A86" t="s">
        <v>1153</v>
      </c>
      <c r="B86" t="s">
        <v>1154</v>
      </c>
      <c r="C86" t="s">
        <v>1155</v>
      </c>
      <c r="D86" t="s">
        <v>1156</v>
      </c>
      <c r="E86" t="s">
        <v>853</v>
      </c>
      <c r="F86">
        <v>208</v>
      </c>
      <c r="G86" t="s">
        <v>854</v>
      </c>
      <c r="I86" s="2" t="s">
        <v>1157</v>
      </c>
      <c r="J86" s="2">
        <v>410</v>
      </c>
      <c r="K86" s="3" t="s">
        <v>1158</v>
      </c>
    </row>
    <row r="87" spans="1:11" x14ac:dyDescent="0.3">
      <c r="A87" t="s">
        <v>1159</v>
      </c>
      <c r="B87" t="s">
        <v>1160</v>
      </c>
      <c r="C87" t="s">
        <v>1161</v>
      </c>
      <c r="D87" t="s">
        <v>1162</v>
      </c>
      <c r="E87" t="s">
        <v>464</v>
      </c>
      <c r="F87">
        <v>951</v>
      </c>
      <c r="G87" t="s">
        <v>465</v>
      </c>
      <c r="I87" s="2" t="s">
        <v>1163</v>
      </c>
      <c r="J87" s="2">
        <v>414</v>
      </c>
      <c r="K87" s="3" t="s">
        <v>1164</v>
      </c>
    </row>
    <row r="88" spans="1:11" x14ac:dyDescent="0.3">
      <c r="A88" t="s">
        <v>1165</v>
      </c>
      <c r="B88" t="s">
        <v>1166</v>
      </c>
      <c r="C88" t="s">
        <v>1167</v>
      </c>
      <c r="D88" t="s">
        <v>1168</v>
      </c>
      <c r="E88" t="s">
        <v>391</v>
      </c>
      <c r="F88">
        <v>978</v>
      </c>
      <c r="G88" t="s">
        <v>392</v>
      </c>
      <c r="I88" s="2" t="s">
        <v>817</v>
      </c>
      <c r="J88" s="2">
        <v>136</v>
      </c>
      <c r="K88" s="3" t="s">
        <v>818</v>
      </c>
    </row>
    <row r="89" spans="1:11" x14ac:dyDescent="0.3">
      <c r="A89" t="s">
        <v>1169</v>
      </c>
      <c r="B89" t="s">
        <v>1170</v>
      </c>
      <c r="C89" t="s">
        <v>1171</v>
      </c>
      <c r="D89" t="s">
        <v>1172</v>
      </c>
      <c r="E89" t="s">
        <v>105</v>
      </c>
      <c r="F89">
        <v>840</v>
      </c>
      <c r="G89" t="s">
        <v>363</v>
      </c>
      <c r="I89" s="2" t="s">
        <v>1173</v>
      </c>
      <c r="J89" s="2">
        <v>398</v>
      </c>
      <c r="K89" s="3" t="s">
        <v>1174</v>
      </c>
    </row>
    <row r="90" spans="1:11" x14ac:dyDescent="0.3">
      <c r="A90" t="s">
        <v>1175</v>
      </c>
      <c r="B90" t="s">
        <v>1176</v>
      </c>
      <c r="C90" t="s">
        <v>1177</v>
      </c>
      <c r="D90" t="s">
        <v>1178</v>
      </c>
      <c r="E90" t="s">
        <v>993</v>
      </c>
      <c r="F90">
        <v>320</v>
      </c>
      <c r="G90" t="s">
        <v>994</v>
      </c>
      <c r="I90" s="2" t="s">
        <v>1179</v>
      </c>
      <c r="J90" s="2">
        <v>418</v>
      </c>
      <c r="K90" s="3" t="s">
        <v>1180</v>
      </c>
    </row>
    <row r="91" spans="1:11" x14ac:dyDescent="0.3">
      <c r="A91" t="s">
        <v>1181</v>
      </c>
      <c r="B91" t="s">
        <v>1182</v>
      </c>
      <c r="C91" t="s">
        <v>1183</v>
      </c>
      <c r="D91" t="s">
        <v>1184</v>
      </c>
      <c r="E91" t="s">
        <v>950</v>
      </c>
      <c r="F91">
        <v>0</v>
      </c>
      <c r="G91" t="s">
        <v>951</v>
      </c>
      <c r="I91" s="2" t="s">
        <v>1185</v>
      </c>
      <c r="J91" s="2">
        <v>422</v>
      </c>
      <c r="K91" s="3" t="s">
        <v>1186</v>
      </c>
    </row>
    <row r="92" spans="1:11" x14ac:dyDescent="0.3">
      <c r="A92" t="s">
        <v>1187</v>
      </c>
      <c r="B92" t="s">
        <v>1188</v>
      </c>
      <c r="C92" t="s">
        <v>1189</v>
      </c>
      <c r="D92" t="s">
        <v>1190</v>
      </c>
      <c r="E92" t="s">
        <v>986</v>
      </c>
      <c r="F92">
        <v>324</v>
      </c>
      <c r="G92" t="s">
        <v>987</v>
      </c>
      <c r="I92" s="2" t="s">
        <v>1191</v>
      </c>
      <c r="J92" s="2">
        <v>144</v>
      </c>
      <c r="K92" s="3" t="s">
        <v>1192</v>
      </c>
    </row>
    <row r="93" spans="1:11" x14ac:dyDescent="0.3">
      <c r="A93" t="s">
        <v>1193</v>
      </c>
      <c r="B93" t="s">
        <v>1194</v>
      </c>
      <c r="C93" t="s">
        <v>1195</v>
      </c>
      <c r="D93" t="s">
        <v>1196</v>
      </c>
      <c r="E93" t="s">
        <v>653</v>
      </c>
      <c r="F93">
        <v>952</v>
      </c>
      <c r="G93" t="s">
        <v>654</v>
      </c>
      <c r="I93" s="2" t="s">
        <v>1197</v>
      </c>
      <c r="J93" s="2">
        <v>430</v>
      </c>
      <c r="K93" s="3" t="s">
        <v>1198</v>
      </c>
    </row>
    <row r="94" spans="1:11" x14ac:dyDescent="0.3">
      <c r="A94" t="s">
        <v>1199</v>
      </c>
      <c r="B94" t="s">
        <v>1200</v>
      </c>
      <c r="C94" t="s">
        <v>1201</v>
      </c>
      <c r="D94" t="s">
        <v>1202</v>
      </c>
      <c r="E94" t="s">
        <v>1002</v>
      </c>
      <c r="F94">
        <v>328</v>
      </c>
      <c r="G94" t="s">
        <v>1003</v>
      </c>
      <c r="I94" s="2" t="s">
        <v>1203</v>
      </c>
      <c r="J94" s="2">
        <v>426</v>
      </c>
      <c r="K94" s="3" t="s">
        <v>1204</v>
      </c>
    </row>
    <row r="95" spans="1:11" x14ac:dyDescent="0.3">
      <c r="A95" t="s">
        <v>1205</v>
      </c>
      <c r="B95" t="s">
        <v>1206</v>
      </c>
      <c r="C95" t="s">
        <v>1207</v>
      </c>
      <c r="D95" t="s">
        <v>1208</v>
      </c>
      <c r="E95" t="s">
        <v>1034</v>
      </c>
      <c r="F95">
        <v>332</v>
      </c>
      <c r="G95" t="s">
        <v>1035</v>
      </c>
      <c r="I95" s="2" t="s">
        <v>1209</v>
      </c>
      <c r="J95" s="2">
        <v>434</v>
      </c>
      <c r="K95" s="3" t="s">
        <v>1210</v>
      </c>
    </row>
    <row r="96" spans="1:11" x14ac:dyDescent="0.3">
      <c r="A96" t="s">
        <v>1211</v>
      </c>
      <c r="B96" t="s">
        <v>1212</v>
      </c>
      <c r="C96" t="s">
        <v>1213</v>
      </c>
      <c r="D96" t="s">
        <v>1214</v>
      </c>
      <c r="I96" s="2" t="s">
        <v>1215</v>
      </c>
      <c r="J96" s="2">
        <v>504</v>
      </c>
      <c r="K96" s="3" t="s">
        <v>1216</v>
      </c>
    </row>
    <row r="97" spans="1:11" x14ac:dyDescent="0.3">
      <c r="A97" t="s">
        <v>1217</v>
      </c>
      <c r="B97" t="s">
        <v>1218</v>
      </c>
      <c r="C97" t="s">
        <v>1219</v>
      </c>
      <c r="D97" t="s">
        <v>1220</v>
      </c>
      <c r="E97" t="s">
        <v>1018</v>
      </c>
      <c r="F97">
        <v>340</v>
      </c>
      <c r="G97" t="s">
        <v>1019</v>
      </c>
      <c r="I97" s="2" t="s">
        <v>1221</v>
      </c>
      <c r="J97" s="2">
        <v>498</v>
      </c>
      <c r="K97" s="3" t="s">
        <v>1222</v>
      </c>
    </row>
    <row r="98" spans="1:11" x14ac:dyDescent="0.3">
      <c r="A98" t="s">
        <v>1223</v>
      </c>
      <c r="B98" t="s">
        <v>1224</v>
      </c>
      <c r="C98" t="s">
        <v>1225</v>
      </c>
      <c r="D98" t="s">
        <v>1226</v>
      </c>
      <c r="E98" t="s">
        <v>1009</v>
      </c>
      <c r="F98">
        <v>344</v>
      </c>
      <c r="G98" t="s">
        <v>1010</v>
      </c>
      <c r="I98" s="2" t="s">
        <v>1227</v>
      </c>
      <c r="J98" s="2">
        <v>969</v>
      </c>
      <c r="K98" s="3" t="s">
        <v>1228</v>
      </c>
    </row>
    <row r="99" spans="1:11" x14ac:dyDescent="0.3">
      <c r="A99" t="s">
        <v>1229</v>
      </c>
      <c r="B99" t="s">
        <v>1230</v>
      </c>
      <c r="C99" t="s">
        <v>1231</v>
      </c>
      <c r="D99" t="s">
        <v>1232</v>
      </c>
      <c r="E99" t="s">
        <v>1045</v>
      </c>
      <c r="F99">
        <v>348</v>
      </c>
      <c r="G99" t="s">
        <v>1046</v>
      </c>
      <c r="I99" s="2" t="s">
        <v>1233</v>
      </c>
      <c r="J99" s="2">
        <v>807</v>
      </c>
      <c r="K99" s="3" t="s">
        <v>1234</v>
      </c>
    </row>
    <row r="100" spans="1:11" x14ac:dyDescent="0.3">
      <c r="A100" t="s">
        <v>1235</v>
      </c>
      <c r="B100" t="s">
        <v>1236</v>
      </c>
      <c r="C100" t="s">
        <v>1237</v>
      </c>
      <c r="D100" t="s">
        <v>1238</v>
      </c>
      <c r="E100" t="s">
        <v>1101</v>
      </c>
      <c r="F100">
        <v>352</v>
      </c>
      <c r="G100" t="s">
        <v>1102</v>
      </c>
      <c r="I100" s="2" t="s">
        <v>1239</v>
      </c>
      <c r="J100" s="2">
        <v>104</v>
      </c>
      <c r="K100" s="3" t="s">
        <v>1240</v>
      </c>
    </row>
    <row r="101" spans="1:11" x14ac:dyDescent="0.3">
      <c r="A101" t="s">
        <v>1241</v>
      </c>
      <c r="B101" t="s">
        <v>1242</v>
      </c>
      <c r="C101" t="s">
        <v>1243</v>
      </c>
      <c r="D101" t="s">
        <v>1244</v>
      </c>
      <c r="E101" t="s">
        <v>1077</v>
      </c>
      <c r="F101">
        <v>356</v>
      </c>
      <c r="G101" t="s">
        <v>1078</v>
      </c>
      <c r="I101" s="2" t="s">
        <v>1245</v>
      </c>
      <c r="J101" s="2">
        <v>496</v>
      </c>
      <c r="K101" s="3" t="s">
        <v>1246</v>
      </c>
    </row>
    <row r="102" spans="1:11" x14ac:dyDescent="0.3">
      <c r="A102" t="s">
        <v>1247</v>
      </c>
      <c r="B102" t="s">
        <v>1248</v>
      </c>
      <c r="C102" t="s">
        <v>1249</v>
      </c>
      <c r="D102" t="s">
        <v>1250</v>
      </c>
      <c r="E102" t="s">
        <v>1054</v>
      </c>
      <c r="F102">
        <v>360</v>
      </c>
      <c r="G102" t="s">
        <v>1055</v>
      </c>
      <c r="I102" s="2" t="s">
        <v>1251</v>
      </c>
      <c r="J102" s="2">
        <v>446</v>
      </c>
      <c r="K102" s="3" t="s">
        <v>1252</v>
      </c>
    </row>
    <row r="103" spans="1:11" x14ac:dyDescent="0.3">
      <c r="A103" t="s">
        <v>1253</v>
      </c>
      <c r="B103" t="s">
        <v>1254</v>
      </c>
      <c r="C103" t="s">
        <v>1255</v>
      </c>
      <c r="D103" t="s">
        <v>1256</v>
      </c>
      <c r="E103" t="s">
        <v>1093</v>
      </c>
      <c r="F103">
        <v>364</v>
      </c>
      <c r="G103" t="s">
        <v>1094</v>
      </c>
      <c r="I103" s="2" t="s">
        <v>1257</v>
      </c>
      <c r="J103" s="2">
        <v>478</v>
      </c>
      <c r="K103" s="3" t="s">
        <v>1258</v>
      </c>
    </row>
    <row r="104" spans="1:11" x14ac:dyDescent="0.3">
      <c r="A104" t="s">
        <v>1259</v>
      </c>
      <c r="B104" t="s">
        <v>1260</v>
      </c>
      <c r="C104" t="s">
        <v>1261</v>
      </c>
      <c r="D104" t="s">
        <v>1262</v>
      </c>
      <c r="E104" t="s">
        <v>1085</v>
      </c>
      <c r="F104">
        <v>368</v>
      </c>
      <c r="G104" t="s">
        <v>1086</v>
      </c>
      <c r="I104" s="2" t="s">
        <v>1263</v>
      </c>
      <c r="J104" s="2">
        <v>480</v>
      </c>
      <c r="K104" s="3" t="s">
        <v>1264</v>
      </c>
    </row>
    <row r="105" spans="1:11" x14ac:dyDescent="0.3">
      <c r="A105" t="s">
        <v>1265</v>
      </c>
      <c r="B105" t="s">
        <v>1266</v>
      </c>
      <c r="C105" t="s">
        <v>1267</v>
      </c>
      <c r="D105" t="s">
        <v>1268</v>
      </c>
      <c r="E105" t="s">
        <v>391</v>
      </c>
      <c r="F105">
        <v>978</v>
      </c>
      <c r="G105" t="s">
        <v>392</v>
      </c>
      <c r="I105" s="2" t="s">
        <v>1269</v>
      </c>
      <c r="J105" s="2">
        <v>462</v>
      </c>
      <c r="K105" s="3" t="s">
        <v>1270</v>
      </c>
    </row>
    <row r="106" spans="1:11" x14ac:dyDescent="0.3">
      <c r="A106" t="s">
        <v>1271</v>
      </c>
      <c r="B106" t="s">
        <v>1272</v>
      </c>
      <c r="C106" t="s">
        <v>1273</v>
      </c>
      <c r="D106" t="s">
        <v>1274</v>
      </c>
      <c r="E106" t="s">
        <v>1070</v>
      </c>
      <c r="F106">
        <v>0</v>
      </c>
      <c r="G106" t="s">
        <v>1071</v>
      </c>
      <c r="I106" s="2" t="s">
        <v>1275</v>
      </c>
      <c r="J106" s="2">
        <v>454</v>
      </c>
      <c r="K106" s="3" t="s">
        <v>1276</v>
      </c>
    </row>
    <row r="107" spans="1:11" x14ac:dyDescent="0.3">
      <c r="A107" t="s">
        <v>1277</v>
      </c>
      <c r="B107" t="s">
        <v>1278</v>
      </c>
      <c r="C107" t="s">
        <v>1279</v>
      </c>
      <c r="D107" t="s">
        <v>1280</v>
      </c>
      <c r="E107" t="s">
        <v>1062</v>
      </c>
      <c r="F107">
        <v>376</v>
      </c>
      <c r="G107" t="s">
        <v>1063</v>
      </c>
      <c r="I107" s="2" t="s">
        <v>1281</v>
      </c>
      <c r="J107" s="2">
        <v>484</v>
      </c>
      <c r="K107" s="3" t="s">
        <v>1282</v>
      </c>
    </row>
    <row r="108" spans="1:11" x14ac:dyDescent="0.3">
      <c r="A108" t="s">
        <v>1283</v>
      </c>
      <c r="B108" t="s">
        <v>1284</v>
      </c>
      <c r="C108" t="s">
        <v>1285</v>
      </c>
      <c r="D108" t="s">
        <v>1286</v>
      </c>
      <c r="E108" t="s">
        <v>391</v>
      </c>
      <c r="F108">
        <v>978</v>
      </c>
      <c r="G108" t="s">
        <v>392</v>
      </c>
      <c r="I108" s="2" t="s">
        <v>1287</v>
      </c>
      <c r="J108" s="2">
        <v>458</v>
      </c>
      <c r="K108" s="3" t="s">
        <v>1288</v>
      </c>
    </row>
    <row r="109" spans="1:11" x14ac:dyDescent="0.3">
      <c r="A109" t="s">
        <v>1289</v>
      </c>
      <c r="B109" t="s">
        <v>1290</v>
      </c>
      <c r="C109" t="s">
        <v>1291</v>
      </c>
      <c r="D109" t="s">
        <v>1292</v>
      </c>
      <c r="E109" t="s">
        <v>1113</v>
      </c>
      <c r="F109">
        <v>388</v>
      </c>
      <c r="G109" t="s">
        <v>1114</v>
      </c>
      <c r="I109" s="2" t="s">
        <v>1293</v>
      </c>
      <c r="J109" s="2">
        <v>943</v>
      </c>
      <c r="K109" s="3" t="s">
        <v>1294</v>
      </c>
    </row>
    <row r="110" spans="1:11" x14ac:dyDescent="0.3">
      <c r="A110" t="s">
        <v>1295</v>
      </c>
      <c r="B110" t="s">
        <v>1296</v>
      </c>
      <c r="C110" t="s">
        <v>1297</v>
      </c>
      <c r="D110" t="s">
        <v>1298</v>
      </c>
      <c r="E110" t="s">
        <v>1125</v>
      </c>
      <c r="F110">
        <v>392</v>
      </c>
      <c r="G110" t="s">
        <v>1126</v>
      </c>
      <c r="I110" s="2" t="s">
        <v>1299</v>
      </c>
      <c r="J110" s="2">
        <v>516</v>
      </c>
      <c r="K110" s="3" t="s">
        <v>1300</v>
      </c>
    </row>
    <row r="111" spans="1:11" x14ac:dyDescent="0.3">
      <c r="A111" t="s">
        <v>1301</v>
      </c>
      <c r="B111" t="s">
        <v>1302</v>
      </c>
      <c r="C111" t="s">
        <v>1303</v>
      </c>
      <c r="D111" t="s">
        <v>1304</v>
      </c>
      <c r="E111" t="s">
        <v>1107</v>
      </c>
      <c r="F111">
        <v>0</v>
      </c>
      <c r="G111" t="s">
        <v>1108</v>
      </c>
      <c r="I111" s="2" t="s">
        <v>1305</v>
      </c>
      <c r="J111" s="2">
        <v>566</v>
      </c>
      <c r="K111" s="3" t="s">
        <v>1306</v>
      </c>
    </row>
    <row r="112" spans="1:11" x14ac:dyDescent="0.3">
      <c r="A112" t="s">
        <v>1307</v>
      </c>
      <c r="B112" t="s">
        <v>1308</v>
      </c>
      <c r="C112" t="s">
        <v>1309</v>
      </c>
      <c r="D112" t="s">
        <v>1310</v>
      </c>
      <c r="E112" t="s">
        <v>1119</v>
      </c>
      <c r="F112">
        <v>400</v>
      </c>
      <c r="G112" t="s">
        <v>1120</v>
      </c>
      <c r="I112" s="2" t="s">
        <v>1311</v>
      </c>
      <c r="J112" s="2">
        <v>558</v>
      </c>
      <c r="K112" s="3" t="s">
        <v>1312</v>
      </c>
    </row>
    <row r="113" spans="1:11" x14ac:dyDescent="0.3">
      <c r="A113" t="s">
        <v>1313</v>
      </c>
      <c r="B113" t="s">
        <v>1314</v>
      </c>
      <c r="C113" t="s">
        <v>1315</v>
      </c>
      <c r="D113" t="s">
        <v>1316</v>
      </c>
      <c r="E113" t="s">
        <v>1173</v>
      </c>
      <c r="F113">
        <v>398</v>
      </c>
      <c r="G113" t="s">
        <v>1174</v>
      </c>
      <c r="I113" s="2" t="s">
        <v>1317</v>
      </c>
      <c r="J113" s="2">
        <v>578</v>
      </c>
      <c r="K113" s="3" t="s">
        <v>1318</v>
      </c>
    </row>
    <row r="114" spans="1:11" x14ac:dyDescent="0.3">
      <c r="A114" t="s">
        <v>1319</v>
      </c>
      <c r="B114" t="s">
        <v>1320</v>
      </c>
      <c r="C114" t="s">
        <v>1321</v>
      </c>
      <c r="D114" t="s">
        <v>1322</v>
      </c>
      <c r="E114" t="s">
        <v>1131</v>
      </c>
      <c r="F114">
        <v>404</v>
      </c>
      <c r="G114" t="s">
        <v>1132</v>
      </c>
      <c r="I114" s="2" t="s">
        <v>1323</v>
      </c>
      <c r="J114" s="2">
        <v>524</v>
      </c>
      <c r="K114" s="3" t="s">
        <v>1324</v>
      </c>
    </row>
    <row r="115" spans="1:11" x14ac:dyDescent="0.3">
      <c r="A115" t="s">
        <v>1325</v>
      </c>
      <c r="B115" t="s">
        <v>1326</v>
      </c>
      <c r="C115" t="s">
        <v>1327</v>
      </c>
      <c r="D115" t="s">
        <v>1328</v>
      </c>
      <c r="I115" s="2" t="s">
        <v>1329</v>
      </c>
      <c r="J115" s="2">
        <v>554</v>
      </c>
      <c r="K115" s="3" t="s">
        <v>1330</v>
      </c>
    </row>
    <row r="116" spans="1:11" x14ac:dyDescent="0.3">
      <c r="A116" t="s">
        <v>1331</v>
      </c>
      <c r="B116" t="s">
        <v>1332</v>
      </c>
      <c r="C116" t="s">
        <v>1333</v>
      </c>
      <c r="D116" t="s">
        <v>1334</v>
      </c>
      <c r="E116" t="s">
        <v>1151</v>
      </c>
      <c r="F116">
        <v>408</v>
      </c>
      <c r="G116" t="s">
        <v>1152</v>
      </c>
      <c r="I116" s="2" t="s">
        <v>1335</v>
      </c>
      <c r="J116" s="2">
        <v>512</v>
      </c>
      <c r="K116" s="3" t="s">
        <v>1336</v>
      </c>
    </row>
    <row r="117" spans="1:11" x14ac:dyDescent="0.3">
      <c r="A117" t="s">
        <v>1337</v>
      </c>
      <c r="B117" t="s">
        <v>1338</v>
      </c>
      <c r="C117" t="s">
        <v>1339</v>
      </c>
      <c r="D117" t="s">
        <v>1340</v>
      </c>
      <c r="E117" t="s">
        <v>1157</v>
      </c>
      <c r="F117">
        <v>410</v>
      </c>
      <c r="G117" t="s">
        <v>1158</v>
      </c>
      <c r="I117" s="2" t="s">
        <v>1341</v>
      </c>
      <c r="J117" s="2">
        <v>590</v>
      </c>
      <c r="K117" s="3" t="s">
        <v>1342</v>
      </c>
    </row>
    <row r="118" spans="1:11" x14ac:dyDescent="0.3">
      <c r="A118" t="s">
        <v>1343</v>
      </c>
      <c r="B118" t="s">
        <v>1344</v>
      </c>
      <c r="C118" t="s">
        <v>1345</v>
      </c>
      <c r="D118" t="s">
        <v>1346</v>
      </c>
      <c r="E118" t="s">
        <v>391</v>
      </c>
      <c r="F118">
        <v>978</v>
      </c>
      <c r="G118" t="s">
        <v>392</v>
      </c>
      <c r="I118" s="2" t="s">
        <v>1347</v>
      </c>
      <c r="J118" s="2">
        <v>604</v>
      </c>
      <c r="K118" s="3" t="s">
        <v>1348</v>
      </c>
    </row>
    <row r="119" spans="1:11" x14ac:dyDescent="0.3">
      <c r="A119" t="s">
        <v>1349</v>
      </c>
      <c r="B119" t="s">
        <v>1350</v>
      </c>
      <c r="C119" t="s">
        <v>1351</v>
      </c>
      <c r="D119" t="s">
        <v>1352</v>
      </c>
      <c r="E119" t="s">
        <v>1163</v>
      </c>
      <c r="F119">
        <v>414</v>
      </c>
      <c r="G119" t="s">
        <v>1164</v>
      </c>
      <c r="I119" s="2" t="s">
        <v>1353</v>
      </c>
      <c r="J119" s="2">
        <v>598</v>
      </c>
      <c r="K119" s="3" t="s">
        <v>1354</v>
      </c>
    </row>
    <row r="120" spans="1:11" x14ac:dyDescent="0.3">
      <c r="A120" t="s">
        <v>1355</v>
      </c>
      <c r="B120" t="s">
        <v>1356</v>
      </c>
      <c r="C120" t="s">
        <v>1357</v>
      </c>
      <c r="D120" t="s">
        <v>1358</v>
      </c>
      <c r="E120" t="s">
        <v>1137</v>
      </c>
      <c r="F120">
        <v>417</v>
      </c>
      <c r="G120" t="s">
        <v>1138</v>
      </c>
      <c r="I120" s="2" t="s">
        <v>1359</v>
      </c>
      <c r="J120" s="2">
        <v>608</v>
      </c>
      <c r="K120" s="3" t="s">
        <v>1360</v>
      </c>
    </row>
    <row r="121" spans="1:11" x14ac:dyDescent="0.3">
      <c r="A121" t="s">
        <v>1361</v>
      </c>
      <c r="B121" t="s">
        <v>1362</v>
      </c>
      <c r="C121" t="s">
        <v>1363</v>
      </c>
      <c r="D121" t="s">
        <v>1364</v>
      </c>
      <c r="E121" t="s">
        <v>1179</v>
      </c>
      <c r="F121">
        <v>418</v>
      </c>
      <c r="G121" t="s">
        <v>1180</v>
      </c>
      <c r="I121" s="2" t="s">
        <v>1365</v>
      </c>
      <c r="J121" s="2">
        <v>586</v>
      </c>
      <c r="K121" s="3" t="s">
        <v>1366</v>
      </c>
    </row>
    <row r="122" spans="1:11" x14ac:dyDescent="0.3">
      <c r="A122" t="s">
        <v>1367</v>
      </c>
      <c r="B122" t="s">
        <v>1368</v>
      </c>
      <c r="C122" t="s">
        <v>1369</v>
      </c>
      <c r="D122" t="s">
        <v>1370</v>
      </c>
      <c r="E122" t="s">
        <v>391</v>
      </c>
      <c r="F122">
        <v>978</v>
      </c>
      <c r="G122" t="s">
        <v>392</v>
      </c>
      <c r="I122" s="2" t="s">
        <v>1371</v>
      </c>
      <c r="J122" s="2">
        <v>985</v>
      </c>
      <c r="K122" s="3" t="s">
        <v>1372</v>
      </c>
    </row>
    <row r="123" spans="1:11" x14ac:dyDescent="0.3">
      <c r="A123" t="s">
        <v>1373</v>
      </c>
      <c r="B123" t="s">
        <v>1374</v>
      </c>
      <c r="C123" t="s">
        <v>1375</v>
      </c>
      <c r="D123" t="s">
        <v>1376</v>
      </c>
      <c r="E123" t="s">
        <v>1185</v>
      </c>
      <c r="F123">
        <v>422</v>
      </c>
      <c r="G123" t="s">
        <v>1186</v>
      </c>
      <c r="I123" s="2" t="s">
        <v>1377</v>
      </c>
      <c r="J123" s="2">
        <v>600</v>
      </c>
      <c r="K123" s="3" t="s">
        <v>1378</v>
      </c>
    </row>
    <row r="124" spans="1:11" x14ac:dyDescent="0.3">
      <c r="A124" t="s">
        <v>1379</v>
      </c>
      <c r="B124" t="s">
        <v>1380</v>
      </c>
      <c r="C124" t="s">
        <v>1381</v>
      </c>
      <c r="D124" t="s">
        <v>1382</v>
      </c>
      <c r="E124" t="s">
        <v>1203</v>
      </c>
      <c r="F124">
        <v>426</v>
      </c>
      <c r="G124" t="s">
        <v>1204</v>
      </c>
      <c r="I124" s="2" t="s">
        <v>1383</v>
      </c>
      <c r="J124" s="2">
        <v>634</v>
      </c>
      <c r="K124" s="3" t="s">
        <v>1384</v>
      </c>
    </row>
    <row r="125" spans="1:11" x14ac:dyDescent="0.3">
      <c r="A125" t="s">
        <v>1385</v>
      </c>
      <c r="B125" t="s">
        <v>1386</v>
      </c>
      <c r="C125" t="s">
        <v>1387</v>
      </c>
      <c r="D125" t="s">
        <v>1388</v>
      </c>
      <c r="E125" t="s">
        <v>1197</v>
      </c>
      <c r="F125">
        <v>430</v>
      </c>
      <c r="G125" t="s">
        <v>1198</v>
      </c>
      <c r="I125" s="2" t="s">
        <v>1389</v>
      </c>
      <c r="J125" s="2">
        <v>946</v>
      </c>
      <c r="K125" s="3" t="s">
        <v>1390</v>
      </c>
    </row>
    <row r="126" spans="1:11" x14ac:dyDescent="0.3">
      <c r="A126" t="s">
        <v>1391</v>
      </c>
      <c r="B126" t="s">
        <v>1392</v>
      </c>
      <c r="C126" t="s">
        <v>1393</v>
      </c>
      <c r="D126" t="s">
        <v>1394</v>
      </c>
      <c r="E126" t="s">
        <v>1209</v>
      </c>
      <c r="F126">
        <v>434</v>
      </c>
      <c r="G126" t="s">
        <v>1210</v>
      </c>
      <c r="I126" s="2" t="s">
        <v>1395</v>
      </c>
      <c r="J126" s="2">
        <v>941</v>
      </c>
      <c r="K126" s="3" t="s">
        <v>1396</v>
      </c>
    </row>
    <row r="127" spans="1:11" x14ac:dyDescent="0.3">
      <c r="A127" t="s">
        <v>1397</v>
      </c>
      <c r="B127" t="s">
        <v>1398</v>
      </c>
      <c r="C127" t="s">
        <v>1399</v>
      </c>
      <c r="D127" t="s">
        <v>1400</v>
      </c>
      <c r="E127" t="s">
        <v>766</v>
      </c>
      <c r="F127">
        <v>756</v>
      </c>
      <c r="G127" t="s">
        <v>767</v>
      </c>
      <c r="I127" s="2" t="s">
        <v>1401</v>
      </c>
      <c r="J127" s="2">
        <v>643</v>
      </c>
      <c r="K127" s="3" t="s">
        <v>1402</v>
      </c>
    </row>
    <row r="128" spans="1:11" x14ac:dyDescent="0.3">
      <c r="A128" t="s">
        <v>1403</v>
      </c>
      <c r="B128" t="s">
        <v>1404</v>
      </c>
      <c r="C128" t="s">
        <v>1405</v>
      </c>
      <c r="D128" t="s">
        <v>1406</v>
      </c>
      <c r="E128" t="s">
        <v>391</v>
      </c>
      <c r="F128">
        <v>978</v>
      </c>
      <c r="G128" t="s">
        <v>392</v>
      </c>
      <c r="I128" s="2" t="s">
        <v>1407</v>
      </c>
      <c r="J128" s="2">
        <v>646</v>
      </c>
      <c r="K128" s="3" t="s">
        <v>1408</v>
      </c>
    </row>
    <row r="129" spans="1:11" x14ac:dyDescent="0.3">
      <c r="A129" t="s">
        <v>1409</v>
      </c>
      <c r="B129" t="s">
        <v>1410</v>
      </c>
      <c r="C129" t="s">
        <v>1411</v>
      </c>
      <c r="D129" t="s">
        <v>1412</v>
      </c>
      <c r="E129" t="s">
        <v>391</v>
      </c>
      <c r="F129">
        <v>978</v>
      </c>
      <c r="G129" t="s">
        <v>392</v>
      </c>
      <c r="I129" s="2" t="s">
        <v>1413</v>
      </c>
      <c r="J129" s="2">
        <v>682</v>
      </c>
      <c r="K129" s="3" t="s">
        <v>1414</v>
      </c>
    </row>
    <row r="130" spans="1:11" x14ac:dyDescent="0.3">
      <c r="A130" t="s">
        <v>1415</v>
      </c>
      <c r="B130" t="s">
        <v>1416</v>
      </c>
      <c r="C130" t="s">
        <v>1417</v>
      </c>
      <c r="D130" t="s">
        <v>1418</v>
      </c>
      <c r="E130" t="s">
        <v>1251</v>
      </c>
      <c r="F130">
        <v>446</v>
      </c>
      <c r="G130" t="s">
        <v>1252</v>
      </c>
      <c r="I130" s="2" t="s">
        <v>1419</v>
      </c>
      <c r="J130" s="2">
        <v>90</v>
      </c>
      <c r="K130" s="3" t="s">
        <v>1420</v>
      </c>
    </row>
    <row r="131" spans="1:11" x14ac:dyDescent="0.3">
      <c r="A131" t="s">
        <v>1421</v>
      </c>
      <c r="B131" t="s">
        <v>1422</v>
      </c>
      <c r="C131" t="s">
        <v>1233</v>
      </c>
      <c r="D131" t="s">
        <v>1423</v>
      </c>
      <c r="E131" t="s">
        <v>1233</v>
      </c>
      <c r="F131">
        <v>807</v>
      </c>
      <c r="G131" t="s">
        <v>1234</v>
      </c>
      <c r="I131" s="2" t="s">
        <v>1424</v>
      </c>
      <c r="J131" s="2">
        <v>690</v>
      </c>
      <c r="K131" s="3" t="s">
        <v>1425</v>
      </c>
    </row>
    <row r="132" spans="1:11" x14ac:dyDescent="0.3">
      <c r="A132" t="s">
        <v>1426</v>
      </c>
      <c r="B132" t="s">
        <v>1427</v>
      </c>
      <c r="C132" t="s">
        <v>1428</v>
      </c>
      <c r="D132" t="s">
        <v>1429</v>
      </c>
      <c r="E132" t="s">
        <v>1227</v>
      </c>
      <c r="F132">
        <v>969</v>
      </c>
      <c r="G132" t="s">
        <v>1228</v>
      </c>
      <c r="I132" s="2" t="s">
        <v>1430</v>
      </c>
      <c r="J132" s="2">
        <v>938</v>
      </c>
      <c r="K132" s="3" t="s">
        <v>1431</v>
      </c>
    </row>
    <row r="133" spans="1:11" x14ac:dyDescent="0.3">
      <c r="A133" t="s">
        <v>1432</v>
      </c>
      <c r="B133" t="s">
        <v>1433</v>
      </c>
      <c r="C133" t="s">
        <v>1434</v>
      </c>
      <c r="D133" t="s">
        <v>1435</v>
      </c>
      <c r="E133" t="s">
        <v>1275</v>
      </c>
      <c r="F133">
        <v>454</v>
      </c>
      <c r="G133" t="s">
        <v>1276</v>
      </c>
      <c r="I133" s="2" t="s">
        <v>1436</v>
      </c>
      <c r="J133" s="2">
        <v>752</v>
      </c>
      <c r="K133" s="3" t="s">
        <v>1437</v>
      </c>
    </row>
    <row r="134" spans="1:11" x14ac:dyDescent="0.3">
      <c r="A134" t="s">
        <v>1438</v>
      </c>
      <c r="B134" t="s">
        <v>1439</v>
      </c>
      <c r="C134" t="s">
        <v>1440</v>
      </c>
      <c r="D134" t="s">
        <v>1441</v>
      </c>
      <c r="E134" t="s">
        <v>1287</v>
      </c>
      <c r="F134">
        <v>458</v>
      </c>
      <c r="G134" t="s">
        <v>1288</v>
      </c>
      <c r="I134" s="2" t="s">
        <v>1442</v>
      </c>
      <c r="J134" s="2">
        <v>702</v>
      </c>
      <c r="K134" s="3" t="s">
        <v>1443</v>
      </c>
    </row>
    <row r="135" spans="1:11" x14ac:dyDescent="0.3">
      <c r="A135" t="s">
        <v>1444</v>
      </c>
      <c r="B135" t="s">
        <v>1445</v>
      </c>
      <c r="C135" t="s">
        <v>1446</v>
      </c>
      <c r="D135" t="s">
        <v>1447</v>
      </c>
      <c r="E135" t="s">
        <v>1269</v>
      </c>
      <c r="F135">
        <v>462</v>
      </c>
      <c r="G135" t="s">
        <v>1270</v>
      </c>
      <c r="I135" s="2" t="s">
        <v>1448</v>
      </c>
      <c r="J135" s="2">
        <v>654</v>
      </c>
      <c r="K135" s="3" t="s">
        <v>1449</v>
      </c>
    </row>
    <row r="136" spans="1:11" x14ac:dyDescent="0.3">
      <c r="A136" t="s">
        <v>1450</v>
      </c>
      <c r="B136" t="s">
        <v>1451</v>
      </c>
      <c r="C136" t="s">
        <v>1452</v>
      </c>
      <c r="D136" t="s">
        <v>1453</v>
      </c>
      <c r="E136" t="s">
        <v>653</v>
      </c>
      <c r="F136">
        <v>952</v>
      </c>
      <c r="G136" t="s">
        <v>654</v>
      </c>
      <c r="I136" s="2" t="s">
        <v>1454</v>
      </c>
      <c r="J136" s="2">
        <v>694</v>
      </c>
      <c r="K136" s="3" t="s">
        <v>1455</v>
      </c>
    </row>
    <row r="137" spans="1:11" x14ac:dyDescent="0.3">
      <c r="A137" t="s">
        <v>1456</v>
      </c>
      <c r="B137" t="s">
        <v>1457</v>
      </c>
      <c r="C137" t="s">
        <v>1458</v>
      </c>
      <c r="D137" t="s">
        <v>1459</v>
      </c>
      <c r="E137" t="s">
        <v>391</v>
      </c>
      <c r="F137">
        <v>978</v>
      </c>
      <c r="G137" t="s">
        <v>392</v>
      </c>
      <c r="I137" s="2" t="s">
        <v>1460</v>
      </c>
      <c r="J137" s="2">
        <v>706</v>
      </c>
      <c r="K137" s="3" t="s">
        <v>1461</v>
      </c>
    </row>
    <row r="138" spans="1:11" x14ac:dyDescent="0.3">
      <c r="A138" t="s">
        <v>1462</v>
      </c>
      <c r="B138" t="s">
        <v>1463</v>
      </c>
      <c r="C138" t="s">
        <v>1464</v>
      </c>
      <c r="D138" t="s">
        <v>1465</v>
      </c>
      <c r="E138" t="s">
        <v>105</v>
      </c>
      <c r="F138">
        <v>840</v>
      </c>
      <c r="G138" t="s">
        <v>363</v>
      </c>
      <c r="I138" s="2" t="s">
        <v>1466</v>
      </c>
      <c r="J138" s="2">
        <v>968</v>
      </c>
      <c r="K138" s="3" t="s">
        <v>1467</v>
      </c>
    </row>
    <row r="139" spans="1:11" x14ac:dyDescent="0.3">
      <c r="A139" t="s">
        <v>1468</v>
      </c>
      <c r="B139" t="s">
        <v>1469</v>
      </c>
      <c r="C139" t="s">
        <v>1470</v>
      </c>
      <c r="D139" t="s">
        <v>1471</v>
      </c>
      <c r="E139" t="s">
        <v>391</v>
      </c>
      <c r="F139">
        <v>978</v>
      </c>
      <c r="G139" t="s">
        <v>392</v>
      </c>
      <c r="I139" s="2" t="s">
        <v>1472</v>
      </c>
      <c r="J139" s="2">
        <v>728</v>
      </c>
      <c r="K139" s="3" t="s">
        <v>1473</v>
      </c>
    </row>
    <row r="140" spans="1:11" x14ac:dyDescent="0.3">
      <c r="A140" t="s">
        <v>1474</v>
      </c>
      <c r="B140" t="s">
        <v>1475</v>
      </c>
      <c r="C140" t="s">
        <v>1476</v>
      </c>
      <c r="D140" t="s">
        <v>1477</v>
      </c>
      <c r="E140" t="s">
        <v>1257</v>
      </c>
      <c r="F140">
        <v>478</v>
      </c>
      <c r="G140" t="s">
        <v>1258</v>
      </c>
      <c r="I140" s="2" t="s">
        <v>1478</v>
      </c>
      <c r="J140" s="2">
        <v>678</v>
      </c>
      <c r="K140" s="3" t="s">
        <v>1479</v>
      </c>
    </row>
    <row r="141" spans="1:11" x14ac:dyDescent="0.3">
      <c r="A141" t="s">
        <v>1480</v>
      </c>
      <c r="B141" t="s">
        <v>1481</v>
      </c>
      <c r="C141" t="s">
        <v>1482</v>
      </c>
      <c r="D141" t="s">
        <v>1483</v>
      </c>
      <c r="E141" t="s">
        <v>1263</v>
      </c>
      <c r="F141">
        <v>480</v>
      </c>
      <c r="G141" t="s">
        <v>1264</v>
      </c>
      <c r="I141" s="2" t="s">
        <v>1484</v>
      </c>
      <c r="J141" s="2">
        <v>760</v>
      </c>
      <c r="K141" s="3" t="s">
        <v>1485</v>
      </c>
    </row>
    <row r="142" spans="1:11" x14ac:dyDescent="0.3">
      <c r="A142" t="s">
        <v>1486</v>
      </c>
      <c r="B142" t="s">
        <v>1487</v>
      </c>
      <c r="C142" t="s">
        <v>1488</v>
      </c>
      <c r="D142" t="s">
        <v>1489</v>
      </c>
      <c r="E142" t="s">
        <v>391</v>
      </c>
      <c r="F142">
        <v>978</v>
      </c>
      <c r="G142" t="s">
        <v>392</v>
      </c>
      <c r="I142" s="2" t="s">
        <v>1043</v>
      </c>
      <c r="J142" s="2">
        <v>748</v>
      </c>
      <c r="K142" s="3" t="s">
        <v>1044</v>
      </c>
    </row>
    <row r="143" spans="1:11" x14ac:dyDescent="0.3">
      <c r="A143" t="s">
        <v>1490</v>
      </c>
      <c r="B143" t="s">
        <v>1491</v>
      </c>
      <c r="C143" t="s">
        <v>1492</v>
      </c>
      <c r="D143" t="s">
        <v>1493</v>
      </c>
      <c r="E143" t="s">
        <v>1281</v>
      </c>
      <c r="F143">
        <v>484</v>
      </c>
      <c r="G143" t="s">
        <v>1282</v>
      </c>
      <c r="I143" s="2" t="s">
        <v>1494</v>
      </c>
      <c r="J143" s="2">
        <v>764</v>
      </c>
      <c r="K143" s="3" t="s">
        <v>1495</v>
      </c>
    </row>
    <row r="144" spans="1:11" x14ac:dyDescent="0.3">
      <c r="A144" t="s">
        <v>1496</v>
      </c>
      <c r="B144" t="s">
        <v>1497</v>
      </c>
      <c r="C144" t="s">
        <v>1498</v>
      </c>
      <c r="D144" t="s">
        <v>1499</v>
      </c>
      <c r="E144" t="s">
        <v>105</v>
      </c>
      <c r="F144">
        <v>840</v>
      </c>
      <c r="G144" t="s">
        <v>363</v>
      </c>
      <c r="I144" s="2" t="s">
        <v>1500</v>
      </c>
      <c r="J144" s="2">
        <v>972</v>
      </c>
      <c r="K144" s="3" t="s">
        <v>1501</v>
      </c>
    </row>
    <row r="145" spans="1:11" x14ac:dyDescent="0.3">
      <c r="A145" t="s">
        <v>1502</v>
      </c>
      <c r="B145" t="s">
        <v>1503</v>
      </c>
      <c r="C145" t="s">
        <v>1504</v>
      </c>
      <c r="D145" t="s">
        <v>1505</v>
      </c>
      <c r="E145" t="s">
        <v>1221</v>
      </c>
      <c r="F145">
        <v>498</v>
      </c>
      <c r="G145" t="s">
        <v>1222</v>
      </c>
      <c r="I145" s="2" t="s">
        <v>1506</v>
      </c>
      <c r="J145" s="2">
        <v>934</v>
      </c>
      <c r="K145" s="3" t="s">
        <v>1507</v>
      </c>
    </row>
    <row r="146" spans="1:11" x14ac:dyDescent="0.3">
      <c r="A146" t="s">
        <v>1508</v>
      </c>
      <c r="B146" t="s">
        <v>1509</v>
      </c>
      <c r="C146" t="s">
        <v>1510</v>
      </c>
      <c r="D146" t="s">
        <v>1511</v>
      </c>
      <c r="E146" t="s">
        <v>391</v>
      </c>
      <c r="F146">
        <v>978</v>
      </c>
      <c r="G146" t="s">
        <v>392</v>
      </c>
      <c r="I146" s="2" t="s">
        <v>1512</v>
      </c>
      <c r="J146" s="2">
        <v>788</v>
      </c>
      <c r="K146" s="3" t="s">
        <v>1513</v>
      </c>
    </row>
    <row r="147" spans="1:11" x14ac:dyDescent="0.3">
      <c r="A147" t="s">
        <v>1514</v>
      </c>
      <c r="B147" t="s">
        <v>1515</v>
      </c>
      <c r="C147" t="s">
        <v>1516</v>
      </c>
      <c r="D147" t="s">
        <v>1517</v>
      </c>
      <c r="E147" t="s">
        <v>1245</v>
      </c>
      <c r="F147">
        <v>496</v>
      </c>
      <c r="G147" t="s">
        <v>1246</v>
      </c>
      <c r="I147" s="2" t="s">
        <v>1518</v>
      </c>
      <c r="J147" s="2">
        <v>776</v>
      </c>
      <c r="K147" s="3" t="s">
        <v>1519</v>
      </c>
    </row>
    <row r="148" spans="1:11" x14ac:dyDescent="0.3">
      <c r="A148" t="s">
        <v>1520</v>
      </c>
      <c r="B148" t="s">
        <v>1521</v>
      </c>
      <c r="C148" t="s">
        <v>1522</v>
      </c>
      <c r="D148" t="s">
        <v>1523</v>
      </c>
      <c r="E148" t="s">
        <v>391</v>
      </c>
      <c r="F148">
        <v>978</v>
      </c>
      <c r="G148" t="s">
        <v>392</v>
      </c>
      <c r="I148" s="2" t="s">
        <v>1524</v>
      </c>
      <c r="J148" s="2">
        <v>949</v>
      </c>
      <c r="K148" s="3" t="s">
        <v>1525</v>
      </c>
    </row>
    <row r="149" spans="1:11" x14ac:dyDescent="0.3">
      <c r="A149" t="s">
        <v>1526</v>
      </c>
      <c r="B149" t="s">
        <v>1527</v>
      </c>
      <c r="C149" t="s">
        <v>1528</v>
      </c>
      <c r="D149" t="s">
        <v>1529</v>
      </c>
      <c r="E149" t="s">
        <v>464</v>
      </c>
      <c r="F149">
        <v>951</v>
      </c>
      <c r="G149" t="s">
        <v>465</v>
      </c>
      <c r="I149" s="2" t="s">
        <v>1530</v>
      </c>
      <c r="J149" s="2">
        <v>780</v>
      </c>
      <c r="K149" s="3" t="s">
        <v>1531</v>
      </c>
    </row>
    <row r="150" spans="1:11" x14ac:dyDescent="0.3">
      <c r="A150" t="s">
        <v>1532</v>
      </c>
      <c r="B150" t="s">
        <v>1533</v>
      </c>
      <c r="C150" t="s">
        <v>1534</v>
      </c>
      <c r="D150" t="s">
        <v>1535</v>
      </c>
      <c r="E150" t="s">
        <v>1215</v>
      </c>
      <c r="F150">
        <v>504</v>
      </c>
      <c r="G150" t="s">
        <v>1216</v>
      </c>
      <c r="I150" s="2" t="s">
        <v>1536</v>
      </c>
      <c r="J150" s="2">
        <v>0</v>
      </c>
      <c r="K150" s="3" t="s">
        <v>1537</v>
      </c>
    </row>
    <row r="151" spans="1:11" x14ac:dyDescent="0.3">
      <c r="A151" t="s">
        <v>1538</v>
      </c>
      <c r="B151" t="s">
        <v>1539</v>
      </c>
      <c r="C151" t="s">
        <v>1540</v>
      </c>
      <c r="D151" t="s">
        <v>1541</v>
      </c>
      <c r="E151" t="s">
        <v>1293</v>
      </c>
      <c r="F151">
        <v>943</v>
      </c>
      <c r="G151" t="s">
        <v>1294</v>
      </c>
      <c r="I151" s="2" t="s">
        <v>1542</v>
      </c>
      <c r="J151" s="2">
        <v>901</v>
      </c>
      <c r="K151" s="3" t="s">
        <v>1543</v>
      </c>
    </row>
    <row r="152" spans="1:11" x14ac:dyDescent="0.3">
      <c r="A152" t="s">
        <v>1544</v>
      </c>
      <c r="B152" t="s">
        <v>1545</v>
      </c>
      <c r="C152" t="s">
        <v>1546</v>
      </c>
      <c r="D152" t="s">
        <v>1547</v>
      </c>
      <c r="E152" t="s">
        <v>1239</v>
      </c>
      <c r="F152">
        <v>104</v>
      </c>
      <c r="G152" t="s">
        <v>1240</v>
      </c>
      <c r="I152" s="2" t="s">
        <v>1548</v>
      </c>
      <c r="J152" s="2">
        <v>834</v>
      </c>
      <c r="K152" s="3" t="s">
        <v>1549</v>
      </c>
    </row>
    <row r="153" spans="1:11" x14ac:dyDescent="0.3">
      <c r="A153" t="s">
        <v>1550</v>
      </c>
      <c r="B153" t="s">
        <v>1551</v>
      </c>
      <c r="C153" t="s">
        <v>1552</v>
      </c>
      <c r="D153" t="s">
        <v>1553</v>
      </c>
      <c r="E153" t="s">
        <v>1299</v>
      </c>
      <c r="F153">
        <v>516</v>
      </c>
      <c r="G153" t="s">
        <v>1300</v>
      </c>
      <c r="I153" s="2" t="s">
        <v>1554</v>
      </c>
      <c r="J153" s="2">
        <v>980</v>
      </c>
      <c r="K153" s="3" t="s">
        <v>1555</v>
      </c>
    </row>
    <row r="154" spans="1:11" x14ac:dyDescent="0.3">
      <c r="A154" t="s">
        <v>1556</v>
      </c>
      <c r="B154" t="s">
        <v>1557</v>
      </c>
      <c r="C154" t="s">
        <v>1558</v>
      </c>
      <c r="D154" t="s">
        <v>1559</v>
      </c>
      <c r="I154" s="2" t="s">
        <v>1560</v>
      </c>
      <c r="J154" s="2">
        <v>800</v>
      </c>
      <c r="K154" s="3" t="s">
        <v>1561</v>
      </c>
    </row>
    <row r="155" spans="1:11" x14ac:dyDescent="0.3">
      <c r="A155" t="s">
        <v>1562</v>
      </c>
      <c r="B155" t="s">
        <v>1563</v>
      </c>
      <c r="C155" t="s">
        <v>1564</v>
      </c>
      <c r="D155" t="s">
        <v>1565</v>
      </c>
      <c r="E155" t="s">
        <v>1323</v>
      </c>
      <c r="F155">
        <v>524</v>
      </c>
      <c r="G155" t="s">
        <v>1324</v>
      </c>
      <c r="I155" s="2" t="s">
        <v>105</v>
      </c>
      <c r="J155" s="2">
        <v>840</v>
      </c>
      <c r="K155" s="3" t="s">
        <v>363</v>
      </c>
    </row>
    <row r="156" spans="1:11" x14ac:dyDescent="0.3">
      <c r="A156" t="s">
        <v>1566</v>
      </c>
      <c r="B156" t="s">
        <v>1567</v>
      </c>
      <c r="C156" t="s">
        <v>1568</v>
      </c>
      <c r="D156" t="s">
        <v>1569</v>
      </c>
      <c r="E156" t="s">
        <v>391</v>
      </c>
      <c r="F156">
        <v>978</v>
      </c>
      <c r="G156" t="s">
        <v>392</v>
      </c>
      <c r="I156" s="2" t="s">
        <v>105</v>
      </c>
      <c r="J156" s="2"/>
      <c r="K156" s="3"/>
    </row>
    <row r="157" spans="1:11" x14ac:dyDescent="0.3">
      <c r="A157" t="s">
        <v>1570</v>
      </c>
      <c r="B157" t="s">
        <v>1571</v>
      </c>
      <c r="C157" t="s">
        <v>1572</v>
      </c>
      <c r="D157" t="s">
        <v>1573</v>
      </c>
      <c r="E157" t="s">
        <v>517</v>
      </c>
      <c r="F157">
        <v>532</v>
      </c>
      <c r="G157" t="s">
        <v>518</v>
      </c>
      <c r="I157" s="2" t="s">
        <v>1574</v>
      </c>
      <c r="J157" s="2">
        <v>858</v>
      </c>
      <c r="K157" s="3" t="s">
        <v>1575</v>
      </c>
    </row>
    <row r="158" spans="1:11" x14ac:dyDescent="0.3">
      <c r="A158" t="s">
        <v>1576</v>
      </c>
      <c r="B158" t="s">
        <v>1577</v>
      </c>
      <c r="C158" t="s">
        <v>1578</v>
      </c>
      <c r="D158" t="s">
        <v>1579</v>
      </c>
      <c r="I158" s="2" t="s">
        <v>1580</v>
      </c>
      <c r="J158" s="2">
        <v>860</v>
      </c>
      <c r="K158" s="3" t="s">
        <v>1581</v>
      </c>
    </row>
    <row r="159" spans="1:11" x14ac:dyDescent="0.3">
      <c r="A159" t="s">
        <v>1582</v>
      </c>
      <c r="B159" t="s">
        <v>1583</v>
      </c>
      <c r="C159" t="s">
        <v>1584</v>
      </c>
      <c r="D159" t="s">
        <v>1585</v>
      </c>
      <c r="E159" t="s">
        <v>1329</v>
      </c>
      <c r="F159">
        <v>554</v>
      </c>
      <c r="G159" t="s">
        <v>1330</v>
      </c>
      <c r="I159" s="2" t="s">
        <v>1586</v>
      </c>
      <c r="J159" s="2">
        <v>937</v>
      </c>
      <c r="K159" s="3" t="s">
        <v>1587</v>
      </c>
    </row>
    <row r="160" spans="1:11" x14ac:dyDescent="0.3">
      <c r="A160" t="s">
        <v>1588</v>
      </c>
      <c r="B160" t="s">
        <v>1589</v>
      </c>
      <c r="C160" t="s">
        <v>1590</v>
      </c>
      <c r="D160" t="s">
        <v>1591</v>
      </c>
      <c r="E160" t="s">
        <v>1311</v>
      </c>
      <c r="F160">
        <v>558</v>
      </c>
      <c r="G160" t="s">
        <v>1312</v>
      </c>
      <c r="I160" s="2" t="s">
        <v>1592</v>
      </c>
      <c r="J160" s="2">
        <v>704</v>
      </c>
      <c r="K160" s="3" t="s">
        <v>1593</v>
      </c>
    </row>
    <row r="161" spans="1:11" x14ac:dyDescent="0.3">
      <c r="A161" t="s">
        <v>1594</v>
      </c>
      <c r="B161" t="s">
        <v>1595</v>
      </c>
      <c r="C161" t="s">
        <v>1596</v>
      </c>
      <c r="D161" t="s">
        <v>1597</v>
      </c>
      <c r="E161" t="s">
        <v>653</v>
      </c>
      <c r="F161">
        <v>952</v>
      </c>
      <c r="G161" t="s">
        <v>654</v>
      </c>
      <c r="I161" s="2" t="s">
        <v>1598</v>
      </c>
      <c r="J161" s="2">
        <v>548</v>
      </c>
      <c r="K161" s="3" t="s">
        <v>1599</v>
      </c>
    </row>
    <row r="162" spans="1:11" x14ac:dyDescent="0.3">
      <c r="A162" t="s">
        <v>1600</v>
      </c>
      <c r="B162" t="s">
        <v>1601</v>
      </c>
      <c r="C162" t="s">
        <v>1602</v>
      </c>
      <c r="D162" t="s">
        <v>1603</v>
      </c>
      <c r="E162" t="s">
        <v>1305</v>
      </c>
      <c r="F162">
        <v>566</v>
      </c>
      <c r="G162" t="s">
        <v>1306</v>
      </c>
      <c r="I162" s="2" t="s">
        <v>1604</v>
      </c>
      <c r="J162" s="2">
        <v>882</v>
      </c>
      <c r="K162" s="3" t="s">
        <v>1605</v>
      </c>
    </row>
    <row r="163" spans="1:11" x14ac:dyDescent="0.3">
      <c r="A163" t="s">
        <v>1606</v>
      </c>
      <c r="B163" t="s">
        <v>1607</v>
      </c>
      <c r="C163" t="s">
        <v>1608</v>
      </c>
      <c r="D163" t="s">
        <v>1609</v>
      </c>
      <c r="I163" s="2" t="s">
        <v>786</v>
      </c>
      <c r="J163" s="2">
        <v>950</v>
      </c>
      <c r="K163" s="3" t="s">
        <v>787</v>
      </c>
    </row>
    <row r="164" spans="1:11" x14ac:dyDescent="0.3">
      <c r="A164" t="s">
        <v>1610</v>
      </c>
      <c r="B164" t="s">
        <v>1611</v>
      </c>
      <c r="C164" t="s">
        <v>1612</v>
      </c>
      <c r="D164" t="s">
        <v>1613</v>
      </c>
      <c r="I164" s="2" t="s">
        <v>464</v>
      </c>
      <c r="J164" s="2">
        <v>951</v>
      </c>
      <c r="K164" s="3" t="s">
        <v>465</v>
      </c>
    </row>
    <row r="165" spans="1:11" x14ac:dyDescent="0.3">
      <c r="A165" t="s">
        <v>1614</v>
      </c>
      <c r="B165" t="s">
        <v>1615</v>
      </c>
      <c r="C165" t="s">
        <v>1616</v>
      </c>
      <c r="D165" t="s">
        <v>1617</v>
      </c>
      <c r="E165" t="s">
        <v>105</v>
      </c>
      <c r="F165">
        <v>840</v>
      </c>
      <c r="G165" t="s">
        <v>363</v>
      </c>
      <c r="I165" s="2" t="s">
        <v>653</v>
      </c>
      <c r="J165" s="2">
        <v>952</v>
      </c>
      <c r="K165" s="3" t="s">
        <v>654</v>
      </c>
    </row>
    <row r="166" spans="1:11" x14ac:dyDescent="0.3">
      <c r="A166" t="s">
        <v>1618</v>
      </c>
      <c r="B166" t="s">
        <v>1619</v>
      </c>
      <c r="C166" t="s">
        <v>1620</v>
      </c>
      <c r="D166" t="s">
        <v>1621</v>
      </c>
      <c r="E166" t="s">
        <v>1317</v>
      </c>
      <c r="F166">
        <v>578</v>
      </c>
      <c r="G166" t="s">
        <v>1318</v>
      </c>
      <c r="I166" s="2" t="s">
        <v>1622</v>
      </c>
      <c r="J166" s="2">
        <v>886</v>
      </c>
      <c r="K166" s="3" t="s">
        <v>1623</v>
      </c>
    </row>
    <row r="167" spans="1:11" x14ac:dyDescent="0.3">
      <c r="A167" t="s">
        <v>1624</v>
      </c>
      <c r="B167" t="s">
        <v>1625</v>
      </c>
      <c r="C167" t="s">
        <v>1626</v>
      </c>
      <c r="D167" t="s">
        <v>1627</v>
      </c>
      <c r="E167" t="s">
        <v>1335</v>
      </c>
      <c r="F167">
        <v>512</v>
      </c>
      <c r="G167" t="s">
        <v>1336</v>
      </c>
      <c r="I167" s="2" t="s">
        <v>1628</v>
      </c>
      <c r="J167" s="2">
        <v>710</v>
      </c>
      <c r="K167" s="3" t="s">
        <v>1629</v>
      </c>
    </row>
    <row r="168" spans="1:11" x14ac:dyDescent="0.3">
      <c r="A168" t="s">
        <v>1630</v>
      </c>
      <c r="B168" t="s">
        <v>1631</v>
      </c>
      <c r="C168" t="s">
        <v>1632</v>
      </c>
      <c r="D168" t="s">
        <v>1633</v>
      </c>
      <c r="E168" t="s">
        <v>1365</v>
      </c>
      <c r="F168">
        <v>586</v>
      </c>
      <c r="G168" t="s">
        <v>1366</v>
      </c>
      <c r="I168" s="2" t="s">
        <v>1634</v>
      </c>
      <c r="J168" s="2">
        <v>967</v>
      </c>
      <c r="K168" s="3" t="s">
        <v>1635</v>
      </c>
    </row>
    <row r="169" spans="1:11" x14ac:dyDescent="0.3">
      <c r="A169" t="s">
        <v>1636</v>
      </c>
      <c r="B169" t="s">
        <v>1637</v>
      </c>
      <c r="C169" t="s">
        <v>1638</v>
      </c>
      <c r="D169" t="s">
        <v>1639</v>
      </c>
      <c r="E169" t="s">
        <v>105</v>
      </c>
      <c r="F169">
        <v>840</v>
      </c>
      <c r="G169" t="s">
        <v>363</v>
      </c>
    </row>
    <row r="170" spans="1:11" x14ac:dyDescent="0.3">
      <c r="A170" t="s">
        <v>1640</v>
      </c>
      <c r="B170" t="s">
        <v>1641</v>
      </c>
      <c r="C170" t="s">
        <v>1642</v>
      </c>
      <c r="D170" t="s">
        <v>1643</v>
      </c>
    </row>
    <row r="171" spans="1:11" x14ac:dyDescent="0.3">
      <c r="A171" t="s">
        <v>1644</v>
      </c>
      <c r="B171" t="s">
        <v>1645</v>
      </c>
      <c r="C171" t="s">
        <v>1646</v>
      </c>
      <c r="D171" t="s">
        <v>1647</v>
      </c>
      <c r="E171" t="s">
        <v>1341</v>
      </c>
      <c r="F171">
        <v>590</v>
      </c>
      <c r="G171" t="s">
        <v>1342</v>
      </c>
    </row>
    <row r="172" spans="1:11" x14ac:dyDescent="0.3">
      <c r="A172" t="s">
        <v>1648</v>
      </c>
      <c r="B172" t="s">
        <v>1649</v>
      </c>
      <c r="C172" t="s">
        <v>1650</v>
      </c>
      <c r="D172" t="s">
        <v>1651</v>
      </c>
      <c r="E172" t="s">
        <v>1353</v>
      </c>
      <c r="F172">
        <v>598</v>
      </c>
      <c r="G172" t="s">
        <v>1354</v>
      </c>
    </row>
    <row r="173" spans="1:11" x14ac:dyDescent="0.3">
      <c r="A173" t="s">
        <v>1652</v>
      </c>
      <c r="B173" t="s">
        <v>1653</v>
      </c>
      <c r="C173" t="s">
        <v>1654</v>
      </c>
      <c r="D173" t="s">
        <v>1655</v>
      </c>
      <c r="E173" t="s">
        <v>1377</v>
      </c>
      <c r="F173">
        <v>600</v>
      </c>
      <c r="G173" t="s">
        <v>1378</v>
      </c>
    </row>
    <row r="174" spans="1:11" x14ac:dyDescent="0.3">
      <c r="A174" t="s">
        <v>1656</v>
      </c>
      <c r="B174" t="s">
        <v>1657</v>
      </c>
      <c r="C174" t="s">
        <v>1658</v>
      </c>
      <c r="D174" t="s">
        <v>1659</v>
      </c>
      <c r="E174" t="s">
        <v>1347</v>
      </c>
      <c r="F174">
        <v>604</v>
      </c>
      <c r="G174" t="s">
        <v>1348</v>
      </c>
    </row>
    <row r="175" spans="1:11" x14ac:dyDescent="0.3">
      <c r="A175" t="s">
        <v>1660</v>
      </c>
      <c r="B175" t="s">
        <v>1661</v>
      </c>
      <c r="C175" t="s">
        <v>1662</v>
      </c>
      <c r="D175" t="s">
        <v>1663</v>
      </c>
      <c r="E175" t="s">
        <v>1359</v>
      </c>
      <c r="F175">
        <v>608</v>
      </c>
      <c r="G175" t="s">
        <v>1360</v>
      </c>
    </row>
    <row r="176" spans="1:11" x14ac:dyDescent="0.3">
      <c r="A176" t="s">
        <v>1664</v>
      </c>
      <c r="B176" t="s">
        <v>1665</v>
      </c>
      <c r="C176" t="s">
        <v>1666</v>
      </c>
      <c r="D176" t="s">
        <v>1667</v>
      </c>
    </row>
    <row r="177" spans="1:7" x14ac:dyDescent="0.3">
      <c r="A177" t="s">
        <v>1668</v>
      </c>
      <c r="B177" t="s">
        <v>1669</v>
      </c>
      <c r="C177" t="s">
        <v>1670</v>
      </c>
      <c r="D177" t="s">
        <v>1671</v>
      </c>
      <c r="E177" t="s">
        <v>1371</v>
      </c>
      <c r="F177">
        <v>985</v>
      </c>
      <c r="G177" t="s">
        <v>1372</v>
      </c>
    </row>
    <row r="178" spans="1:7" x14ac:dyDescent="0.3">
      <c r="A178" t="s">
        <v>1672</v>
      </c>
      <c r="B178" t="s">
        <v>1673</v>
      </c>
      <c r="C178" t="s">
        <v>1674</v>
      </c>
      <c r="D178" t="s">
        <v>1675</v>
      </c>
      <c r="E178" t="s">
        <v>391</v>
      </c>
      <c r="F178">
        <v>978</v>
      </c>
      <c r="G178" t="s">
        <v>392</v>
      </c>
    </row>
    <row r="179" spans="1:7" x14ac:dyDescent="0.3">
      <c r="A179" t="s">
        <v>1676</v>
      </c>
      <c r="B179" t="s">
        <v>1677</v>
      </c>
      <c r="C179" t="s">
        <v>1678</v>
      </c>
      <c r="D179" t="s">
        <v>1679</v>
      </c>
      <c r="E179" t="s">
        <v>105</v>
      </c>
      <c r="F179">
        <v>840</v>
      </c>
      <c r="G179" t="s">
        <v>363</v>
      </c>
    </row>
    <row r="180" spans="1:7" x14ac:dyDescent="0.3">
      <c r="A180" t="s">
        <v>1680</v>
      </c>
      <c r="B180" t="s">
        <v>1681</v>
      </c>
      <c r="C180" t="s">
        <v>1682</v>
      </c>
      <c r="D180" t="s">
        <v>1683</v>
      </c>
      <c r="E180" t="s">
        <v>1383</v>
      </c>
      <c r="F180">
        <v>634</v>
      </c>
      <c r="G180" t="s">
        <v>1384</v>
      </c>
    </row>
    <row r="181" spans="1:7" x14ac:dyDescent="0.3">
      <c r="A181" t="s">
        <v>1684</v>
      </c>
      <c r="B181" t="s">
        <v>1685</v>
      </c>
      <c r="C181" t="s">
        <v>1686</v>
      </c>
      <c r="D181" t="s">
        <v>1687</v>
      </c>
      <c r="E181" t="s">
        <v>786</v>
      </c>
      <c r="F181">
        <v>950</v>
      </c>
      <c r="G181" t="s">
        <v>787</v>
      </c>
    </row>
    <row r="182" spans="1:7" x14ac:dyDescent="0.3">
      <c r="A182" t="s">
        <v>1688</v>
      </c>
      <c r="B182" t="s">
        <v>1689</v>
      </c>
      <c r="C182" t="s">
        <v>1690</v>
      </c>
      <c r="D182" t="s">
        <v>1691</v>
      </c>
      <c r="E182" t="s">
        <v>391</v>
      </c>
      <c r="F182">
        <v>978</v>
      </c>
      <c r="G182" t="s">
        <v>392</v>
      </c>
    </row>
    <row r="183" spans="1:7" x14ac:dyDescent="0.3">
      <c r="A183" t="s">
        <v>1692</v>
      </c>
      <c r="B183" t="s">
        <v>1693</v>
      </c>
      <c r="C183" t="s">
        <v>1694</v>
      </c>
      <c r="D183" t="s">
        <v>1695</v>
      </c>
      <c r="E183" t="s">
        <v>1389</v>
      </c>
      <c r="F183">
        <v>946</v>
      </c>
      <c r="G183" t="s">
        <v>1390</v>
      </c>
    </row>
    <row r="184" spans="1:7" x14ac:dyDescent="0.3">
      <c r="A184" t="s">
        <v>1696</v>
      </c>
      <c r="B184" t="s">
        <v>1697</v>
      </c>
      <c r="C184" t="s">
        <v>1698</v>
      </c>
      <c r="D184" t="s">
        <v>1699</v>
      </c>
      <c r="E184" t="s">
        <v>1401</v>
      </c>
      <c r="F184">
        <v>643</v>
      </c>
      <c r="G184" t="s">
        <v>1402</v>
      </c>
    </row>
    <row r="185" spans="1:7" x14ac:dyDescent="0.3">
      <c r="A185" t="s">
        <v>1700</v>
      </c>
      <c r="B185" t="s">
        <v>1701</v>
      </c>
      <c r="C185" t="s">
        <v>1702</v>
      </c>
      <c r="D185" t="s">
        <v>1703</v>
      </c>
      <c r="E185" t="s">
        <v>1407</v>
      </c>
      <c r="F185">
        <v>646</v>
      </c>
      <c r="G185" t="s">
        <v>1408</v>
      </c>
    </row>
    <row r="186" spans="1:7" x14ac:dyDescent="0.3">
      <c r="A186" t="s">
        <v>1704</v>
      </c>
      <c r="B186" t="s">
        <v>1705</v>
      </c>
      <c r="C186" t="s">
        <v>1706</v>
      </c>
      <c r="D186" t="s">
        <v>1707</v>
      </c>
      <c r="E186" t="s">
        <v>1448</v>
      </c>
      <c r="F186">
        <v>654</v>
      </c>
      <c r="G186" t="s">
        <v>1449</v>
      </c>
    </row>
    <row r="187" spans="1:7" x14ac:dyDescent="0.3">
      <c r="A187" t="s">
        <v>1708</v>
      </c>
      <c r="B187" t="s">
        <v>1709</v>
      </c>
      <c r="C187" t="s">
        <v>1710</v>
      </c>
      <c r="D187" t="s">
        <v>1711</v>
      </c>
      <c r="E187" t="s">
        <v>464</v>
      </c>
      <c r="F187">
        <v>951</v>
      </c>
      <c r="G187" t="s">
        <v>465</v>
      </c>
    </row>
    <row r="188" spans="1:7" x14ac:dyDescent="0.3">
      <c r="A188" t="s">
        <v>1712</v>
      </c>
      <c r="B188" t="s">
        <v>1713</v>
      </c>
      <c r="C188" t="s">
        <v>1714</v>
      </c>
      <c r="D188" t="s">
        <v>1715</v>
      </c>
      <c r="E188" t="s">
        <v>464</v>
      </c>
      <c r="F188">
        <v>951</v>
      </c>
      <c r="G188" t="s">
        <v>465</v>
      </c>
    </row>
    <row r="189" spans="1:7" x14ac:dyDescent="0.3">
      <c r="A189" t="s">
        <v>1716</v>
      </c>
      <c r="B189" t="s">
        <v>1717</v>
      </c>
      <c r="C189" t="s">
        <v>1718</v>
      </c>
      <c r="D189" t="s">
        <v>1719</v>
      </c>
      <c r="E189" t="s">
        <v>391</v>
      </c>
      <c r="F189">
        <v>978</v>
      </c>
      <c r="G189" t="s">
        <v>392</v>
      </c>
    </row>
    <row r="190" spans="1:7" x14ac:dyDescent="0.3">
      <c r="A190" t="s">
        <v>1720</v>
      </c>
      <c r="B190" t="s">
        <v>1721</v>
      </c>
      <c r="C190" t="s">
        <v>1722</v>
      </c>
      <c r="D190" t="s">
        <v>1723</v>
      </c>
      <c r="E190" t="s">
        <v>464</v>
      </c>
      <c r="F190">
        <v>951</v>
      </c>
      <c r="G190" t="s">
        <v>465</v>
      </c>
    </row>
    <row r="191" spans="1:7" x14ac:dyDescent="0.3">
      <c r="A191" t="s">
        <v>1724</v>
      </c>
      <c r="B191" t="s">
        <v>1725</v>
      </c>
      <c r="C191" t="s">
        <v>1726</v>
      </c>
      <c r="D191" t="s">
        <v>1727</v>
      </c>
      <c r="E191" t="s">
        <v>391</v>
      </c>
      <c r="F191">
        <v>978</v>
      </c>
      <c r="G191" t="s">
        <v>392</v>
      </c>
    </row>
    <row r="192" spans="1:7" x14ac:dyDescent="0.3">
      <c r="A192" t="s">
        <v>1728</v>
      </c>
      <c r="B192" t="s">
        <v>1729</v>
      </c>
      <c r="C192" t="s">
        <v>1730</v>
      </c>
      <c r="D192" t="s">
        <v>1731</v>
      </c>
      <c r="E192" t="s">
        <v>391</v>
      </c>
      <c r="F192">
        <v>978</v>
      </c>
      <c r="G192" t="s">
        <v>392</v>
      </c>
    </row>
    <row r="193" spans="1:7" x14ac:dyDescent="0.3">
      <c r="A193" t="s">
        <v>1732</v>
      </c>
      <c r="B193" t="s">
        <v>1733</v>
      </c>
      <c r="C193" t="s">
        <v>1734</v>
      </c>
      <c r="D193" t="s">
        <v>1735</v>
      </c>
      <c r="E193" t="s">
        <v>1604</v>
      </c>
      <c r="F193">
        <v>882</v>
      </c>
      <c r="G193" t="s">
        <v>1605</v>
      </c>
    </row>
    <row r="194" spans="1:7" x14ac:dyDescent="0.3">
      <c r="A194" t="s">
        <v>1736</v>
      </c>
      <c r="B194" t="s">
        <v>1737</v>
      </c>
      <c r="C194" t="s">
        <v>1738</v>
      </c>
      <c r="D194" t="s">
        <v>1739</v>
      </c>
      <c r="E194" t="s">
        <v>391</v>
      </c>
      <c r="F194">
        <v>978</v>
      </c>
      <c r="G194" t="s">
        <v>392</v>
      </c>
    </row>
    <row r="195" spans="1:7" x14ac:dyDescent="0.3">
      <c r="A195" t="s">
        <v>1740</v>
      </c>
      <c r="B195" t="s">
        <v>1741</v>
      </c>
      <c r="C195" t="s">
        <v>1742</v>
      </c>
      <c r="D195" t="s">
        <v>1743</v>
      </c>
      <c r="E195" t="s">
        <v>1478</v>
      </c>
      <c r="F195">
        <v>678</v>
      </c>
      <c r="G195" t="s">
        <v>1479</v>
      </c>
    </row>
    <row r="196" spans="1:7" x14ac:dyDescent="0.3">
      <c r="A196" t="s">
        <v>1744</v>
      </c>
      <c r="B196" t="s">
        <v>1745</v>
      </c>
      <c r="C196" t="s">
        <v>1746</v>
      </c>
      <c r="D196" t="s">
        <v>1747</v>
      </c>
      <c r="E196" t="s">
        <v>1413</v>
      </c>
      <c r="F196">
        <v>682</v>
      </c>
      <c r="G196" t="s">
        <v>1414</v>
      </c>
    </row>
    <row r="197" spans="1:7" x14ac:dyDescent="0.3">
      <c r="A197" t="s">
        <v>1748</v>
      </c>
      <c r="B197" t="s">
        <v>1749</v>
      </c>
      <c r="C197" t="s">
        <v>1750</v>
      </c>
      <c r="D197" t="s">
        <v>1751</v>
      </c>
      <c r="E197" t="s">
        <v>653</v>
      </c>
      <c r="F197">
        <v>952</v>
      </c>
      <c r="G197" t="s">
        <v>654</v>
      </c>
    </row>
    <row r="198" spans="1:7" x14ac:dyDescent="0.3">
      <c r="A198" t="s">
        <v>1752</v>
      </c>
      <c r="B198" t="s">
        <v>1753</v>
      </c>
      <c r="C198" t="s">
        <v>1754</v>
      </c>
      <c r="D198" t="s">
        <v>1755</v>
      </c>
      <c r="E198" t="s">
        <v>1395</v>
      </c>
      <c r="F198">
        <v>941</v>
      </c>
      <c r="G198" t="s">
        <v>1396</v>
      </c>
    </row>
    <row r="199" spans="1:7" x14ac:dyDescent="0.3">
      <c r="A199" t="s">
        <v>1756</v>
      </c>
      <c r="B199" t="s">
        <v>1757</v>
      </c>
      <c r="C199" t="s">
        <v>1758</v>
      </c>
      <c r="D199" t="s">
        <v>1759</v>
      </c>
      <c r="E199" t="s">
        <v>1424</v>
      </c>
      <c r="F199">
        <v>690</v>
      </c>
      <c r="G199" t="s">
        <v>1425</v>
      </c>
    </row>
    <row r="200" spans="1:7" x14ac:dyDescent="0.3">
      <c r="A200" t="s">
        <v>1760</v>
      </c>
      <c r="B200" t="s">
        <v>1761</v>
      </c>
      <c r="C200" t="s">
        <v>1762</v>
      </c>
      <c r="D200" t="s">
        <v>1763</v>
      </c>
      <c r="E200" t="s">
        <v>1454</v>
      </c>
      <c r="F200">
        <v>694</v>
      </c>
      <c r="G200" t="s">
        <v>1455</v>
      </c>
    </row>
    <row r="201" spans="1:7" x14ac:dyDescent="0.3">
      <c r="A201" t="s">
        <v>1764</v>
      </c>
      <c r="B201" t="s">
        <v>1765</v>
      </c>
      <c r="C201" t="s">
        <v>1766</v>
      </c>
      <c r="D201" t="s">
        <v>1767</v>
      </c>
      <c r="E201" t="s">
        <v>1442</v>
      </c>
      <c r="F201">
        <v>702</v>
      </c>
      <c r="G201" t="s">
        <v>1443</v>
      </c>
    </row>
    <row r="202" spans="1:7" x14ac:dyDescent="0.3">
      <c r="A202" t="s">
        <v>1768</v>
      </c>
      <c r="B202" t="s">
        <v>1769</v>
      </c>
      <c r="C202" t="s">
        <v>1770</v>
      </c>
      <c r="D202" t="s">
        <v>1771</v>
      </c>
      <c r="E202" t="s">
        <v>391</v>
      </c>
      <c r="F202">
        <v>978</v>
      </c>
      <c r="G202" t="s">
        <v>392</v>
      </c>
    </row>
    <row r="203" spans="1:7" x14ac:dyDescent="0.3">
      <c r="A203" t="s">
        <v>1772</v>
      </c>
      <c r="B203" t="s">
        <v>1773</v>
      </c>
      <c r="C203" t="s">
        <v>1774</v>
      </c>
      <c r="D203" t="s">
        <v>1775</v>
      </c>
      <c r="E203" t="s">
        <v>391</v>
      </c>
      <c r="F203">
        <v>978</v>
      </c>
      <c r="G203" t="s">
        <v>392</v>
      </c>
    </row>
    <row r="204" spans="1:7" x14ac:dyDescent="0.3">
      <c r="A204" t="s">
        <v>1776</v>
      </c>
      <c r="B204" t="s">
        <v>1777</v>
      </c>
      <c r="C204" t="s">
        <v>1778</v>
      </c>
      <c r="D204" t="s">
        <v>1779</v>
      </c>
      <c r="E204" t="s">
        <v>1419</v>
      </c>
      <c r="F204">
        <v>90</v>
      </c>
      <c r="G204" t="s">
        <v>1420</v>
      </c>
    </row>
    <row r="205" spans="1:7" x14ac:dyDescent="0.3">
      <c r="A205" t="s">
        <v>1780</v>
      </c>
      <c r="B205" t="s">
        <v>1781</v>
      </c>
      <c r="C205" t="s">
        <v>1782</v>
      </c>
      <c r="D205" t="s">
        <v>1783</v>
      </c>
      <c r="E205" t="s">
        <v>1460</v>
      </c>
      <c r="F205">
        <v>706</v>
      </c>
      <c r="G205" t="s">
        <v>1461</v>
      </c>
    </row>
    <row r="206" spans="1:7" x14ac:dyDescent="0.3">
      <c r="A206" t="s">
        <v>1784</v>
      </c>
      <c r="B206" t="s">
        <v>1785</v>
      </c>
      <c r="C206" t="s">
        <v>1786</v>
      </c>
      <c r="D206" t="s">
        <v>1787</v>
      </c>
      <c r="E206" t="s">
        <v>1628</v>
      </c>
      <c r="F206">
        <v>710</v>
      </c>
      <c r="G206" t="s">
        <v>1629</v>
      </c>
    </row>
    <row r="207" spans="1:7" x14ac:dyDescent="0.3">
      <c r="A207" t="s">
        <v>1788</v>
      </c>
      <c r="B207" t="s">
        <v>1789</v>
      </c>
      <c r="C207" t="s">
        <v>1790</v>
      </c>
      <c r="D207" t="s">
        <v>1791</v>
      </c>
    </row>
    <row r="208" spans="1:7" x14ac:dyDescent="0.3">
      <c r="A208" t="s">
        <v>1792</v>
      </c>
      <c r="B208" t="s">
        <v>1793</v>
      </c>
      <c r="C208" t="s">
        <v>1794</v>
      </c>
      <c r="D208" t="s">
        <v>1795</v>
      </c>
      <c r="E208" t="s">
        <v>1472</v>
      </c>
      <c r="F208">
        <v>728</v>
      </c>
      <c r="G208" t="s">
        <v>1473</v>
      </c>
    </row>
    <row r="209" spans="1:7" x14ac:dyDescent="0.3">
      <c r="A209" t="s">
        <v>1796</v>
      </c>
      <c r="B209" t="s">
        <v>1797</v>
      </c>
      <c r="C209" t="s">
        <v>1798</v>
      </c>
      <c r="D209" t="s">
        <v>1799</v>
      </c>
      <c r="E209" t="s">
        <v>391</v>
      </c>
      <c r="F209">
        <v>978</v>
      </c>
      <c r="G209" t="s">
        <v>392</v>
      </c>
    </row>
    <row r="210" spans="1:7" x14ac:dyDescent="0.3">
      <c r="A210" t="s">
        <v>1800</v>
      </c>
      <c r="B210" t="s">
        <v>1801</v>
      </c>
      <c r="C210" t="s">
        <v>1802</v>
      </c>
      <c r="D210" t="s">
        <v>1803</v>
      </c>
      <c r="E210" t="s">
        <v>1191</v>
      </c>
      <c r="F210">
        <v>144</v>
      </c>
      <c r="G210" t="s">
        <v>1192</v>
      </c>
    </row>
    <row r="211" spans="1:7" x14ac:dyDescent="0.3">
      <c r="A211" t="s">
        <v>1804</v>
      </c>
      <c r="B211" t="s">
        <v>1805</v>
      </c>
      <c r="C211" t="s">
        <v>1806</v>
      </c>
      <c r="D211" t="s">
        <v>1807</v>
      </c>
      <c r="E211" t="s">
        <v>1430</v>
      </c>
      <c r="F211">
        <v>938</v>
      </c>
      <c r="G211" t="s">
        <v>1431</v>
      </c>
    </row>
    <row r="212" spans="1:7" x14ac:dyDescent="0.3">
      <c r="A212" t="s">
        <v>1808</v>
      </c>
      <c r="B212" t="s">
        <v>1809</v>
      </c>
      <c r="C212" t="s">
        <v>1810</v>
      </c>
      <c r="D212" t="s">
        <v>1811</v>
      </c>
      <c r="E212" t="s">
        <v>1466</v>
      </c>
      <c r="F212">
        <v>968</v>
      </c>
      <c r="G212" t="s">
        <v>1467</v>
      </c>
    </row>
    <row r="213" spans="1:7" x14ac:dyDescent="0.3">
      <c r="A213" t="s">
        <v>1812</v>
      </c>
      <c r="B213" t="s">
        <v>1813</v>
      </c>
      <c r="C213" t="s">
        <v>1814</v>
      </c>
      <c r="D213" t="s">
        <v>1815</v>
      </c>
    </row>
    <row r="214" spans="1:7" x14ac:dyDescent="0.3">
      <c r="A214" t="s">
        <v>1816</v>
      </c>
      <c r="B214" t="s">
        <v>1817</v>
      </c>
      <c r="C214" t="s">
        <v>1818</v>
      </c>
      <c r="D214" t="s">
        <v>1819</v>
      </c>
      <c r="E214" t="s">
        <v>1436</v>
      </c>
      <c r="F214">
        <v>752</v>
      </c>
      <c r="G214" t="s">
        <v>1437</v>
      </c>
    </row>
    <row r="215" spans="1:7" x14ac:dyDescent="0.3">
      <c r="A215" t="s">
        <v>1820</v>
      </c>
      <c r="B215" t="s">
        <v>1821</v>
      </c>
      <c r="C215" t="s">
        <v>1822</v>
      </c>
      <c r="D215" t="s">
        <v>1823</v>
      </c>
      <c r="E215" t="s">
        <v>766</v>
      </c>
      <c r="F215">
        <v>756</v>
      </c>
      <c r="G215" t="s">
        <v>767</v>
      </c>
    </row>
    <row r="216" spans="1:7" x14ac:dyDescent="0.3">
      <c r="A216" t="s">
        <v>1824</v>
      </c>
      <c r="B216" t="s">
        <v>1825</v>
      </c>
      <c r="C216" t="s">
        <v>1826</v>
      </c>
      <c r="D216" t="s">
        <v>1827</v>
      </c>
      <c r="E216" t="s">
        <v>1484</v>
      </c>
      <c r="F216">
        <v>760</v>
      </c>
      <c r="G216" t="s">
        <v>1485</v>
      </c>
    </row>
    <row r="217" spans="1:7" x14ac:dyDescent="0.3">
      <c r="A217" t="s">
        <v>1828</v>
      </c>
      <c r="B217" t="s">
        <v>1829</v>
      </c>
      <c r="C217" t="s">
        <v>1830</v>
      </c>
      <c r="D217" t="s">
        <v>1831</v>
      </c>
      <c r="E217" t="s">
        <v>1542</v>
      </c>
      <c r="F217">
        <v>901</v>
      </c>
      <c r="G217" t="s">
        <v>1543</v>
      </c>
    </row>
    <row r="218" spans="1:7" x14ac:dyDescent="0.3">
      <c r="A218" t="s">
        <v>1832</v>
      </c>
      <c r="B218" t="s">
        <v>1833</v>
      </c>
      <c r="C218" t="s">
        <v>1834</v>
      </c>
      <c r="D218" t="s">
        <v>1835</v>
      </c>
      <c r="E218" t="s">
        <v>1500</v>
      </c>
      <c r="F218">
        <v>972</v>
      </c>
      <c r="G218" t="s">
        <v>1501</v>
      </c>
    </row>
    <row r="219" spans="1:7" x14ac:dyDescent="0.3">
      <c r="A219" t="s">
        <v>1836</v>
      </c>
      <c r="B219" t="s">
        <v>1837</v>
      </c>
      <c r="C219" t="s">
        <v>1838</v>
      </c>
      <c r="D219" t="s">
        <v>1839</v>
      </c>
      <c r="E219" t="s">
        <v>1548</v>
      </c>
      <c r="F219">
        <v>834</v>
      </c>
      <c r="G219" t="s">
        <v>1549</v>
      </c>
    </row>
    <row r="220" spans="1:7" x14ac:dyDescent="0.3">
      <c r="A220" t="s">
        <v>1840</v>
      </c>
      <c r="B220" t="s">
        <v>1841</v>
      </c>
      <c r="C220" t="s">
        <v>1842</v>
      </c>
      <c r="D220" t="s">
        <v>1843</v>
      </c>
      <c r="E220" t="s">
        <v>1494</v>
      </c>
      <c r="F220">
        <v>764</v>
      </c>
      <c r="G220" t="s">
        <v>1495</v>
      </c>
    </row>
    <row r="221" spans="1:7" x14ac:dyDescent="0.3">
      <c r="A221" t="s">
        <v>1844</v>
      </c>
      <c r="B221" t="s">
        <v>1845</v>
      </c>
      <c r="C221" t="s">
        <v>1846</v>
      </c>
      <c r="D221" t="s">
        <v>1847</v>
      </c>
      <c r="E221" t="s">
        <v>105</v>
      </c>
      <c r="F221">
        <v>840</v>
      </c>
      <c r="G221" t="s">
        <v>363</v>
      </c>
    </row>
    <row r="222" spans="1:7" x14ac:dyDescent="0.3">
      <c r="A222" t="s">
        <v>1848</v>
      </c>
      <c r="B222" t="s">
        <v>1849</v>
      </c>
      <c r="C222" t="s">
        <v>1850</v>
      </c>
      <c r="D222" t="s">
        <v>1851</v>
      </c>
      <c r="E222" t="s">
        <v>653</v>
      </c>
      <c r="F222">
        <v>952</v>
      </c>
      <c r="G222" t="s">
        <v>654</v>
      </c>
    </row>
    <row r="223" spans="1:7" x14ac:dyDescent="0.3">
      <c r="A223" t="s">
        <v>1852</v>
      </c>
      <c r="B223" t="s">
        <v>1853</v>
      </c>
      <c r="C223" t="s">
        <v>1854</v>
      </c>
      <c r="D223" t="s">
        <v>1855</v>
      </c>
    </row>
    <row r="224" spans="1:7" x14ac:dyDescent="0.3">
      <c r="A224" t="s">
        <v>1856</v>
      </c>
      <c r="B224" t="s">
        <v>1857</v>
      </c>
      <c r="C224" t="s">
        <v>1858</v>
      </c>
      <c r="D224" t="s">
        <v>1859</v>
      </c>
      <c r="E224" t="s">
        <v>1518</v>
      </c>
      <c r="F224">
        <v>776</v>
      </c>
      <c r="G224" t="s">
        <v>1519</v>
      </c>
    </row>
    <row r="225" spans="1:7" x14ac:dyDescent="0.3">
      <c r="A225" t="s">
        <v>1860</v>
      </c>
      <c r="B225" t="s">
        <v>1861</v>
      </c>
      <c r="C225" t="s">
        <v>1862</v>
      </c>
      <c r="D225" t="s">
        <v>1863</v>
      </c>
      <c r="E225" t="s">
        <v>1530</v>
      </c>
      <c r="F225">
        <v>780</v>
      </c>
      <c r="G225" t="s">
        <v>1531</v>
      </c>
    </row>
    <row r="226" spans="1:7" x14ac:dyDescent="0.3">
      <c r="A226" t="s">
        <v>1864</v>
      </c>
      <c r="B226" t="s">
        <v>1865</v>
      </c>
      <c r="C226" t="s">
        <v>1866</v>
      </c>
      <c r="D226" t="s">
        <v>1867</v>
      </c>
      <c r="E226" t="s">
        <v>1512</v>
      </c>
      <c r="F226">
        <v>788</v>
      </c>
      <c r="G226" t="s">
        <v>1513</v>
      </c>
    </row>
    <row r="227" spans="1:7" x14ac:dyDescent="0.3">
      <c r="A227" t="s">
        <v>1868</v>
      </c>
      <c r="B227" t="s">
        <v>1869</v>
      </c>
      <c r="C227" t="s">
        <v>1870</v>
      </c>
      <c r="D227" t="s">
        <v>1871</v>
      </c>
      <c r="E227" t="s">
        <v>1524</v>
      </c>
      <c r="F227">
        <v>949</v>
      </c>
      <c r="G227" t="s">
        <v>1525</v>
      </c>
    </row>
    <row r="228" spans="1:7" x14ac:dyDescent="0.3">
      <c r="A228" t="s">
        <v>1872</v>
      </c>
      <c r="B228" t="s">
        <v>1873</v>
      </c>
      <c r="C228" t="s">
        <v>1874</v>
      </c>
      <c r="D228" t="s">
        <v>1875</v>
      </c>
      <c r="E228" t="s">
        <v>1506</v>
      </c>
      <c r="F228">
        <v>934</v>
      </c>
      <c r="G228" t="s">
        <v>1507</v>
      </c>
    </row>
    <row r="229" spans="1:7" x14ac:dyDescent="0.3">
      <c r="A229" t="s">
        <v>1876</v>
      </c>
      <c r="B229" t="s">
        <v>1877</v>
      </c>
      <c r="C229" t="s">
        <v>1878</v>
      </c>
      <c r="D229" t="s">
        <v>1879</v>
      </c>
      <c r="E229" t="s">
        <v>105</v>
      </c>
      <c r="F229">
        <v>840</v>
      </c>
      <c r="G229" t="s">
        <v>363</v>
      </c>
    </row>
    <row r="230" spans="1:7" x14ac:dyDescent="0.3">
      <c r="A230" t="s">
        <v>1880</v>
      </c>
      <c r="B230" t="s">
        <v>1881</v>
      </c>
      <c r="C230" t="s">
        <v>1882</v>
      </c>
      <c r="D230" t="s">
        <v>1883</v>
      </c>
      <c r="E230" t="s">
        <v>1536</v>
      </c>
      <c r="F230">
        <v>0</v>
      </c>
      <c r="G230" t="s">
        <v>1537</v>
      </c>
    </row>
    <row r="231" spans="1:7" x14ac:dyDescent="0.3">
      <c r="A231" t="s">
        <v>1884</v>
      </c>
      <c r="B231" t="s">
        <v>1885</v>
      </c>
      <c r="C231" t="s">
        <v>1886</v>
      </c>
      <c r="D231" t="s">
        <v>1887</v>
      </c>
      <c r="E231" t="s">
        <v>1560</v>
      </c>
      <c r="F231">
        <v>800</v>
      </c>
      <c r="G231" t="s">
        <v>1561</v>
      </c>
    </row>
    <row r="232" spans="1:7" x14ac:dyDescent="0.3">
      <c r="A232" t="s">
        <v>1888</v>
      </c>
      <c r="B232" t="s">
        <v>1889</v>
      </c>
      <c r="C232" t="s">
        <v>1890</v>
      </c>
      <c r="D232" t="s">
        <v>1891</v>
      </c>
      <c r="E232" t="s">
        <v>1554</v>
      </c>
      <c r="F232">
        <v>980</v>
      </c>
      <c r="G232" t="s">
        <v>1555</v>
      </c>
    </row>
    <row r="233" spans="1:7" x14ac:dyDescent="0.3">
      <c r="A233" t="s">
        <v>1892</v>
      </c>
      <c r="B233" t="s">
        <v>1893</v>
      </c>
      <c r="C233" t="s">
        <v>1894</v>
      </c>
      <c r="D233" t="s">
        <v>1895</v>
      </c>
      <c r="E233" t="s">
        <v>466</v>
      </c>
      <c r="F233">
        <v>784</v>
      </c>
      <c r="G233" t="s">
        <v>467</v>
      </c>
    </row>
    <row r="234" spans="1:7" x14ac:dyDescent="0.3">
      <c r="A234" t="s">
        <v>1896</v>
      </c>
      <c r="B234" t="s">
        <v>1897</v>
      </c>
      <c r="C234" t="s">
        <v>1898</v>
      </c>
      <c r="D234" t="s">
        <v>1899</v>
      </c>
      <c r="E234" t="s">
        <v>932</v>
      </c>
      <c r="F234">
        <v>826</v>
      </c>
      <c r="G234" t="s">
        <v>933</v>
      </c>
    </row>
    <row r="235" spans="1:7" x14ac:dyDescent="0.3">
      <c r="A235" t="s">
        <v>1900</v>
      </c>
      <c r="B235" t="s">
        <v>1901</v>
      </c>
      <c r="C235" t="s">
        <v>1902</v>
      </c>
      <c r="D235" t="s">
        <v>1903</v>
      </c>
      <c r="E235" t="s">
        <v>1574</v>
      </c>
      <c r="F235">
        <v>858</v>
      </c>
      <c r="G235" t="s">
        <v>1575</v>
      </c>
    </row>
    <row r="236" spans="1:7" x14ac:dyDescent="0.3">
      <c r="A236" t="s">
        <v>1904</v>
      </c>
      <c r="B236" t="s">
        <v>1905</v>
      </c>
      <c r="C236" t="s">
        <v>1906</v>
      </c>
      <c r="D236" t="s">
        <v>1907</v>
      </c>
      <c r="E236" t="s">
        <v>1580</v>
      </c>
      <c r="F236">
        <v>860</v>
      </c>
      <c r="G236" t="s">
        <v>1581</v>
      </c>
    </row>
    <row r="237" spans="1:7" x14ac:dyDescent="0.3">
      <c r="A237" t="s">
        <v>1908</v>
      </c>
      <c r="B237" t="s">
        <v>1909</v>
      </c>
      <c r="C237" t="s">
        <v>1910</v>
      </c>
      <c r="D237" t="s">
        <v>1911</v>
      </c>
      <c r="E237" t="s">
        <v>1598</v>
      </c>
      <c r="F237">
        <v>548</v>
      </c>
      <c r="G237" t="s">
        <v>1599</v>
      </c>
    </row>
    <row r="238" spans="1:7" x14ac:dyDescent="0.3">
      <c r="A238" t="s">
        <v>1912</v>
      </c>
      <c r="B238" t="s">
        <v>1913</v>
      </c>
      <c r="C238" t="s">
        <v>268</v>
      </c>
      <c r="D238" t="s">
        <v>1914</v>
      </c>
      <c r="E238" t="s">
        <v>391</v>
      </c>
      <c r="F238">
        <v>978</v>
      </c>
      <c r="G238" t="s">
        <v>392</v>
      </c>
    </row>
    <row r="239" spans="1:7" x14ac:dyDescent="0.3">
      <c r="A239" t="s">
        <v>1915</v>
      </c>
      <c r="B239" t="s">
        <v>1916</v>
      </c>
      <c r="C239" t="s">
        <v>1917</v>
      </c>
      <c r="D239" t="s">
        <v>1918</v>
      </c>
      <c r="E239" t="s">
        <v>1586</v>
      </c>
      <c r="F239">
        <v>937</v>
      </c>
      <c r="G239" t="s">
        <v>1587</v>
      </c>
    </row>
    <row r="240" spans="1:7" x14ac:dyDescent="0.3">
      <c r="A240" t="s">
        <v>1919</v>
      </c>
      <c r="B240" t="s">
        <v>1920</v>
      </c>
      <c r="C240" t="s">
        <v>1921</v>
      </c>
      <c r="D240" t="s">
        <v>1922</v>
      </c>
      <c r="E240" t="s">
        <v>1592</v>
      </c>
      <c r="F240">
        <v>704</v>
      </c>
      <c r="G240" t="s">
        <v>1593</v>
      </c>
    </row>
    <row r="241" spans="1:7" x14ac:dyDescent="0.3">
      <c r="A241" t="s">
        <v>1923</v>
      </c>
      <c r="B241" t="s">
        <v>1924</v>
      </c>
      <c r="C241" t="s">
        <v>1925</v>
      </c>
      <c r="D241" t="s">
        <v>1926</v>
      </c>
      <c r="E241" t="s">
        <v>105</v>
      </c>
      <c r="F241">
        <v>840</v>
      </c>
      <c r="G241" t="s">
        <v>363</v>
      </c>
    </row>
    <row r="242" spans="1:7" x14ac:dyDescent="0.3">
      <c r="A242" t="s">
        <v>1927</v>
      </c>
      <c r="B242" t="s">
        <v>1928</v>
      </c>
      <c r="C242" t="s">
        <v>1929</v>
      </c>
      <c r="D242" t="s">
        <v>1930</v>
      </c>
    </row>
    <row r="243" spans="1:7" x14ac:dyDescent="0.3">
      <c r="A243" t="s">
        <v>1931</v>
      </c>
      <c r="B243" t="s">
        <v>1932</v>
      </c>
      <c r="C243" t="s">
        <v>1933</v>
      </c>
      <c r="D243" t="s">
        <v>1934</v>
      </c>
    </row>
    <row r="244" spans="1:7" x14ac:dyDescent="0.3">
      <c r="A244" t="s">
        <v>1935</v>
      </c>
      <c r="B244" t="s">
        <v>1936</v>
      </c>
      <c r="C244" t="s">
        <v>1937</v>
      </c>
      <c r="D244" t="s">
        <v>1938</v>
      </c>
      <c r="E244" t="s">
        <v>1622</v>
      </c>
      <c r="F244">
        <v>886</v>
      </c>
      <c r="G244" t="s">
        <v>1623</v>
      </c>
    </row>
    <row r="245" spans="1:7" x14ac:dyDescent="0.3">
      <c r="A245" t="s">
        <v>1939</v>
      </c>
      <c r="B245" t="s">
        <v>1940</v>
      </c>
      <c r="C245" t="s">
        <v>1941</v>
      </c>
      <c r="D245" t="s">
        <v>1942</v>
      </c>
      <c r="E245" t="s">
        <v>1634</v>
      </c>
      <c r="F245">
        <v>967</v>
      </c>
      <c r="G245" t="s">
        <v>1635</v>
      </c>
    </row>
    <row r="246" spans="1:7" x14ac:dyDescent="0.3">
      <c r="A246" t="s">
        <v>1943</v>
      </c>
      <c r="B246" t="s">
        <v>1944</v>
      </c>
      <c r="C246" t="s">
        <v>1945</v>
      </c>
      <c r="D246" t="s">
        <v>1946</v>
      </c>
      <c r="E246" t="s">
        <v>105</v>
      </c>
      <c r="F246">
        <v>840</v>
      </c>
      <c r="G246" t="s">
        <v>363</v>
      </c>
    </row>
  </sheetData>
  <sortState xmlns:xlrd2="http://schemas.microsoft.com/office/spreadsheetml/2017/richdata2" ref="H9:J155">
    <sortCondition ref="H9:H155"/>
  </sortState>
  <pageMargins left="0.7" right="0.7" top="0.75" bottom="0.75" header="0.3" footer="0.3"/>
  <pageSetup paperSize="9" orientation="portrait" r:id="rId1"/>
  <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6C87-871D-477C-8313-8276D32C49A4}">
  <dimension ref="A1:B1"/>
  <sheetViews>
    <sheetView tabSelected="1" workbookViewId="0">
      <selection activeCell="B1" sqref="B1"/>
    </sheetView>
  </sheetViews>
  <sheetFormatPr defaultRowHeight="14.4" x14ac:dyDescent="0.3"/>
  <cols>
    <col min="1" max="1" width="10.5546875" bestFit="1" customWidth="1"/>
    <col min="2" max="2" width="59.21875" customWidth="1"/>
  </cols>
  <sheetData>
    <row r="1" spans="1:2" ht="100.8" x14ac:dyDescent="0.3">
      <c r="A1" s="288">
        <v>45860</v>
      </c>
      <c r="B1" s="289" t="s">
        <v>1947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08D2786879A84C98C986A1D2FE2AC0" ma:contentTypeVersion="18" ma:contentTypeDescription="Create a new document." ma:contentTypeScope="" ma:versionID="23cef727ba65d2ecc24e2a1fbd298925">
  <xsd:schema xmlns:xsd="http://www.w3.org/2001/XMLSchema" xmlns:xs="http://www.w3.org/2001/XMLSchema" xmlns:p="http://schemas.microsoft.com/office/2006/metadata/properties" xmlns:ns2="0c958bcd-fe3d-4310-8463-0016d19558cc" xmlns:ns3="36538d5f-f7e1-46e7-b8e6-8d0f62ce9765" targetNamespace="http://schemas.microsoft.com/office/2006/metadata/properties" ma:root="true" ma:fieldsID="2978534243de8d7d19195d005391593c" ns2:_="" ns3:_="">
    <xsd:import namespace="0c958bcd-fe3d-4310-8463-0016d19558cc"/>
    <xsd:import namespace="36538d5f-f7e1-46e7-b8e6-8d0f62ce976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958bcd-fe3d-4310-8463-0016d19558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b58f297-623d-4bc9-82bf-53ab639f8509"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538d5f-f7e1-46e7-b8e6-8d0f62ce976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e301e53-ab4a-4184-9aa6-99509ffdd4e5}" ma:internalName="TaxCatchAll" ma:showField="CatchAllData" ma:web="36538d5f-f7e1-46e7-b8e6-8d0f62ce97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c958bcd-fe3d-4310-8463-0016d19558cc">
      <Terms xmlns="http://schemas.microsoft.com/office/infopath/2007/PartnerControls"/>
    </lcf76f155ced4ddcb4097134ff3c332f>
    <TaxCatchAll xmlns="36538d5f-f7e1-46e7-b8e6-8d0f62ce9765" xsi:nil="true"/>
  </documentManagement>
</p:properties>
</file>

<file path=customXml/item4.xml>��< ? x m l   v e r s i o n = " 1 . 0 "   e n c o d i n g = " u t f - 1 6 " ? > < D a t a M a s h u p   x m l n s = " h t t p : / / s c h e m a s . m i c r o s o f t . c o m / D a t a M a s h u p " > A A A A A B M E A A B Q S w M E F A A C A A g A M W Q t T T / M I q 6 o A A A A + Q A A A B I A H A B D b 2 5 m a W c v U G F j a 2 F n Z S 5 4 b W w g o h g A K K A U A A A A A A A A A A A A A A A A A A A A A A A A A A A A h Y 9 N D o I w G E S v Q r q n f w R j y E d Z u B U 1 M T F u K 1 Z o h G J o s d z N h U f y C p I o 6 s 7 l T N 4 k b x 6 3 O 2 R D U w d X 1 V n d m h Q x T F G g T N E e t S l T 1 L t T O E e Z g I 0 s z r J U w Q g b m w x W p 6 h y 7 p I Q 4 r 3 H P s J t V x J O K S P 7 f L k t K t X I U B v r p C k U + q y O / 1 d I w O 4 l I z i O Z z i m P M K M U Q 5 k 6 i H X 5 s v w U R l T I D 8 l L P r a 9 Z 0 S 5 h C u 1 k C m C O R 9 Q z w B U E s D B B Q A A g A I A D F k L 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Z C 1 N s C b m + Q k B A A A K B A A A E w A c A E Z v c m 1 1 b G F z L 1 N l Y 3 R p b 2 4 x L m 0 g o h g A K K A U A A A A A A A A A A A A A A A A A A A A A A A A A A A A 7 Z F B a 8 J A E I X v g f y H Y b 0 k E A R t b 8 V T a L 1 I D 0 2 g B x F Z 0 1 G D m 1 m Z 3 Q R D y H / v p g G R x v g D S v e y M N + 8 x / C e w c z m m i D p / 9 m L 7 / m e O U r G L 1 j q C p k K J L t l r J B K N F s r d w p h A Q q t 7 4 F 7 i S 4 5 6 y a v l w z V N C 6 Z n e B T 8 2 m n 9 S k I m / W 7 L H A h R s 3 E p l 3 H m q w j m 6 j 3 n I j 4 K O n g T k j r M w p n n n a b 0 5 Q l m b 3 m I t a q L K i D J u g P i J p G L N 8 S W D l v B T M R g X U U L F 5 s G 8 E t m z 9 g T w / Y 8 1 0 W K 2 l M v s 8 z 2 c U 3 W O l i 1 T w Y f / Q J g L G M s g B y C Q 3 d r 4 G B P C B l 9 a h L J V V 5 1 U u q f 2 B f x C 9 V G / p e T n d D v i 1 + M t 4 W B P N Q / P f / B / v / B l B L A Q I t A B Q A A g A I A D F k L U 0 / z C K u q A A A A P k A A A A S A A A A A A A A A A A A A A A A A A A A A A B D b 2 5 m a W c v U G F j a 2 F n Z S 5 4 b W x Q S w E C L Q A U A A I A C A A x Z C 1 N D 8 r p q 6 Q A A A D p A A A A E w A A A A A A A A A A A A A A A A D 0 A A A A W 0 N v b n R l b n R f V H l w Z X N d L n h t b F B L A Q I t A B Q A A g A I A D F k L U 2 w J u b 5 C Q E A A A o E A A A T A A A A A A A A A A A A A A A A A O U B A A B G b 3 J t d W x h c y 9 T Z W N 0 a W 9 u M S 5 t U E s F B g A A A A A D A A M A w g A A A D 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E c A A A A A A A A / x 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H b 3 Z l c m 5 t Z W 5 0 X 3 J l d m V u d W V z X 3 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O Y W 1 l V X B k Y X R l Z E F m d G V y R m l s b C I g V m F s d W U 9 I m w w 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E 4 L T A 4 L T I x V D E x O j Q z O j A z L j Q 2 N D U y O D B a I i A v P j x F b n R y e S B U e X B l P S J G a W x s Q 2 9 s d W 1 u V H l w Z X M i I F Z h b H V l P S J z Q m d Z R 0 J n W U d C Z 1 l B Q m c 9 P S I g L z 4 8 R W 5 0 c n k g V H l w Z T 0 i R m l s b E N v b H V t b k 5 h b W V z I i B W Y W x 1 Z T 0 i c 1 s m c X V v d D t H R l M g T G V 2 Z W w g M S Z x d W 9 0 O y w m c X V v d D t H R l M g T G V 2 Z W w g M i Z x d W 9 0 O y w m c X V v d D t H R l M g T G V 2 Z W w g M y Z x d W 9 0 O y w m c X V v d D t H R l M g T G V 2 Z W w g N C Z x d W 9 0 O y w m c X V v d D t H R l M g Q 2 x h c 3 N p Z m l j Y X R p b 2 4 m c X V v d D s s J n F 1 b 3 Q 7 U 2 V j d G 9 y J n F 1 b 3 Q 7 L C Z x d W 9 0 O 1 J l d m V u d W U g c 3 R y Z W F t I G 5 h b W U m c X V v d D s s J n F 1 b 3 Q 7 R 2 9 2 Z X J u b W V u d C B h Z 2 V u Y 3 k m c X V v d D s s J n F 1 b 3 Q 7 U m V 2 Z W 5 1 Z S B 2 Y W x 1 Z S Z x d W 9 0 O y w m c X V v d D t D d X J y Z W 5 j 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b 3 Z l c m 5 t Z W 5 0 X 3 J l d m V u d W V z X 3 R h Y m x l L 0 N o Y W 5 n Z W Q g V H l w Z S 5 7 R 0 Z T I E x l d m V s I D E s M H 0 m c X V v d D s s J n F 1 b 3 Q 7 U 2 V j d G l v b j E v R 2 9 2 Z X J u b W V u d F 9 y Z X Z l b n V l c 1 9 0 Y W J s Z S 9 D a G F u Z 2 V k I F R 5 c G U u e 0 d G U y B M Z X Z l b C A y L D F 9 J n F 1 b 3 Q 7 L C Z x d W 9 0 O 1 N l Y 3 R p b 2 4 x L 0 d v d m V y b m 1 l b n R f c m V 2 Z W 5 1 Z X N f d G F i b G U v Q 2 h h b m d l Z C B U e X B l L n t H R l M g T G V 2 Z W w g M y w y f S Z x d W 9 0 O y w m c X V v d D t T Z W N 0 a W 9 u M S 9 H b 3 Z l c m 5 t Z W 5 0 X 3 J l d m V u d W V z X 3 R h Y m x l L 0 N o Y W 5 n Z W Q g V H l w Z S 5 7 R 0 Z T I E x l d m V s I D Q s M 3 0 m c X V v d D s s J n F 1 b 3 Q 7 U 2 V j d G l v b j E v R 2 9 2 Z X J u b W V u d F 9 y Z X Z l b n V l c 1 9 0 Y W J s Z S 9 D a G F u Z 2 V k I F R 5 c G U u e 0 d G U y B D b G F z c 2 l m a W N h d G l v b i w 0 f S Z x d W 9 0 O y w m c X V v d D t T Z W N 0 a W 9 u M S 9 H b 3 Z l c m 5 t Z W 5 0 X 3 J l d m V u d W V z X 3 R h Y m x l L 0 N o Y W 5 n Z W Q g V H l w Z S 5 7 U 2 V j d G 9 y L D V 9 J n F 1 b 3 Q 7 L C Z x d W 9 0 O 1 N l Y 3 R p b 2 4 x L 0 d v d m V y b m 1 l b n R f c m V 2 Z W 5 1 Z X N f d G F i b G U v Q 2 h h b m d l Z C B U e X B l L n t S Z X Z l b n V l I H N 0 c m V h b S B u Y W 1 l L D Z 9 J n F 1 b 3 Q 7 L C Z x d W 9 0 O 1 N l Y 3 R p b 2 4 x L 0 d v d m V y b m 1 l b n R f c m V 2 Z W 5 1 Z X N f d G F i b G U v Q 2 h h b m d l Z C B U e X B l L n t H b 3 Z l c m 5 t Z W 5 0 I G F n Z W 5 j e S w 3 f S Z x d W 9 0 O y w m c X V v d D t T Z W N 0 a W 9 u M S 9 H b 3 Z l c m 5 t Z W 5 0 X 3 J l d m V u d W V z X 3 R h Y m x l L 0 N o Y W 5 n Z W Q g V H l w Z S 5 7 U m V 2 Z W 5 1 Z S B 2 Y W x 1 Z S w 4 f S Z x d W 9 0 O y w m c X V v d D t T Z W N 0 a W 9 u M S 9 H b 3 Z l c m 5 t Z W 5 0 X 3 J l d m V u d W V z X 3 R h Y m x l L 0 N o Y W 5 n Z W Q g V H l w Z S 5 7 Q 3 V y c m V u Y 3 k s O X 0 m c X V v d D t d L C Z x d W 9 0 O 0 N v b H V t b k N v d W 5 0 J n F 1 b 3 Q 7 O j E w L C Z x d W 9 0 O 0 t l e U N v b H V t b k 5 h b W V z J n F 1 b 3 Q 7 O l t d L C Z x d W 9 0 O 0 N v b H V t b k l k Z W 5 0 a X R p Z X M m c X V v d D s 6 W y Z x d W 9 0 O 1 N l Y 3 R p b 2 4 x L 0 d v d m V y b m 1 l b n R f c m V 2 Z W 5 1 Z X N f d G F i b G U v Q 2 h h b m d l Z C B U e X B l L n t H R l M g T G V 2 Z W w g M S w w f S Z x d W 9 0 O y w m c X V v d D t T Z W N 0 a W 9 u M S 9 H b 3 Z l c m 5 t Z W 5 0 X 3 J l d m V u d W V z X 3 R h Y m x l L 0 N o Y W 5 n Z W Q g V H l w Z S 5 7 R 0 Z T I E x l d m V s I D I s M X 0 m c X V v d D s s J n F 1 b 3 Q 7 U 2 V j d G l v b j E v R 2 9 2 Z X J u b W V u d F 9 y Z X Z l b n V l c 1 9 0 Y W J s Z S 9 D a G F u Z 2 V k I F R 5 c G U u e 0 d G U y B M Z X Z l b C A z L D J 9 J n F 1 b 3 Q 7 L C Z x d W 9 0 O 1 N l Y 3 R p b 2 4 x L 0 d v d m V y b m 1 l b n R f c m V 2 Z W 5 1 Z X N f d G F i b G U v Q 2 h h b m d l Z C B U e X B l L n t H R l M g T G V 2 Z W w g N C w z f S Z x d W 9 0 O y w m c X V v d D t T Z W N 0 a W 9 u M S 9 H b 3 Z l c m 5 t Z W 5 0 X 3 J l d m V u d W V z X 3 R h Y m x l L 0 N o Y W 5 n Z W Q g V H l w Z S 5 7 R 0 Z T I E N s Y X N z a W Z p Y 2 F 0 a W 9 u L D R 9 J n F 1 b 3 Q 7 L C Z x d W 9 0 O 1 N l Y 3 R p b 2 4 x L 0 d v d m V y b m 1 l b n R f c m V 2 Z W 5 1 Z X N f d G F i b G U v Q 2 h h b m d l Z C B U e X B l L n t T Z W N 0 b 3 I s N X 0 m c X V v d D s s J n F 1 b 3 Q 7 U 2 V j d G l v b j E v R 2 9 2 Z X J u b W V u d F 9 y Z X Z l b n V l c 1 9 0 Y W J s Z S 9 D a G F u Z 2 V k I F R 5 c G U u e 1 J l d m V u d W U g c 3 R y Z W F t I G 5 h b W U s N n 0 m c X V v d D s s J n F 1 b 3 Q 7 U 2 V j d G l v b j E v R 2 9 2 Z X J u b W V u d F 9 y Z X Z l b n V l c 1 9 0 Y W J s Z S 9 D a G F u Z 2 V k I F R 5 c G U u e 0 d v d m V y b m 1 l b n Q g Y W d l b m N 5 L D d 9 J n F 1 b 3 Q 7 L C Z x d W 9 0 O 1 N l Y 3 R p b 2 4 x L 0 d v d m V y b m 1 l b n R f c m V 2 Z W 5 1 Z X N f d G F i b G U v Q 2 h h b m d l Z C B U e X B l L n t S Z X Z l b n V l I H Z h b H V l L D h 9 J n F 1 b 3 Q 7 L C Z x d W 9 0 O 1 N l Y 3 R p b 2 4 x L 0 d v d m V y b m 1 l b n R f c m V 2 Z W 5 1 Z X N f d G F i b G U v Q 2 h h b m d l Z C B U e X B l L n t D d X J y Z W 5 j e S w 5 f S Z x d W 9 0 O 1 0 s J n F 1 b 3 Q 7 U m V s Y X R p b 2 5 z a G l w S W 5 m b y Z x d W 9 0 O z p b X X 0 i I C 8 + P C 9 T d G F i b G V F b n R y a W V z P j w v S X R l b T 4 8 S X R l b T 4 8 S X R l b U x v Y 2 F 0 a W 9 u P j x J d G V t V H l w Z T 5 G b 3 J t d W x h P C 9 J d G V t V H l w Z T 4 8 S X R l b V B h d G g + U 2 V j d G l v b j E v R 2 9 2 Z X J u b W V u d F 9 y Z X Z l b n V l c 1 9 0 Y W J s Z S 9 T b 3 V y Y 2 U 8 L 0 l 0 Z W 1 Q Y X R o P j w v S X R l b U x v Y 2 F 0 a W 9 u P j x T d G F i b G V F b n R y a W V z I C 8 + P C 9 J d G V t P j x J d G V t P j x J d G V t T G 9 j Y X R p b 2 4 + P E l 0 Z W 1 U e X B l P k Z v c m 1 1 b G E 8 L 0 l 0 Z W 1 U e X B l P j x J d G V t U G F 0 a D 5 T Z W N 0 a W 9 u M S 9 H b 3 Z l c m 5 t Z W 5 0 X 3 J l d m V u d W V z X 3 R h Y m x l L 0 N o Y W 5 n Z W Q l M j B U e X B l P C 9 J d G V t U G F 0 a D 4 8 L 0 l 0 Z W 1 M b 2 N h d G l v b j 4 8 U 3 R h Y m x l R W 5 0 c m l l c y A v P j w v S X R l b T 4 8 S X R l b T 4 8 S X R l b U x v Y 2 F 0 a W 9 u P j x J d G V t V H l w Z T 5 G b 3 J t d W x h P C 9 J d G V t V H l w Z T 4 8 S X R l b V B h d G g + U 2 V j d G l v b j E v R 2 9 2 Z X J u b W V u d F 9 y Z X Z l b n V l c 1 9 0 Y W J s Z 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x O C 0 w O S 0 x M 1 Q x M D o z M z o y M i 4 1 O T I x N j c 5 W i I g L z 4 8 R W 5 0 c n k g V H l w Z T 0 i R m l s b E N v b H V t b l R 5 c G V z I i B W Y W x 1 Z T 0 i c 0 J n W U d C Z 1 l H Q m d Z Q U J n P T 0 i I C 8 + P E V u d H J 5 I F R 5 c G U 9 I k Z p b G x D b 2 x 1 b W 5 O Y W 1 l c y I g V m F s d W U 9 I n N b J n F 1 b 3 Q 7 R 0 Z T I E x l d m V s I D E m c X V v d D s s J n F 1 b 3 Q 7 R 0 Z T I E x l d m V s I D I m c X V v d D s s J n F 1 b 3 Q 7 R 0 Z T I E x l d m V s I D M m c X V v d D s s J n F 1 b 3 Q 7 R 0 Z T I E x l d m V s I D Q m c X V v d D s s J n F 1 b 3 Q 7 R 0 Z T I E N s Y X N z a W Z p Y 2 F 0 a W 9 u J n F 1 b 3 Q 7 L C Z x d W 9 0 O 1 N l Y 3 R v c i Z x d W 9 0 O y w m c X V v d D t S Z X Z l b n V l I H N 0 c m V h b S B u Y W 1 l J n F 1 b 3 Q 7 L C Z x d W 9 0 O 0 d v d m V y b m 1 l b n Q g Y W d l b m N 5 J n F 1 b 3 Q 7 L C Z x d W 9 0 O 1 J l d m V u d W U g d m F s d W U m c X V v d D s s J n F 1 b 3 Q 7 Q 3 V y c m V u Y 3 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2 9 2 Z X J u b W V u d F 9 y Z X Z l b n V l c 1 9 0 Y W J s Z S A o M i k v Q 2 h h b m d l Z C B U e X B l L n t H R l M g T G V 2 Z W w g M S w w f S Z x d W 9 0 O y w m c X V v d D t T Z W N 0 a W 9 u M S 9 H b 3 Z l c m 5 t Z W 5 0 X 3 J l d m V u d W V z X 3 R h Y m x l I C g y K S 9 D a G F u Z 2 V k I F R 5 c G U u e 0 d G U y B M Z X Z l b C A y L D F 9 J n F 1 b 3 Q 7 L C Z x d W 9 0 O 1 N l Y 3 R p b 2 4 x L 0 d v d m V y b m 1 l b n R f c m V 2 Z W 5 1 Z X N f d G F i b G U g K D I p L 0 N o Y W 5 n Z W Q g V H l w Z S 5 7 R 0 Z T I E x l d m V s I D M s M n 0 m c X V v d D s s J n F 1 b 3 Q 7 U 2 V j d G l v b j E v R 2 9 2 Z X J u b W V u d F 9 y Z X Z l b n V l c 1 9 0 Y W J s Z S A o M i k v Q 2 h h b m d l Z C B U e X B l L n t H R l M g T G V 2 Z W w g N C w z f S Z x d W 9 0 O y w m c X V v d D t T Z W N 0 a W 9 u M S 9 H b 3 Z l c m 5 t Z W 5 0 X 3 J l d m V u d W V z X 3 R h Y m x l I C g y K S 9 D a G F u Z 2 V k I F R 5 c G U u e 0 d G U y B D b G F z c 2 l m a W N h d G l v b i w 0 f S Z x d W 9 0 O y w m c X V v d D t T Z W N 0 a W 9 u M S 9 H b 3 Z l c m 5 t Z W 5 0 X 3 J l d m V u d W V z X 3 R h Y m x l I C g y K S 9 D a G F u Z 2 V k I F R 5 c G U u e 1 N l Y 3 R v c i w 1 f S Z x d W 9 0 O y w m c X V v d D t T Z W N 0 a W 9 u M S 9 H b 3 Z l c m 5 t Z W 5 0 X 3 J l d m V u d W V z X 3 R h Y m x l I C g y K S 9 D a G F u Z 2 V k I F R 5 c G U u e 1 J l d m V u d W U g c 3 R y Z W F t I G 5 h b W U s N n 0 m c X V v d D s s J n F 1 b 3 Q 7 U 2 V j d G l v b j E v R 2 9 2 Z X J u b W V u d F 9 y Z X Z l b n V l c 1 9 0 Y W J s Z S A o M i k v Q 2 h h b m d l Z C B U e X B l L n t H b 3 Z l c m 5 t Z W 5 0 I G F n Z W 5 j e S w 3 f S Z x d W 9 0 O y w m c X V v d D t T Z W N 0 a W 9 u M S 9 H b 3 Z l c m 5 t Z W 5 0 X 3 J l d m V u d W V z X 3 R h Y m x l I C g y K S 9 D a G F u Z 2 V k I F R 5 c G U u e 1 J l d m V u d W U g d m F s d W U s O H 0 m c X V v d D s s J n F 1 b 3 Q 7 U 2 V j d G l v b j E v R 2 9 2 Z X J u b W V u d F 9 y Z X Z l b n V l c 1 9 0 Y W J s Z S A o M i k v Q 2 h h b m d l Z C B U e X B l L n t D d X J y Z W 5 j e S w 5 f S Z x d W 9 0 O 1 0 s J n F 1 b 3 Q 7 Q 2 9 s d W 1 u Q 2 9 1 b n Q m c X V v d D s 6 M T A s J n F 1 b 3 Q 7 S 2 V 5 Q 2 9 s d W 1 u T m F t Z X M m c X V v d D s 6 W 1 0 s J n F 1 b 3 Q 7 Q 2 9 s d W 1 u S W R l b n R p d G l l c y Z x d W 9 0 O z p b J n F 1 b 3 Q 7 U 2 V j d G l v b j E v R 2 9 2 Z X J u b W V u d F 9 y Z X Z l b n V l c 1 9 0 Y W J s Z S A o M i k v Q 2 h h b m d l Z C B U e X B l L n t H R l M g T G V 2 Z W w g M S w w f S Z x d W 9 0 O y w m c X V v d D t T Z W N 0 a W 9 u M S 9 H b 3 Z l c m 5 t Z W 5 0 X 3 J l d m V u d W V z X 3 R h Y m x l I C g y K S 9 D a G F u Z 2 V k I F R 5 c G U u e 0 d G U y B M Z X Z l b C A y L D F 9 J n F 1 b 3 Q 7 L C Z x d W 9 0 O 1 N l Y 3 R p b 2 4 x L 0 d v d m V y b m 1 l b n R f c m V 2 Z W 5 1 Z X N f d G F i b G U g K D I p L 0 N o Y W 5 n Z W Q g V H l w Z S 5 7 R 0 Z T I E x l d m V s I D M s M n 0 m c X V v d D s s J n F 1 b 3 Q 7 U 2 V j d G l v b j E v R 2 9 2 Z X J u b W V u d F 9 y Z X Z l b n V l c 1 9 0 Y W J s Z S A o M i k v Q 2 h h b m d l Z C B U e X B l L n t H R l M g T G V 2 Z W w g N C w z f S Z x d W 9 0 O y w m c X V v d D t T Z W N 0 a W 9 u M S 9 H b 3 Z l c m 5 t Z W 5 0 X 3 J l d m V u d W V z X 3 R h Y m x l I C g y K S 9 D a G F u Z 2 V k I F R 5 c G U u e 0 d G U y B D b G F z c 2 l m a W N h d G l v b i w 0 f S Z x d W 9 0 O y w m c X V v d D t T Z W N 0 a W 9 u M S 9 H b 3 Z l c m 5 t Z W 5 0 X 3 J l d m V u d W V z X 3 R h Y m x l I C g y K S 9 D a G F u Z 2 V k I F R 5 c G U u e 1 N l Y 3 R v c i w 1 f S Z x d W 9 0 O y w m c X V v d D t T Z W N 0 a W 9 u M S 9 H b 3 Z l c m 5 t Z W 5 0 X 3 J l d m V u d W V z X 3 R h Y m x l I C g y K S 9 D a G F u Z 2 V k I F R 5 c G U u e 1 J l d m V u d W U g c 3 R y Z W F t I G 5 h b W U s N n 0 m c X V v d D s s J n F 1 b 3 Q 7 U 2 V j d G l v b j E v R 2 9 2 Z X J u b W V u d F 9 y Z X Z l b n V l c 1 9 0 Y W J s Z S A o M i k v Q 2 h h b m d l Z C B U e X B l L n t H b 3 Z l c m 5 t Z W 5 0 I G F n Z W 5 j e S w 3 f S Z x d W 9 0 O y w m c X V v d D t T Z W N 0 a W 9 u M S 9 H b 3 Z l c m 5 t Z W 5 0 X 3 J l d m V u d W V z X 3 R h Y m x l I C g y K S 9 D a G F u Z 2 V k I F R 5 c G U u e 1 J l d m V u d W U g d m F s d W U s O H 0 m c X V v d D s s J n F 1 b 3 Q 7 U 2 V j d G l v b j E v R 2 9 2 Z X J u b W V u d F 9 y Z X Z l b n V l c 1 9 0 Y W J s Z S A o M i k v Q 2 h h b m d l Z C B U e X B l L n t D d X J y Z W 5 j e S w 5 f S Z x d W 9 0 O 1 0 s J n F 1 b 3 Q 7 U m V s Y X R p b 2 5 z a G l w S W 5 m b y Z x d W 9 0 O z p b X X 0 i I C 8 + P C 9 T d G F i b G V F b n R y a W V z P j w v S X R l b T 4 8 S X R l b T 4 8 S X R l b U x v Y 2 F 0 a W 9 u P j x J d G V t V H l w Z T 5 G b 3 J t d W x h P C 9 J d G V t V H l w Z T 4 8 S X R l b V B h d G g + U 2 V j d G l v b j E v R 2 9 2 Z X J u b W V u d F 9 y Z X Z l b n V l c 1 9 0 Y W J s Z S U y M C g y K S 9 T b 3 V y Y 2 U 8 L 0 l 0 Z W 1 Q Y X R o P j w v S X R l b U x v Y 2 F 0 a W 9 u P j x T d G F i b G V F b n R y a W V z I C 8 + P C 9 J d G V t P j x J d G V t P j x J d G V t T G 9 j Y X R p b 2 4 + P E l 0 Z W 1 U e X B l P k Z v c m 1 1 b G E 8 L 0 l 0 Z W 1 U e X B l P j x J d G V t U G F 0 a D 5 T Z W N 0 a W 9 u M S 9 H b 3 Z l c m 5 t Z W 5 0 X 3 J l d m V u d W V z X 3 R h Y m x l J T I w K D I p L 0 N o Y W 5 n Z W Q l M j B U e X B l P C 9 J d G V t U G F 0 a D 4 8 L 0 l 0 Z W 1 M b 2 N h d G l v b j 4 8 U 3 R h Y m x l R W 5 0 c m l l c y A v P j w v S X R l b T 4 8 L 0 l 0 Z W 1 z P j w v T G 9 j Y W x Q Y W N r Y W d l T W V 0 Y W R h d G F G a W x l P h Y A A A B Q S w U G A A A A A A A A A A A A A A A A A A A A A A A A 2 g A A A A E A A A D Q j J 3 f A R X R E Y x 6 A M B P w p f r A Q A A A L 1 1 N m I i f u 5 P v o q V P M l o j m A A A A A A A g A A A A A A A 2 Y A A M A A A A A Q A A A A N V 0 d X L O y 5 E s y E 8 5 a m 9 / q 5 A A A A A A E g A A A o A A A A B A A A A A C e S W o M j 2 F f i a j s o I Z I Q J B U A A A A O X K 1 6 3 9 z z 3 u E Y f I V 0 R M u o E y J P C E r m G s c t L K I 9 2 Z 2 0 z 9 f m G a G p P w E f z W Y U Q N g d W K 3 V Q x P z K N R B I Y V B J D K Q B 2 f L z K w r m 0 q d b y 1 F u u f 7 R l z n X g F A A A A A m 5 g M Q q e H N f v O k M v O V P x i h B / i L D < / D a t a M a s h u p > 
</file>

<file path=customXml/itemProps1.xml><?xml version="1.0" encoding="utf-8"?>
<ds:datastoreItem xmlns:ds="http://schemas.openxmlformats.org/officeDocument/2006/customXml" ds:itemID="{D54F90D9-6E1E-43EA-AB01-9921EA13ECBF}">
  <ds:schemaRefs>
    <ds:schemaRef ds:uri="http://schemas.microsoft.com/sharepoint/v3/contenttype/forms"/>
  </ds:schemaRefs>
</ds:datastoreItem>
</file>

<file path=customXml/itemProps2.xml><?xml version="1.0" encoding="utf-8"?>
<ds:datastoreItem xmlns:ds="http://schemas.openxmlformats.org/officeDocument/2006/customXml" ds:itemID="{48A32E64-580A-48EA-B5ED-E923782B1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958bcd-fe3d-4310-8463-0016d19558cc"/>
    <ds:schemaRef ds:uri="36538d5f-f7e1-46e7-b8e6-8d0f62ce9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B73A9A-A04F-41FF-96F9-A7BAA5B16ED1}">
  <ds:schemaRefs>
    <ds:schemaRef ds:uri="http://schemas.microsoft.com/office/2006/metadata/properties"/>
    <ds:schemaRef ds:uri="http://schemas.microsoft.com/office/infopath/2007/PartnerControls"/>
    <ds:schemaRef ds:uri="0c958bcd-fe3d-4310-8463-0016d19558cc"/>
    <ds:schemaRef ds:uri="36538d5f-f7e1-46e7-b8e6-8d0f62ce9765"/>
  </ds:schemaRefs>
</ds:datastoreItem>
</file>

<file path=customXml/itemProps4.xml><?xml version="1.0" encoding="utf-8"?>
<ds:datastoreItem xmlns:ds="http://schemas.openxmlformats.org/officeDocument/2006/customXml" ds:itemID="{7BDA85FB-57D5-4A9F-A904-DAE491709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23</vt:i4>
      </vt:variant>
    </vt:vector>
  </HeadingPairs>
  <TitlesOfParts>
    <vt:vector size="31" baseType="lpstr">
      <vt:lpstr>Introduction</vt:lpstr>
      <vt:lpstr>1_About</vt:lpstr>
      <vt:lpstr>2_Economic contribution</vt:lpstr>
      <vt:lpstr>3_Entities and projects List</vt:lpstr>
      <vt:lpstr>4_Extractive revenues -full-</vt:lpstr>
      <vt:lpstr>5_Gov revenues (comp+proj)</vt:lpstr>
      <vt:lpstr>Lists</vt:lpstr>
      <vt:lpstr>Changelog</vt:lpstr>
      <vt:lpstr>Agency_type</vt:lpstr>
      <vt:lpstr>Commodities_list</vt:lpstr>
      <vt:lpstr>Commodity_names</vt:lpstr>
      <vt:lpstr>Companies_list</vt:lpstr>
      <vt:lpstr>Countries_list</vt:lpstr>
      <vt:lpstr>Currency_code_list</vt:lpstr>
      <vt:lpstr>GFS_list</vt:lpstr>
      <vt:lpstr>gov_rev_proj_comp_totals</vt:lpstr>
      <vt:lpstr>gov_revenue_totals</vt:lpstr>
      <vt:lpstr>Government_entities_list</vt:lpstr>
      <vt:lpstr>'1_About'!Print_Area</vt:lpstr>
      <vt:lpstr>'3_Entities and projects List'!Print_Area</vt:lpstr>
      <vt:lpstr>Introduction!Print_Area</vt:lpstr>
      <vt:lpstr>Project_phases_list</vt:lpstr>
      <vt:lpstr>Projectname</vt:lpstr>
      <vt:lpstr>Reliability</vt:lpstr>
      <vt:lpstr>Reporting_options_list</vt:lpstr>
      <vt:lpstr>Revenue_stream_list</vt:lpstr>
      <vt:lpstr>Sector_list</vt:lpstr>
      <vt:lpstr>Simple_options_list</vt:lpstr>
      <vt:lpstr>Total_reconciled</vt:lpstr>
      <vt:lpstr>Total_revenues</vt:lpstr>
      <vt:lpstr>What_is_GFS?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EITI International Secretariat</dc:creator>
  <cp:keywords/>
  <dc:description/>
  <cp:lastModifiedBy>Jo Cook</cp:lastModifiedBy>
  <cp:revision/>
  <dcterms:created xsi:type="dcterms:W3CDTF">2018-04-20T09:16:43Z</dcterms:created>
  <dcterms:modified xsi:type="dcterms:W3CDTF">2025-07-22T12:35:40Z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0x010100AF08D2786879A84C98C986A1D2FE2AC0</vt:lpwstr>
  </property>
  <property fmtid="{D5CDD505-2E9C-101B-9397-08002B2CF9AE}" pid="3" name="MediaServiceImageTags">
    <vt:lpwstr/>
  </property>
</Properties>
</file>