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6211526-my.sharepoint.com/personal/aks_stantoncap_com/Documents/Stanton/07 - FP&amp;A/06 - Reporting/Monthly Fin Rev/"/>
    </mc:Choice>
  </mc:AlternateContent>
  <xr:revisionPtr revIDLastSave="1" documentId="8_{9DDD056D-F2EF-4EF7-8513-DCD07B807F6D}" xr6:coauthVersionLast="47" xr6:coauthVersionMax="47" xr10:uidLastSave="{39E14DB4-E917-4452-B721-BF859D84795A}"/>
  <bookViews>
    <workbookView xWindow="38280" yWindow="-120" windowWidth="38640" windowHeight="21240" activeTab="5" xr2:uid="{95E85D2C-CD63-4F38-A836-34D946DD0CD2}"/>
  </bookViews>
  <sheets>
    <sheet name="Investments" sheetId="14" r:id="rId1"/>
    <sheet name="&gt;&gt;LastMnth" sheetId="2" r:id="rId2"/>
    <sheet name="&gt;&gt;Balance" sheetId="3" r:id="rId3"/>
    <sheet name="&gt;&gt;Prop Direct" sheetId="13" r:id="rId4"/>
    <sheet name="&gt;&gt;Rent Roll" sheetId="12" r:id="rId5"/>
    <sheet name="&gt;&gt;T12" sheetId="4" r:id="rId6"/>
  </sheets>
  <externalReferences>
    <externalReference r:id="rId7"/>
  </externalReferences>
  <definedNames>
    <definedName name="Asset_ID___Add">Investments!$B$4:$B$32</definedName>
    <definedName name="ListHeaders">Investments!$B$3:$FH$3</definedName>
    <definedName name="_xlnm.Print_Area" localSheetId="5">'&gt;&gt;T12'!$C$4:$NU$313</definedName>
    <definedName name="_xlnm.Print_Titles" localSheetId="5">'&gt;&gt;T12'!$B:$B,'&gt;&gt;T12'!$4:$10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41" i="14" l="1"/>
  <c r="B30" i="14"/>
  <c r="B29" i="14"/>
  <c r="BX28" i="14"/>
  <c r="BB28" i="14"/>
  <c r="BA28" i="14"/>
  <c r="AZ28" i="14"/>
  <c r="AV28" i="14"/>
  <c r="AD28" i="14"/>
  <c r="T28" i="14"/>
  <c r="R28" i="14"/>
  <c r="D28" i="14"/>
  <c r="BX27" i="14"/>
  <c r="BB27" i="14"/>
  <c r="BA27" i="14"/>
  <c r="AZ27" i="14"/>
  <c r="AV27" i="14"/>
  <c r="AD27" i="14"/>
  <c r="T27" i="14"/>
  <c r="R27" i="14"/>
  <c r="D27" i="14"/>
  <c r="BX26" i="14"/>
  <c r="BD26" i="14"/>
  <c r="BB26" i="14"/>
  <c r="BA26" i="14"/>
  <c r="AZ26" i="14"/>
  <c r="AV26" i="14"/>
  <c r="AD26" i="14"/>
  <c r="T26" i="14"/>
  <c r="R26" i="14"/>
  <c r="D26" i="14"/>
  <c r="BX25" i="14"/>
  <c r="BD25" i="14"/>
  <c r="BB25" i="14"/>
  <c r="BA25" i="14"/>
  <c r="AZ25" i="14"/>
  <c r="AV25" i="14"/>
  <c r="AD25" i="14"/>
  <c r="T25" i="14"/>
  <c r="R25" i="14"/>
  <c r="D25" i="14"/>
  <c r="BX24" i="14"/>
  <c r="BD24" i="14"/>
  <c r="BB24" i="14"/>
  <c r="BA24" i="14"/>
  <c r="AZ24" i="14"/>
  <c r="AV24" i="14"/>
  <c r="AD24" i="14"/>
  <c r="T24" i="14"/>
  <c r="R24" i="14"/>
  <c r="J24" i="14"/>
  <c r="D24" i="14"/>
  <c r="EA23" i="14"/>
  <c r="CF23" i="14"/>
  <c r="BX23" i="14"/>
  <c r="BQ23" i="14"/>
  <c r="BG23" i="14"/>
  <c r="BE23" i="14"/>
  <c r="CB23" i="14" s="1"/>
  <c r="BB23" i="14"/>
  <c r="BA23" i="14"/>
  <c r="AZ23" i="14"/>
  <c r="AS23" i="14"/>
  <c r="AR23" i="14"/>
  <c r="AG23" i="14"/>
  <c r="AD23" i="14"/>
  <c r="T23" i="14"/>
  <c r="R23" i="14"/>
  <c r="J23" i="14"/>
  <c r="D23" i="14"/>
  <c r="EA22" i="14"/>
  <c r="DC22" i="14"/>
  <c r="CY22" i="14"/>
  <c r="CN22" i="14"/>
  <c r="CF22" i="14"/>
  <c r="CB22" i="14"/>
  <c r="BX22" i="14"/>
  <c r="BQ22" i="14"/>
  <c r="BH22" i="14"/>
  <c r="BG22" i="14"/>
  <c r="BF22" i="14"/>
  <c r="BE22" i="14"/>
  <c r="BB22" i="14"/>
  <c r="BA22" i="14"/>
  <c r="AZ22" i="14"/>
  <c r="AY22" i="14"/>
  <c r="AW22" i="14"/>
  <c r="AS22" i="14"/>
  <c r="AR22" i="14"/>
  <c r="AG22" i="14"/>
  <c r="AD22" i="14"/>
  <c r="T22" i="14"/>
  <c r="R22" i="14"/>
  <c r="J22" i="14"/>
  <c r="D22" i="14"/>
  <c r="DL22" i="14" s="1"/>
  <c r="EA21" i="14"/>
  <c r="DC21" i="14"/>
  <c r="BG21" i="14" s="1"/>
  <c r="CY21" i="14"/>
  <c r="CN21" i="14"/>
  <c r="CF21" i="14"/>
  <c r="CB21" i="14"/>
  <c r="BX21" i="14"/>
  <c r="BQ21" i="14"/>
  <c r="BH21" i="14"/>
  <c r="BF21" i="14"/>
  <c r="BE21" i="14"/>
  <c r="BB21" i="14"/>
  <c r="BA21" i="14"/>
  <c r="AZ21" i="14"/>
  <c r="AY21" i="14"/>
  <c r="AW21" i="14"/>
  <c r="AS21" i="14"/>
  <c r="AR21" i="14"/>
  <c r="AG21" i="14"/>
  <c r="AD21" i="14"/>
  <c r="T21" i="14"/>
  <c r="R21" i="14"/>
  <c r="J21" i="14"/>
  <c r="D21" i="14"/>
  <c r="DL21" i="14" s="1"/>
  <c r="EA20" i="14"/>
  <c r="DC20" i="14"/>
  <c r="BG20" i="14" s="1"/>
  <c r="CY20" i="14"/>
  <c r="CN20" i="14"/>
  <c r="CF20" i="14"/>
  <c r="CB20" i="14"/>
  <c r="BX20" i="14"/>
  <c r="BQ20" i="14"/>
  <c r="BH20" i="14"/>
  <c r="BF20" i="14"/>
  <c r="BE20" i="14"/>
  <c r="BB20" i="14"/>
  <c r="BA20" i="14"/>
  <c r="AZ20" i="14"/>
  <c r="AY20" i="14"/>
  <c r="AW20" i="14"/>
  <c r="AS20" i="14"/>
  <c r="AR20" i="14"/>
  <c r="AG20" i="14"/>
  <c r="AD20" i="14"/>
  <c r="T20" i="14"/>
  <c r="R20" i="14"/>
  <c r="J20" i="14"/>
  <c r="D20" i="14"/>
  <c r="DL20" i="14" s="1"/>
  <c r="EA19" i="14"/>
  <c r="DC19" i="14"/>
  <c r="CY19" i="14"/>
  <c r="CN19" i="14"/>
  <c r="CF19" i="14"/>
  <c r="CB19" i="14"/>
  <c r="BX19" i="14"/>
  <c r="BQ19" i="14"/>
  <c r="BH19" i="14"/>
  <c r="BG19" i="14"/>
  <c r="BF19" i="14"/>
  <c r="BE19" i="14"/>
  <c r="BB19" i="14"/>
  <c r="BA19" i="14"/>
  <c r="AZ19" i="14"/>
  <c r="AY19" i="14"/>
  <c r="AW19" i="14"/>
  <c r="AS19" i="14"/>
  <c r="AR19" i="14"/>
  <c r="AG19" i="14"/>
  <c r="AD19" i="14"/>
  <c r="T19" i="14"/>
  <c r="R19" i="14"/>
  <c r="J19" i="14"/>
  <c r="D19" i="14"/>
  <c r="DL19" i="14" s="1"/>
  <c r="DC18" i="14"/>
  <c r="BG18" i="14" s="1"/>
  <c r="CY18" i="14"/>
  <c r="CN18" i="14"/>
  <c r="CF18" i="14"/>
  <c r="CB18" i="14"/>
  <c r="BX18" i="14"/>
  <c r="BQ18" i="14"/>
  <c r="BH18" i="14"/>
  <c r="BF18" i="14"/>
  <c r="BE18" i="14"/>
  <c r="AV18" i="14" s="1"/>
  <c r="BD18" i="14" s="1"/>
  <c r="BB18" i="14"/>
  <c r="BA18" i="14"/>
  <c r="AZ18" i="14"/>
  <c r="AY18" i="14"/>
  <c r="AW18" i="14"/>
  <c r="AS18" i="14"/>
  <c r="AR18" i="14"/>
  <c r="AG18" i="14"/>
  <c r="AD18" i="14"/>
  <c r="T18" i="14"/>
  <c r="R18" i="14"/>
  <c r="J18" i="14"/>
  <c r="D18" i="14"/>
  <c r="DL18" i="14" s="1"/>
  <c r="EA17" i="14"/>
  <c r="DC17" i="14"/>
  <c r="BG17" i="14" s="1"/>
  <c r="CY17" i="14"/>
  <c r="CN17" i="14"/>
  <c r="CF17" i="14"/>
  <c r="CB17" i="14"/>
  <c r="BX17" i="14"/>
  <c r="BQ17" i="14"/>
  <c r="BH17" i="14"/>
  <c r="BF17" i="14"/>
  <c r="BE17" i="14"/>
  <c r="BB17" i="14"/>
  <c r="BA17" i="14"/>
  <c r="AZ17" i="14"/>
  <c r="AY17" i="14"/>
  <c r="AW17" i="14"/>
  <c r="AS17" i="14"/>
  <c r="AR17" i="14"/>
  <c r="AG17" i="14"/>
  <c r="AD17" i="14"/>
  <c r="T17" i="14"/>
  <c r="R17" i="14"/>
  <c r="J17" i="14"/>
  <c r="D17" i="14"/>
  <c r="DL17" i="14" s="1"/>
  <c r="EA16" i="14"/>
  <c r="DC16" i="14"/>
  <c r="BG16" i="14" s="1"/>
  <c r="CY16" i="14"/>
  <c r="CN16" i="14"/>
  <c r="CF16" i="14"/>
  <c r="CB16" i="14"/>
  <c r="BX16" i="14"/>
  <c r="BQ16" i="14"/>
  <c r="BH16" i="14"/>
  <c r="BF16" i="14"/>
  <c r="BE16" i="14"/>
  <c r="BB16" i="14"/>
  <c r="BA16" i="14"/>
  <c r="AZ16" i="14"/>
  <c r="AY16" i="14"/>
  <c r="AW16" i="14"/>
  <c r="AS16" i="14"/>
  <c r="AR16" i="14"/>
  <c r="AG16" i="14"/>
  <c r="AD16" i="14"/>
  <c r="T16" i="14"/>
  <c r="R16" i="14"/>
  <c r="J16" i="14"/>
  <c r="D16" i="14"/>
  <c r="DL16" i="14" s="1"/>
  <c r="EA15" i="14"/>
  <c r="DC15" i="14"/>
  <c r="BG15" i="14" s="1"/>
  <c r="CY15" i="14"/>
  <c r="CX15" i="14"/>
  <c r="CN15" i="14"/>
  <c r="CF15" i="14"/>
  <c r="CB15" i="14"/>
  <c r="BX15" i="14"/>
  <c r="BQ15" i="14"/>
  <c r="BH15" i="14"/>
  <c r="BF15" i="14"/>
  <c r="BE15" i="14"/>
  <c r="BB15" i="14"/>
  <c r="BA15" i="14"/>
  <c r="AZ15" i="14"/>
  <c r="AY15" i="14"/>
  <c r="AW15" i="14"/>
  <c r="AS15" i="14"/>
  <c r="AR15" i="14"/>
  <c r="AG15" i="14"/>
  <c r="AD15" i="14"/>
  <c r="T15" i="14"/>
  <c r="R15" i="14"/>
  <c r="H15" i="14"/>
  <c r="G15" i="14"/>
  <c r="D15" i="14"/>
  <c r="DL15" i="14" s="1"/>
  <c r="CN14" i="14"/>
  <c r="CF14" i="14"/>
  <c r="BX14" i="14"/>
  <c r="BN14" i="14"/>
  <c r="BG14" i="14"/>
  <c r="BE14" i="14"/>
  <c r="CB14" i="14" s="1"/>
  <c r="BB14" i="14"/>
  <c r="BA14" i="14"/>
  <c r="AZ14" i="14"/>
  <c r="AS14" i="14"/>
  <c r="AR14" i="14"/>
  <c r="AG14" i="14"/>
  <c r="AD14" i="14"/>
  <c r="T14" i="14"/>
  <c r="R14" i="14"/>
  <c r="D14" i="14"/>
  <c r="CF13" i="14"/>
  <c r="BX13" i="14"/>
  <c r="BD13" i="14"/>
  <c r="BB13" i="14"/>
  <c r="BA13" i="14"/>
  <c r="AZ13" i="14"/>
  <c r="AS13" i="14"/>
  <c r="AR13" i="14"/>
  <c r="AT13" i="14" s="1"/>
  <c r="AG13" i="14"/>
  <c r="AD13" i="14"/>
  <c r="T13" i="14"/>
  <c r="R13" i="14"/>
  <c r="D13" i="14"/>
  <c r="EA12" i="14"/>
  <c r="DC12" i="14"/>
  <c r="BG12" i="14" s="1"/>
  <c r="DB12" i="14"/>
  <c r="CY12" i="14"/>
  <c r="CF12" i="14"/>
  <c r="BX12" i="14"/>
  <c r="BQ12" i="14"/>
  <c r="BF12" i="14"/>
  <c r="BE12" i="14"/>
  <c r="BB12" i="14"/>
  <c r="BA12" i="14"/>
  <c r="AZ12" i="14"/>
  <c r="AY12" i="14"/>
  <c r="AS12" i="14"/>
  <c r="AR12" i="14"/>
  <c r="AG12" i="14"/>
  <c r="AD12" i="14"/>
  <c r="T12" i="14"/>
  <c r="R12" i="14"/>
  <c r="D12" i="14"/>
  <c r="EA11" i="14"/>
  <c r="DC11" i="14"/>
  <c r="BG11" i="14" s="1"/>
  <c r="DB11" i="14"/>
  <c r="CY11" i="14"/>
  <c r="CF11" i="14"/>
  <c r="BX11" i="14"/>
  <c r="BQ11" i="14"/>
  <c r="BF11" i="14"/>
  <c r="BE11" i="14" s="1"/>
  <c r="AV11" i="14" s="1"/>
  <c r="BD11" i="14" s="1"/>
  <c r="BB11" i="14"/>
  <c r="BA11" i="14"/>
  <c r="AZ11" i="14"/>
  <c r="AY11" i="14"/>
  <c r="AS11" i="14"/>
  <c r="AR11" i="14"/>
  <c r="AG11" i="14"/>
  <c r="AD11" i="14"/>
  <c r="T11" i="14"/>
  <c r="R11" i="14"/>
  <c r="D11" i="14"/>
  <c r="EA10" i="14"/>
  <c r="DC10" i="14"/>
  <c r="BG10" i="14" s="1"/>
  <c r="DB10" i="14"/>
  <c r="CY10" i="14"/>
  <c r="CF10" i="14"/>
  <c r="BX10" i="14"/>
  <c r="BQ10" i="14"/>
  <c r="BF10" i="14"/>
  <c r="BE10" i="14" s="1"/>
  <c r="AV10" i="14" s="1"/>
  <c r="BD10" i="14" s="1"/>
  <c r="BB10" i="14"/>
  <c r="BA10" i="14"/>
  <c r="AZ10" i="14"/>
  <c r="AY10" i="14"/>
  <c r="AS10" i="14"/>
  <c r="AR10" i="14"/>
  <c r="AG10" i="14"/>
  <c r="AD10" i="14"/>
  <c r="T10" i="14"/>
  <c r="R10" i="14"/>
  <c r="D10" i="14"/>
  <c r="EA9" i="14"/>
  <c r="DC9" i="14"/>
  <c r="BG9" i="14" s="1"/>
  <c r="DB9" i="14"/>
  <c r="CY9" i="14"/>
  <c r="CF9" i="14"/>
  <c r="BX9" i="14"/>
  <c r="BQ9" i="14"/>
  <c r="BF9" i="14"/>
  <c r="BE9" i="14" s="1"/>
  <c r="BB9" i="14"/>
  <c r="BA9" i="14"/>
  <c r="AZ9" i="14"/>
  <c r="AY9" i="14"/>
  <c r="AS9" i="14"/>
  <c r="AR9" i="14"/>
  <c r="AG9" i="14"/>
  <c r="AD9" i="14"/>
  <c r="T9" i="14"/>
  <c r="R9" i="14"/>
  <c r="D9" i="14"/>
  <c r="EA8" i="14"/>
  <c r="DC8" i="14"/>
  <c r="BG8" i="14" s="1"/>
  <c r="DB8" i="14"/>
  <c r="CY8" i="14"/>
  <c r="CF8" i="14"/>
  <c r="BX8" i="14"/>
  <c r="BQ8" i="14"/>
  <c r="BF8" i="14"/>
  <c r="BE8" i="14" s="1"/>
  <c r="BB8" i="14"/>
  <c r="BA8" i="14"/>
  <c r="AZ8" i="14"/>
  <c r="AY8" i="14"/>
  <c r="AS8" i="14"/>
  <c r="AR8" i="14"/>
  <c r="AG8" i="14"/>
  <c r="AD8" i="14"/>
  <c r="T8" i="14"/>
  <c r="R8" i="14"/>
  <c r="D8" i="14"/>
  <c r="EA7" i="14"/>
  <c r="DQ7" i="14"/>
  <c r="DC7" i="14"/>
  <c r="BG7" i="14" s="1"/>
  <c r="DB7" i="14"/>
  <c r="CY7" i="14"/>
  <c r="CF7" i="14"/>
  <c r="BX7" i="14"/>
  <c r="BQ7" i="14"/>
  <c r="BF7" i="14"/>
  <c r="BE7" i="14"/>
  <c r="CB7" i="14" s="1"/>
  <c r="CW7" i="14" s="1"/>
  <c r="BB7" i="14"/>
  <c r="BA7" i="14"/>
  <c r="AZ7" i="14"/>
  <c r="AY7" i="14"/>
  <c r="AV7" i="14"/>
  <c r="BD7" i="14" s="1"/>
  <c r="AS7" i="14"/>
  <c r="AR7" i="14"/>
  <c r="AG7" i="14"/>
  <c r="AD7" i="14"/>
  <c r="T7" i="14"/>
  <c r="R7" i="14"/>
  <c r="D7" i="14"/>
  <c r="EA6" i="14"/>
  <c r="DC6" i="14"/>
  <c r="BG6" i="14" s="1"/>
  <c r="DB6" i="14"/>
  <c r="CY6" i="14"/>
  <c r="CF6" i="14"/>
  <c r="BX6" i="14"/>
  <c r="BQ6" i="14"/>
  <c r="BF6" i="14"/>
  <c r="BE6" i="14" s="1"/>
  <c r="CB6" i="14" s="1"/>
  <c r="CW6" i="14" s="1"/>
  <c r="BB6" i="14"/>
  <c r="BA6" i="14"/>
  <c r="AZ6" i="14"/>
  <c r="AY6" i="14"/>
  <c r="AS6" i="14"/>
  <c r="AR6" i="14"/>
  <c r="AG6" i="14"/>
  <c r="AD6" i="14"/>
  <c r="T6" i="14"/>
  <c r="R6" i="14"/>
  <c r="D6" i="14"/>
  <c r="EA5" i="14"/>
  <c r="DY5" i="14"/>
  <c r="DB5" i="14"/>
  <c r="CY5" i="14"/>
  <c r="CX5" i="14" s="1"/>
  <c r="CW5" i="14"/>
  <c r="CG5" i="14"/>
  <c r="CN5" i="14" s="1"/>
  <c r="CO5" i="14" s="1"/>
  <c r="CP5" i="14" s="1"/>
  <c r="CF5" i="14"/>
  <c r="CA5" i="14"/>
  <c r="BX5" i="14"/>
  <c r="BQ5" i="14"/>
  <c r="BG5" i="14"/>
  <c r="BF5" i="14"/>
  <c r="BB5" i="14"/>
  <c r="BA5" i="14"/>
  <c r="AZ5" i="14"/>
  <c r="AV5" i="14"/>
  <c r="BD5" i="14" s="1"/>
  <c r="AS5" i="14"/>
  <c r="AR5" i="14"/>
  <c r="AT5" i="14" s="1"/>
  <c r="AG5" i="14"/>
  <c r="AD5" i="14"/>
  <c r="T5" i="14"/>
  <c r="R5" i="14"/>
  <c r="D5" i="14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I1" i="4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S1" i="4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AZ1" i="4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AY1" i="4"/>
  <c r="BO1" i="4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E1" i="4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U1" i="4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K1" i="4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EA1" i="4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Q1" i="4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G1" i="4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W1" i="4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M1" i="4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GX1" i="4" s="1"/>
  <c r="GY1" i="4" s="1"/>
  <c r="GZ1" i="4" s="1"/>
  <c r="HA1" i="4" s="1"/>
  <c r="HC1" i="4"/>
  <c r="HD1" i="4" s="1"/>
  <c r="HE1" i="4" s="1"/>
  <c r="HF1" i="4" s="1"/>
  <c r="HG1" i="4" s="1"/>
  <c r="HH1" i="4" s="1"/>
  <c r="HI1" i="4" s="1"/>
  <c r="HJ1" i="4" s="1"/>
  <c r="HK1" i="4" s="1"/>
  <c r="HL1" i="4" s="1"/>
  <c r="HM1" i="4" s="1"/>
  <c r="HN1" i="4" s="1"/>
  <c r="HO1" i="4" s="1"/>
  <c r="HP1" i="4" s="1"/>
  <c r="HQ1" i="4" s="1"/>
  <c r="HS1" i="4"/>
  <c r="HT1" i="4" s="1"/>
  <c r="HU1" i="4" s="1"/>
  <c r="HV1" i="4" s="1"/>
  <c r="HW1" i="4" s="1"/>
  <c r="HX1" i="4" s="1"/>
  <c r="HY1" i="4" s="1"/>
  <c r="HZ1" i="4" s="1"/>
  <c r="IA1" i="4" s="1"/>
  <c r="IB1" i="4" s="1"/>
  <c r="IC1" i="4" s="1"/>
  <c r="ID1" i="4" s="1"/>
  <c r="IE1" i="4" s="1"/>
  <c r="IF1" i="4" s="1"/>
  <c r="IG1" i="4" s="1"/>
  <c r="II1" i="4"/>
  <c r="IJ1" i="4" s="1"/>
  <c r="IK1" i="4" s="1"/>
  <c r="IL1" i="4" s="1"/>
  <c r="IM1" i="4" s="1"/>
  <c r="IN1" i="4" s="1"/>
  <c r="IO1" i="4" s="1"/>
  <c r="IP1" i="4" s="1"/>
  <c r="IQ1" i="4" s="1"/>
  <c r="IR1" i="4" s="1"/>
  <c r="IS1" i="4" s="1"/>
  <c r="IT1" i="4" s="1"/>
  <c r="IU1" i="4" s="1"/>
  <c r="IV1" i="4" s="1"/>
  <c r="IW1" i="4" s="1"/>
  <c r="IZ1" i="4"/>
  <c r="JA1" i="4" s="1"/>
  <c r="JB1" i="4" s="1"/>
  <c r="JC1" i="4" s="1"/>
  <c r="JD1" i="4" s="1"/>
  <c r="JE1" i="4" s="1"/>
  <c r="JF1" i="4" s="1"/>
  <c r="JG1" i="4" s="1"/>
  <c r="JH1" i="4" s="1"/>
  <c r="JI1" i="4" s="1"/>
  <c r="JJ1" i="4" s="1"/>
  <c r="JK1" i="4" s="1"/>
  <c r="JL1" i="4" s="1"/>
  <c r="JM1" i="4" s="1"/>
  <c r="IY1" i="4"/>
  <c r="JO1" i="4"/>
  <c r="JP1" i="4" s="1"/>
  <c r="JQ1" i="4" s="1"/>
  <c r="JR1" i="4" s="1"/>
  <c r="JS1" i="4" s="1"/>
  <c r="JT1" i="4" s="1"/>
  <c r="JU1" i="4" s="1"/>
  <c r="JV1" i="4" s="1"/>
  <c r="JW1" i="4" s="1"/>
  <c r="JX1" i="4" s="1"/>
  <c r="JY1" i="4" s="1"/>
  <c r="JZ1" i="4" s="1"/>
  <c r="KA1" i="4" s="1"/>
  <c r="KB1" i="4" s="1"/>
  <c r="KC1" i="4" s="1"/>
  <c r="KE1" i="4"/>
  <c r="KF1" i="4" s="1"/>
  <c r="KG1" i="4" s="1"/>
  <c r="KH1" i="4" s="1"/>
  <c r="KI1" i="4" s="1"/>
  <c r="KJ1" i="4" s="1"/>
  <c r="KK1" i="4" s="1"/>
  <c r="KL1" i="4" s="1"/>
  <c r="KM1" i="4" s="1"/>
  <c r="KN1" i="4" s="1"/>
  <c r="KO1" i="4" s="1"/>
  <c r="KP1" i="4" s="1"/>
  <c r="KQ1" i="4" s="1"/>
  <c r="KR1" i="4" s="1"/>
  <c r="KS1" i="4" s="1"/>
  <c r="KU1" i="4"/>
  <c r="KV1" i="4" s="1"/>
  <c r="KW1" i="4" s="1"/>
  <c r="KX1" i="4" s="1"/>
  <c r="KY1" i="4" s="1"/>
  <c r="KZ1" i="4" s="1"/>
  <c r="LA1" i="4" s="1"/>
  <c r="LB1" i="4" s="1"/>
  <c r="LC1" i="4" s="1"/>
  <c r="LD1" i="4" s="1"/>
  <c r="LE1" i="4" s="1"/>
  <c r="LF1" i="4" s="1"/>
  <c r="LG1" i="4" s="1"/>
  <c r="LH1" i="4" s="1"/>
  <c r="LI1" i="4" s="1"/>
  <c r="LK1" i="4"/>
  <c r="LL1" i="4" s="1"/>
  <c r="LM1" i="4" s="1"/>
  <c r="LN1" i="4" s="1"/>
  <c r="LO1" i="4" s="1"/>
  <c r="LP1" i="4" s="1"/>
  <c r="LQ1" i="4" s="1"/>
  <c r="LR1" i="4" s="1"/>
  <c r="LS1" i="4" s="1"/>
  <c r="LT1" i="4" s="1"/>
  <c r="LU1" i="4" s="1"/>
  <c r="LV1" i="4" s="1"/>
  <c r="LW1" i="4" s="1"/>
  <c r="LX1" i="4" s="1"/>
  <c r="LY1" i="4" s="1"/>
  <c r="MA1" i="4"/>
  <c r="MB1" i="4" s="1"/>
  <c r="MC1" i="4" s="1"/>
  <c r="MD1" i="4" s="1"/>
  <c r="ME1" i="4" s="1"/>
  <c r="MF1" i="4" s="1"/>
  <c r="MG1" i="4" s="1"/>
  <c r="MH1" i="4" s="1"/>
  <c r="MI1" i="4" s="1"/>
  <c r="MJ1" i="4" s="1"/>
  <c r="MK1" i="4" s="1"/>
  <c r="ML1" i="4" s="1"/>
  <c r="MM1" i="4" s="1"/>
  <c r="MN1" i="4" s="1"/>
  <c r="MO1" i="4" s="1"/>
  <c r="MQ1" i="4"/>
  <c r="MR1" i="4" s="1"/>
  <c r="MS1" i="4" s="1"/>
  <c r="MT1" i="4" s="1"/>
  <c r="MU1" i="4" s="1"/>
  <c r="MV1" i="4" s="1"/>
  <c r="MW1" i="4" s="1"/>
  <c r="MX1" i="4" s="1"/>
  <c r="MY1" i="4" s="1"/>
  <c r="MZ1" i="4" s="1"/>
  <c r="NA1" i="4" s="1"/>
  <c r="NB1" i="4" s="1"/>
  <c r="NC1" i="4" s="1"/>
  <c r="ND1" i="4" s="1"/>
  <c r="NE1" i="4" s="1"/>
  <c r="NU1" i="4"/>
  <c r="NJ1" i="4"/>
  <c r="NK1" i="4" s="1"/>
  <c r="NL1" i="4" s="1"/>
  <c r="NM1" i="4" s="1"/>
  <c r="NN1" i="4" s="1"/>
  <c r="NO1" i="4" s="1"/>
  <c r="NP1" i="4" s="1"/>
  <c r="NQ1" i="4" s="1"/>
  <c r="NR1" i="4" s="1"/>
  <c r="NS1" i="4" s="1"/>
  <c r="NT1" i="4" s="1"/>
  <c r="NI1" i="4"/>
  <c r="NG1" i="4"/>
  <c r="NH1" i="4" s="1"/>
  <c r="NT2" i="4"/>
  <c r="NS2" i="4"/>
  <c r="NR2" i="4"/>
  <c r="NQ2" i="4"/>
  <c r="NP2" i="4"/>
  <c r="NO2" i="4"/>
  <c r="NN2" i="4"/>
  <c r="NM2" i="4"/>
  <c r="NL2" i="4"/>
  <c r="NK2" i="4"/>
  <c r="NJ2" i="4"/>
  <c r="NI2" i="4"/>
  <c r="ND2" i="4"/>
  <c r="NC2" i="4"/>
  <c r="NB2" i="4"/>
  <c r="NA2" i="4"/>
  <c r="MZ2" i="4"/>
  <c r="MY2" i="4"/>
  <c r="MX2" i="4"/>
  <c r="MW2" i="4"/>
  <c r="MV2" i="4"/>
  <c r="MU2" i="4"/>
  <c r="MT2" i="4"/>
  <c r="MS2" i="4"/>
  <c r="MN2" i="4"/>
  <c r="MM2" i="4"/>
  <c r="ML2" i="4"/>
  <c r="MK2" i="4"/>
  <c r="MJ2" i="4"/>
  <c r="MI2" i="4"/>
  <c r="MH2" i="4"/>
  <c r="MG2" i="4"/>
  <c r="MF2" i="4"/>
  <c r="ME2" i="4"/>
  <c r="MD2" i="4"/>
  <c r="MC2" i="4"/>
  <c r="LX2" i="4"/>
  <c r="LW2" i="4"/>
  <c r="LV2" i="4"/>
  <c r="LU2" i="4"/>
  <c r="LT2" i="4"/>
  <c r="LS2" i="4"/>
  <c r="LR2" i="4"/>
  <c r="LQ2" i="4"/>
  <c r="LP2" i="4"/>
  <c r="LO2" i="4"/>
  <c r="LN2" i="4"/>
  <c r="LM2" i="4"/>
  <c r="LH2" i="4"/>
  <c r="LG2" i="4"/>
  <c r="LF2" i="4"/>
  <c r="LE2" i="4"/>
  <c r="LD2" i="4"/>
  <c r="LC2" i="4"/>
  <c r="LB2" i="4"/>
  <c r="LA2" i="4"/>
  <c r="KZ2" i="4"/>
  <c r="KY2" i="4"/>
  <c r="KX2" i="4"/>
  <c r="KW2" i="4"/>
  <c r="KR2" i="4"/>
  <c r="KQ2" i="4"/>
  <c r="KP2" i="4"/>
  <c r="KO2" i="4"/>
  <c r="KN2" i="4"/>
  <c r="KM2" i="4"/>
  <c r="KL2" i="4"/>
  <c r="KK2" i="4"/>
  <c r="KJ2" i="4"/>
  <c r="KI2" i="4"/>
  <c r="KH2" i="4"/>
  <c r="KG2" i="4"/>
  <c r="KB2" i="4"/>
  <c r="KA2" i="4"/>
  <c r="JZ2" i="4"/>
  <c r="JY2" i="4"/>
  <c r="JX2" i="4"/>
  <c r="JW2" i="4"/>
  <c r="JV2" i="4"/>
  <c r="JU2" i="4"/>
  <c r="JT2" i="4"/>
  <c r="JS2" i="4"/>
  <c r="JR2" i="4"/>
  <c r="JQ2" i="4"/>
  <c r="JL2" i="4"/>
  <c r="JK2" i="4"/>
  <c r="JJ2" i="4"/>
  <c r="JI2" i="4"/>
  <c r="JH2" i="4"/>
  <c r="JG2" i="4"/>
  <c r="JF2" i="4"/>
  <c r="JE2" i="4"/>
  <c r="JD2" i="4"/>
  <c r="JC2" i="4"/>
  <c r="JB2" i="4"/>
  <c r="JA2" i="4"/>
  <c r="IV2" i="4"/>
  <c r="IU2" i="4"/>
  <c r="IT2" i="4"/>
  <c r="IS2" i="4"/>
  <c r="IR2" i="4"/>
  <c r="IQ2" i="4"/>
  <c r="IP2" i="4"/>
  <c r="IO2" i="4"/>
  <c r="IN2" i="4"/>
  <c r="IM2" i="4"/>
  <c r="IL2" i="4"/>
  <c r="IK2" i="4"/>
  <c r="IF2" i="4"/>
  <c r="IE2" i="4"/>
  <c r="ID2" i="4"/>
  <c r="IC2" i="4"/>
  <c r="IB2" i="4"/>
  <c r="IA2" i="4"/>
  <c r="HZ2" i="4"/>
  <c r="HY2" i="4"/>
  <c r="HX2" i="4"/>
  <c r="HW2" i="4"/>
  <c r="HV2" i="4"/>
  <c r="HU2" i="4"/>
  <c r="HP2" i="4"/>
  <c r="HO2" i="4"/>
  <c r="HN2" i="4"/>
  <c r="HM2" i="4"/>
  <c r="HL2" i="4"/>
  <c r="HK2" i="4"/>
  <c r="HJ2" i="4"/>
  <c r="HI2" i="4"/>
  <c r="HH2" i="4"/>
  <c r="HG2" i="4"/>
  <c r="HF2" i="4"/>
  <c r="HE2" i="4"/>
  <c r="GZ2" i="4"/>
  <c r="GY2" i="4"/>
  <c r="GX2" i="4"/>
  <c r="GW2" i="4"/>
  <c r="GV2" i="4"/>
  <c r="GU2" i="4"/>
  <c r="GT2" i="4"/>
  <c r="GS2" i="4"/>
  <c r="GR2" i="4"/>
  <c r="GQ2" i="4"/>
  <c r="GP2" i="4"/>
  <c r="GO2" i="4"/>
  <c r="GJ2" i="4"/>
  <c r="GI2" i="4"/>
  <c r="GH2" i="4"/>
  <c r="GG2" i="4"/>
  <c r="GF2" i="4"/>
  <c r="GE2" i="4"/>
  <c r="GD2" i="4"/>
  <c r="GC2" i="4"/>
  <c r="GB2" i="4"/>
  <c r="GA2" i="4"/>
  <c r="FZ2" i="4"/>
  <c r="FY2" i="4"/>
  <c r="FT2" i="4"/>
  <c r="FS2" i="4"/>
  <c r="FR2" i="4"/>
  <c r="FQ2" i="4"/>
  <c r="FP2" i="4"/>
  <c r="FO2" i="4"/>
  <c r="FN2" i="4"/>
  <c r="FM2" i="4"/>
  <c r="FL2" i="4"/>
  <c r="FK2" i="4"/>
  <c r="FJ2" i="4"/>
  <c r="FI2" i="4"/>
  <c r="FD2" i="4"/>
  <c r="FC2" i="4"/>
  <c r="FB2" i="4"/>
  <c r="FA2" i="4"/>
  <c r="EZ2" i="4"/>
  <c r="EY2" i="4"/>
  <c r="EX2" i="4"/>
  <c r="EW2" i="4"/>
  <c r="EV2" i="4"/>
  <c r="EU2" i="4"/>
  <c r="ET2" i="4"/>
  <c r="ES2" i="4"/>
  <c r="EN2" i="4"/>
  <c r="EM2" i="4"/>
  <c r="EL2" i="4"/>
  <c r="EK2" i="4"/>
  <c r="EJ2" i="4"/>
  <c r="EI2" i="4"/>
  <c r="EH2" i="4"/>
  <c r="EG2" i="4"/>
  <c r="EF2" i="4"/>
  <c r="EE2" i="4"/>
  <c r="ED2" i="4"/>
  <c r="EC2" i="4"/>
  <c r="DX2" i="4"/>
  <c r="DW2" i="4"/>
  <c r="DV2" i="4"/>
  <c r="DU2" i="4"/>
  <c r="DT2" i="4"/>
  <c r="DS2" i="4"/>
  <c r="DR2" i="4"/>
  <c r="DQ2" i="4"/>
  <c r="DP2" i="4"/>
  <c r="DO2" i="4"/>
  <c r="DN2" i="4"/>
  <c r="DM2" i="4"/>
  <c r="DH2" i="4"/>
  <c r="DG2" i="4"/>
  <c r="DF2" i="4"/>
  <c r="DE2" i="4"/>
  <c r="DD2" i="4"/>
  <c r="DC2" i="4"/>
  <c r="DB2" i="4"/>
  <c r="DA2" i="4"/>
  <c r="CZ2" i="4"/>
  <c r="CY2" i="4"/>
  <c r="CX2" i="4"/>
  <c r="CW2" i="4"/>
  <c r="CR2" i="4"/>
  <c r="CQ2" i="4"/>
  <c r="CP2" i="4"/>
  <c r="CO2" i="4"/>
  <c r="CN2" i="4"/>
  <c r="CM2" i="4"/>
  <c r="CL2" i="4"/>
  <c r="CK2" i="4"/>
  <c r="CJ2" i="4"/>
  <c r="CI2" i="4"/>
  <c r="CH2" i="4"/>
  <c r="CG2" i="4"/>
  <c r="CB2" i="4"/>
  <c r="CA2" i="4"/>
  <c r="BZ2" i="4"/>
  <c r="BY2" i="4"/>
  <c r="BX2" i="4"/>
  <c r="BW2" i="4"/>
  <c r="BV2" i="4"/>
  <c r="BU2" i="4"/>
  <c r="BT2" i="4"/>
  <c r="BS2" i="4"/>
  <c r="BR2" i="4"/>
  <c r="BQ2" i="4"/>
  <c r="BL2" i="4"/>
  <c r="BK2" i="4"/>
  <c r="BJ2" i="4"/>
  <c r="BI2" i="4"/>
  <c r="BH2" i="4"/>
  <c r="BG2" i="4"/>
  <c r="BF2" i="4"/>
  <c r="BE2" i="4"/>
  <c r="BD2" i="4"/>
  <c r="BC2" i="4"/>
  <c r="BB2" i="4"/>
  <c r="BA2" i="4"/>
  <c r="U2" i="4"/>
  <c r="V2" i="4"/>
  <c r="W2" i="4"/>
  <c r="X2" i="4"/>
  <c r="Y2" i="4"/>
  <c r="Z2" i="4"/>
  <c r="AA2" i="4"/>
  <c r="AB2" i="4"/>
  <c r="AC2" i="4"/>
  <c r="AD2" i="4"/>
  <c r="AE2" i="4"/>
  <c r="AF2" i="4"/>
  <c r="AK2" i="4"/>
  <c r="AL2" i="4"/>
  <c r="AM2" i="4"/>
  <c r="AN2" i="4"/>
  <c r="AO2" i="4"/>
  <c r="AP2" i="4"/>
  <c r="AQ2" i="4"/>
  <c r="AR2" i="4"/>
  <c r="AS2" i="4"/>
  <c r="AT2" i="4"/>
  <c r="AU2" i="4"/>
  <c r="AV2" i="4"/>
  <c r="P2" i="4"/>
  <c r="O2" i="4"/>
  <c r="N2" i="4"/>
  <c r="M2" i="4"/>
  <c r="L2" i="4"/>
  <c r="K2" i="4"/>
  <c r="J2" i="4"/>
  <c r="I2" i="4"/>
  <c r="H2" i="4"/>
  <c r="G2" i="4"/>
  <c r="F2" i="4"/>
  <c r="E2" i="4"/>
  <c r="B5" i="2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CO20" i="14" l="1"/>
  <c r="CP20" i="14" s="1"/>
  <c r="CO22" i="14"/>
  <c r="CP22" i="14" s="1"/>
  <c r="CX16" i="14"/>
  <c r="CX17" i="14"/>
  <c r="J15" i="14"/>
  <c r="CX8" i="14"/>
  <c r="AV8" i="14"/>
  <c r="BD8" i="14" s="1"/>
  <c r="CB8" i="14"/>
  <c r="CW8" i="14" s="1"/>
  <c r="AT8" i="14"/>
  <c r="CB9" i="14"/>
  <c r="CW9" i="14" s="1"/>
  <c r="AV9" i="14"/>
  <c r="BD9" i="14" s="1"/>
  <c r="CO14" i="14"/>
  <c r="CP14" i="14" s="1"/>
  <c r="AT14" i="14"/>
  <c r="AV6" i="14"/>
  <c r="BD6" i="14" s="1"/>
  <c r="AV14" i="14"/>
  <c r="BD14" i="14" s="1"/>
  <c r="AV16" i="14"/>
  <c r="BD16" i="14" s="1"/>
  <c r="CX19" i="14"/>
  <c r="CX21" i="14"/>
  <c r="CO19" i="14"/>
  <c r="CP19" i="14" s="1"/>
  <c r="CO21" i="14"/>
  <c r="CP21" i="14" s="1"/>
  <c r="AV15" i="14"/>
  <c r="BD15" i="14" s="1"/>
  <c r="AV17" i="14"/>
  <c r="BD17" i="14" s="1"/>
  <c r="CX20" i="14"/>
  <c r="CX22" i="14"/>
  <c r="CX18" i="14"/>
  <c r="CO15" i="14"/>
  <c r="CP15" i="14" s="1"/>
  <c r="CO16" i="14"/>
  <c r="CP16" i="14" s="1"/>
  <c r="CO17" i="14"/>
  <c r="CP17" i="14" s="1"/>
  <c r="CO18" i="14"/>
  <c r="CP18" i="14" s="1"/>
  <c r="CG6" i="14"/>
  <c r="CN6" i="14" s="1"/>
  <c r="CO6" i="14" s="1"/>
  <c r="CP6" i="14" s="1"/>
  <c r="CG7" i="14"/>
  <c r="CN7" i="14" s="1"/>
  <c r="CO7" i="14" s="1"/>
  <c r="CP7" i="14" s="1"/>
  <c r="CX10" i="14"/>
  <c r="CX11" i="14"/>
  <c r="CX7" i="14"/>
  <c r="CX9" i="14"/>
  <c r="AT19" i="14"/>
  <c r="AT20" i="14"/>
  <c r="AT21" i="14"/>
  <c r="AT22" i="14"/>
  <c r="AT23" i="14"/>
  <c r="CG23" i="14"/>
  <c r="CN23" i="14" s="1"/>
  <c r="CO23" i="14" s="1"/>
  <c r="CP23" i="14" s="1"/>
  <c r="CX12" i="14"/>
  <c r="CX6" i="14"/>
  <c r="AT15" i="14"/>
  <c r="AT16" i="14"/>
  <c r="AT17" i="14"/>
  <c r="AT18" i="14"/>
  <c r="AV19" i="14"/>
  <c r="BD19" i="14" s="1"/>
  <c r="AV20" i="14"/>
  <c r="BD20" i="14" s="1"/>
  <c r="AV21" i="14"/>
  <c r="BD21" i="14" s="1"/>
  <c r="AV22" i="14"/>
  <c r="BD22" i="14" s="1"/>
  <c r="AV23" i="14"/>
  <c r="BD23" i="14" s="1"/>
  <c r="AT12" i="14"/>
  <c r="CB12" i="14"/>
  <c r="CW12" i="14" s="1"/>
  <c r="AT10" i="14"/>
  <c r="CB10" i="14"/>
  <c r="AT11" i="14"/>
  <c r="CB11" i="14"/>
  <c r="AV12" i="14"/>
  <c r="BD12" i="14" s="1"/>
  <c r="AT6" i="14"/>
  <c r="AT7" i="14"/>
  <c r="AT9" i="14"/>
  <c r="CG9" i="14" l="1"/>
  <c r="CN9" i="14" s="1"/>
  <c r="CO9" i="14" s="1"/>
  <c r="CP9" i="14" s="1"/>
  <c r="CG8" i="14"/>
  <c r="CN8" i="14" s="1"/>
  <c r="CO8" i="14" s="1"/>
  <c r="CP8" i="14" s="1"/>
  <c r="CG12" i="14"/>
  <c r="CN12" i="14" s="1"/>
  <c r="CO12" i="14" s="1"/>
  <c r="CP12" i="14" s="1"/>
  <c r="CW10" i="14"/>
  <c r="CG10" i="14"/>
  <c r="CN10" i="14" s="1"/>
  <c r="CO10" i="14" s="1"/>
  <c r="CP10" i="14" s="1"/>
  <c r="CW11" i="14"/>
  <c r="CG11" i="14"/>
  <c r="CN11" i="14" s="1"/>
  <c r="CO11" i="14" s="1"/>
  <c r="CP1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KS</author>
  </authors>
  <commentList>
    <comment ref="DX5" authorId="0" shapeId="0" xr:uid="{A8F592B2-3635-49AE-887F-D126BA659278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All gas excl. 8, 9 &amp; 10 which are electric</t>
        </r>
      </text>
    </comment>
    <comment ref="AX6" authorId="0" shapeId="0" xr:uid="{D2769068-D5D2-465F-B9B5-6484EC72D7A7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DH6" authorId="0" shapeId="0" xr:uid="{22E5312E-819E-4605-BADC-D60CF79A906B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propcard says 1920</t>
        </r>
      </text>
    </comment>
    <comment ref="AX7" authorId="0" shapeId="0" xr:uid="{C373CFD3-8AEA-4960-BDA8-72AD87914376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DH7" authorId="0" shapeId="0" xr:uid="{DA58E8DD-7776-4726-89EF-036EBBBB76AE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propcard says 1890</t>
        </r>
      </text>
    </comment>
    <comment ref="AX8" authorId="0" shapeId="0" xr:uid="{5E359F75-F76C-46D9-8F90-F8575C4C18AA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AX9" authorId="0" shapeId="0" xr:uid="{2A5FB1DC-4FC9-4145-8E54-AE5B68C1E245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DH9" authorId="0" shapeId="0" xr:uid="{11785A35-BF41-4CA6-AD41-0FD70A9A2673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propcard says 1988</t>
        </r>
      </text>
    </comment>
    <comment ref="AX10" authorId="0" shapeId="0" xr:uid="{01124DF1-366C-4D4B-B014-B1469956389F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DH10" authorId="0" shapeId="0" xr:uid="{8167DA3A-3CDC-43AA-B081-0811E03C31E1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prop card says 1922</t>
        </r>
      </text>
    </comment>
    <comment ref="AX11" authorId="0" shapeId="0" xr:uid="{F8EAE16B-8716-4D9A-8A05-9A3D1D814FC9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DH11" authorId="0" shapeId="0" xr:uid="{5FF854A8-B892-42DB-AC70-A8BCBDE997F8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propcard says 1900</t>
        </r>
      </text>
    </comment>
    <comment ref="AX12" authorId="0" shapeId="0" xr:uid="{7B308462-4F8B-47A2-B45F-90A9F2F10987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  <comment ref="AX13" authorId="0" shapeId="0" xr:uid="{3862F398-DC69-4135-A511-E9290AC72FFB}">
      <text>
        <r>
          <rPr>
            <b/>
            <sz val="9"/>
            <color indexed="81"/>
            <rFont val="Tahoma"/>
            <family val="2"/>
          </rPr>
          <t>Alexander KS:</t>
        </r>
        <r>
          <rPr>
            <sz val="9"/>
            <color indexed="81"/>
            <rFont val="Tahoma"/>
            <family val="2"/>
          </rPr>
          <t xml:space="preserve">
4/29/24</t>
        </r>
      </text>
    </comment>
  </commentList>
</comments>
</file>

<file path=xl/sharedStrings.xml><?xml version="1.0" encoding="utf-8"?>
<sst xmlns="http://schemas.openxmlformats.org/spreadsheetml/2006/main" count="23303" uniqueCount="1216">
  <si>
    <t>Account Name</t>
  </si>
  <si>
    <t>Total</t>
  </si>
  <si>
    <t xml:space="preserve"> </t>
  </si>
  <si>
    <t>Operating Income &amp; Expense</t>
  </si>
  <si>
    <t xml:space="preserve">    Income</t>
  </si>
  <si>
    <t xml:space="preserve">        INCOME</t>
  </si>
  <si>
    <t xml:space="preserve">        Interest Income</t>
  </si>
  <si>
    <t xml:space="preserve">        Miscellaneous Income</t>
  </si>
  <si>
    <t xml:space="preserve">        Ask My Accountant</t>
  </si>
  <si>
    <t xml:space="preserve">        Rent Income</t>
  </si>
  <si>
    <t xml:space="preserve">        Section 8 Rent</t>
  </si>
  <si>
    <t xml:space="preserve">        Accelerated Rent</t>
  </si>
  <si>
    <t xml:space="preserve">        Association Income</t>
  </si>
  <si>
    <t xml:space="preserve">        Gross Potential Rent</t>
  </si>
  <si>
    <t xml:space="preserve">        Loss/Gain to Market</t>
  </si>
  <si>
    <t xml:space="preserve">        Concessions</t>
  </si>
  <si>
    <t xml:space="preserve">        Delinquency</t>
  </si>
  <si>
    <t xml:space="preserve">        Vacancy</t>
  </si>
  <si>
    <t xml:space="preserve">        Prepaid Rent</t>
  </si>
  <si>
    <t xml:space="preserve">        Prepaid Rent - Section 8</t>
  </si>
  <si>
    <t xml:space="preserve">        REV: FEES AND CHARGES</t>
  </si>
  <si>
    <t xml:space="preserve">            REV: Key Replacement Fee</t>
  </si>
  <si>
    <t xml:space="preserve">            REV: Lock Replacement Fee</t>
  </si>
  <si>
    <t xml:space="preserve">            REV: Lease Termination Fee</t>
  </si>
  <si>
    <t xml:space="preserve">            REV: Parking Fee</t>
  </si>
  <si>
    <t xml:space="preserve">            REV: NSF Fees Collected</t>
  </si>
  <si>
    <t xml:space="preserve">            REV: Improper Garbage Disposal Fee</t>
  </si>
  <si>
    <t xml:space="preserve">            REV: Tax Passthru</t>
  </si>
  <si>
    <t xml:space="preserve">            REV: Noise Complaint Fee</t>
  </si>
  <si>
    <t xml:space="preserve">            REV: Pet Fee - Non-Recurring</t>
  </si>
  <si>
    <t xml:space="preserve">            REV: Pet Fee - Recurring</t>
  </si>
  <si>
    <t xml:space="preserve">            REV: Common Area Smoking Fee</t>
  </si>
  <si>
    <t xml:space="preserve">            REV: Application Fee Income</t>
  </si>
  <si>
    <t xml:space="preserve">            REV: Pet Waste Disposal Fine (per incident)</t>
  </si>
  <si>
    <t xml:space="preserve">            REV: Insurance Services</t>
  </si>
  <si>
    <t xml:space="preserve">            REV: Unreported Pet Fee</t>
  </si>
  <si>
    <t xml:space="preserve">            REV: Late Fee</t>
  </si>
  <si>
    <t xml:space="preserve">            REV: Lock Out Fee</t>
  </si>
  <si>
    <t xml:space="preserve">            REV: After Hours Lock Out Fee</t>
  </si>
  <si>
    <t xml:space="preserve">            REV: Utility Reimbursement Fee</t>
  </si>
  <si>
    <t xml:space="preserve">            REV: Improper Water Usage Fee</t>
  </si>
  <si>
    <t xml:space="preserve">            REV: Month-to-Month Fee</t>
  </si>
  <si>
    <t xml:space="preserve">            REV: Window Replacement Fee</t>
  </si>
  <si>
    <t xml:space="preserve">            REV: Door Replacement Fee</t>
  </si>
  <si>
    <t xml:space="preserve">            REV: Tenant Rental Insurance Fee</t>
  </si>
  <si>
    <t xml:space="preserve">            REV: Tenant Fee - Miscellaneous</t>
  </si>
  <si>
    <t xml:space="preserve">        Total REV: FEES AND CHARGES</t>
  </si>
  <si>
    <t xml:space="preserve">        Deposit Forfeit</t>
  </si>
  <si>
    <t xml:space="preserve">        Laundry Income</t>
  </si>
  <si>
    <t xml:space="preserve">        Tenant Improvements</t>
  </si>
  <si>
    <t xml:space="preserve">        Utility Bill Back (For tenant responsible utilities)</t>
  </si>
  <si>
    <t xml:space="preserve">    Total Operating Income</t>
  </si>
  <si>
    <t xml:space="preserve">    Expense</t>
  </si>
  <si>
    <t xml:space="preserve">            Carpet Cleaning</t>
  </si>
  <si>
    <t xml:space="preserve">            Janitorial Expense</t>
  </si>
  <si>
    <t xml:space="preserve">            Landscaping</t>
  </si>
  <si>
    <t xml:space="preserve">            Property Insurance</t>
  </si>
  <si>
    <t xml:space="preserve">            Earthquake Insurance</t>
  </si>
  <si>
    <t xml:space="preserve">            Flood Insurance</t>
  </si>
  <si>
    <t xml:space="preserve">            Vehicle Insurance</t>
  </si>
  <si>
    <t xml:space="preserve">            General Liability Insurance</t>
  </si>
  <si>
    <t xml:space="preserve">            Mortgage Interest</t>
  </si>
  <si>
    <t xml:space="preserve">            Office Supplies</t>
  </si>
  <si>
    <t xml:space="preserve">            Office Rent</t>
  </si>
  <si>
    <t xml:space="preserve">            Entity Formation and Maintenance</t>
  </si>
  <si>
    <t xml:space="preserve">            Other - Contract Labor</t>
  </si>
  <si>
    <t xml:space="preserve">            Property Conditions</t>
  </si>
  <si>
    <t xml:space="preserve">            Property Tax</t>
  </si>
  <si>
    <t xml:space="preserve">        CLEANING AND MAINTENANCE</t>
  </si>
  <si>
    <t xml:space="preserve">            Cleaning and Maintenance -Other</t>
  </si>
  <si>
    <t xml:space="preserve">            Cleaning and Maintenance Supplies</t>
  </si>
  <si>
    <t xml:space="preserve">        Total CLEANING AND MAINTENANCE</t>
  </si>
  <si>
    <t xml:space="preserve">        INSURANCE</t>
  </si>
  <si>
    <t xml:space="preserve">            Umbrella Insurance</t>
  </si>
  <si>
    <t xml:space="preserve">            Builder's Risk Insurance</t>
  </si>
  <si>
    <t xml:space="preserve">        Total INSURANCE</t>
  </si>
  <si>
    <t xml:space="preserve">        ADVERTISING AND MARKETING</t>
  </si>
  <si>
    <t xml:space="preserve">            Print Advertising and Promotional Materials</t>
  </si>
  <si>
    <t xml:space="preserve">            Online Advertising</t>
  </si>
  <si>
    <t xml:space="preserve">            Events and Sponsorships</t>
  </si>
  <si>
    <t xml:space="preserve">            Marketing Services</t>
  </si>
  <si>
    <t xml:space="preserve">        Total ADVERTISING AND MARKETING</t>
  </si>
  <si>
    <t xml:space="preserve">        Interest Expense</t>
  </si>
  <si>
    <t xml:space="preserve">        Insurance Premium Finance Interest</t>
  </si>
  <si>
    <t xml:space="preserve">        AUTO AND TRAVEL</t>
  </si>
  <si>
    <t xml:space="preserve">            Transportation and Travel</t>
  </si>
  <si>
    <t xml:space="preserve">            Hotel Accommodation</t>
  </si>
  <si>
    <t xml:space="preserve">            Meals and Entertainment</t>
  </si>
  <si>
    <t xml:space="preserve">            Auto Fuel and Oil</t>
  </si>
  <si>
    <t xml:space="preserve">            Vehicle Leasing</t>
  </si>
  <si>
    <t xml:space="preserve">            Travel Insurance</t>
  </si>
  <si>
    <t xml:space="preserve">        Total AUTO AND TRAVEL</t>
  </si>
  <si>
    <t xml:space="preserve">        UTILITIES</t>
  </si>
  <si>
    <t xml:space="preserve">            Util: Unit Utilities - Electric</t>
  </si>
  <si>
    <t xml:space="preserve">            Util: Unit Utilities - Electric - Payment Plan</t>
  </si>
  <si>
    <t xml:space="preserve">            Util: Unit Utilities - Gas</t>
  </si>
  <si>
    <t xml:space="preserve">            Util: Unit Utilities - Gas - Payment Plan</t>
  </si>
  <si>
    <t xml:space="preserve">            Util: Water and Sewer</t>
  </si>
  <si>
    <t xml:space="preserve">            Util: Water and Sewer - Payment Plan</t>
  </si>
  <si>
    <t xml:space="preserve">            Garbage and Recycling</t>
  </si>
  <si>
    <t xml:space="preserve">            Internet/cable</t>
  </si>
  <si>
    <t xml:space="preserve">            Util: Mobile</t>
  </si>
  <si>
    <t xml:space="preserve">            Telephone</t>
  </si>
  <si>
    <t xml:space="preserve">            Util: Common Electric</t>
  </si>
  <si>
    <t xml:space="preserve">            Util: Common Electric - Payment Plan</t>
  </si>
  <si>
    <t xml:space="preserve">            Util: Common - Gas</t>
  </si>
  <si>
    <t xml:space="preserve">            Util: Common - Gas - Payment Plan</t>
  </si>
  <si>
    <t xml:space="preserve">            Util: Central Heating - Gas</t>
  </si>
  <si>
    <t xml:space="preserve">            Util: Central Domestic Hot Water (DHW) - Gas</t>
  </si>
  <si>
    <t xml:space="preserve">            Util: Central Internet</t>
  </si>
  <si>
    <t xml:space="preserve">            Util: Unit Utilities - Vacancy - Electric </t>
  </si>
  <si>
    <t xml:space="preserve">            Util: Unit Utilities - Vacancy - Gas</t>
  </si>
  <si>
    <t xml:space="preserve">        Total UTILITIES</t>
  </si>
  <si>
    <t xml:space="preserve">        MANAGEMENT FEES</t>
  </si>
  <si>
    <t xml:space="preserve">        Pest Control Fee-Recurring Charges</t>
  </si>
  <si>
    <t xml:space="preserve">        Pest Control Fee-One Time Charge</t>
  </si>
  <si>
    <t xml:space="preserve">        DUES AND SUBSCRIPTIONS</t>
  </si>
  <si>
    <t xml:space="preserve">            Software Subscriptions</t>
  </si>
  <si>
    <t xml:space="preserve">            HOA Dues</t>
  </si>
  <si>
    <t xml:space="preserve">        Total DUES AND SUBSCRIPTIONS</t>
  </si>
  <si>
    <t xml:space="preserve">        INDUSTRY ASSOCIATION ACTIVITIES</t>
  </si>
  <si>
    <t xml:space="preserve">            CCOPO</t>
  </si>
  <si>
    <t xml:space="preserve">        Total INDUSTRY ASSOCIATION ACTIVITIES</t>
  </si>
  <si>
    <t xml:space="preserve">        DEPRECIATION AND AMORTIZATION</t>
  </si>
  <si>
    <t xml:space="preserve">            Depreciation Expense</t>
  </si>
  <si>
    <t xml:space="preserve">            Amortization</t>
  </si>
  <si>
    <t xml:space="preserve">        Total DEPRECIATION AND AMORTIZATION</t>
  </si>
  <si>
    <t xml:space="preserve">        LEGAL FEES</t>
  </si>
  <si>
    <t xml:space="preserve">            General Legal Services</t>
  </si>
  <si>
    <t xml:space="preserve">            Litigation Expenses</t>
  </si>
  <si>
    <t xml:space="preserve">            Lease and Contract Review</t>
  </si>
  <si>
    <t xml:space="preserve">            Compliance and Regulatory Fees</t>
  </si>
  <si>
    <t xml:space="preserve">            Purchase, Sale, Refinance Legal Fees</t>
  </si>
  <si>
    <t xml:space="preserve">            CAO Application Fees</t>
  </si>
  <si>
    <t xml:space="preserve">        Total LEGAL FEES</t>
  </si>
  <si>
    <t xml:space="preserve">        EVICTION FEES</t>
  </si>
  <si>
    <t xml:space="preserve">            Evictions - Legal Expenses</t>
  </si>
  <si>
    <t xml:space="preserve">            Evictions - Court Fees</t>
  </si>
  <si>
    <t xml:space="preserve">            Evictions - Marshal Fees</t>
  </si>
  <si>
    <t xml:space="preserve">            Evictions - Truck Rental</t>
  </si>
  <si>
    <t xml:space="preserve">        Total EVICTION FEES</t>
  </si>
  <si>
    <t xml:space="preserve">        ACCOUNTING &amp; BOOKKEEPING SERVICES</t>
  </si>
  <si>
    <t xml:space="preserve">            General Accounting Services</t>
  </si>
  <si>
    <t xml:space="preserve">            Audit Fees</t>
  </si>
  <si>
    <t xml:space="preserve">            Tax Preparation Fees</t>
  </si>
  <si>
    <t xml:space="preserve">            Bookkeeping Services</t>
  </si>
  <si>
    <t xml:space="preserve">        Total ACCOUNTING &amp; BOOKKEEPING SERVICES</t>
  </si>
  <si>
    <t xml:space="preserve">        CONSULTING SERVICES</t>
  </si>
  <si>
    <t xml:space="preserve">            Management Consulting</t>
  </si>
  <si>
    <t xml:space="preserve">            Financial Consulting</t>
  </si>
  <si>
    <t xml:space="preserve">            IT Consulting</t>
  </si>
  <si>
    <t xml:space="preserve">            Marketing Consulting</t>
  </si>
  <si>
    <t xml:space="preserve">            Construction/ Environmental Consulting</t>
  </si>
  <si>
    <t xml:space="preserve">        Total CONSULTING SERVICES</t>
  </si>
  <si>
    <t xml:space="preserve">        OTHER PROFESSIONAL FEES</t>
  </si>
  <si>
    <t xml:space="preserve">            Property Manager Professional Fee</t>
  </si>
  <si>
    <t xml:space="preserve">            Architectural Services</t>
  </si>
  <si>
    <t xml:space="preserve">            Engineering Services</t>
  </si>
  <si>
    <t xml:space="preserve">            Appraisal Fees</t>
  </si>
  <si>
    <t xml:space="preserve">            Environmental Fees</t>
  </si>
  <si>
    <t xml:space="preserve">        Total OTHER PROFESSIONAL FEES</t>
  </si>
  <si>
    <t xml:space="preserve">        PAYROLL</t>
  </si>
  <si>
    <t xml:space="preserve">            General Maintenance Labor</t>
  </si>
  <si>
    <t xml:space="preserve">            Payroll Allocation Expense</t>
  </si>
  <si>
    <t xml:space="preserve">            PH Payroll Allocation Expense</t>
  </si>
  <si>
    <t xml:space="preserve">            Salaries and Wages</t>
  </si>
  <si>
    <t xml:space="preserve">            Employee Benefits</t>
  </si>
  <si>
    <t xml:space="preserve">        Total PAYROLL</t>
  </si>
  <si>
    <t xml:space="preserve">            Commissions/Placement Fees</t>
  </si>
  <si>
    <t xml:space="preserve">            Vendor Discounts</t>
  </si>
  <si>
    <t xml:space="preserve">            Property Management Fees</t>
  </si>
  <si>
    <t xml:space="preserve">            Asset Management Fees</t>
  </si>
  <si>
    <t xml:space="preserve">            Lease Fee</t>
  </si>
  <si>
    <t xml:space="preserve">            Lease Renewal Fee</t>
  </si>
  <si>
    <t xml:space="preserve">            AMEX Administrative Fee</t>
  </si>
  <si>
    <t xml:space="preserve">        Total MANAGEMENT FEES</t>
  </si>
  <si>
    <t xml:space="preserve">        MORTGAGE</t>
  </si>
  <si>
    <t xml:space="preserve">            Interest Reserve</t>
  </si>
  <si>
    <t xml:space="preserve">            Lender Late Fees</t>
  </si>
  <si>
    <t xml:space="preserve">            Refinacing Fee</t>
  </si>
  <si>
    <t xml:space="preserve">            Amortization - In Place Leases</t>
  </si>
  <si>
    <t xml:space="preserve">            Amortization - Deferred Lease Costs</t>
  </si>
  <si>
    <t xml:space="preserve">            Interest - Amortization Deferred Financing</t>
  </si>
  <si>
    <t xml:space="preserve">            Interest - Amortization Mortgage Premium</t>
  </si>
  <si>
    <t xml:space="preserve">            Extension Fees</t>
  </si>
  <si>
    <t xml:space="preserve">            Other Loan Expense</t>
  </si>
  <si>
    <t xml:space="preserve">            Lendors Expense Deposit</t>
  </si>
  <si>
    <t xml:space="preserve">        Total MORTGAGE</t>
  </si>
  <si>
    <t xml:space="preserve">        REPAIRS AND MAINTENANCE</t>
  </si>
  <si>
    <t xml:space="preserve">            R&amp;M: Plumbing</t>
  </si>
  <si>
    <t xml:space="preserve">            R&amp;M: Flooring</t>
  </si>
  <si>
    <t xml:space="preserve">            R&amp;M: HVAC (Heat, Ventilation, Air)</t>
  </si>
  <si>
    <t xml:space="preserve">            R&amp;M: Key/Lock Replacement</t>
  </si>
  <si>
    <t xml:space="preserve">            R&amp;M: Roof Repair</t>
  </si>
  <si>
    <t xml:space="preserve">            R&amp;M: Other Repairs</t>
  </si>
  <si>
    <t xml:space="preserve">            R&amp;M Supplies</t>
  </si>
  <si>
    <t xml:space="preserve">            R&amp;M: Appliances/ FF&amp;E</t>
  </si>
  <si>
    <t xml:space="preserve">            R&amp;M: Fire Life Safety</t>
  </si>
  <si>
    <t xml:space="preserve">            R&amp;M: Internet &amp; WiFi Equipment</t>
  </si>
  <si>
    <t xml:space="preserve">            R&amp;M: Pest Control - Recurring</t>
  </si>
  <si>
    <t xml:space="preserve">            R&amp;M: Pest Control - Non-recurring</t>
  </si>
  <si>
    <t xml:space="preserve">            R&amp;M: Security Camera</t>
  </si>
  <si>
    <t xml:space="preserve">            R&amp;M: Waste Removal - One-time</t>
  </si>
  <si>
    <t xml:space="preserve">            R&amp;M: General Maintenance Labor</t>
  </si>
  <si>
    <t xml:space="preserve">            R&amp;M: Landscaping</t>
  </si>
  <si>
    <t xml:space="preserve">            R&amp;M: Snow Removal</t>
  </si>
  <si>
    <t xml:space="preserve">            R&amp;M: Patching and Painting</t>
  </si>
  <si>
    <t xml:space="preserve">            R&amp;M: Electrical</t>
  </si>
  <si>
    <t xml:space="preserve">        Total REPAIRS AND MAINTENANCE</t>
  </si>
  <si>
    <t xml:space="preserve">        TAXES AND LICENSES</t>
  </si>
  <si>
    <t xml:space="preserve">            Rental Tax Authority</t>
  </si>
  <si>
    <t xml:space="preserve">            Filing &amp; Registration / Permit Fees</t>
  </si>
  <si>
    <t xml:space="preserve">            Other Taxes</t>
  </si>
  <si>
    <t xml:space="preserve">            Sales Tax</t>
  </si>
  <si>
    <t xml:space="preserve">        Total TAXES AND LICENSES</t>
  </si>
  <si>
    <t xml:space="preserve">        GENERAL AND ADMINISTRATIVE</t>
  </si>
  <si>
    <t xml:space="preserve">            Security Service</t>
  </si>
  <si>
    <t xml:space="preserve">            Bank Fees</t>
  </si>
  <si>
    <t xml:space="preserve">            Equipment &amp; Truck Rental</t>
  </si>
  <si>
    <t xml:space="preserve">            Architecture &amp; Design</t>
  </si>
  <si>
    <t xml:space="preserve">            Safety Inspections, Testing &amp; Others</t>
  </si>
  <si>
    <t xml:space="preserve">            Miscellaneous Expense</t>
  </si>
  <si>
    <t xml:space="preserve">            Postage &amp; Shipping</t>
  </si>
  <si>
    <t xml:space="preserve">            Other Expenses</t>
  </si>
  <si>
    <t xml:space="preserve">        Total GENERAL AND ADMINISTRATIVE</t>
  </si>
  <si>
    <t xml:space="preserve">        Fire Alarm Monitoring</t>
  </si>
  <si>
    <t xml:space="preserve">        481(a) Adjustment</t>
  </si>
  <si>
    <t xml:space="preserve">        CAPITAL EXPENSES</t>
  </si>
  <si>
    <t xml:space="preserve">    Total Operating Expense</t>
  </si>
  <si>
    <t xml:space="preserve">    NOI - Net Operating Income</t>
  </si>
  <si>
    <t xml:space="preserve">    Total Income</t>
  </si>
  <si>
    <t xml:space="preserve">    Total Expense</t>
  </si>
  <si>
    <t xml:space="preserve">    Net Income</t>
  </si>
  <si>
    <t>Northend Portfolio (For Loan Booking Only)</t>
  </si>
  <si>
    <t>S0001 - 90 Park St</t>
  </si>
  <si>
    <t>S0002 - 101 Maple</t>
  </si>
  <si>
    <t>S0003 - 222 Maple</t>
  </si>
  <si>
    <t>S0004 - 43 Frank</t>
  </si>
  <si>
    <t>S0005 - 47 Frank</t>
  </si>
  <si>
    <t>S0006 - 15 Whit</t>
  </si>
  <si>
    <t>S0007 - 36 Whit</t>
  </si>
  <si>
    <t>S0008 - 38 Whit</t>
  </si>
  <si>
    <t>S0009 - 236 Maple</t>
  </si>
  <si>
    <t>S0010 - 228 Maple</t>
  </si>
  <si>
    <t>S0011 - 110 Martin</t>
  </si>
  <si>
    <t>S0012 - 120 Martin</t>
  </si>
  <si>
    <t>S0013 - 152 Wooster</t>
  </si>
  <si>
    <t>S0014 - 160 Wooster</t>
  </si>
  <si>
    <t>S0015 - 165 Westland</t>
  </si>
  <si>
    <t>S0016 - 1721 Main</t>
  </si>
  <si>
    <t>S0017 - 69 Chestnut</t>
  </si>
  <si>
    <t>S0018 - 90 Edwards</t>
  </si>
  <si>
    <t>S0019 - 93 Maple</t>
  </si>
  <si>
    <t>S0020 - 31 Park</t>
  </si>
  <si>
    <t>S0021 - 67 Park</t>
  </si>
  <si>
    <t>S0022 - 83 Park</t>
  </si>
  <si>
    <t>S0023 - 57 Park</t>
  </si>
  <si>
    <t>SREP Hartford 1 LLC Portfolio</t>
  </si>
  <si>
    <t>Southend Portfolio (For Loan Booking Only)</t>
  </si>
  <si>
    <t xml:space="preserve">    Other Items</t>
  </si>
  <si>
    <t xml:space="preserve">        Accounts Receivable</t>
  </si>
  <si>
    <t xml:space="preserve">        Buildings</t>
  </si>
  <si>
    <t xml:space="preserve">        Accumulated Depreciation - Building</t>
  </si>
  <si>
    <t xml:space="preserve">        Land</t>
  </si>
  <si>
    <t xml:space="preserve">        CapEx: Appliances</t>
  </si>
  <si>
    <t xml:space="preserve">        CapEx: Access Control</t>
  </si>
  <si>
    <t xml:space="preserve">        CapEx: Bathrooms</t>
  </si>
  <si>
    <t xml:space="preserve">        CapEx: Cabinets &amp; Countertops</t>
  </si>
  <si>
    <t xml:space="preserve">        CapEx: Contract Labor and Materials</t>
  </si>
  <si>
    <t xml:space="preserve">        CapEx: Doors</t>
  </si>
  <si>
    <t xml:space="preserve">        CapEx: Electrical Capital</t>
  </si>
  <si>
    <t xml:space="preserve">        CapEx: Equipment</t>
  </si>
  <si>
    <t xml:space="preserve">        CapEx: Engineering, Architecture &amp; Design</t>
  </si>
  <si>
    <t xml:space="preserve">        CapEx: Fire Life Safety</t>
  </si>
  <si>
    <t xml:space="preserve">        CapEx: Flooring</t>
  </si>
  <si>
    <t xml:space="preserve">        CapEx: Framing/ Drywall</t>
  </si>
  <si>
    <t xml:space="preserve">        CapEx: Furniture and Fixtures</t>
  </si>
  <si>
    <t xml:space="preserve">        CapEx: Heating, Ventilation and Air Conditing (HVAC)</t>
  </si>
  <si>
    <t xml:space="preserve">        CapEx: Internet &amp; WiFi Equipment</t>
  </si>
  <si>
    <t xml:space="preserve">        CapEx: Locks</t>
  </si>
  <si>
    <t xml:space="preserve">        CapEx: Other</t>
  </si>
  <si>
    <t xml:space="preserve">        CapEx: Painting</t>
  </si>
  <si>
    <t xml:space="preserve">        CapEx: Pest Control</t>
  </si>
  <si>
    <t xml:space="preserve">        CapEx: Plumbing Capital</t>
  </si>
  <si>
    <t xml:space="preserve">        CapEx: Remodeling and Improvements</t>
  </si>
  <si>
    <t xml:space="preserve">        CapEx: Security Camera</t>
  </si>
  <si>
    <t xml:space="preserve">        CapEx: Tools</t>
  </si>
  <si>
    <t xml:space="preserve">        CapEx: Waste Removal</t>
  </si>
  <si>
    <t xml:space="preserve">        CapEx: Water Conservation</t>
  </si>
  <si>
    <t xml:space="preserve">        CapEx: Windows</t>
  </si>
  <si>
    <t xml:space="preserve">        CapEx: Facade</t>
  </si>
  <si>
    <t xml:space="preserve">        CapEx: Landscaping</t>
  </si>
  <si>
    <t xml:space="preserve">        CapEx: Roofing</t>
  </si>
  <si>
    <t xml:space="preserve">        Other Property</t>
  </si>
  <si>
    <t xml:space="preserve">        Other Property Depreciation</t>
  </si>
  <si>
    <t xml:space="preserve">        Tax Escrow</t>
  </si>
  <si>
    <t xml:space="preserve">        Insurance Escrow</t>
  </si>
  <si>
    <t xml:space="preserve">        Replacement Reserve</t>
  </si>
  <si>
    <t xml:space="preserve">        Reserve - Construction draw</t>
  </si>
  <si>
    <t xml:space="preserve">        Owner Held Security Deposits</t>
  </si>
  <si>
    <t xml:space="preserve">        Owner Held Pet Deposits</t>
  </si>
  <si>
    <t xml:space="preserve">        Clearing Account</t>
  </si>
  <si>
    <t xml:space="preserve">        Accounts Payable</t>
  </si>
  <si>
    <t xml:space="preserve">        Due to Dan Dvoskin</t>
  </si>
  <si>
    <t xml:space="preserve">        Due to DNS Contracting</t>
  </si>
  <si>
    <t xml:space="preserve">        Due to Stanton Group LLC</t>
  </si>
  <si>
    <t xml:space="preserve">        Due to SREP Operating</t>
  </si>
  <si>
    <t xml:space="preserve">        Due to 90 Park PropCo (2630)</t>
  </si>
  <si>
    <t xml:space="preserve">        Due to SREP Oxford GP</t>
  </si>
  <si>
    <t xml:space="preserve">        Due to SM - 90 Park Operating</t>
  </si>
  <si>
    <t xml:space="preserve">        Due to Stanton Management LLC</t>
  </si>
  <si>
    <t xml:space="preserve">        Due to SM - Southend Operating</t>
  </si>
  <si>
    <t xml:space="preserve">        Due to SM - Deposit Escrow (2025)</t>
  </si>
  <si>
    <t xml:space="preserve">        Mortgage Payable</t>
  </si>
  <si>
    <t xml:space="preserve">        Owner Contribution</t>
  </si>
  <si>
    <t xml:space="preserve">        Owner Distribution</t>
  </si>
  <si>
    <t xml:space="preserve">        Retained Earnings</t>
  </si>
  <si>
    <t xml:space="preserve">        Prior Years Retained Earnings</t>
  </si>
  <si>
    <t xml:space="preserve">        Appfolio Opening Balance Equity</t>
  </si>
  <si>
    <t xml:space="preserve">    Net Other Items</t>
  </si>
  <si>
    <t>Cash Flow</t>
  </si>
  <si>
    <t>Beginning Cash</t>
  </si>
  <si>
    <t>Beginning Cash + Cash Flow</t>
  </si>
  <si>
    <t>Actual Ending Cash</t>
  </si>
  <si>
    <t>MR - Cash Flow - Property Comparison</t>
  </si>
  <si>
    <t>Exported On: 08/19/2025 9:40 PM</t>
  </si>
  <si>
    <t>Date Range: 07/01/2025 to 07/31/2025 (Last Month)</t>
  </si>
  <si>
    <t>Stanton Management LLC, Property Groups: All Buildings, Accounting Basis: Cash, Additional Cash GL Accounts: 10003: Operating Cash3, 10010: Credit Card, and 1160: Security Deposit Cash, Level of Detail: Detail View, Include Zero Balance GL Accounts: Yes</t>
  </si>
  <si>
    <t>headerSize=5&amp;id=7aafb02b-7d66-11f0-b6c3-02094d1ce055</t>
  </si>
  <si>
    <t>ASSETS</t>
  </si>
  <si>
    <t>Cash</t>
  </si>
  <si>
    <t xml:space="preserve">    Operating Cash</t>
  </si>
  <si>
    <t xml:space="preserve">    Security Deposit Cash</t>
  </si>
  <si>
    <t>Total Cash</t>
  </si>
  <si>
    <t>Prepaid Expense</t>
  </si>
  <si>
    <t>Reimbursable Expense</t>
  </si>
  <si>
    <t>DUE FROM</t>
  </si>
  <si>
    <t xml:space="preserve">    Due from Dan Dvoskin</t>
  </si>
  <si>
    <t xml:space="preserve">    Due from Stanton Group LLC</t>
  </si>
  <si>
    <t xml:space="preserve">    Due from SREP Operating</t>
  </si>
  <si>
    <t xml:space="preserve">    Due from SM - 90 Park Operating</t>
  </si>
  <si>
    <t xml:space="preserve">    Due from Stanton Management LLC</t>
  </si>
  <si>
    <t xml:space="preserve">    Due from SM - Southend Operating</t>
  </si>
  <si>
    <t xml:space="preserve">    Due from SM - Northend Operating</t>
  </si>
  <si>
    <t xml:space="preserve">    Due from SM - Hartford 1 Operating</t>
  </si>
  <si>
    <t xml:space="preserve">    Due from SREP Park LLC</t>
  </si>
  <si>
    <t xml:space="preserve">    Due from SREP Park 1</t>
  </si>
  <si>
    <t xml:space="preserve">    Due from SREP Park 2</t>
  </si>
  <si>
    <t xml:space="preserve">    Due from SREP Park 3</t>
  </si>
  <si>
    <t xml:space="preserve">    Due from Maple Beauty Lounge</t>
  </si>
  <si>
    <t xml:space="preserve">    Due from Employees</t>
  </si>
  <si>
    <t xml:space="preserve">    Due from Others</t>
  </si>
  <si>
    <t xml:space="preserve">    Due from SREP Southend LLC</t>
  </si>
  <si>
    <t xml:space="preserve">    Due from SREP Northend LLC</t>
  </si>
  <si>
    <t xml:space="preserve">    Due from SREP Park 4</t>
  </si>
  <si>
    <t xml:space="preserve">    Due from SREP Park 5</t>
  </si>
  <si>
    <t xml:space="preserve">    Due from SM - Hartford 1 LLC (8239)</t>
  </si>
  <si>
    <t xml:space="preserve">    Due from Island Vibes Tavern LLC</t>
  </si>
  <si>
    <t>Total DUE FROM</t>
  </si>
  <si>
    <t>BUILDING ASSETS</t>
  </si>
  <si>
    <t xml:space="preserve">    Buildings</t>
  </si>
  <si>
    <t xml:space="preserve">    Accumulated Depreciation - Building</t>
  </si>
  <si>
    <t>Total BUILDING ASSETS</t>
  </si>
  <si>
    <t>Construction in Progress</t>
  </si>
  <si>
    <t>Land</t>
  </si>
  <si>
    <t>Earnest Money Deposit</t>
  </si>
  <si>
    <t>Closing Cost</t>
  </si>
  <si>
    <t>Financing Cost</t>
  </si>
  <si>
    <t>Accumulated Amortization - Financing Costs</t>
  </si>
  <si>
    <t>CAPITAL EXPENDITURES: GENERAL</t>
  </si>
  <si>
    <t xml:space="preserve">    CapEx: Appliances</t>
  </si>
  <si>
    <t xml:space="preserve">    CapEx: Bathrooms</t>
  </si>
  <si>
    <t xml:space="preserve">    CapEx: Cabinets &amp; Countertops</t>
  </si>
  <si>
    <t xml:space="preserve">    CapEx: Contract Labor and Materials</t>
  </si>
  <si>
    <t xml:space="preserve">    CapEx: Doors</t>
  </si>
  <si>
    <t xml:space="preserve">    CapEx: Electrical Capital</t>
  </si>
  <si>
    <t xml:space="preserve">    CapEx: Equipment</t>
  </si>
  <si>
    <t xml:space="preserve">    CapEx: Engineering, Architecture &amp; Design</t>
  </si>
  <si>
    <t xml:space="preserve">    CapEx: Fire Life Safety</t>
  </si>
  <si>
    <t xml:space="preserve">    CapEx: Flooring</t>
  </si>
  <si>
    <t xml:space="preserve">    CapEx: Framing/ Drywall</t>
  </si>
  <si>
    <t xml:space="preserve">    CapEx: Furniture and Fixtures</t>
  </si>
  <si>
    <t xml:space="preserve">    CapEx: Heating, Ventilation and Air Conditing (HVAC)</t>
  </si>
  <si>
    <t xml:space="preserve">    CapEx: Locks</t>
  </si>
  <si>
    <t xml:space="preserve">    CapEx: Other</t>
  </si>
  <si>
    <t xml:space="preserve">    CapEx: Painting</t>
  </si>
  <si>
    <t xml:space="preserve">    CapEx: Pest Control</t>
  </si>
  <si>
    <t xml:space="preserve">    CapEx: Plumbing Capital</t>
  </si>
  <si>
    <t xml:space="preserve">    CapEx: Remodeling and Improvements</t>
  </si>
  <si>
    <t xml:space="preserve">    CapEx: Security Camera</t>
  </si>
  <si>
    <t xml:space="preserve">    CapEx: Tools</t>
  </si>
  <si>
    <t xml:space="preserve">    CapEx: Windows</t>
  </si>
  <si>
    <t xml:space="preserve">    Capex: Carpentry/Trim</t>
  </si>
  <si>
    <t xml:space="preserve">    CapEx: General Conditions</t>
  </si>
  <si>
    <t xml:space="preserve">    CapEx: Masonry</t>
  </si>
  <si>
    <t xml:space="preserve">    CapEx: Turnover</t>
  </si>
  <si>
    <t>Total CAPITAL EXPENDITURES: GENERAL</t>
  </si>
  <si>
    <t>CAPITAL EXPENDITURES: EXTERIOR</t>
  </si>
  <si>
    <t xml:space="preserve">    CapEx: Facade</t>
  </si>
  <si>
    <t xml:space="preserve">    CapEx: Landscaping</t>
  </si>
  <si>
    <t xml:space="preserve">    CapEx: Roofing</t>
  </si>
  <si>
    <t xml:space="preserve">    CapEx: Parking</t>
  </si>
  <si>
    <t>Total CAPITAL EXPENDITURES: EXTERIOR</t>
  </si>
  <si>
    <t>ESCROW ACCOUNT</t>
  </si>
  <si>
    <t xml:space="preserve">    Tax Escrow</t>
  </si>
  <si>
    <t xml:space="preserve">    Interest Reserve</t>
  </si>
  <si>
    <t xml:space="preserve">    Insurance Escrow</t>
  </si>
  <si>
    <t xml:space="preserve">    Replacement Reserve</t>
  </si>
  <si>
    <t xml:space="preserve">    Reserve - Construction draw</t>
  </si>
  <si>
    <t xml:space="preserve">    Loan Reserve</t>
  </si>
  <si>
    <t>Total ESCROW ACCOUNT</t>
  </si>
  <si>
    <t>TOTAL ASSETS</t>
  </si>
  <si>
    <t>LIABILITIES &amp; CAPITAL</t>
  </si>
  <si>
    <t>Liabilities</t>
  </si>
  <si>
    <t xml:space="preserve">    SECURITY DEPOSITS</t>
  </si>
  <si>
    <t xml:space="preserve">    Total SECURITY DEPOSITS</t>
  </si>
  <si>
    <t xml:space="preserve">    Clearing Account</t>
  </si>
  <si>
    <t xml:space="preserve">    Insurance Premium Finance Debt</t>
  </si>
  <si>
    <t xml:space="preserve">    DUE TO</t>
  </si>
  <si>
    <t xml:space="preserve">        Due to SM - Northend Operating</t>
  </si>
  <si>
    <t xml:space="preserve">         Due to SM - Hartford 1 Operating</t>
  </si>
  <si>
    <t xml:space="preserve">        Due to Dean Tahir</t>
  </si>
  <si>
    <t xml:space="preserve">        Due to SREP Northend LLC (5636)</t>
  </si>
  <si>
    <t xml:space="preserve">        Due to SREP Park LLC</t>
  </si>
  <si>
    <t xml:space="preserve">        Due to SREP Park 2</t>
  </si>
  <si>
    <t xml:space="preserve">        Due to SREP Park 3</t>
  </si>
  <si>
    <t xml:space="preserve">        Due to SREP Park 4</t>
  </si>
  <si>
    <t xml:space="preserve">        Due to SREP Park 5</t>
  </si>
  <si>
    <t xml:space="preserve">        Due to SM - Hartford 1 LLC (8239)</t>
  </si>
  <si>
    <t xml:space="preserve">    Total DUE TO</t>
  </si>
  <si>
    <t xml:space="preserve">    Mortgage Payable</t>
  </si>
  <si>
    <t xml:space="preserve">    Long-term Notes Payable</t>
  </si>
  <si>
    <t>Total Liabilities</t>
  </si>
  <si>
    <t>Capital</t>
  </si>
  <si>
    <t xml:space="preserve">    Owner Contribution</t>
  </si>
  <si>
    <t xml:space="preserve">    Owner Distribution</t>
  </si>
  <si>
    <t xml:space="preserve">    Prior Years Retained Earnings</t>
  </si>
  <si>
    <t xml:space="preserve">    Appfolio Opening Balance Equity</t>
  </si>
  <si>
    <t xml:space="preserve">    Calculated Retained Earnings</t>
  </si>
  <si>
    <t xml:space="preserve">    Calculated Prior Years Retained Earnings</t>
  </si>
  <si>
    <t>Total Capital</t>
  </si>
  <si>
    <t>TOTAL LIABILITIES &amp; CAPITAL</t>
  </si>
  <si>
    <t>MF - Balance Sheet - Property Comparison</t>
  </si>
  <si>
    <t>Exported On: 08/19/2025 10:39 PM</t>
  </si>
  <si>
    <t>As of: 07/31/2025 (End of Last Month)</t>
  </si>
  <si>
    <t>Property Groups: All Buildings, Accounting Basis: Cash, Level of Detail: Detail View</t>
  </si>
  <si>
    <t>headerSize=5&amp;id=d56c4477-7d6e-11f0-b6c3-02094d1ce055</t>
  </si>
  <si>
    <t>Stanton Management LLC</t>
  </si>
  <si>
    <t>Purchase Price</t>
  </si>
  <si>
    <t>Account Number</t>
  </si>
  <si>
    <t>6171-1</t>
  </si>
  <si>
    <t>6172-1</t>
  </si>
  <si>
    <t>6173-1</t>
  </si>
  <si>
    <t>6103-1</t>
  </si>
  <si>
    <t>CF - 12 Month - 90</t>
  </si>
  <si>
    <t>Exported On: 08/20/2025 12:54 AM</t>
  </si>
  <si>
    <t>Period Range: Jan 2025 to Dec 2025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</si>
  <si>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</si>
  <si>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</si>
  <si>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</si>
  <si>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</si>
  <si>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</si>
  <si>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</si>
  <si>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</si>
  <si>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</si>
  <si>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</si>
  <si>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</si>
  <si>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</si>
  <si>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</si>
  <si>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headerSize=5&amp;id=fd36f6ee-49e0-11ee-b6c3-02094d1ce055</t>
  </si>
  <si>
    <t>Exported On: 08/20/2025 12:55 AM</t>
  </si>
  <si>
    <t>Properties: S0002 - 101 Maple - 101 Maple Avenue Hartford, CT 06114, Stanton Management LLC, Accounting Basis: Cash, Level of Detail: Detail View, Include Zero Balance GL Accounts: Yes</t>
  </si>
  <si>
    <t>headerSize=5&amp;id=fd36f6ee-49e0-11ee-b6c3-02094d1ce055&amp;filters%5Bproperties_ids%5D%5B0%5D=p_18</t>
  </si>
  <si>
    <t>Exported On: 08/20/2025 12:56 AM</t>
  </si>
  <si>
    <t>Properties: S0003 - 222 Maple - 222-224 Maple Avenue Hartford, CT 06114, Stanton Management LLC, Accounting Basis: Cash, Level of Detail: Detail View, Include Zero Balance GL Accounts: Yes</t>
  </si>
  <si>
    <t>headerSize=5&amp;id=fd36f6ee-49e0-11ee-b6c3-02094d1ce055&amp;filters%5Bproperties_ids%5D%5B0%5D=p_19</t>
  </si>
  <si>
    <t>Properties: S0004 - 43 Frank - 43-45 Franklin Avenue Hartford, CT 06114, Stanton Management LLC, Accounting Basis: Cash, Level of Detail: Detail View, Include Zero Balance GL Accounts: Yes</t>
  </si>
  <si>
    <t>headerSize=5&amp;id=fd36f6ee-49e0-11ee-b6c3-02094d1ce055&amp;filters%5Bproperties_ids%5D%5B0%5D=p_20</t>
  </si>
  <si>
    <t>Exported On: 08/20/2025 12:57 AM</t>
  </si>
  <si>
    <t>Properties: S0005 - 47 Frank - 47 Franklin Avenue Hartford, CT 06114, Stanton Management LLC, Accounting Basis: Cash, Level of Detail: Detail View, Include Zero Balance GL Accounts: Yes</t>
  </si>
  <si>
    <t>headerSize=5&amp;id=fd36f6ee-49e0-11ee-b6c3-02094d1ce055&amp;filters%5Bproperties_ids%5D%5B0%5D=p_21</t>
  </si>
  <si>
    <t>Properties: S0006 - 15 Whit - 15-17 Whitmore Street Hartford, CT 06114, Stanton Management LLC, Accounting Basis: Cash, Level of Detail: Detail View, Include Zero Balance GL Accounts: Yes</t>
  </si>
  <si>
    <t>headerSize=5&amp;id=fd36f6ee-49e0-11ee-b6c3-02094d1ce055&amp;filters%5Bproperties_ids%5D%5B0%5D=p_22</t>
  </si>
  <si>
    <t>Properties: S0007 - 36 Whit - 36 Whitmore Street Hartford, CT 06114, Stanton Management LLC, Accounting Basis: Cash, Level of Detail: Detail View, Include Zero Balance GL Accounts: Yes</t>
  </si>
  <si>
    <t>headerSize=5&amp;id=fd36f6ee-49e0-11ee-b6c3-02094d1ce055&amp;filters%5Bproperties_ids%5D%5B0%5D=p_23</t>
  </si>
  <si>
    <t>Exported On: 08/20/2025 12:58 AM</t>
  </si>
  <si>
    <t>Properties: S0008 - 38 Whit - 38-40 Whitmore Street Hartford, CT 06114, Stanton Management LLC, Accounting Basis: Cash, Level of Detail: Detail View, Include Zero Balance GL Accounts: Yes</t>
  </si>
  <si>
    <t>headerSize=5&amp;id=fd36f6ee-49e0-11ee-b6c3-02094d1ce055&amp;filters%5Bproperties_ids%5D%5B0%5D=p_24</t>
  </si>
  <si>
    <t>Properties: S0009 - 236 Maple - 236-238 Maple Ave Hartford, CT 06114, Stanton Management LLC, Accounting Basis: Cash, Level of Detail: Detail View, Include Zero Balance GL Accounts: Yes</t>
  </si>
  <si>
    <t>headerSize=5&amp;id=fd36f6ee-49e0-11ee-b6c3-02094d1ce055&amp;filters%5Bproperties_ids%5D%5B0%5D=p_87</t>
  </si>
  <si>
    <t>Exported On: 08/20/2025 12:59 AM</t>
  </si>
  <si>
    <t>Properties: S0010 - 228 Maple - 228-230 Maple Avenue Hartford, CT 06114, Stanton Management LLC, Accounting Basis: Cash, Level of Detail: Detail View, Include Zero Balance GL Accounts: Yes</t>
  </si>
  <si>
    <t>headerSize=5&amp;id=fd36f6ee-49e0-11ee-b6c3-02094d1ce055&amp;filters%5Bproperties_ids%5D%5B0%5D=p_88</t>
  </si>
  <si>
    <t>Properties: S0011 - 110 Martin - 110 Martin St Hartford, CT 06120, Stanton Management LLC, Accounting Basis: Cash, Level of Detail: Detail View, Include Zero Balance GL Accounts: Yes</t>
  </si>
  <si>
    <t>headerSize=5&amp;id=fd36f6ee-49e0-11ee-b6c3-02094d1ce055&amp;filters%5Bproperties_ids%5D%5B0%5D=p_44</t>
  </si>
  <si>
    <t>Properties: S0012 - 120 Martin - 120 Martin St Hartford, CT 06120, Stanton Management LLC, Accounting Basis: Cash, Level of Detail: Detail View, Include Zero Balance GL Accounts: Yes</t>
  </si>
  <si>
    <t>headerSize=5&amp;id=fd36f6ee-49e0-11ee-b6c3-02094d1ce055&amp;filters%5Bproperties_ids%5D%5B0%5D=p_46</t>
  </si>
  <si>
    <t>Exported On: 08/20/2025 1:00 AM</t>
  </si>
  <si>
    <t>Properties: S0013 - 152 Wooster - 152-154 Wooster St Hartford, CT 06120, Stanton Management LLC, Accounting Basis: Cash, Level of Detail: Detail View, Include Zero Balance GL Accounts: Yes</t>
  </si>
  <si>
    <t>headerSize=5&amp;id=fd36f6ee-49e0-11ee-b6c3-02094d1ce055&amp;filters%5Bproperties_ids%5D%5B0%5D=p_55</t>
  </si>
  <si>
    <t>Properties: S0014 - 160 Wooster - 160 Wooster St Hartford, CT 06120, Stanton Management LLC, Accounting Basis: Cash, Level of Detail: Detail View, Include Zero Balance GL Accounts: Yes</t>
  </si>
  <si>
    <t>headerSize=5&amp;id=fd36f6ee-49e0-11ee-b6c3-02094d1ce055&amp;filters%5Bproperties_ids%5D%5B0%5D=p_60</t>
  </si>
  <si>
    <t>Properties: S0015 - 165 Westland - 165 Westland St Hartford, CT 06120, Stanton Management LLC, Accounting Basis: Cash, Level of Detail: Detail View, Include Zero Balance GL Accounts: Yes</t>
  </si>
  <si>
    <t>headerSize=5&amp;id=fd36f6ee-49e0-11ee-b6c3-02094d1ce055&amp;filters%5Bproperties_ids%5D%5B0%5D=p_81</t>
  </si>
  <si>
    <t>Exported On: 08/20/2025 1:01 AM</t>
  </si>
  <si>
    <t>Properties: S0016 - 1721 Main - 1721 - 1739 Main St Hartford, CT 06120, Stanton Management LLC, Accounting Basis: Cash, Level of Detail: Detail View, Include Zero Balance GL Accounts: Yes</t>
  </si>
  <si>
    <t>headerSize=5&amp;id=fd36f6ee-49e0-11ee-b6c3-02094d1ce055&amp;filters%5Bproperties_ids%5D%5B0%5D=p_84</t>
  </si>
  <si>
    <t>Properties: S0017 - 69 Chestnut - 71-73 Chestnut St Hartford, CT 06120, Stanton Management LLC, Accounting Basis: Cash, Level of Detail: Detail View, Include Zero Balance GL Accounts: Yes</t>
  </si>
  <si>
    <t>headerSize=5&amp;id=fd36f6ee-49e0-11ee-b6c3-02094d1ce055&amp;filters%5Bproperties_ids%5D%5B0%5D=p_26</t>
  </si>
  <si>
    <t>Properties: S0018 - 90 Edwards - 90 Edwards St Hartford, CT 06120, Stanton Management LLC, Accounting Basis: Cash, Level of Detail: Detail View, Include Zero Balance GL Accounts: Yes</t>
  </si>
  <si>
    <t>headerSize=5&amp;id=fd36f6ee-49e0-11ee-b6c3-02094d1ce055&amp;filters%5Bproperties_ids%5D%5B0%5D=p_31</t>
  </si>
  <si>
    <t>Exported On: 08/20/2025 1:02 AM</t>
  </si>
  <si>
    <t>Properties: S0019 - 93 Maple - 93 Maple Avenue Hartford, CT 06114, Stanton Management LLC, Accounting Basis: Cash, Level of Detail: Detail View, Include Zero Balance GL Accounts: Yes</t>
  </si>
  <si>
    <t>headerSize=5&amp;id=fd36f6ee-49e0-11ee-b6c3-02094d1ce055&amp;filters%5Bproperties_ids%5D%5B0%5D=p_89</t>
  </si>
  <si>
    <t>Properties: S0020 - 31 Park - 31-33 Park St Hartford, CT 06106, Stanton Management LLC, Accounting Basis: Cash, Level of Detail: Detail View, Include Zero Balance GL Accounts: Yes</t>
  </si>
  <si>
    <t>headerSize=5&amp;id=fd36f6ee-49e0-11ee-b6c3-02094d1ce055&amp;filters%5Bproperties_ids%5D%5B0%5D=p_142</t>
  </si>
  <si>
    <t>Properties: S0021 - 67 Park - 67-73 Park St Hartford, CT 06106, Stanton Management LLC, Accounting Basis: Cash, Level of Detail: Detail View, Include Zero Balance GL Accounts: Yes</t>
  </si>
  <si>
    <t>headerSize=5&amp;id=fd36f6ee-49e0-11ee-b6c3-02094d1ce055&amp;filters%5Bproperties_ids%5D%5B0%5D=p_100</t>
  </si>
  <si>
    <t>Exported On: 08/20/2025 1:04 AM</t>
  </si>
  <si>
    <t>Properties: S0022 - 83 Park - 83-91 Park St Hartford, CT 06106, Stanton Management LLC, Accounting Basis: Cash, Level of Detail: Detail View, Include Zero Balance GL Accounts: Yes</t>
  </si>
  <si>
    <t>headerSize=5&amp;id=fd36f6ee-49e0-11ee-b6c3-02094d1ce055&amp;filters%5Bproperties_ids%5D%5B0%5D=p_141</t>
  </si>
  <si>
    <t>Exported On: 08/20/2025 1:13 AM</t>
  </si>
  <si>
    <t>Properties: S0023 - 57 Park - 57-59 Park St Hartford, CT 06106, Stanton Management LLC, Accounting Basis: Cash, Level of Detail: Detail View, Include Zero Balance GL Accounts: Yes</t>
  </si>
  <si>
    <t>headerSize=5&amp;id=fd36f6ee-49e0-11ee-b6c3-02094d1ce055&amp;filters%5Bproperties_ids%5D%5B0%5D=p_144</t>
  </si>
  <si>
    <t>Properties: S0024 - 10 Wolcott - 10 Wolcott St Hartford, CT 06106, Stanton Management LLC, Accounting Basis: Cash, Level of Detail: Detail View, Include Zero Balance GL Accounts: Yes</t>
  </si>
  <si>
    <t>headerSize=5&amp;id=fd36f6ee-49e0-11ee-b6c3-02094d1ce055&amp;filters%5Bproperties_ids%5D%5B0%5D=p_145</t>
  </si>
  <si>
    <t>S0001</t>
  </si>
  <si>
    <t xml:space="preserve"> S0021</t>
  </si>
  <si>
    <t>Rent Roll (Itemized) AKS</t>
  </si>
  <si>
    <t>Exported On: 07/01/2025 10:31 AM</t>
  </si>
  <si>
    <t>As of: 07/01/2025</t>
  </si>
  <si>
    <t>Property Groups: All Buildings, Units: Active, GL Accounts: 4105: Rent Income, 4110: Section 8 Rent, 4225: REV: Parking Fee, 4431: REV: Pet Fee - Recurring, and 4700: Miscellaneous Income</t>
  </si>
  <si>
    <t>headerSize=5&amp;id=ce33c3c5-b0f8-11ef-b6c3-02094d1ce055&amp;filters%5Bproperties_ids%5D%5B0%5D=l_4&amp;filters%5Bas_of_to%5D=2025-07-01</t>
  </si>
  <si>
    <t>Property Name</t>
  </si>
  <si>
    <t>Tenant</t>
  </si>
  <si>
    <t>Unit</t>
  </si>
  <si>
    <t>BD/BA</t>
  </si>
  <si>
    <t>Status</t>
  </si>
  <si>
    <t>Sqft</t>
  </si>
  <si>
    <t>Other Charges</t>
  </si>
  <si>
    <t>Rent Income</t>
  </si>
  <si>
    <t>Section 8 Rent</t>
  </si>
  <si>
    <t>REV: Parking Fee</t>
  </si>
  <si>
    <t>REV: Pet Fee - Recurring</t>
  </si>
  <si>
    <t>Miscellaneous Income</t>
  </si>
  <si>
    <t>Bueno Grocery LLC</t>
  </si>
  <si>
    <t>Retail 1</t>
  </si>
  <si>
    <t>--/--</t>
  </si>
  <si>
    <t>Current</t>
  </si>
  <si>
    <t>El Bohio Cafe 2 LLC</t>
  </si>
  <si>
    <t>Retail 2</t>
  </si>
  <si>
    <t>Amanda P. Trevino</t>
  </si>
  <si>
    <t>4/1.00</t>
  </si>
  <si>
    <t>Cristobal Rivera</t>
  </si>
  <si>
    <t>5 - A</t>
  </si>
  <si>
    <t>Rosa M. Valdez</t>
  </si>
  <si>
    <t>5 - B</t>
  </si>
  <si>
    <t>Wilbert Lorenzo</t>
  </si>
  <si>
    <t>5 - C</t>
  </si>
  <si>
    <t>Steve Cintron</t>
  </si>
  <si>
    <t>5 - D</t>
  </si>
  <si>
    <t>Domingo  Perez-Garcia</t>
  </si>
  <si>
    <t>5 - E</t>
  </si>
  <si>
    <t>Joanna Colon</t>
  </si>
  <si>
    <t>Angelica Adorno</t>
  </si>
  <si>
    <t>2/1.00</t>
  </si>
  <si>
    <t>Jessica   Rodriguez</t>
  </si>
  <si>
    <t>Maritza Estrada</t>
  </si>
  <si>
    <t>Shara L. Ferguson</t>
  </si>
  <si>
    <t>Ashley M. Mcquillar</t>
  </si>
  <si>
    <t>Maritsa Gonzalez</t>
  </si>
  <si>
    <t>German Santiago</t>
  </si>
  <si>
    <t>7 - A</t>
  </si>
  <si>
    <t>Natalie Morales</t>
  </si>
  <si>
    <t>7 - B</t>
  </si>
  <si>
    <t>Connecticut State Check Cashing</t>
  </si>
  <si>
    <t>Island Vibes Tavern LLC</t>
  </si>
  <si>
    <t>Amarylis Hair Salon</t>
  </si>
  <si>
    <t>Retail 3</t>
  </si>
  <si>
    <t>Walberto Cruz</t>
  </si>
  <si>
    <t>A2</t>
  </si>
  <si>
    <t>1/1.00</t>
  </si>
  <si>
    <t>Dorothy L. Ranger</t>
  </si>
  <si>
    <t>B3</t>
  </si>
  <si>
    <t>Nam Chau</t>
  </si>
  <si>
    <t>C2</t>
  </si>
  <si>
    <t>Tiea T. Harris</t>
  </si>
  <si>
    <t>D1</t>
  </si>
  <si>
    <t>Noriannette Bruno</t>
  </si>
  <si>
    <t>D3</t>
  </si>
  <si>
    <t>Star O. Star</t>
  </si>
  <si>
    <t>B4 - B</t>
  </si>
  <si>
    <t>Jerry Shuff</t>
  </si>
  <si>
    <t>B4 - A</t>
  </si>
  <si>
    <t>William Patterson</t>
  </si>
  <si>
    <t>B4 - C</t>
  </si>
  <si>
    <t>Darwin Montesdeoca</t>
  </si>
  <si>
    <t>C1 - A</t>
  </si>
  <si>
    <t>Trevor M. Hubbard</t>
  </si>
  <si>
    <t>C1 - B</t>
  </si>
  <si>
    <t>Leon Telford</t>
  </si>
  <si>
    <t>C1 - C</t>
  </si>
  <si>
    <t>Dorian  T. Carmichael</t>
  </si>
  <si>
    <t>C4 - A</t>
  </si>
  <si>
    <t>Miguel A. Henriquez</t>
  </si>
  <si>
    <t>C4 - B</t>
  </si>
  <si>
    <t>1/0.00</t>
  </si>
  <si>
    <t>Gian carlos M. Vega</t>
  </si>
  <si>
    <t>D4 - A</t>
  </si>
  <si>
    <t>Jahim Jenkins</t>
  </si>
  <si>
    <t>D4 - B</t>
  </si>
  <si>
    <t>Toraine O. Mullings</t>
  </si>
  <si>
    <t>D4 - C</t>
  </si>
  <si>
    <t>Asia D. Breedlove</t>
  </si>
  <si>
    <t>B1 - C</t>
  </si>
  <si>
    <t>Ashley A. Edite</t>
  </si>
  <si>
    <t>D2</t>
  </si>
  <si>
    <t>Floyd F. Redfield</t>
  </si>
  <si>
    <t>C4</t>
  </si>
  <si>
    <t>B2</t>
  </si>
  <si>
    <t>Vacant-Unrented</t>
  </si>
  <si>
    <t>C3</t>
  </si>
  <si>
    <t>B1 - A</t>
  </si>
  <si>
    <t>B1 - B</t>
  </si>
  <si>
    <t>Shamiesha T. Inabinett</t>
  </si>
  <si>
    <t>1S</t>
  </si>
  <si>
    <t>Sade  E. McGriff-Little</t>
  </si>
  <si>
    <t>2S</t>
  </si>
  <si>
    <t>Kishan  A. Walker</t>
  </si>
  <si>
    <t>3S</t>
  </si>
  <si>
    <t>Starr T. Ogman</t>
  </si>
  <si>
    <t>1N</t>
  </si>
  <si>
    <t>Mackalia B. Comrie</t>
  </si>
  <si>
    <t>3N</t>
  </si>
  <si>
    <t>Harvey Shapiro</t>
  </si>
  <si>
    <t>2N</t>
  </si>
  <si>
    <t>Daisy  Ramos</t>
  </si>
  <si>
    <t>Elaine Herrera Concepcion</t>
  </si>
  <si>
    <t>Clarissa  Escobar</t>
  </si>
  <si>
    <t>Bridget  F. Nimani</t>
  </si>
  <si>
    <t>Judithlynn C. Vail</t>
  </si>
  <si>
    <t>Valerie Vazquez</t>
  </si>
  <si>
    <t>3/1.00</t>
  </si>
  <si>
    <t>Jason  A. Smith</t>
  </si>
  <si>
    <t>2/1.50</t>
  </si>
  <si>
    <t>Cynthia L. Burnham</t>
  </si>
  <si>
    <t>Dolores Arroyo</t>
  </si>
  <si>
    <t>Carlos Nieves</t>
  </si>
  <si>
    <t>Tania Smith</t>
  </si>
  <si>
    <t>2E</t>
  </si>
  <si>
    <t>Destiny S. Peele</t>
  </si>
  <si>
    <t>2W</t>
  </si>
  <si>
    <t>Nizi  Santiago</t>
  </si>
  <si>
    <t>1W - A</t>
  </si>
  <si>
    <t>Lui Maldonado</t>
  </si>
  <si>
    <t>1W - B &amp; C</t>
  </si>
  <si>
    <t>Martin A. Cruz Mamani</t>
  </si>
  <si>
    <t>3W</t>
  </si>
  <si>
    <t>Angelina A. Dalessandro</t>
  </si>
  <si>
    <t>3E</t>
  </si>
  <si>
    <t>Shawneice  E. Ragland</t>
  </si>
  <si>
    <t>1E</t>
  </si>
  <si>
    <t>Carmen R. Vargas-Espinosa</t>
  </si>
  <si>
    <t>Taurie M. Wallace</t>
  </si>
  <si>
    <t>1W</t>
  </si>
  <si>
    <t>Shaneequa S. Allen</t>
  </si>
  <si>
    <t>Yessica  Rodriguez-Ortiz</t>
  </si>
  <si>
    <t>Ramon Casiano</t>
  </si>
  <si>
    <t>Toccara D. Smith</t>
  </si>
  <si>
    <t>Samantha  L. Jordan</t>
  </si>
  <si>
    <t>Migdalia Negron-Soto</t>
  </si>
  <si>
    <t>Sylvanna Torres</t>
  </si>
  <si>
    <t>Tiffani   Thomas</t>
  </si>
  <si>
    <t>Sanya M. Arroyo-Mendez</t>
  </si>
  <si>
    <t>Migdalia  Martinez</t>
  </si>
  <si>
    <t>Saher T. Shiza</t>
  </si>
  <si>
    <t>Tasha  N. Williams</t>
  </si>
  <si>
    <t>Mahogany L. Knight</t>
  </si>
  <si>
    <t>Timothy P. LaPane</t>
  </si>
  <si>
    <t>Roxanne Smith</t>
  </si>
  <si>
    <t>Tammy Leach</t>
  </si>
  <si>
    <t>Salena R. Rivera</t>
  </si>
  <si>
    <t>3/2.50</t>
  </si>
  <si>
    <t>Lerona Barno Swain</t>
  </si>
  <si>
    <t>Miesha M. Ledbetter</t>
  </si>
  <si>
    <t>Theresa Coleman</t>
  </si>
  <si>
    <t>3/2.00</t>
  </si>
  <si>
    <t>Melissa Johnson</t>
  </si>
  <si>
    <t>1st</t>
  </si>
  <si>
    <t>Rosa Diaz</t>
  </si>
  <si>
    <t>2nd</t>
  </si>
  <si>
    <t>Pedro Rivera</t>
  </si>
  <si>
    <t>1A</t>
  </si>
  <si>
    <t>Madelene Rivera</t>
  </si>
  <si>
    <t>1B</t>
  </si>
  <si>
    <t>Johnnie Hudson</t>
  </si>
  <si>
    <t>2A</t>
  </si>
  <si>
    <t>Marilyn Rivera</t>
  </si>
  <si>
    <t>2B</t>
  </si>
  <si>
    <t>Denise Rivera</t>
  </si>
  <si>
    <t>3A</t>
  </si>
  <si>
    <t>Tamika Miller</t>
  </si>
  <si>
    <t>3B</t>
  </si>
  <si>
    <t>Dilcia Burgos</t>
  </si>
  <si>
    <t>Christina M. Dominguez</t>
  </si>
  <si>
    <t>Eriyana Vinson</t>
  </si>
  <si>
    <t>Karud Brown</t>
  </si>
  <si>
    <t>Clarence  Owens</t>
  </si>
  <si>
    <t>1C</t>
  </si>
  <si>
    <t>Gloria James</t>
  </si>
  <si>
    <t>1D</t>
  </si>
  <si>
    <t>4/2.00</t>
  </si>
  <si>
    <t>Danielle Gallup</t>
  </si>
  <si>
    <t>Tommie Williams</t>
  </si>
  <si>
    <t>2D</t>
  </si>
  <si>
    <t>Stefanie Townsend</t>
  </si>
  <si>
    <t>Zahra A. Todd</t>
  </si>
  <si>
    <t>Nynekia Hampton</t>
  </si>
  <si>
    <t>3C</t>
  </si>
  <si>
    <t>3/1.50</t>
  </si>
  <si>
    <t>Christina Bernini</t>
  </si>
  <si>
    <t>3D</t>
  </si>
  <si>
    <t>Yari Marquez</t>
  </si>
  <si>
    <t>Sandra  Cardona</t>
  </si>
  <si>
    <t>2C</t>
  </si>
  <si>
    <t>4/1.50</t>
  </si>
  <si>
    <t>0/1.00</t>
  </si>
  <si>
    <t>Heriberto / Evelyn  Gonzalez</t>
  </si>
  <si>
    <t>Lawanne Harris</t>
  </si>
  <si>
    <t>Rondesha Brooks</t>
  </si>
  <si>
    <t>Jaylin Jackson</t>
  </si>
  <si>
    <t>Coraima Rivera</t>
  </si>
  <si>
    <t>Essie Williams</t>
  </si>
  <si>
    <t>Heidi Wilson</t>
  </si>
  <si>
    <t>71A</t>
  </si>
  <si>
    <t>Larry  Drunnamanio</t>
  </si>
  <si>
    <t>71B</t>
  </si>
  <si>
    <t>Shanette Gaston</t>
  </si>
  <si>
    <t>71C</t>
  </si>
  <si>
    <t>Adamaris Quinones</t>
  </si>
  <si>
    <t>71D</t>
  </si>
  <si>
    <t>Tamisha N. Garrett</t>
  </si>
  <si>
    <t>71E</t>
  </si>
  <si>
    <t>Mariangelys Lopez Santiago</t>
  </si>
  <si>
    <t>73A</t>
  </si>
  <si>
    <t>Takaria Taylor</t>
  </si>
  <si>
    <t>73B</t>
  </si>
  <si>
    <t>Gloria Bolden</t>
  </si>
  <si>
    <t>73C</t>
  </si>
  <si>
    <t>Ruby Smith</t>
  </si>
  <si>
    <t>73E</t>
  </si>
  <si>
    <t>Shanelle L. Snipes</t>
  </si>
  <si>
    <t>73D</t>
  </si>
  <si>
    <t>Johnnie Battles</t>
  </si>
  <si>
    <t>90A</t>
  </si>
  <si>
    <t>Isaiah O. Quinonez</t>
  </si>
  <si>
    <t>90B</t>
  </si>
  <si>
    <t>Iris Amaro</t>
  </si>
  <si>
    <t>90C</t>
  </si>
  <si>
    <t>Yasmine  S. Collier</t>
  </si>
  <si>
    <t>5/1.00</t>
  </si>
  <si>
    <t>Natasha M. Adorno</t>
  </si>
  <si>
    <t>Retail</t>
  </si>
  <si>
    <t>Danny's Grocery</t>
  </si>
  <si>
    <t>S0021 - 69 Park</t>
  </si>
  <si>
    <t>Boostmobile</t>
  </si>
  <si>
    <t>COM 67 Park</t>
  </si>
  <si>
    <t>0/--</t>
  </si>
  <si>
    <t>Domitila Corona</t>
  </si>
  <si>
    <t>Maria Nunez</t>
  </si>
  <si>
    <t>Nelida Garcia</t>
  </si>
  <si>
    <t>Omyra Lockhart</t>
  </si>
  <si>
    <t>Mi Sabor Restaurant</t>
  </si>
  <si>
    <t>COM 75 Park</t>
  </si>
  <si>
    <t>S0022 - 87 Park</t>
  </si>
  <si>
    <t>Antojitos - Donde Julio Restaurant</t>
  </si>
  <si>
    <t>COM 83 Park</t>
  </si>
  <si>
    <t>Casa De Envios Cargo</t>
  </si>
  <si>
    <t>COM 85 Park</t>
  </si>
  <si>
    <t>Victor Vega</t>
  </si>
  <si>
    <t>Carlos Rivera</t>
  </si>
  <si>
    <t>Julio Barrientos</t>
  </si>
  <si>
    <t>John W. Wentworth</t>
  </si>
  <si>
    <t>Jeffrey Cruz</t>
  </si>
  <si>
    <t>Sandra Serrano</t>
  </si>
  <si>
    <t>Hair Heaven Beauty Salon</t>
  </si>
  <si>
    <t>COM 89 Park</t>
  </si>
  <si>
    <t>Brother's Barbershop</t>
  </si>
  <si>
    <t>COM 91 Park</t>
  </si>
  <si>
    <t>S0023 - 57-59 Park</t>
  </si>
  <si>
    <t>Ronald Rodriguez</t>
  </si>
  <si>
    <t>Minerva Soto</t>
  </si>
  <si>
    <t>Hartford Pharmacy II</t>
  </si>
  <si>
    <t>COM 57 Park</t>
  </si>
  <si>
    <t>168 Units</t>
  </si>
  <si>
    <t>87.5% Occupied</t>
  </si>
  <si>
    <t>UnitID</t>
  </si>
  <si>
    <t>CF - Property Directory</t>
  </si>
  <si>
    <t>Exported On: 07/01/2025 10:30 AM</t>
  </si>
  <si>
    <t>Entities: Active Properties</t>
  </si>
  <si>
    <t>headerSize=5&amp;id=14be26a7-f356-11ee-b6c3-02094d1ce055&amp;filters%5Bproperties_ids%5D%5B0%5D=</t>
  </si>
  <si>
    <t>Property</t>
  </si>
  <si>
    <t>Owner(s)</t>
  </si>
  <si>
    <t>Portfolio</t>
  </si>
  <si>
    <t>Units</t>
  </si>
  <si>
    <t>Market Rent</t>
  </si>
  <si>
    <t>Management Flat Fee</t>
  </si>
  <si>
    <t>Management Fee Percent</t>
  </si>
  <si>
    <t>Management Start Date</t>
  </si>
  <si>
    <t>S0001 - 90 Park St - 90-100 Park Street Hartford, CT 06106</t>
  </si>
  <si>
    <t>Stanton REP 90 Park Street Hartford LLC</t>
  </si>
  <si>
    <t>S0002 - 101 Maple - 101 Maple Avenue Hartford, CT 06114</t>
  </si>
  <si>
    <t>SREP Southend LLC</t>
  </si>
  <si>
    <t>Southend - Stanton Mgmt</t>
  </si>
  <si>
    <t>S0003 - 222 Maple - 222-224 Maple Avenue Hartford, CT 06114</t>
  </si>
  <si>
    <t>S0004 - 43 Frank - 43-45 Franklin Avenue Hartford, CT 06114</t>
  </si>
  <si>
    <t>S0005 - 47 Frank - 47 Franklin Avenue Hartford, CT 06114</t>
  </si>
  <si>
    <t>S0006 - 15 Whit - 15-17 Whitmore Street Hartford, CT 06114</t>
  </si>
  <si>
    <t>S0007 - 36 Whit - 36 Whitmore Street Hartford, CT 06114</t>
  </si>
  <si>
    <t>S0008 - 38 Whit - 38-40 Whitmore Street Hartford, CT 06114</t>
  </si>
  <si>
    <t>S0009 - 236-238 Maple Ave - 236-238 Maple Ave Hartford, CT 06114</t>
  </si>
  <si>
    <t>S0009 - 236-238 Maple Ave</t>
  </si>
  <si>
    <t>S0010 - 228 Maple - 228-230 Maple Avenue Hartford, CT 06114</t>
  </si>
  <si>
    <t>SREP Hartford 1 LLC</t>
  </si>
  <si>
    <t>Hartford 1 - Stanton Mgmt</t>
  </si>
  <si>
    <t>S0011 - 110 Martin - 110 Martin St Hartford, CT 06120</t>
  </si>
  <si>
    <t>SREP Northend LLC</t>
  </si>
  <si>
    <t>Northend - Stanton Mgmt</t>
  </si>
  <si>
    <t>S0012 - 120 Martin - 120 Martin St Hartford, CT 06120</t>
  </si>
  <si>
    <t>S0013 - 152 Wooster - 152-154 Wooster St Hartford, CT 06120</t>
  </si>
  <si>
    <t>S0014 - 160 Wooster - 160 Wooster St Hartford, CT 06120</t>
  </si>
  <si>
    <t>S0015 - 165 Westland - 165 Westland St Hartford, CT 06120</t>
  </si>
  <si>
    <t>S0016 - 1721 Main - 1721 - 1739 Main St Hartford, CT 06120</t>
  </si>
  <si>
    <t>S0017 - 69 Chestnut - 71-73 Chestnut St Hartford, CT 06120</t>
  </si>
  <si>
    <t>S0018 - 90 Edwards - 90 Edwards St Hartford, CT 06120</t>
  </si>
  <si>
    <t>S0019 - 93 Maple - 93 Maple Avenue Hartford, CT 06114</t>
  </si>
  <si>
    <t>S0020 - 31 Park - 31-33 Park St Hartford, CT 06106</t>
  </si>
  <si>
    <t>SREP Park 1 LLC</t>
  </si>
  <si>
    <t>S0021 - 69 Park - 67-69 Park St Hartford, CT 06106</t>
  </si>
  <si>
    <t>SREP Park 2 LLC</t>
  </si>
  <si>
    <t>Park Portfolio</t>
  </si>
  <si>
    <t>S0022 - 87 Park - 83-91 Park St Hartford, CT 06106</t>
  </si>
  <si>
    <t>SREP Park 3 LLC</t>
  </si>
  <si>
    <t>S0023 - 57-59 Park - 57-59 Park St Hartford, CT 06106</t>
  </si>
  <si>
    <t>SREP Park 4 LLC</t>
  </si>
  <si>
    <t>S0024 - 10 Wolcott - 10 Wolcott St Hartford, CT 06106</t>
  </si>
  <si>
    <t>SREP Park 5 LLC</t>
  </si>
  <si>
    <t>S0024 - 10 Wolcott</t>
  </si>
  <si>
    <t>SM - Admin Property - 421 Park St. Hartford, CT 06106</t>
  </si>
  <si>
    <t>SM - Admin Property</t>
  </si>
  <si>
    <t>SREP Hartford 1 LLC Portfolio - 421 Park St Harford, CT 06106</t>
  </si>
  <si>
    <t>Stanton Group - 421 Park Street Hartford, CT 06106</t>
  </si>
  <si>
    <t>Stanton Group</t>
  </si>
  <si>
    <t>Stanton Group 8927 - 421 Park Street Hartford, CT 0616</t>
  </si>
  <si>
    <t>Stanton Group 8927</t>
  </si>
  <si>
    <t>ZZ - Northend Portfolio - NA Hartford, CT 06120</t>
  </si>
  <si>
    <t>ZZ - Northend Portfolio</t>
  </si>
  <si>
    <t>ZZ - Southend Portfolio - NA NA</t>
  </si>
  <si>
    <t>ZZ - Southend Portfolio</t>
  </si>
  <si>
    <t>Financial</t>
  </si>
  <si>
    <t>Contract Services</t>
  </si>
  <si>
    <t>Physical Plant - Current</t>
  </si>
  <si>
    <t>Mechanicals</t>
  </si>
  <si>
    <t>CHFA</t>
  </si>
  <si>
    <t>Type</t>
  </si>
  <si>
    <t>Asset ID + Name</t>
  </si>
  <si>
    <t>Unit Total</t>
  </si>
  <si>
    <t>Comm Units</t>
  </si>
  <si>
    <t>Beds</t>
  </si>
  <si>
    <t>Baths</t>
  </si>
  <si>
    <t>Half Baths</t>
  </si>
  <si>
    <t>Rooms</t>
  </si>
  <si>
    <t>Portfolio Name</t>
  </si>
  <si>
    <t>Name - Reducd</t>
  </si>
  <si>
    <t>Name - CHFA</t>
  </si>
  <si>
    <t>Address</t>
  </si>
  <si>
    <t>City</t>
  </si>
  <si>
    <t>State</t>
  </si>
  <si>
    <t>ZIP Code</t>
  </si>
  <si>
    <t>Owner LLC</t>
  </si>
  <si>
    <t>Address - Full</t>
  </si>
  <si>
    <t>Walkscore</t>
  </si>
  <si>
    <t>Deal Type</t>
  </si>
  <si>
    <t>Property Type</t>
  </si>
  <si>
    <t>Scope of Work - Orig</t>
  </si>
  <si>
    <t>New Const?</t>
  </si>
  <si>
    <t>Sect 8 Units?</t>
  </si>
  <si>
    <t>PBV</t>
  </si>
  <si>
    <t>Leasing Status - Initial</t>
  </si>
  <si>
    <t>Manager</t>
  </si>
  <si>
    <t>Owner LLC co</t>
  </si>
  <si>
    <t>CC - Dan</t>
  </si>
  <si>
    <t>CC - Dean</t>
  </si>
  <si>
    <t>EIN</t>
  </si>
  <si>
    <t>Parcel ID</t>
  </si>
  <si>
    <t>Census Tract</t>
  </si>
  <si>
    <t>Poverty - % Below</t>
  </si>
  <si>
    <t>Qualified Census Tract</t>
  </si>
  <si>
    <t>Owner Address</t>
  </si>
  <si>
    <t>Mgmt Email</t>
  </si>
  <si>
    <t>Mgmt Phone</t>
  </si>
  <si>
    <t>LMI</t>
  </si>
  <si>
    <t>AMI - 100%</t>
  </si>
  <si>
    <t>AMI - 80% Rent Limit</t>
  </si>
  <si>
    <t>AMI - 60% Rent Limit</t>
  </si>
  <si>
    <t>Rent - 66% less than 60%</t>
  </si>
  <si>
    <t>LMI Verif Method</t>
  </si>
  <si>
    <t>Proforma Revenue</t>
  </si>
  <si>
    <t>Proforma Operating Expenses</t>
  </si>
  <si>
    <t>Exp - Tax - Prop</t>
  </si>
  <si>
    <t>Exp - Prop Ins.</t>
  </si>
  <si>
    <t>Exp - Utilities</t>
  </si>
  <si>
    <t>Exp - R&amp;M</t>
  </si>
  <si>
    <t>Exp - Payroll</t>
  </si>
  <si>
    <t>Exp - Garbage</t>
  </si>
  <si>
    <t>Exp - PM Fee + Admin</t>
  </si>
  <si>
    <t>NOI</t>
  </si>
  <si>
    <t>EGI</t>
  </si>
  <si>
    <t>EE Expense reduction</t>
  </si>
  <si>
    <t>Down Payment</t>
  </si>
  <si>
    <t>Appraisal Firm</t>
  </si>
  <si>
    <t>APPRAISED VALUE</t>
  </si>
  <si>
    <t>Date Of Last Appraisal</t>
  </si>
  <si>
    <t>Exp Adj Taxe Filing</t>
  </si>
  <si>
    <t>2023 Rep - CapEx - /unit/mnth</t>
  </si>
  <si>
    <t>2023 Rep - Elect/unit/mnth</t>
  </si>
  <si>
    <t>2023 Rep - Mgmt Fee</t>
  </si>
  <si>
    <t>2023 Rep - PropInsur/unit/mnth</t>
  </si>
  <si>
    <t>2023 Rep - Supplies/unit/mnth</t>
  </si>
  <si>
    <t>2023 Rep - mnths owned</t>
  </si>
  <si>
    <t>Fixed/Variable</t>
  </si>
  <si>
    <t>Assessed Value</t>
  </si>
  <si>
    <t>Assessment Date</t>
  </si>
  <si>
    <t>Occ At Assessment</t>
  </si>
  <si>
    <t>30% of Assessed</t>
  </si>
  <si>
    <t>City Conditions Survey</t>
  </si>
  <si>
    <t>Going-in NOI</t>
  </si>
  <si>
    <t>Going-In Cap Rate</t>
  </si>
  <si>
    <t>Value</t>
  </si>
  <si>
    <t>Closiing Date - Deed</t>
  </si>
  <si>
    <t>Closing Date</t>
  </si>
  <si>
    <t>For Sale</t>
  </si>
  <si>
    <t>CAO Due Dates</t>
  </si>
  <si>
    <t>Borrower Cap Rate</t>
  </si>
  <si>
    <t>Debt1 - Term</t>
  </si>
  <si>
    <t>P&amp;I Per Build Monthly</t>
  </si>
  <si>
    <t>At Sale - Furniture</t>
  </si>
  <si>
    <t>At Sale - Equip</t>
  </si>
  <si>
    <t>EE Cap Rate</t>
  </si>
  <si>
    <t>EE Value</t>
  </si>
  <si>
    <t>EE Appraisal Inc</t>
  </si>
  <si>
    <t>Mortgage Holder</t>
  </si>
  <si>
    <t>HUD Building</t>
  </si>
  <si>
    <t>Fannie</t>
  </si>
  <si>
    <t>Debt1 - Initial</t>
  </si>
  <si>
    <t>Debt1 - Int Rate</t>
  </si>
  <si>
    <t>Maturity Date</t>
  </si>
  <si>
    <t>LTV Ratio</t>
  </si>
  <si>
    <t>DSV Ratio</t>
  </si>
  <si>
    <t>Debt Service</t>
  </si>
  <si>
    <t>Ownership %</t>
  </si>
  <si>
    <t>Reno Costs</t>
  </si>
  <si>
    <t>TDC</t>
  </si>
  <si>
    <t>Utility</t>
  </si>
  <si>
    <t>Insurance Carrier</t>
  </si>
  <si>
    <t>Trash Collection</t>
  </si>
  <si>
    <t>Reno Complete</t>
  </si>
  <si>
    <t>Built</t>
  </si>
  <si>
    <t>Renovated - Last</t>
  </si>
  <si>
    <t>Building SF</t>
  </si>
  <si>
    <t>Building SF - Finished</t>
  </si>
  <si>
    <t>Unit SF - Avg</t>
  </si>
  <si>
    <t>Land SF</t>
  </si>
  <si>
    <t>Roof Type</t>
  </si>
  <si>
    <t>Roof Cover</t>
  </si>
  <si>
    <t>Stories</t>
  </si>
  <si>
    <t>Roof SF</t>
  </si>
  <si>
    <t>Water Meter</t>
  </si>
  <si>
    <t>Primary Interior Walls</t>
  </si>
  <si>
    <t>Heat Fuel</t>
  </si>
  <si>
    <t>Heat Type</t>
  </si>
  <si>
    <t>Heat Type - Maint</t>
  </si>
  <si>
    <t>Heating System</t>
  </si>
  <si>
    <t>Cooking Fuel</t>
  </si>
  <si>
    <t>Heat Exp per Unit</t>
  </si>
  <si>
    <t>Heat Sys Count</t>
  </si>
  <si>
    <t>DWH Sys Source</t>
  </si>
  <si>
    <t>DWH Central/Indiv</t>
  </si>
  <si>
    <t>Apt Vent - Bath</t>
  </si>
  <si>
    <t>Apt Vent - Kitchen</t>
  </si>
  <si>
    <t>Apt Vent - Laundry</t>
  </si>
  <si>
    <t>AC Type - Marketing</t>
  </si>
  <si>
    <t>AC Type - Maint</t>
  </si>
  <si>
    <t>AC Included</t>
  </si>
  <si>
    <t>BR - 0</t>
  </si>
  <si>
    <t>BR - 1</t>
  </si>
  <si>
    <t>BR - 2</t>
  </si>
  <si>
    <t>BR - 3</t>
  </si>
  <si>
    <t>BR - 4</t>
  </si>
  <si>
    <t>Common Area</t>
  </si>
  <si>
    <t>Additional Storage</t>
  </si>
  <si>
    <t>BBQ Area</t>
  </si>
  <si>
    <t>Washer_Owner</t>
  </si>
  <si>
    <t>Fridge_Owner</t>
  </si>
  <si>
    <t>WasherDryer - Hookup Only</t>
  </si>
  <si>
    <t>WasherDryer</t>
  </si>
  <si>
    <t>Balcony</t>
  </si>
  <si>
    <t>Parking Spots Count</t>
  </si>
  <si>
    <t>Parking - Off Street</t>
  </si>
  <si>
    <t>MDC - Contract</t>
  </si>
  <si>
    <t>Access Control IP</t>
  </si>
  <si>
    <t>WiFi - Low Data</t>
  </si>
  <si>
    <t>WiFi - Ops</t>
  </si>
  <si>
    <t>WiFi - Tenant Access</t>
  </si>
  <si>
    <t>Electric - Utility Company</t>
  </si>
  <si>
    <t>Elect Account</t>
  </si>
  <si>
    <t>Elect Meter - Common</t>
  </si>
  <si>
    <t>Gas - Utility Company</t>
  </si>
  <si>
    <t>Gas Account</t>
  </si>
  <si>
    <t>90 Park</t>
  </si>
  <si>
    <t>90 Park St</t>
  </si>
  <si>
    <t>90 Park Street</t>
  </si>
  <si>
    <t>Hartford</t>
  </si>
  <si>
    <t xml:space="preserve">CT </t>
  </si>
  <si>
    <t>STANTON REP 90 PARK STREET HARTFORD LLC</t>
  </si>
  <si>
    <t>MixedUse - Val Add - Operating</t>
  </si>
  <si>
    <t xml:space="preserve">Mixed Use </t>
  </si>
  <si>
    <t>Renovate</t>
  </si>
  <si>
    <t>Yes</t>
  </si>
  <si>
    <t>No</t>
  </si>
  <si>
    <t>Occupied</t>
  </si>
  <si>
    <t>248-456-091</t>
  </si>
  <si>
    <t>421 Park St, Harford CT 06106</t>
  </si>
  <si>
    <t>info@stantoncap.com</t>
  </si>
  <si>
    <t>860.993.3401</t>
  </si>
  <si>
    <t>Rent Roll</t>
  </si>
  <si>
    <t>BBG</t>
  </si>
  <si>
    <t>Fixed</t>
  </si>
  <si>
    <t>B (2019)</t>
  </si>
  <si>
    <t>no</t>
  </si>
  <si>
    <t>Travelers Insurance</t>
  </si>
  <si>
    <t>1915</t>
  </si>
  <si>
    <t>Flat</t>
  </si>
  <si>
    <t>Tar &amp; Gravel</t>
  </si>
  <si>
    <t>Drywall</t>
  </si>
  <si>
    <t>Gas</t>
  </si>
  <si>
    <t>Steam</t>
  </si>
  <si>
    <t>Individual</t>
  </si>
  <si>
    <t>Gas/Elect</t>
  </si>
  <si>
    <t>Central</t>
  </si>
  <si>
    <t>Not inc.</t>
  </si>
  <si>
    <t>Eversource</t>
  </si>
  <si>
    <t>CNG</t>
  </si>
  <si>
    <t>TBD</t>
  </si>
  <si>
    <t>S0002</t>
  </si>
  <si>
    <t>South End Portf.</t>
  </si>
  <si>
    <t>101 Maple</t>
  </si>
  <si>
    <t>97-103 Maple Ave</t>
  </si>
  <si>
    <t>SREP SOUTHEND LLC</t>
  </si>
  <si>
    <t>0937</t>
  </si>
  <si>
    <t>249-559-104</t>
  </si>
  <si>
    <t>Lument</t>
  </si>
  <si>
    <t>1910</t>
  </si>
  <si>
    <t>Automatic</t>
  </si>
  <si>
    <t>Hot Water</t>
  </si>
  <si>
    <t>Hydronic</t>
  </si>
  <si>
    <t>Individ</t>
  </si>
  <si>
    <t>S0003</t>
  </si>
  <si>
    <t>222 Maple</t>
  </si>
  <si>
    <t>222-224 Maple Ave</t>
  </si>
  <si>
    <t>MultiFam - Val Add - Operating</t>
  </si>
  <si>
    <t>Multifamily</t>
  </si>
  <si>
    <t>Gut Rehab</t>
  </si>
  <si>
    <t>tbd</t>
  </si>
  <si>
    <t xml:space="preserve"> not error 250560002</t>
  </si>
  <si>
    <t>C (2019)</t>
  </si>
  <si>
    <t>1920</t>
  </si>
  <si>
    <t>Roll Down</t>
  </si>
  <si>
    <t>Electric</t>
  </si>
  <si>
    <t>S0004</t>
  </si>
  <si>
    <t>43 Frank</t>
  </si>
  <si>
    <t>43-45 Franklin Ave</t>
  </si>
  <si>
    <t>Asphalt</t>
  </si>
  <si>
    <t>S0005</t>
  </si>
  <si>
    <t>47 Frank</t>
  </si>
  <si>
    <t>47 Franklin Ave</t>
  </si>
  <si>
    <t>250-560-090</t>
  </si>
  <si>
    <t>1990</t>
  </si>
  <si>
    <t>GABLE/HIP</t>
  </si>
  <si>
    <t>Asphalt Shingle</t>
  </si>
  <si>
    <t>S0006</t>
  </si>
  <si>
    <t>15 Whit</t>
  </si>
  <si>
    <t>15-17 Whitmore Street</t>
  </si>
  <si>
    <t>251-666-077</t>
  </si>
  <si>
    <t>A (2019)</t>
  </si>
  <si>
    <t>1918</t>
  </si>
  <si>
    <t>Plaster</t>
  </si>
  <si>
    <t>S0007</t>
  </si>
  <si>
    <t>36 Whit</t>
  </si>
  <si>
    <t>36 Whitmore Street</t>
  </si>
  <si>
    <t>251-665-099</t>
  </si>
  <si>
    <t>1923</t>
  </si>
  <si>
    <t>S0008</t>
  </si>
  <si>
    <t>38 Whit</t>
  </si>
  <si>
    <t>38-40 Whitmore Street</t>
  </si>
  <si>
    <t>251-665-098</t>
  </si>
  <si>
    <t>S0009</t>
  </si>
  <si>
    <t>236 Maple</t>
  </si>
  <si>
    <t>236 Maple Ave</t>
  </si>
  <si>
    <t>CT</t>
  </si>
  <si>
    <t>New Constr</t>
  </si>
  <si>
    <t>Vacant</t>
  </si>
  <si>
    <t>250-560-004</t>
  </si>
  <si>
    <t>N/A</t>
  </si>
  <si>
    <t>S0010</t>
  </si>
  <si>
    <t>Hartford 1</t>
  </si>
  <si>
    <t>228 Maple</t>
  </si>
  <si>
    <t>228 Maple Ave</t>
  </si>
  <si>
    <t>Gut Rehab - MultiFam</t>
  </si>
  <si>
    <t>4274</t>
  </si>
  <si>
    <t>250-560-005</t>
  </si>
  <si>
    <t xml:space="preserve">N/A no appraisal </t>
  </si>
  <si>
    <t>Variable</t>
  </si>
  <si>
    <t>F (2019)</t>
  </si>
  <si>
    <t>Corevest</t>
  </si>
  <si>
    <t>2025</t>
  </si>
  <si>
    <t>Heat Pump</t>
  </si>
  <si>
    <t>S0011</t>
  </si>
  <si>
    <t>North End Portf.</t>
  </si>
  <si>
    <t>110 Martin</t>
  </si>
  <si>
    <t>Sheldon Commons</t>
  </si>
  <si>
    <t>110 Martin St</t>
  </si>
  <si>
    <t>SREP NORTHEND LLC</t>
  </si>
  <si>
    <t>4275</t>
  </si>
  <si>
    <t>240-161-008</t>
  </si>
  <si>
    <t>5012</t>
  </si>
  <si>
    <t xml:space="preserve">N/A - no appraisal </t>
  </si>
  <si>
    <t>Arbor</t>
  </si>
  <si>
    <t>2023</t>
  </si>
  <si>
    <t>S0012</t>
  </si>
  <si>
    <t>120 Martin</t>
  </si>
  <si>
    <t>120 Martin St</t>
  </si>
  <si>
    <t>240-161-009</t>
  </si>
  <si>
    <t>S0013</t>
  </si>
  <si>
    <t>152 Wooster</t>
  </si>
  <si>
    <t>Wooster Street</t>
  </si>
  <si>
    <t>152-154 Wooster St</t>
  </si>
  <si>
    <t>not error 241245120</t>
  </si>
  <si>
    <t>S0014</t>
  </si>
  <si>
    <t>160 Wooster</t>
  </si>
  <si>
    <t>160 Wooster St</t>
  </si>
  <si>
    <t>S0015</t>
  </si>
  <si>
    <t>165 Westland</t>
  </si>
  <si>
    <t>Amistad Court</t>
  </si>
  <si>
    <t>165 Westland St</t>
  </si>
  <si>
    <t>239-111-005</t>
  </si>
  <si>
    <t>S0016</t>
  </si>
  <si>
    <t>1721 Main</t>
  </si>
  <si>
    <t>Esquina Brillante</t>
  </si>
  <si>
    <t>1721 - 1739 Main St</t>
  </si>
  <si>
    <t>243-240-134</t>
  </si>
  <si>
    <t>S0017</t>
  </si>
  <si>
    <t>69 Chestnut</t>
  </si>
  <si>
    <t>Vila Coqui - West</t>
  </si>
  <si>
    <t>69-73 Chestnut St</t>
  </si>
  <si>
    <t>221-280-219</t>
  </si>
  <si>
    <t>Warm Air</t>
  </si>
  <si>
    <t>Forced Air</t>
  </si>
  <si>
    <t>S0018</t>
  </si>
  <si>
    <t>90 Edwards</t>
  </si>
  <si>
    <t>Vila Coqui - East</t>
  </si>
  <si>
    <t>91 Edwards St</t>
  </si>
  <si>
    <t>249-559-105</t>
  </si>
  <si>
    <t>S0019</t>
  </si>
  <si>
    <t>93 Maple</t>
  </si>
  <si>
    <t>93-95 Maple Ave</t>
  </si>
  <si>
    <t>Partial</t>
  </si>
  <si>
    <t>S0020</t>
  </si>
  <si>
    <t>31 Park</t>
  </si>
  <si>
    <t>31-33 Park St</t>
  </si>
  <si>
    <t>Gut Rehab - Mixed Use</t>
  </si>
  <si>
    <t>Vacant/gutted</t>
  </si>
  <si>
    <t>99-2733139</t>
  </si>
  <si>
    <t>248-555-082</t>
  </si>
  <si>
    <t>422 Park St, Harford CT 06106</t>
  </si>
  <si>
    <t>C4C</t>
  </si>
  <si>
    <t>S0021</t>
  </si>
  <si>
    <t>67 Park</t>
  </si>
  <si>
    <t>67-73 Park St</t>
  </si>
  <si>
    <t>99-3382275</t>
  </si>
  <si>
    <t>248-555-084</t>
  </si>
  <si>
    <t>423 Park St, Harford CT 06106</t>
  </si>
  <si>
    <t>5179 970 2048</t>
  </si>
  <si>
    <t>S0022</t>
  </si>
  <si>
    <t>83 Park</t>
  </si>
  <si>
    <t>83-91 Park St</t>
  </si>
  <si>
    <t>99-3419348</t>
  </si>
  <si>
    <t>248-555-085</t>
  </si>
  <si>
    <t>424 Park St, Harford CT 06106</t>
  </si>
  <si>
    <t xml:space="preserve">5199 114 2068 </t>
  </si>
  <si>
    <t>032537822</t>
  </si>
  <si>
    <t>S0023</t>
  </si>
  <si>
    <t>57 Park</t>
  </si>
  <si>
    <t>57 Park St</t>
  </si>
  <si>
    <t>99-4948966</t>
  </si>
  <si>
    <t>248-555-083</t>
  </si>
  <si>
    <t>S0024</t>
  </si>
  <si>
    <t>10 Wolcott</t>
  </si>
  <si>
    <t>10 Wolcott St</t>
  </si>
  <si>
    <t>99-4978796</t>
  </si>
  <si>
    <t>226-538-085</t>
  </si>
  <si>
    <t>425 Park St, Harford CT 06106</t>
  </si>
  <si>
    <t>860.993.3402</t>
  </si>
  <si>
    <t>Asset ID</t>
  </si>
  <si>
    <t>As of : 08/20/25 03:55 PM</t>
  </si>
  <si>
    <t>Stanton Management LLC, Property Groups: S0001 - 90 Park, Accounting Basis: Cash, Level of Detail: Detail View, Include Zero Balance GL Accounts: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</si>
</sst>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9" formatCode="0.0%"/>
    <numFmt numFmtId="171" formatCode="00000"/>
    <numFmt numFmtId="172" formatCode="_([$$-409]* #,##0_);_([$$-409]* \(#,##0\);_([$$-409]* &quot;-&quot;??_);_(@_)"/>
    <numFmt numFmtId="173" formatCode="mm/dd/yy"/>
    <numFmt numFmtId="174" formatCode="_([$$-409]* #,##0.00_);_([$$-409]* \(#,##0.00\);_([$$-409]* &quot;-&quot;??_);_(@_)"/>
    <numFmt numFmtId="175" formatCode="&quot;Yes&quot;;&quot;Yes&quot;;&quot;No&quot;"/>
    <numFmt numFmtId="176" formatCode="&quot;$&quot;#,##0"/>
  </numFmts>
  <fonts count="24" x14ac:knownFonts="1">
    <font>
      <sz val="10"/>
      <color theme="1"/>
      <name val="Univers"/>
      <family val="2"/>
    </font>
    <font>
      <sz val="10"/>
      <color theme="1"/>
      <name val="Univers"/>
      <family val="2"/>
    </font>
    <font>
      <b/>
      <sz val="13"/>
      <color theme="1"/>
      <name val="Univers"/>
      <family val="2"/>
    </font>
    <font>
      <sz val="10"/>
      <color rgb="FFECF3F9"/>
      <name val="Univers"/>
      <family val="2"/>
    </font>
    <font>
      <sz val="10"/>
      <name val="Arial"/>
      <family val="2"/>
    </font>
    <font>
      <sz val="10"/>
      <color theme="1"/>
      <name val="Palatino Linotype"/>
      <family val="2"/>
    </font>
    <font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color rgb="FFECF3F9"/>
      <name val="Aptos Narrow"/>
      <family val="2"/>
      <scheme val="minor"/>
    </font>
    <font>
      <sz val="11"/>
      <name val="Arial"/>
      <family val="1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rgb="FF0000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indexed="10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Univers"/>
      <family val="2"/>
    </font>
  </fonts>
  <fills count="8">
    <fill>
      <patternFill patternType="none"/>
    </fill>
    <fill>
      <patternFill patternType="gray125"/>
    </fill>
    <fill>
      <patternFill patternType="solid">
        <fgColor rgb="FFECF3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6" fillId="0" borderId="0"/>
    <xf numFmtId="0" fontId="9" fillId="0" borderId="0"/>
    <xf numFmtId="0" fontId="13" fillId="0" borderId="0"/>
    <xf numFmtId="43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53">
    <xf numFmtId="0" fontId="0" fillId="0" borderId="0" xfId="0"/>
    <xf numFmtId="9" fontId="0" fillId="0" borderId="0" xfId="0" applyNumberFormat="1"/>
    <xf numFmtId="0" fontId="2" fillId="2" borderId="0" xfId="0" applyFont="1" applyFill="1"/>
    <xf numFmtId="9" fontId="0" fillId="2" borderId="0" xfId="0" applyNumberFormat="1" applyFill="1"/>
    <xf numFmtId="43" fontId="0" fillId="0" borderId="0" xfId="1" applyFont="1"/>
    <xf numFmtId="9" fontId="2" fillId="2" borderId="0" xfId="0" applyNumberFormat="1" applyFont="1" applyFill="1"/>
    <xf numFmtId="9" fontId="3" fillId="2" borderId="0" xfId="0" applyNumberFormat="1" applyFont="1" applyFill="1"/>
    <xf numFmtId="43" fontId="0" fillId="0" borderId="0" xfId="1" applyFont="1" applyBorder="1"/>
    <xf numFmtId="43" fontId="2" fillId="2" borderId="0" xfId="1" applyFont="1" applyFill="1" applyBorder="1"/>
    <xf numFmtId="43" fontId="0" fillId="2" borderId="0" xfId="1" applyFont="1" applyFill="1" applyBorder="1"/>
    <xf numFmtId="43" fontId="0" fillId="0" borderId="0" xfId="1" applyFont="1" applyBorder="1" applyAlignment="1">
      <alignment wrapText="1"/>
    </xf>
    <xf numFmtId="43" fontId="2" fillId="2" borderId="0" xfId="1" applyFont="1" applyFill="1" applyBorder="1" applyAlignment="1">
      <alignment wrapText="1"/>
    </xf>
    <xf numFmtId="43" fontId="0" fillId="2" borderId="0" xfId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3" fontId="0" fillId="0" borderId="0" xfId="1" applyFont="1" applyBorder="1" applyAlignment="1">
      <alignment horizontal="center" vertical="center" wrapText="1"/>
    </xf>
    <xf numFmtId="43" fontId="0" fillId="0" borderId="0" xfId="1" quotePrefix="1" applyFont="1"/>
    <xf numFmtId="14" fontId="0" fillId="0" borderId="0" xfId="0" applyNumberFormat="1"/>
    <xf numFmtId="43" fontId="2" fillId="2" borderId="0" xfId="1" applyFont="1" applyFill="1"/>
    <xf numFmtId="43" fontId="0" fillId="2" borderId="0" xfId="1" applyFont="1" applyFill="1"/>
    <xf numFmtId="43" fontId="3" fillId="2" borderId="0" xfId="1" applyFont="1" applyFill="1"/>
    <xf numFmtId="0" fontId="6" fillId="0" borderId="0" xfId="6"/>
    <xf numFmtId="0" fontId="7" fillId="2" borderId="0" xfId="6" applyFont="1" applyFill="1"/>
    <xf numFmtId="0" fontId="6" fillId="2" borderId="0" xfId="6" applyFill="1"/>
    <xf numFmtId="0" fontId="8" fillId="2" borderId="0" xfId="6" applyFont="1" applyFill="1"/>
    <xf numFmtId="0" fontId="10" fillId="0" borderId="0" xfId="7" applyFont="1"/>
    <xf numFmtId="0" fontId="6" fillId="0" borderId="0" xfId="6" quotePrefix="1"/>
    <xf numFmtId="4" fontId="6" fillId="0" borderId="0" xfId="6" applyNumberFormat="1"/>
    <xf numFmtId="14" fontId="6" fillId="0" borderId="0" xfId="6" applyNumberFormat="1"/>
    <xf numFmtId="3" fontId="6" fillId="0" borderId="0" xfId="6" applyNumberFormat="1"/>
    <xf numFmtId="10" fontId="6" fillId="0" borderId="0" xfId="6" applyNumberFormat="1"/>
    <xf numFmtId="0" fontId="11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171" fontId="12" fillId="0" borderId="0" xfId="6" applyNumberFormat="1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3" borderId="0" xfId="6" applyFont="1" applyFill="1" applyAlignment="1">
      <alignment vertical="center"/>
    </xf>
    <xf numFmtId="0" fontId="14" fillId="3" borderId="0" xfId="8" applyFont="1" applyFill="1" applyAlignment="1">
      <alignment horizontal="center" vertical="center"/>
    </xf>
    <xf numFmtId="0" fontId="14" fillId="3" borderId="0" xfId="8" applyFont="1" applyFill="1" applyAlignment="1">
      <alignment horizontal="right" vertical="center"/>
    </xf>
    <xf numFmtId="172" fontId="14" fillId="3" borderId="0" xfId="8" applyNumberFormat="1" applyFont="1" applyFill="1" applyAlignment="1">
      <alignment horizontal="right" vertical="center"/>
    </xf>
    <xf numFmtId="0" fontId="14" fillId="4" borderId="0" xfId="8" applyFont="1" applyFill="1" applyAlignment="1">
      <alignment horizontal="center" vertical="center"/>
    </xf>
    <xf numFmtId="0" fontId="15" fillId="5" borderId="0" xfId="8" applyFont="1" applyFill="1" applyAlignment="1">
      <alignment horizontal="left" vertical="center"/>
    </xf>
    <xf numFmtId="0" fontId="14" fillId="5" borderId="0" xfId="8" applyFont="1" applyFill="1" applyAlignment="1">
      <alignment horizontal="center" vertical="center"/>
    </xf>
    <xf numFmtId="0" fontId="12" fillId="5" borderId="0" xfId="6" applyFont="1" applyFill="1" applyAlignment="1">
      <alignment vertical="center"/>
    </xf>
    <xf numFmtId="43" fontId="12" fillId="5" borderId="0" xfId="9" applyFont="1" applyFill="1" applyAlignment="1">
      <alignment vertical="center"/>
    </xf>
    <xf numFmtId="171" fontId="12" fillId="6" borderId="0" xfId="6" applyNumberFormat="1" applyFont="1" applyFill="1" applyAlignment="1">
      <alignment vertical="center"/>
    </xf>
    <xf numFmtId="0" fontId="12" fillId="0" borderId="0" xfId="6" applyFont="1"/>
    <xf numFmtId="11" fontId="12" fillId="0" borderId="1" xfId="6" applyNumberFormat="1" applyFont="1" applyBorder="1" applyAlignment="1">
      <alignment horizontal="centerContinuous"/>
    </xf>
    <xf numFmtId="11" fontId="12" fillId="0" borderId="2" xfId="6" applyNumberFormat="1" applyFont="1" applyBorder="1" applyAlignment="1">
      <alignment horizontal="centerContinuous"/>
    </xf>
    <xf numFmtId="11" fontId="12" fillId="0" borderId="3" xfId="6" applyNumberFormat="1" applyFont="1" applyBorder="1" applyAlignment="1">
      <alignment horizontal="centerContinuous"/>
    </xf>
    <xf numFmtId="171" fontId="12" fillId="0" borderId="0" xfId="6" applyNumberFormat="1" applyFont="1"/>
    <xf numFmtId="0" fontId="12" fillId="0" borderId="0" xfId="6" applyFont="1" applyAlignment="1">
      <alignment horizontal="center"/>
    </xf>
    <xf numFmtId="43" fontId="12" fillId="0" borderId="0" xfId="9" applyFont="1"/>
    <xf numFmtId="0" fontId="12" fillId="0" borderId="0" xfId="6" applyFont="1" applyAlignment="1">
      <alignment horizontal="center" wrapText="1"/>
    </xf>
    <xf numFmtId="0" fontId="15" fillId="7" borderId="4" xfId="8" applyFont="1" applyFill="1" applyBorder="1" applyAlignment="1">
      <alignment horizontal="center" vertical="center" wrapText="1"/>
    </xf>
    <xf numFmtId="171" fontId="15" fillId="7" borderId="4" xfId="8" applyNumberFormat="1" applyFont="1" applyFill="1" applyBorder="1" applyAlignment="1">
      <alignment horizontal="center" vertical="center" wrapText="1"/>
    </xf>
    <xf numFmtId="173" fontId="15" fillId="7" borderId="4" xfId="8" applyNumberFormat="1" applyFont="1" applyFill="1" applyBorder="1" applyAlignment="1" applyProtection="1">
      <alignment horizontal="center" vertical="center" wrapText="1"/>
      <protection locked="0"/>
    </xf>
    <xf numFmtId="172" fontId="15" fillId="7" borderId="4" xfId="8" applyNumberFormat="1" applyFont="1" applyFill="1" applyBorder="1" applyAlignment="1">
      <alignment horizontal="center" vertical="center" wrapText="1"/>
    </xf>
    <xf numFmtId="0" fontId="15" fillId="7" borderId="4" xfId="8" quotePrefix="1" applyFont="1" applyFill="1" applyBorder="1" applyAlignment="1">
      <alignment horizontal="center" vertical="center" wrapText="1"/>
    </xf>
    <xf numFmtId="43" fontId="15" fillId="7" borderId="4" xfId="9" applyFont="1" applyFill="1" applyBorder="1" applyAlignment="1">
      <alignment horizontal="center" vertical="center" wrapText="1"/>
    </xf>
    <xf numFmtId="0" fontId="15" fillId="0" borderId="0" xfId="6" applyFont="1"/>
    <xf numFmtId="0" fontId="14" fillId="0" borderId="0" xfId="8" applyFont="1" applyAlignment="1">
      <alignment horizontal="center"/>
    </xf>
    <xf numFmtId="0" fontId="14" fillId="0" borderId="0" xfId="8" applyFont="1"/>
    <xf numFmtId="171" fontId="14" fillId="0" borderId="0" xfId="8" applyNumberFormat="1" applyFont="1" applyAlignment="1">
      <alignment horizontal="center"/>
    </xf>
    <xf numFmtId="164" fontId="16" fillId="0" borderId="0" xfId="9" applyNumberFormat="1" applyFont="1" applyAlignment="1" applyProtection="1">
      <alignment horizontal="right"/>
      <protection locked="0"/>
    </xf>
    <xf numFmtId="0" fontId="6" fillId="0" borderId="0" xfId="6" applyAlignment="1">
      <alignment horizontal="center"/>
    </xf>
    <xf numFmtId="174" fontId="6" fillId="0" borderId="0" xfId="6" applyNumberFormat="1"/>
    <xf numFmtId="0" fontId="16" fillId="0" borderId="0" xfId="6" applyFont="1"/>
    <xf numFmtId="0" fontId="12" fillId="0" borderId="0" xfId="6" applyFont="1" applyAlignment="1">
      <alignment horizontal="right"/>
    </xf>
    <xf numFmtId="0" fontId="14" fillId="0" borderId="0" xfId="8" applyFont="1" applyAlignment="1" applyProtection="1">
      <alignment horizontal="right"/>
      <protection locked="0"/>
    </xf>
    <xf numFmtId="0" fontId="16" fillId="0" borderId="0" xfId="8" applyFont="1" applyAlignment="1" applyProtection="1">
      <alignment horizontal="right"/>
      <protection locked="0"/>
    </xf>
    <xf numFmtId="49" fontId="16" fillId="0" borderId="0" xfId="8" applyNumberFormat="1" applyFont="1" applyAlignment="1" applyProtection="1">
      <alignment horizontal="left"/>
      <protection locked="0"/>
    </xf>
    <xf numFmtId="49" fontId="16" fillId="0" borderId="0" xfId="8" applyNumberFormat="1" applyFont="1" applyAlignment="1" applyProtection="1">
      <alignment horizontal="center"/>
      <protection locked="0"/>
    </xf>
    <xf numFmtId="171" fontId="16" fillId="0" borderId="0" xfId="8" applyNumberFormat="1" applyFont="1" applyAlignment="1" applyProtection="1">
      <alignment horizontal="center"/>
      <protection locked="0"/>
    </xf>
    <xf numFmtId="0" fontId="18" fillId="0" borderId="0" xfId="10" applyFont="1" applyFill="1" applyBorder="1"/>
    <xf numFmtId="9" fontId="16" fillId="0" borderId="0" xfId="11" applyFont="1" applyFill="1" applyAlignment="1" applyProtection="1">
      <alignment horizontal="left"/>
      <protection locked="0"/>
    </xf>
    <xf numFmtId="175" fontId="16" fillId="0" borderId="0" xfId="6" applyNumberFormat="1" applyFont="1" applyAlignment="1">
      <alignment horizontal="center"/>
    </xf>
    <xf numFmtId="49" fontId="12" fillId="0" borderId="0" xfId="8" applyNumberFormat="1" applyFont="1" applyAlignment="1" applyProtection="1">
      <alignment horizontal="left"/>
      <protection locked="0"/>
    </xf>
    <xf numFmtId="0" fontId="16" fillId="0" borderId="0" xfId="6" applyFont="1" applyAlignment="1">
      <alignment horizontal="right"/>
    </xf>
    <xf numFmtId="10" fontId="16" fillId="0" borderId="0" xfId="11" applyNumberFormat="1" applyFont="1" applyFill="1"/>
    <xf numFmtId="10" fontId="12" fillId="0" borderId="0" xfId="11" applyNumberFormat="1" applyFont="1" applyFill="1"/>
    <xf numFmtId="0" fontId="18" fillId="0" borderId="0" xfId="10" applyFont="1" applyFill="1"/>
    <xf numFmtId="0" fontId="16" fillId="0" borderId="0" xfId="8" applyFont="1" applyAlignment="1" applyProtection="1">
      <alignment horizontal="center"/>
      <protection locked="0"/>
    </xf>
    <xf numFmtId="166" fontId="16" fillId="0" borderId="0" xfId="12" applyNumberFormat="1" applyFont="1" applyFill="1" applyBorder="1" applyAlignment="1" applyProtection="1">
      <alignment horizontal="left"/>
      <protection locked="0"/>
    </xf>
    <xf numFmtId="166" fontId="14" fillId="0" borderId="0" xfId="12" applyNumberFormat="1" applyFont="1" applyFill="1" applyBorder="1" applyAlignment="1" applyProtection="1">
      <alignment horizontal="left"/>
      <protection locked="0"/>
    </xf>
    <xf numFmtId="175" fontId="12" fillId="0" borderId="0" xfId="6" applyNumberFormat="1" applyFont="1" applyAlignment="1">
      <alignment horizontal="center"/>
    </xf>
    <xf numFmtId="5" fontId="14" fillId="0" borderId="0" xfId="10" applyNumberFormat="1" applyFont="1" applyFill="1" applyBorder="1"/>
    <xf numFmtId="5" fontId="16" fillId="0" borderId="0" xfId="8" applyNumberFormat="1" applyFont="1" applyProtection="1">
      <protection locked="0"/>
    </xf>
    <xf numFmtId="5" fontId="14" fillId="0" borderId="0" xfId="8" applyNumberFormat="1" applyFont="1" applyProtection="1">
      <protection locked="0"/>
    </xf>
    <xf numFmtId="166" fontId="12" fillId="0" borderId="0" xfId="12" applyNumberFormat="1" applyFont="1" applyFill="1" applyBorder="1"/>
    <xf numFmtId="166" fontId="16" fillId="0" borderId="0" xfId="12" applyNumberFormat="1" applyFont="1" applyFill="1" applyBorder="1"/>
    <xf numFmtId="5" fontId="16" fillId="0" borderId="0" xfId="8" applyNumberFormat="1" applyFont="1" applyAlignment="1" applyProtection="1">
      <alignment horizontal="right"/>
      <protection locked="0"/>
    </xf>
    <xf numFmtId="5" fontId="19" fillId="0" borderId="0" xfId="8" applyNumberFormat="1" applyFont="1" applyAlignment="1" applyProtection="1">
      <alignment horizontal="right"/>
      <protection locked="0"/>
    </xf>
    <xf numFmtId="5" fontId="14" fillId="0" borderId="0" xfId="8" applyNumberFormat="1" applyFont="1" applyAlignment="1" applyProtection="1">
      <alignment horizontal="right"/>
      <protection locked="0"/>
    </xf>
    <xf numFmtId="172" fontId="16" fillId="0" borderId="0" xfId="12" applyNumberFormat="1" applyFont="1" applyFill="1" applyBorder="1" applyAlignment="1" applyProtection="1">
      <alignment horizontal="right"/>
      <protection locked="0"/>
    </xf>
    <xf numFmtId="14" fontId="16" fillId="0" borderId="0" xfId="8" applyNumberFormat="1" applyFont="1" applyAlignment="1" applyProtection="1">
      <alignment horizontal="right"/>
      <protection locked="0"/>
    </xf>
    <xf numFmtId="9" fontId="16" fillId="0" borderId="0" xfId="8" applyNumberFormat="1" applyFont="1" applyAlignment="1" applyProtection="1">
      <alignment horizontal="right"/>
      <protection locked="0"/>
    </xf>
    <xf numFmtId="9" fontId="16" fillId="0" borderId="0" xfId="9" applyNumberFormat="1" applyFont="1" applyAlignment="1" applyProtection="1">
      <alignment horizontal="right"/>
      <protection locked="0"/>
    </xf>
    <xf numFmtId="43" fontId="16" fillId="0" borderId="0" xfId="9" applyFont="1" applyAlignment="1" applyProtection="1">
      <alignment horizontal="right"/>
      <protection locked="0"/>
    </xf>
    <xf numFmtId="4" fontId="16" fillId="0" borderId="0" xfId="9" applyNumberFormat="1" applyFont="1" applyAlignment="1" applyProtection="1">
      <alignment horizontal="right"/>
      <protection locked="0"/>
    </xf>
    <xf numFmtId="10" fontId="16" fillId="0" borderId="0" xfId="11" applyNumberFormat="1" applyFont="1" applyFill="1" applyBorder="1" applyAlignment="1" applyProtection="1">
      <alignment horizontal="right"/>
      <protection locked="0"/>
    </xf>
    <xf numFmtId="172" fontId="14" fillId="0" borderId="0" xfId="12" applyNumberFormat="1" applyFont="1" applyFill="1" applyBorder="1" applyAlignment="1" applyProtection="1">
      <alignment horizontal="right"/>
    </xf>
    <xf numFmtId="172" fontId="14" fillId="0" borderId="0" xfId="12" applyNumberFormat="1" applyFont="1" applyFill="1" applyBorder="1" applyAlignment="1" applyProtection="1">
      <alignment horizontal="right"/>
      <protection locked="0"/>
    </xf>
    <xf numFmtId="10" fontId="16" fillId="0" borderId="0" xfId="8" applyNumberFormat="1" applyFont="1" applyAlignment="1">
      <alignment horizontal="center"/>
    </xf>
    <xf numFmtId="0" fontId="14" fillId="0" borderId="0" xfId="12" applyNumberFormat="1" applyFont="1" applyFill="1" applyBorder="1" applyAlignment="1" applyProtection="1">
      <alignment horizontal="right"/>
      <protection locked="0"/>
    </xf>
    <xf numFmtId="10" fontId="14" fillId="0" borderId="0" xfId="8" applyNumberFormat="1" applyFont="1" applyAlignment="1">
      <alignment horizontal="center"/>
    </xf>
    <xf numFmtId="0" fontId="20" fillId="0" borderId="0" xfId="6" applyFont="1" applyAlignment="1">
      <alignment horizontal="center"/>
    </xf>
    <xf numFmtId="174" fontId="20" fillId="0" borderId="0" xfId="6" applyNumberFormat="1" applyFont="1"/>
    <xf numFmtId="176" fontId="16" fillId="0" borderId="0" xfId="8" applyNumberFormat="1" applyFont="1" applyAlignment="1" applyProtection="1">
      <alignment horizontal="right"/>
      <protection locked="0"/>
    </xf>
    <xf numFmtId="10" fontId="16" fillId="0" borderId="0" xfId="8" applyNumberFormat="1" applyFont="1" applyAlignment="1" applyProtection="1">
      <alignment horizontal="right"/>
      <protection locked="0"/>
    </xf>
    <xf numFmtId="173" fontId="16" fillId="0" borderId="0" xfId="8" applyNumberFormat="1" applyFont="1" applyProtection="1">
      <protection locked="0"/>
    </xf>
    <xf numFmtId="169" fontId="14" fillId="0" borderId="0" xfId="8" applyNumberFormat="1" applyFont="1"/>
    <xf numFmtId="4" fontId="14" fillId="0" borderId="0" xfId="8" applyNumberFormat="1" applyFont="1"/>
    <xf numFmtId="176" fontId="19" fillId="0" borderId="0" xfId="8" applyNumberFormat="1" applyFont="1" applyProtection="1">
      <protection locked="0"/>
    </xf>
    <xf numFmtId="169" fontId="16" fillId="0" borderId="0" xfId="8" applyNumberFormat="1" applyFont="1" applyProtection="1">
      <protection locked="0"/>
    </xf>
    <xf numFmtId="172" fontId="16" fillId="0" borderId="0" xfId="8" applyNumberFormat="1" applyFont="1" applyProtection="1">
      <protection locked="0"/>
    </xf>
    <xf numFmtId="164" fontId="16" fillId="0" borderId="0" xfId="9" applyNumberFormat="1" applyFont="1" applyFill="1" applyBorder="1"/>
    <xf numFmtId="175" fontId="16" fillId="0" borderId="0" xfId="6" applyNumberFormat="1" applyFont="1"/>
    <xf numFmtId="49" fontId="16" fillId="0" borderId="0" xfId="8" applyNumberFormat="1" applyFont="1" applyAlignment="1" applyProtection="1">
      <alignment horizontal="right"/>
      <protection locked="0"/>
    </xf>
    <xf numFmtId="164" fontId="14" fillId="0" borderId="0" xfId="9" applyNumberFormat="1" applyFont="1" applyFill="1" applyBorder="1"/>
    <xf numFmtId="164" fontId="16" fillId="0" borderId="0" xfId="9" applyNumberFormat="1" applyFont="1" applyFill="1"/>
    <xf numFmtId="43" fontId="16" fillId="0" borderId="0" xfId="9" applyFont="1"/>
    <xf numFmtId="164" fontId="12" fillId="0" borderId="0" xfId="9" applyNumberFormat="1" applyFont="1" applyFill="1" applyBorder="1"/>
    <xf numFmtId="9" fontId="16" fillId="0" borderId="0" xfId="12" applyNumberFormat="1" applyFont="1" applyFill="1" applyBorder="1" applyAlignment="1" applyProtection="1">
      <alignment horizontal="right"/>
      <protection locked="0"/>
    </xf>
    <xf numFmtId="166" fontId="12" fillId="0" borderId="0" xfId="9" applyNumberFormat="1" applyFont="1" applyFill="1" applyBorder="1"/>
    <xf numFmtId="0" fontId="14" fillId="0" borderId="0" xfId="6" applyFont="1" applyAlignment="1">
      <alignment horizontal="left"/>
    </xf>
    <xf numFmtId="0" fontId="14" fillId="0" borderId="0" xfId="6" applyFont="1"/>
    <xf numFmtId="164" fontId="12" fillId="0" borderId="0" xfId="9" applyNumberFormat="1" applyFont="1" applyFill="1"/>
    <xf numFmtId="164" fontId="12" fillId="0" borderId="0" xfId="6" applyNumberFormat="1" applyFont="1"/>
    <xf numFmtId="14" fontId="16" fillId="0" borderId="0" xfId="6" quotePrefix="1" applyNumberFormat="1" applyFont="1"/>
    <xf numFmtId="10" fontId="16" fillId="0" borderId="0" xfId="11" applyNumberFormat="1" applyFont="1" applyFill="1" applyAlignment="1">
      <alignment horizontal="right"/>
    </xf>
    <xf numFmtId="10" fontId="12" fillId="0" borderId="0" xfId="11" applyNumberFormat="1" applyFont="1" applyFill="1" applyAlignment="1">
      <alignment horizontal="right"/>
    </xf>
    <xf numFmtId="166" fontId="12" fillId="0" borderId="0" xfId="6" applyNumberFormat="1" applyFont="1"/>
    <xf numFmtId="14" fontId="16" fillId="0" borderId="0" xfId="6" applyNumberFormat="1" applyFont="1"/>
    <xf numFmtId="164" fontId="16" fillId="0" borderId="0" xfId="6" applyNumberFormat="1" applyFont="1"/>
    <xf numFmtId="43" fontId="16" fillId="0" borderId="0" xfId="9" applyFont="1" applyFill="1" applyBorder="1"/>
    <xf numFmtId="0" fontId="19" fillId="0" borderId="0" xfId="8" applyFont="1" applyAlignment="1" applyProtection="1">
      <alignment horizontal="center"/>
      <protection locked="0"/>
    </xf>
    <xf numFmtId="49" fontId="19" fillId="0" borderId="0" xfId="8" applyNumberFormat="1" applyFont="1" applyAlignment="1" applyProtection="1">
      <alignment horizontal="left"/>
      <protection locked="0"/>
    </xf>
    <xf numFmtId="10" fontId="12" fillId="0" borderId="0" xfId="11" applyNumberFormat="1" applyFont="1" applyFill="1" applyBorder="1"/>
    <xf numFmtId="49" fontId="19" fillId="0" borderId="0" xfId="8" applyNumberFormat="1" applyFont="1" applyAlignment="1" applyProtection="1">
      <alignment horizontal="center"/>
      <protection locked="0"/>
    </xf>
    <xf numFmtId="0" fontId="16" fillId="0" borderId="0" xfId="6" applyFont="1" applyAlignment="1">
      <alignment horizontal="center"/>
    </xf>
    <xf numFmtId="0" fontId="12" fillId="0" borderId="0" xfId="6" quotePrefix="1" applyFont="1"/>
    <xf numFmtId="14" fontId="12" fillId="0" borderId="0" xfId="6" applyNumberFormat="1" applyFont="1"/>
    <xf numFmtId="4" fontId="12" fillId="0" borderId="0" xfId="6" applyNumberFormat="1" applyFont="1"/>
    <xf numFmtId="171" fontId="16" fillId="0" borderId="0" xfId="6" applyNumberFormat="1" applyFont="1"/>
    <xf numFmtId="166" fontId="16" fillId="0" borderId="0" xfId="9" applyNumberFormat="1" applyFont="1" applyFill="1" applyBorder="1"/>
    <xf numFmtId="10" fontId="12" fillId="0" borderId="0" xfId="6" applyNumberFormat="1" applyFont="1"/>
    <xf numFmtId="166" fontId="12" fillId="0" borderId="0" xfId="12" applyNumberFormat="1" applyFont="1" applyBorder="1"/>
    <xf numFmtId="164" fontId="12" fillId="0" borderId="0" xfId="9" applyNumberFormat="1" applyFont="1" applyBorder="1"/>
    <xf numFmtId="164" fontId="12" fillId="0" borderId="0" xfId="9" applyNumberFormat="1" applyFont="1"/>
    <xf numFmtId="9" fontId="12" fillId="0" borderId="0" xfId="6" applyNumberFormat="1" applyFont="1"/>
    <xf numFmtId="0" fontId="23" fillId="0" borderId="0" xfId="0" applyFont="1"/>
    <xf numFmtId="43" fontId="23" fillId="2" borderId="0" xfId="1" applyFont="1" applyFill="1"/>
    <xf numFmtId="43" fontId="23" fillId="0" borderId="0" xfId="1" applyFont="1"/>
  </cellXfs>
  <cellStyles count="13">
    <cellStyle name="Comma" xfId="1" builtinId="3"/>
    <cellStyle name="Comma 10" xfId="5" xr:uid="{427ECE46-4A80-46D0-9639-C005A94936B5}"/>
    <cellStyle name="Comma 2" xfId="9" xr:uid="{3AB8BBED-2E9A-477D-9BCF-C14F2D04A145}"/>
    <cellStyle name="Currency 2" xfId="12" xr:uid="{47AA61C5-394F-41C2-964B-E22D88EECEDE}"/>
    <cellStyle name="Hyperlink 2" xfId="10" xr:uid="{AC4D4435-752C-4123-A810-08A344B79A0E}"/>
    <cellStyle name="Normal" xfId="0" builtinId="0"/>
    <cellStyle name="Normal 10 2 33" xfId="2" xr:uid="{C50255B0-1613-4817-BAEA-FD6E76693E41}"/>
    <cellStyle name="Normal 171" xfId="4" xr:uid="{193EEF10-499B-4511-BEC8-9D6CD12B2818}"/>
    <cellStyle name="Normal 2" xfId="3" xr:uid="{FEE0173A-BB97-49D6-A377-0C65CA86E5D9}"/>
    <cellStyle name="Normal 2 2" xfId="7" xr:uid="{BD281F17-857F-46D1-A1CE-A91FDC7F055A}"/>
    <cellStyle name="Normal 3" xfId="6" xr:uid="{719C7224-AE53-4268-845F-7E3CADF0E583}"/>
    <cellStyle name="Normal 5" xfId="8" xr:uid="{E0D01A0C-825A-4C62-B829-CFDCCA7BDB5F}"/>
    <cellStyle name="Percent 2" xfId="11" xr:uid="{DC9862DC-DF7C-4A51-8C4E-06C6A5481F36}"/>
  </cellStyles>
  <dxfs count="47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ft6211526-my.sharepoint.com/personal/aks_stantoncap_com/Documents/Stanton/07%20-%20FP&amp;A/01%20-%20Databook/Databook%20-%20Stanton_Live.xlsm" TargetMode="External"/><Relationship Id="rId1" Type="http://schemas.openxmlformats.org/officeDocument/2006/relationships/externalLinkPath" Target="/personal/aks_stantoncap_com/Documents/Stanton/07%20-%20FP&amp;A/01%20-%20Databook/Databook%20-%20Stanton_Liv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6"/>
      <sheetName val="Export"/>
      <sheetName val="Report - Moving Packet"/>
      <sheetName val="Comps"/>
      <sheetName val="Sheet1"/>
      <sheetName val="Investments"/>
      <sheetName val="Fixed Assets"/>
      <sheetName val="&gt;&gt;Prop Direct"/>
      <sheetName val="Units"/>
      <sheetName val="&gt;&gt;Unit Directory"/>
      <sheetName val="&gt;&gt;Tenant Direct"/>
      <sheetName val="&gt;&gt;Rent Roll"/>
      <sheetName val="Report - Utility Mgmt"/>
      <sheetName val="Report - Units"/>
      <sheetName val="Employees"/>
      <sheetName val="LLC List"/>
      <sheetName val="Entities"/>
      <sheetName val="Accounts"/>
      <sheetName val="Internet"/>
      <sheetName val="Tenant-Current"/>
      <sheetName val="Report List"/>
      <sheetName val="Report - Phones"/>
      <sheetName val="Report - Ownership"/>
      <sheetName val="Report - Renewals"/>
      <sheetName val="Report - Build Systems"/>
      <sheetName val="Report - Utilities"/>
      <sheetName val="Report - Listing"/>
      <sheetName val="Report - Construction"/>
      <sheetName val="Report - Sect 8"/>
      <sheetName val="Report - Sect 8 PBV (2)"/>
      <sheetName val="Report - COI Info"/>
      <sheetName val="Report - Reporting Requirements"/>
      <sheetName val="Report - Properties"/>
      <sheetName val="Report -Closed AUD"/>
      <sheetName val="Report - Recuring Maint"/>
      <sheetName val="Report - Plans"/>
      <sheetName val="Report  - CAO License"/>
      <sheetName val="Keys"/>
      <sheetName val="Report  - DataExport"/>
      <sheetName val="Documents to make Auto"/>
      <sheetName val="Report  - Northend SF"/>
      <sheetName val="Report - Card Info"/>
      <sheetName val="Report - Unit Mix+Inc"/>
      <sheetName val="Unit Mix Calc"/>
      <sheetName val="Room Calc"/>
      <sheetName val="Notes on Data"/>
      <sheetName val="Contacts (2)"/>
      <sheetName val="Sheet3"/>
      <sheetName val="Loan Docs"/>
      <sheetName val="Proforma "/>
      <sheetName val="PBV"/>
      <sheetName val="Clean + Main Sched"/>
      <sheetName val="Summary - Incentives"/>
      <sheetName val="Energize Multifam App"/>
      <sheetName val="Eversource Appliance"/>
      <sheetName val="Reports--&gt;"/>
      <sheetName val="Eversource Prop Report"/>
      <sheetName val="HERS Properties"/>
      <sheetName val="Solar - Posigen"/>
      <sheetName val="Contacts"/>
      <sheetName val="Leads"/>
      <sheetName val="Env Justice"/>
      <sheetName val="Small Business Loan"/>
      <sheetName val="Solar"/>
      <sheetName val="Links"/>
      <sheetName val="Data import pad"/>
      <sheetName val="Notes EE"/>
      <sheetName val="EV Charging"/>
      <sheetName val="Tax Deduction"/>
      <sheetName val="Tax Credits"/>
      <sheetName val="Eversource"/>
      <sheetName val="Norwich"/>
      <sheetName val="Archive--&gt;"/>
      <sheetName val="63 Schermerhorn"/>
      <sheetName val="Kenny Cou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>SREP Hartford 1 GP LLC</v>
          </cell>
          <cell r="C4" t="str">
            <v>88-1834657</v>
          </cell>
        </row>
        <row r="5">
          <cell r="B5" t="str">
            <v>SREP Hartford 1 LLC</v>
          </cell>
          <cell r="C5" t="str">
            <v>88-0808225</v>
          </cell>
        </row>
        <row r="6">
          <cell r="B6" t="str">
            <v>SREP Hartford 1 LP LLC</v>
          </cell>
          <cell r="C6" t="str">
            <v>88-0808225</v>
          </cell>
        </row>
        <row r="7">
          <cell r="B7" t="str">
            <v>SREP Northend GP LLC</v>
          </cell>
          <cell r="C7" t="str">
            <v>92-2430804</v>
          </cell>
        </row>
        <row r="8">
          <cell r="B8" t="str">
            <v>SREP Northend LLC</v>
          </cell>
          <cell r="C8" t="str">
            <v>92-1635850</v>
          </cell>
        </row>
        <row r="9">
          <cell r="B9" t="str">
            <v>SREP Northend LP LLC</v>
          </cell>
          <cell r="C9" t="str">
            <v>92-2431702</v>
          </cell>
        </row>
        <row r="10">
          <cell r="B10" t="str">
            <v>SREP Southend GP LLC</v>
          </cell>
          <cell r="C10" t="str">
            <v>88-2167176</v>
          </cell>
        </row>
        <row r="11">
          <cell r="B11" t="str">
            <v>SREP Southend LLC</v>
          </cell>
          <cell r="C11" t="str">
            <v>88-2005089</v>
          </cell>
        </row>
        <row r="12">
          <cell r="B12" t="str">
            <v>SREP Southend LP LLC</v>
          </cell>
          <cell r="C12" t="str">
            <v>88-2312968</v>
          </cell>
        </row>
        <row r="13">
          <cell r="B13" t="str">
            <v>Stanton Management LLC</v>
          </cell>
          <cell r="C13" t="str">
            <v>86-1250981</v>
          </cell>
        </row>
        <row r="14">
          <cell r="B14" t="str">
            <v>Stanton Real Estate Partners LLC</v>
          </cell>
          <cell r="C14" t="str">
            <v>85-3752344</v>
          </cell>
        </row>
        <row r="15">
          <cell r="B15" t="str">
            <v>Stanton REP 90 Park Street Hartford GP LLC</v>
          </cell>
          <cell r="C15" t="str">
            <v>85-3777374</v>
          </cell>
        </row>
        <row r="16">
          <cell r="B16" t="str">
            <v>STANTON REP 90 PARK STREET HARTFORD
LLC</v>
          </cell>
          <cell r="C16" t="str">
            <v>85-3810471</v>
          </cell>
        </row>
        <row r="17">
          <cell r="B17" t="str">
            <v>Stanton REP 90 Park Street Hartford Limited Partners LLC</v>
          </cell>
          <cell r="C17" t="str">
            <v>85-3810471</v>
          </cell>
        </row>
        <row r="18">
          <cell r="B18" t="str">
            <v>Stanton REP 90 Park Street Hartford LLC</v>
          </cell>
          <cell r="C18" t="str">
            <v>85-3810471</v>
          </cell>
        </row>
        <row r="19">
          <cell r="B19" t="str">
            <v>Stanton Managment LLC</v>
          </cell>
          <cell r="C19" t="str">
            <v>85-3734443</v>
          </cell>
        </row>
        <row r="20">
          <cell r="B20" t="str">
            <v>Oxford 23 LLC</v>
          </cell>
        </row>
        <row r="21">
          <cell r="B21" t="str">
            <v>SREP Oxford GP LLC</v>
          </cell>
        </row>
        <row r="22">
          <cell r="B22" t="str">
            <v>SREP Oxford LLC</v>
          </cell>
        </row>
        <row r="23">
          <cell r="B23" t="str">
            <v>Stanton Capital LLC</v>
          </cell>
        </row>
        <row r="24">
          <cell r="B24" t="str">
            <v>Stanton Capital Markets LLC</v>
          </cell>
        </row>
        <row r="25">
          <cell r="B25" t="str">
            <v>Stanton Logistics LLC</v>
          </cell>
        </row>
        <row r="26">
          <cell r="B26" t="str">
            <v>there might be a DNZ Partners LLC but I think I closed it down.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">
          <cell r="AA4">
            <v>260064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3">
          <cell r="E43">
            <v>2.5000000000000001E-3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005AD-6C73-4EFB-B3F7-E6426CA804CB}" name="a1755654010291_E1EBE124AFB540FB8AE36270410458B3zid.7aafb02b7d6611f0b6c302094d1ce055" displayName="a1755654010291_E1EBE124AFB540FB8AE36270410458B3zid.7aafb02b7d6611f0b6c302094d1ce055" ref="C8:AD311" totalsRowShown="0" headerRowDxfId="46" headerRowCellStyle="Comma">
  <autoFilter ref="C8:AD311" xr:uid="{61D005AD-6C73-4EFB-B3F7-E6426CA804CB}"/>
  <tableColumns count="28">
    <tableColumn id="1" xr3:uid="{C92B8153-806B-489C-9E60-38596C31E017}" name="Account Name"/>
    <tableColumn id="2" xr3:uid="{79561F60-8636-4CB9-A329-855D4334F39A}" name="Northend Portfolio (For Loan Booking Only)" dataCellStyle="Comma"/>
    <tableColumn id="3" xr3:uid="{2B5CA78F-BC7B-4E23-AE10-2A09E55D745B}" name="S0001 - 90 Park St" dataCellStyle="Comma"/>
    <tableColumn id="4" xr3:uid="{F687DB75-2E03-486F-B69B-7771E8C3A672}" name="S0002 - 101 Maple" dataCellStyle="Comma"/>
    <tableColumn id="5" xr3:uid="{AE0A8314-7CAA-45FF-8F02-C7A4D236B2C6}" name="S0003 - 222 Maple" dataCellStyle="Comma"/>
    <tableColumn id="6" xr3:uid="{8E9786E7-EAC4-4116-983D-2297739E71C1}" name="S0004 - 43 Frank" dataCellStyle="Comma"/>
    <tableColumn id="7" xr3:uid="{426628EA-C59B-4E4E-B580-EDFE2DF89401}" name="S0005 - 47 Frank" dataCellStyle="Comma"/>
    <tableColumn id="8" xr3:uid="{C1A1CB58-7685-42DE-88E4-90966037F235}" name="S0006 - 15 Whit" dataCellStyle="Comma"/>
    <tableColumn id="9" xr3:uid="{145B8902-B2D0-4ECD-B2BD-4613AAF6A98D}" name="S0007 - 36 Whit" dataCellStyle="Comma"/>
    <tableColumn id="10" xr3:uid="{5F022797-C688-4E66-A68F-7663930751BC}" name="S0008 - 38 Whit" dataCellStyle="Comma"/>
    <tableColumn id="11" xr3:uid="{589E3D43-7522-497C-9950-EC931DCD12B4}" name="S0009 - 236 Maple" dataCellStyle="Comma"/>
    <tableColumn id="12" xr3:uid="{ABA0EBDA-1217-44E4-B0E3-1C720B2A8DFE}" name="S0010 - 228 Maple" dataCellStyle="Comma"/>
    <tableColumn id="13" xr3:uid="{92FF01ED-B4CA-4E32-956D-6D6A09B0A1A9}" name="S0011 - 110 Martin" dataCellStyle="Comma"/>
    <tableColumn id="14" xr3:uid="{694CBB98-9916-4B04-A35D-5BDD128006D6}" name="S0012 - 120 Martin" dataCellStyle="Comma"/>
    <tableColumn id="15" xr3:uid="{740ED6AC-445B-4F1B-BF00-81CA50FEB87C}" name="S0013 - 152 Wooster" dataCellStyle="Comma"/>
    <tableColumn id="16" xr3:uid="{D8BA9211-4B45-438A-96FB-705DAD23915B}" name="S0014 - 160 Wooster" dataCellStyle="Comma"/>
    <tableColumn id="17" xr3:uid="{B8761D8C-B19D-40F7-B482-3E834CAEFC58}" name="S0015 - 165 Westland" dataCellStyle="Comma"/>
    <tableColumn id="18" xr3:uid="{1AE27670-A2F8-4C77-BC63-A9126458D7D2}" name="S0016 - 1721 Main" dataCellStyle="Comma"/>
    <tableColumn id="19" xr3:uid="{87257006-7B15-49B4-8663-9348E526D832}" name="S0017 - 69 Chestnut" dataCellStyle="Comma"/>
    <tableColumn id="20" xr3:uid="{CA9F13A6-EEFD-4B3B-AF3D-133E40C51319}" name="S0018 - 90 Edwards" dataCellStyle="Comma"/>
    <tableColumn id="21" xr3:uid="{C52C89DA-4CC9-436B-820B-3C9AF8DDF04F}" name="S0019 - 93 Maple" dataCellStyle="Comma"/>
    <tableColumn id="22" xr3:uid="{5184E992-8926-45A7-BE7A-D30E4A20879D}" name="S0020 - 31 Park" dataCellStyle="Comma"/>
    <tableColumn id="23" xr3:uid="{C15DADA0-5C05-4648-ACD4-B3E34D13C20E}" name="S0021 - 67 Park" dataCellStyle="Comma"/>
    <tableColumn id="24" xr3:uid="{1B357931-79B7-4967-815E-D18211896DE1}" name="S0022 - 83 Park" dataCellStyle="Comma"/>
    <tableColumn id="25" xr3:uid="{02B2020F-32D4-4A1B-8E3A-E01F4CD49C06}" name="S0023 - 57 Park" dataCellStyle="Comma"/>
    <tableColumn id="26" xr3:uid="{9E4A551D-4FF6-4E93-88DB-4ABE0B257317}" name="SREP Hartford 1 LLC Portfolio" dataCellStyle="Comma"/>
    <tableColumn id="27" xr3:uid="{D8CA82D6-AF43-4AD4-ACC8-A877C0B3A6B3}" name="Southend Portfolio (For Loan Booking Only)" dataCellStyle="Comma"/>
    <tableColumn id="28" xr3:uid="{425DC4CD-4CBA-4996-9248-220CE8EF0D71}" name="Total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8C7699-0A13-4880-BD56-78DF7AC6DB3F}" name="a1755665844140_6C82F5DA00734EB68CC95A2DEDC6306Fzid.fd36f6ee49e011eeb6c302094d1ce055" displayName="a1755665844140_6C82F5DA00734EB68CC95A2DEDC6306Fzid.fd36f6ee49e011eeb6c302094d1ce055" ref="CE9:CS312" totalsRowShown="0" headerRowCellStyle="Comma" dataCellStyle="Comma">
  <autoFilter ref="CE9:CS312" xr:uid="{198C7699-0A13-4880-BD56-78DF7AC6DB3F}"/>
  <tableColumns count="15">
    <tableColumn id="1" xr3:uid="{0191A81B-C33A-4B9E-8981-39AAB44627E2}" name="Account Number" dataCellStyle="Comma"/>
    <tableColumn id="2" xr3:uid="{A855FEAA-9A1B-4A93-8CE9-576904C4F01F}" name="Account Name" dataCellStyle="Comma"/>
    <tableColumn id="3" xr3:uid="{415709EE-1BD1-4209-B859-0C2E5ABBEF70}" name="Jan-25" dataCellStyle="Comma"/>
    <tableColumn id="4" xr3:uid="{47D2E176-B345-4E8E-A974-228C77E02727}" name="Feb-25" dataCellStyle="Comma"/>
    <tableColumn id="5" xr3:uid="{09797746-D148-47F5-8136-C968F7A749EA}" name="Mar-25" dataCellStyle="Comma"/>
    <tableColumn id="6" xr3:uid="{59FA849F-0D17-47DE-9F11-4D71B63C8093}" name="Apr-25" dataCellStyle="Comma"/>
    <tableColumn id="7" xr3:uid="{95AA41B2-C308-4838-BA8B-9B3F817921A8}" name="May-25" dataCellStyle="Comma"/>
    <tableColumn id="8" xr3:uid="{1AB3E549-1D12-49F4-9E2E-2E069421FD32}" name="Jun-25" dataCellStyle="Comma"/>
    <tableColumn id="9" xr3:uid="{BBB86ACD-A4BE-4960-B7BF-95B15A680BA6}" name="Jul-25" dataCellStyle="Comma"/>
    <tableColumn id="10" xr3:uid="{8AFBD7F3-AD1E-4871-86FE-7672191FB5B8}" name="Aug-25" dataCellStyle="Comma"/>
    <tableColumn id="11" xr3:uid="{DAEDD451-90D5-4698-9F65-1D7C831196DE}" name="Sep-25" dataCellStyle="Comma"/>
    <tableColumn id="12" xr3:uid="{1037211B-3A8C-4672-A79D-D14E14C50307}" name="Oct-25" dataCellStyle="Comma"/>
    <tableColumn id="13" xr3:uid="{5AEC4835-5F70-4488-A843-9DC5BDBA0B86}" name="Nov-25" dataCellStyle="Comma"/>
    <tableColumn id="14" xr3:uid="{670D0257-0A85-4441-9D86-430C9B11A1FD}" name="Dec-25" dataCellStyle="Comma"/>
    <tableColumn id="15" xr3:uid="{A4B82590-3C50-4B24-8A83-FABB06569805}" name="Total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74A22A-2139-4D4D-9A53-2ABC65F952D5}" name="a1755665862826_6C82F5DA00734EB68CC95A2DEDC6306Fzid.fd36f6ee49e011eeb6c302094d1ce055" displayName="a1755665862826_6C82F5DA00734EB68CC95A2DEDC6306Fzid.fd36f6ee49e011eeb6c302094d1ce055" ref="CU9:DI312" totalsRowShown="0" headerRowCellStyle="Comma" dataCellStyle="Comma">
  <autoFilter ref="CU9:DI312" xr:uid="{D274A22A-2139-4D4D-9A53-2ABC65F952D5}"/>
  <tableColumns count="15">
    <tableColumn id="1" xr3:uid="{4D625CC6-1B19-4E99-A644-5FC3852E8BE0}" name="Account Number" dataCellStyle="Comma"/>
    <tableColumn id="2" xr3:uid="{28229F25-CCCE-424E-8539-EFEA6ED36D69}" name="Account Name" dataCellStyle="Comma"/>
    <tableColumn id="3" xr3:uid="{DF157C65-00B4-496F-81FC-A5A0F694F1F2}" name="Jan-25" dataCellStyle="Comma"/>
    <tableColumn id="4" xr3:uid="{E04777EC-94E6-4DA4-B150-0527E0F28D0F}" name="Feb-25" dataCellStyle="Comma"/>
    <tableColumn id="5" xr3:uid="{53D46F8E-1440-49CE-BFFF-FB33BEE397B2}" name="Mar-25" dataCellStyle="Comma"/>
    <tableColumn id="6" xr3:uid="{5087AE2D-690B-4E60-8B20-8472FED91F5F}" name="Apr-25" dataCellStyle="Comma"/>
    <tableColumn id="7" xr3:uid="{877F2D1D-7FDA-44AB-98F7-E7B5F9BB4A2C}" name="May-25" dataCellStyle="Comma"/>
    <tableColumn id="8" xr3:uid="{81DF0263-1861-4B6E-925D-2083B8695550}" name="Jun-25" dataCellStyle="Comma"/>
    <tableColumn id="9" xr3:uid="{3F26995D-A0C7-4808-9CBD-28DA12EBE91E}" name="Jul-25" dataCellStyle="Comma"/>
    <tableColumn id="10" xr3:uid="{375984FB-B832-42D2-92AC-ADD09FC19E1E}" name="Aug-25" dataCellStyle="Comma"/>
    <tableColumn id="11" xr3:uid="{3D7751FE-F8FF-4D6C-9950-E6261778C917}" name="Sep-25" dataCellStyle="Comma"/>
    <tableColumn id="12" xr3:uid="{B2A41643-27ED-407D-B38D-B88BAACFA96C}" name="Oct-25" dataCellStyle="Comma"/>
    <tableColumn id="13" xr3:uid="{C834657B-F3D1-4DD4-9F97-D508B8075115}" name="Nov-25" dataCellStyle="Comma"/>
    <tableColumn id="14" xr3:uid="{47A76978-2D4B-485F-AEF9-9D7C3E641BD9}" name="Dec-25" dataCellStyle="Comma"/>
    <tableColumn id="15" xr3:uid="{EBE1F38D-28AE-4EA5-9680-A7ECBE1E72BF}" name="Total" dataCellStyle="Comm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1BBC89-A3C0-43F7-9F64-94021A4BE51F}" name="a1755665883543_6C82F5DA00734EB68CC95A2DEDC6306Fzid.fd36f6ee49e011eeb6c302094d1ce055" displayName="a1755665883543_6C82F5DA00734EB68CC95A2DEDC6306Fzid.fd36f6ee49e011eeb6c302094d1ce055" ref="DK9:DY312" totalsRowShown="0" headerRowCellStyle="Comma" dataCellStyle="Comma">
  <autoFilter ref="DK9:DY312" xr:uid="{DF1BBC89-A3C0-43F7-9F64-94021A4BE51F}"/>
  <tableColumns count="15">
    <tableColumn id="1" xr3:uid="{5894EBF2-812B-41C9-8177-1C9BDF13384F}" name="Account Number" dataCellStyle="Comma"/>
    <tableColumn id="2" xr3:uid="{52C5F177-0FEA-44C7-8661-16C4FFFE0278}" name="Account Name" dataCellStyle="Comma"/>
    <tableColumn id="3" xr3:uid="{FC17C1A7-88E8-40BB-B766-74FDD5F952EF}" name="Jan-25" dataCellStyle="Comma"/>
    <tableColumn id="4" xr3:uid="{1AD1B8B7-87B6-4CED-B24E-6219E60E16F4}" name="Feb-25" dataCellStyle="Comma"/>
    <tableColumn id="5" xr3:uid="{48AFB7D5-362B-4EB9-8529-F9A5E3ECA4B5}" name="Mar-25" dataCellStyle="Comma"/>
    <tableColumn id="6" xr3:uid="{7D45F0CF-8636-4115-90A7-AB047A9F4356}" name="Apr-25" dataCellStyle="Comma"/>
    <tableColumn id="7" xr3:uid="{48C3F568-FEAD-406E-B85B-4ADCE6B5D405}" name="May-25" dataCellStyle="Comma"/>
    <tableColumn id="8" xr3:uid="{A5CFD700-1CEC-4968-9D12-ECF0FA81D0E3}" name="Jun-25" dataCellStyle="Comma"/>
    <tableColumn id="9" xr3:uid="{2CE5AF81-38B1-41C5-B212-06804443BDCE}" name="Jul-25" dataCellStyle="Comma"/>
    <tableColumn id="10" xr3:uid="{DC93EAED-CE5C-47D0-A1BF-5C81CDDBE970}" name="Aug-25" dataCellStyle="Comma"/>
    <tableColumn id="11" xr3:uid="{26CA368C-F76E-4383-AC8C-0BE398A41FEE}" name="Sep-25" dataCellStyle="Comma"/>
    <tableColumn id="12" xr3:uid="{F094382E-4A2E-40A8-AA6B-D6BAC3ACC339}" name="Oct-25" dataCellStyle="Comma"/>
    <tableColumn id="13" xr3:uid="{CA4C1576-CBF3-44A1-9B1E-BEE7CC733BDB}" name="Nov-25" dataCellStyle="Comma"/>
    <tableColumn id="14" xr3:uid="{44F87C71-26CB-4D71-9568-C951125D51A4}" name="Dec-25" dataCellStyle="Comma"/>
    <tableColumn id="15" xr3:uid="{C1F27AA1-461C-4DFA-A37B-D1BFE4F55B95}" name="Total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18F522-A660-4B50-A895-303C79476CA0}" name="a1755665911244_6C82F5DA00734EB68CC95A2DEDC6306Fzid.fd36f6ee49e011eeb6c302094d1ce055" displayName="a1755665911244_6C82F5DA00734EB68CC95A2DEDC6306Fzid.fd36f6ee49e011eeb6c302094d1ce055" ref="EA9:EO312" totalsRowShown="0" headerRowCellStyle="Comma" dataCellStyle="Comma">
  <autoFilter ref="EA9:EO312" xr:uid="{AA18F522-A660-4B50-A895-303C79476CA0}"/>
  <tableColumns count="15">
    <tableColumn id="1" xr3:uid="{0106562E-6C95-4F7B-930F-6E762B1E1813}" name="Account Number" dataCellStyle="Comma"/>
    <tableColumn id="2" xr3:uid="{B065DA20-31DF-43A6-940F-32E89F6E406E}" name="Account Name" dataCellStyle="Comma"/>
    <tableColumn id="3" xr3:uid="{72E631A0-0C51-48C9-8441-1F2975624CA0}" name="Jan-25" dataCellStyle="Comma"/>
    <tableColumn id="4" xr3:uid="{E52D26DC-7545-40A3-AEFA-523E54278807}" name="Feb-25" dataCellStyle="Comma"/>
    <tableColumn id="5" xr3:uid="{3057E32D-6601-486B-808E-D27CE955D88B}" name="Mar-25" dataCellStyle="Comma"/>
    <tableColumn id="6" xr3:uid="{950D2A2E-22D1-4D7F-B854-2972ECED0A69}" name="Apr-25" dataCellStyle="Comma"/>
    <tableColumn id="7" xr3:uid="{00ED8175-9A2C-4710-9D3E-F2E66765F17A}" name="May-25" dataCellStyle="Comma"/>
    <tableColumn id="8" xr3:uid="{07D8012C-243F-405A-82B6-B52733EF4C8E}" name="Jun-25" dataCellStyle="Comma"/>
    <tableColumn id="9" xr3:uid="{CFA48416-8B3D-45D0-AE8D-459AEBECDB97}" name="Jul-25" dataCellStyle="Comma"/>
    <tableColumn id="10" xr3:uid="{78F700EE-9737-4E86-8D55-B851415BF202}" name="Aug-25" dataCellStyle="Comma"/>
    <tableColumn id="11" xr3:uid="{CD187168-39F1-416A-BAD0-66B770C54439}" name="Sep-25" dataCellStyle="Comma"/>
    <tableColumn id="12" xr3:uid="{E360B7AE-2372-4904-B75B-9F6099FD0F55}" name="Oct-25" dataCellStyle="Comma"/>
    <tableColumn id="13" xr3:uid="{33D39E5F-32FE-4086-B60F-4A7FCCC78CE7}" name="Nov-25" dataCellStyle="Comma"/>
    <tableColumn id="14" xr3:uid="{728DC264-CDA2-45D3-889B-5EAE542593DD}" name="Dec-25" dataCellStyle="Comma"/>
    <tableColumn id="15" xr3:uid="{BF5547D4-D7BF-4249-9C78-E4BCFD7260CD}" name="Total" dataCellStyle="Comm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42E195-3EE5-4FB4-AB67-713D576FF161}" name="a1755665933778_6C82F5DA00734EB68CC95A2DEDC6306Fzid.fd36f6ee49e011eeb6c302094d1ce055" displayName="a1755665933778_6C82F5DA00734EB68CC95A2DEDC6306Fzid.fd36f6ee49e011eeb6c302094d1ce055" ref="EQ9:FE312" totalsRowShown="0" headerRowCellStyle="Comma" dataCellStyle="Comma">
  <autoFilter ref="EQ9:FE312" xr:uid="{FE42E195-3EE5-4FB4-AB67-713D576FF161}"/>
  <tableColumns count="15">
    <tableColumn id="1" xr3:uid="{81E5E8B2-1CA0-4F7A-9AC3-C95F1AB7A8AF}" name="Account Number" dataCellStyle="Comma"/>
    <tableColumn id="2" xr3:uid="{3CA96C2D-5B43-4C01-A98D-E6D8A891F31F}" name="Account Name" dataCellStyle="Comma"/>
    <tableColumn id="3" xr3:uid="{4E9F3982-76AC-4085-AD64-AFF4C0274F7D}" name="Jan-25" dataCellStyle="Comma"/>
    <tableColumn id="4" xr3:uid="{550883A1-C946-4C6B-A49C-9C9501383DF5}" name="Feb-25" dataCellStyle="Comma"/>
    <tableColumn id="5" xr3:uid="{DECA0499-1A9B-438B-9529-C9869CE733E8}" name="Mar-25" dataCellStyle="Comma"/>
    <tableColumn id="6" xr3:uid="{768DD8B6-8234-4708-85C8-493886BB01DC}" name="Apr-25" dataCellStyle="Comma"/>
    <tableColumn id="7" xr3:uid="{B92B1C76-01F0-42B8-87B8-8EF9129DB32D}" name="May-25" dataCellStyle="Comma"/>
    <tableColumn id="8" xr3:uid="{89A6FC46-1103-4955-A911-F2B1EEA35A48}" name="Jun-25" dataCellStyle="Comma"/>
    <tableColumn id="9" xr3:uid="{758A2854-1889-4D6A-9672-F4FBE8BA0940}" name="Jul-25" dataCellStyle="Comma"/>
    <tableColumn id="10" xr3:uid="{41C05665-129A-48B9-BC29-0D03362FB04B}" name="Aug-25" dataCellStyle="Comma"/>
    <tableColumn id="11" xr3:uid="{F5EC68D4-A396-46D6-A8F2-0751805CBD2C}" name="Sep-25" dataCellStyle="Comma"/>
    <tableColumn id="12" xr3:uid="{00C92040-EC6D-48B8-B8D2-9199F5605E74}" name="Oct-25" dataCellStyle="Comma"/>
    <tableColumn id="13" xr3:uid="{8C01E2D9-94E7-42FB-8838-D17D1E157F2A}" name="Nov-25" dataCellStyle="Comma"/>
    <tableColumn id="14" xr3:uid="{B7420C79-D00A-431C-BFB2-9FD634825FD6}" name="Dec-25" dataCellStyle="Comma"/>
    <tableColumn id="15" xr3:uid="{88E2D325-9DF2-4DDE-B77C-D5D3ED0501BB}" name="Total" dataCellStyle="Comm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E9ED7B-0E3A-4BA4-974E-7596ED6A7E79}" name="a1755665956921_6C82F5DA00734EB68CC95A2DEDC6306Fzid.fd36f6ee49e011eeb6c302094d1ce055" displayName="a1755665956921_6C82F5DA00734EB68CC95A2DEDC6306Fzid.fd36f6ee49e011eeb6c302094d1ce055" ref="FG9:FU312" totalsRowShown="0" headerRowCellStyle="Comma" dataCellStyle="Comma">
  <autoFilter ref="FG9:FU312" xr:uid="{ACE9ED7B-0E3A-4BA4-974E-7596ED6A7E79}"/>
  <tableColumns count="15">
    <tableColumn id="1" xr3:uid="{48A7913B-079A-4649-B898-6AFF816600DE}" name="Account Number" dataCellStyle="Comma"/>
    <tableColumn id="2" xr3:uid="{09871D6F-C081-4262-B338-BC88D28377CA}" name="Account Name" dataCellStyle="Comma"/>
    <tableColumn id="3" xr3:uid="{3CFD31FC-BA6F-4E27-83D2-7D6EAF39FD96}" name="Jan-25" dataCellStyle="Comma"/>
    <tableColumn id="4" xr3:uid="{4EAD9E55-E1A7-475F-B959-68E8A3418731}" name="Feb-25" dataCellStyle="Comma"/>
    <tableColumn id="5" xr3:uid="{D97A9FB6-8CF9-4756-B5DE-8F69AB7E9BA8}" name="Mar-25" dataCellStyle="Comma"/>
    <tableColumn id="6" xr3:uid="{44C1EB01-361F-409B-AA59-8E54D451683A}" name="Apr-25" dataCellStyle="Comma"/>
    <tableColumn id="7" xr3:uid="{FBAA27C0-862F-47DE-8159-DF6359C31B9C}" name="May-25" dataCellStyle="Comma"/>
    <tableColumn id="8" xr3:uid="{0A69AE81-F6F1-4BDF-9B04-D706E2EF786A}" name="Jun-25" dataCellStyle="Comma"/>
    <tableColumn id="9" xr3:uid="{529F8063-4A8F-4019-AB0D-A437FFD7F1B3}" name="Jul-25" dataCellStyle="Comma"/>
    <tableColumn id="10" xr3:uid="{C5B000D9-4C3E-4FAB-9132-AE6098960112}" name="Aug-25" dataCellStyle="Comma"/>
    <tableColumn id="11" xr3:uid="{D1DEC092-9022-4556-8B9C-D293A57211ED}" name="Sep-25" dataCellStyle="Comma"/>
    <tableColumn id="12" xr3:uid="{1EA7A601-AD53-4E85-A3E8-738783ED71CE}" name="Oct-25" dataCellStyle="Comma"/>
    <tableColumn id="13" xr3:uid="{91251E47-39FE-41F8-B426-C93DFA083908}" name="Nov-25" dataCellStyle="Comma"/>
    <tableColumn id="14" xr3:uid="{CEF8D3CB-2674-4673-8D27-362354B09DF4}" name="Dec-25" dataCellStyle="Comma"/>
    <tableColumn id="15" xr3:uid="{8FB6F1F8-8D64-43C0-BBB1-5DCB0BE71B44}" name="Total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BF88AE-3414-49E3-B918-785A029F7489}" name="a1755665975511_6C82F5DA00734EB68CC95A2DEDC6306Fzid.fd36f6ee49e011eeb6c302094d1ce055" displayName="a1755665975511_6C82F5DA00734EB68CC95A2DEDC6306Fzid.fd36f6ee49e011eeb6c302094d1ce055" ref="FW9:GK312" totalsRowShown="0" headerRowCellStyle="Comma" dataCellStyle="Comma">
  <autoFilter ref="FW9:GK312" xr:uid="{8EBF88AE-3414-49E3-B918-785A029F7489}"/>
  <tableColumns count="15">
    <tableColumn id="1" xr3:uid="{BCFA2F85-B6FB-4548-AD64-B22920DC8475}" name="Account Number" dataCellStyle="Comma"/>
    <tableColumn id="2" xr3:uid="{71314BC7-095D-4479-880C-14A8A5789E22}" name="Account Name" dataCellStyle="Comma"/>
    <tableColumn id="3" xr3:uid="{754344C7-EF64-4D0F-83A5-ABB532D72816}" name="Jan-25" dataCellStyle="Comma"/>
    <tableColumn id="4" xr3:uid="{F48D6C51-ADD7-4D79-8B98-02E7F8F90623}" name="Feb-25" dataCellStyle="Comma"/>
    <tableColumn id="5" xr3:uid="{15F10E3A-A4EF-4D3D-9A3F-9C3BA5DB98DB}" name="Mar-25" dataCellStyle="Comma"/>
    <tableColumn id="6" xr3:uid="{B167576A-EB5C-4501-B516-36433D2BEA5F}" name="Apr-25" dataCellStyle="Comma"/>
    <tableColumn id="7" xr3:uid="{749D293E-5673-4036-8DDF-57A5AEBF46D0}" name="May-25" dataCellStyle="Comma"/>
    <tableColumn id="8" xr3:uid="{51000B7D-57E1-43BD-A9BD-6CDF31AB9877}" name="Jun-25" dataCellStyle="Comma"/>
    <tableColumn id="9" xr3:uid="{7BD1F0D1-F7E6-4D76-8138-10630B342372}" name="Jul-25" dataCellStyle="Comma"/>
    <tableColumn id="10" xr3:uid="{5A0FDDCA-A3EB-41A4-A05B-0D88A1AF4101}" name="Aug-25" dataCellStyle="Comma"/>
    <tableColumn id="11" xr3:uid="{9A40F409-9390-4D1D-AEE1-7E7F73107DB7}" name="Sep-25" dataCellStyle="Comma"/>
    <tableColumn id="12" xr3:uid="{C4E2D288-8610-4607-8AA0-044B958CEFFF}" name="Oct-25" dataCellStyle="Comma"/>
    <tableColumn id="13" xr3:uid="{9529C108-4A8C-418A-8B31-470F351CADFF}" name="Nov-25" dataCellStyle="Comma"/>
    <tableColumn id="14" xr3:uid="{2C09ACEF-0B9E-42F9-A84D-0A28558BAE8C}" name="Dec-25" dataCellStyle="Comma"/>
    <tableColumn id="15" xr3:uid="{3707B159-CC06-4C79-AAAF-CE43635C2469}" name="Total" dataCellStyle="Comm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70C56F-7064-48F5-BD95-C587FFFDD9FF}" name="a1755665994456_6C82F5DA00734EB68CC95A2DEDC6306Fzid.fd36f6ee49e011eeb6c302094d1ce055" displayName="a1755665994456_6C82F5DA00734EB68CC95A2DEDC6306Fzid.fd36f6ee49e011eeb6c302094d1ce055" ref="GM9:HA312" totalsRowShown="0" headerRowCellStyle="Comma" dataCellStyle="Comma">
  <autoFilter ref="GM9:HA312" xr:uid="{0470C56F-7064-48F5-BD95-C587FFFDD9FF}"/>
  <tableColumns count="15">
    <tableColumn id="1" xr3:uid="{14AC2B35-EB72-457E-9D27-A91BDA9D652B}" name="Account Number" dataCellStyle="Comma"/>
    <tableColumn id="2" xr3:uid="{9E9D590D-9B59-4EB0-9536-BCD06EA39316}" name="Account Name" dataCellStyle="Comma"/>
    <tableColumn id="3" xr3:uid="{B1DD2502-D722-4D5C-8596-FA9E6D174B69}" name="Jan-25" dataCellStyle="Comma"/>
    <tableColumn id="4" xr3:uid="{3E487E63-BD96-4AA0-807B-934F4F8A1918}" name="Feb-25" dataCellStyle="Comma"/>
    <tableColumn id="5" xr3:uid="{20C6F1F5-71F6-43C1-88EA-4577F46738BB}" name="Mar-25" dataCellStyle="Comma"/>
    <tableColumn id="6" xr3:uid="{6CD7BA16-F49A-46AD-A7F5-A2B433C8BBF7}" name="Apr-25" dataCellStyle="Comma"/>
    <tableColumn id="7" xr3:uid="{FA8C1F51-0419-4360-ACB6-A540904C64C1}" name="May-25" dataCellStyle="Comma"/>
    <tableColumn id="8" xr3:uid="{9FFBD540-E948-48F4-ABA7-2E59C0939AF3}" name="Jun-25" dataCellStyle="Comma"/>
    <tableColumn id="9" xr3:uid="{4A4A6147-687A-47F3-9C99-1A8043A6C5F5}" name="Jul-25" dataCellStyle="Comma"/>
    <tableColumn id="10" xr3:uid="{F5232AFD-60E9-4E1C-9220-89FF7A8462DA}" name="Aug-25" dataCellStyle="Comma"/>
    <tableColumn id="11" xr3:uid="{F7001F17-EBED-4D56-A23D-64B5198AB514}" name="Sep-25" dataCellStyle="Comma"/>
    <tableColumn id="12" xr3:uid="{592469EF-321A-474D-9D72-DF9C19BBD0D1}" name="Oct-25" dataCellStyle="Comma"/>
    <tableColumn id="13" xr3:uid="{CCA56562-47F3-408F-9F9D-B711F221FF4B}" name="Nov-25" dataCellStyle="Comma"/>
    <tableColumn id="14" xr3:uid="{6FAEA023-B15F-400B-A245-DB9A8755DF65}" name="Dec-25" dataCellStyle="Comma"/>
    <tableColumn id="15" xr3:uid="{26857A89-2B32-4540-AC27-27BECD00A8A8}" name="Total" dataCellStyle="Comm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0078B48-70BA-476F-9954-7E6922638C4E}" name="a1755666014180_6C82F5DA00734EB68CC95A2DEDC6306Fzid.fd36f6ee49e011eeb6c302094d1ce055" displayName="a1755666014180_6C82F5DA00734EB68CC95A2DEDC6306Fzid.fd36f6ee49e011eeb6c302094d1ce055" ref="HC9:HQ312" totalsRowShown="0" headerRowCellStyle="Comma" dataCellStyle="Comma">
  <autoFilter ref="HC9:HQ312" xr:uid="{40078B48-70BA-476F-9954-7E6922638C4E}"/>
  <tableColumns count="15">
    <tableColumn id="1" xr3:uid="{8F7DC6AC-B1C6-4E93-A131-31B95DBAD82A}" name="Account Number" dataCellStyle="Comma"/>
    <tableColumn id="2" xr3:uid="{4945A339-3439-44E2-9154-673FFBCFCF8F}" name="Account Name" dataCellStyle="Comma"/>
    <tableColumn id="3" xr3:uid="{9A4875AA-ADF1-41B4-8F5A-447FB315D2FB}" name="Jan-25" dataCellStyle="Comma"/>
    <tableColumn id="4" xr3:uid="{2216FE89-7DCC-41DF-99ED-838685DE1293}" name="Feb-25" dataCellStyle="Comma"/>
    <tableColumn id="5" xr3:uid="{470F9567-CEBA-48BF-9970-0AD2A080F71B}" name="Mar-25" dataCellStyle="Comma"/>
    <tableColumn id="6" xr3:uid="{47064C59-05DF-4B7B-9144-CACE2577EAF4}" name="Apr-25" dataCellStyle="Comma"/>
    <tableColumn id="7" xr3:uid="{C0DF0906-946B-4DFE-86F8-D7C4EBDB9B86}" name="May-25" dataCellStyle="Comma"/>
    <tableColumn id="8" xr3:uid="{4B19A1F1-78CC-45D9-B0AB-ACD42A630D80}" name="Jun-25" dataCellStyle="Comma"/>
    <tableColumn id="9" xr3:uid="{4A077AC6-026C-451D-B0F1-F94C1F9C1C02}" name="Jul-25" dataCellStyle="Comma"/>
    <tableColumn id="10" xr3:uid="{2B0E9D3F-DB01-41DA-A54A-01D8DA68A82E}" name="Aug-25" dataCellStyle="Comma"/>
    <tableColumn id="11" xr3:uid="{3033EE49-D2E5-4A2C-9647-95390FFEF6FE}" name="Sep-25" dataCellStyle="Comma"/>
    <tableColumn id="12" xr3:uid="{40E5360E-CE9D-407C-BC0E-98D9A8504448}" name="Oct-25" dataCellStyle="Comma"/>
    <tableColumn id="13" xr3:uid="{AF39ECEC-1793-45C6-A9B1-3ADB68BF12A5}" name="Nov-25" dataCellStyle="Comma"/>
    <tableColumn id="14" xr3:uid="{61759C23-069E-4977-B2D6-9CE3FEC01894}" name="Dec-25" dataCellStyle="Comma"/>
    <tableColumn id="15" xr3:uid="{33FD94B3-28DD-40F0-B922-5F18B810FD45}" name="Total" dataCellStyle="Comm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2275E3-5FCD-4B2C-98FE-12FEF218C147}" name="a1755666036409_6C82F5DA00734EB68CC95A2DEDC6306Fzid.fd36f6ee49e011eeb6c302094d1ce055" displayName="a1755666036409_6C82F5DA00734EB68CC95A2DEDC6306Fzid.fd36f6ee49e011eeb6c302094d1ce055" ref="HS9:IG312" totalsRowShown="0" headerRowCellStyle="Comma" dataCellStyle="Comma">
  <autoFilter ref="HS9:IG312" xr:uid="{012275E3-5FCD-4B2C-98FE-12FEF218C147}"/>
  <tableColumns count="15">
    <tableColumn id="1" xr3:uid="{4C5FA74D-7979-4015-9458-A299569A6D31}" name="Account Number" dataCellStyle="Comma"/>
    <tableColumn id="2" xr3:uid="{01830942-02E3-429F-8943-918D1B3231B8}" name="Account Name" dataCellStyle="Comma"/>
    <tableColumn id="3" xr3:uid="{BEBCE77B-02DF-44F8-80F1-B891643F5486}" name="Jan-25" dataCellStyle="Comma"/>
    <tableColumn id="4" xr3:uid="{5B39B89E-46FD-4346-8933-35A9925857EE}" name="Feb-25" dataCellStyle="Comma"/>
    <tableColumn id="5" xr3:uid="{12A5D62D-33D9-49C6-9CAC-D245D36C13B0}" name="Mar-25" dataCellStyle="Comma"/>
    <tableColumn id="6" xr3:uid="{B3D47B20-D87C-4542-B60F-E8D6A2FC017A}" name="Apr-25" dataCellStyle="Comma"/>
    <tableColumn id="7" xr3:uid="{560026FA-0818-4141-962D-4E39E89BE692}" name="May-25" dataCellStyle="Comma"/>
    <tableColumn id="8" xr3:uid="{E4D9D0B1-7677-4609-93B9-BB1ECA1FB867}" name="Jun-25" dataCellStyle="Comma"/>
    <tableColumn id="9" xr3:uid="{057E31CC-52FE-46EA-9F72-2966C0697FEA}" name="Jul-25" dataCellStyle="Comma"/>
    <tableColumn id="10" xr3:uid="{3D5E4DD1-AAA6-4CBA-9A66-57C1D2895F61}" name="Aug-25" dataCellStyle="Comma"/>
    <tableColumn id="11" xr3:uid="{9D95CF7D-EFCA-4A71-9620-EEC49AA2B600}" name="Sep-25" dataCellStyle="Comma"/>
    <tableColumn id="12" xr3:uid="{8108F1A1-C0B5-4A86-A75E-614E5C3B2A04}" name="Oct-25" dataCellStyle="Comma"/>
    <tableColumn id="13" xr3:uid="{510B73B5-0458-4D0C-A55B-C02757CD2852}" name="Nov-25" dataCellStyle="Comma"/>
    <tableColumn id="14" xr3:uid="{A621FAAF-20AC-4F65-85A3-06B6FA416145}" name="Dec-25" dataCellStyle="Comma"/>
    <tableColumn id="15" xr3:uid="{73BC100B-5E80-480D-B901-06D60A7425B6}" name="Total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6C416A-C69C-4EFA-8ED2-82129720B892}" name="a1755657565500_549D717BC1E04E878017A68F54013656zid.d56c44777d6e11f0b6c302094d1ce055" displayName="a1755657565500_549D717BC1E04E878017A68F54013656zid.d56c44777d6e11f0b6c302094d1ce055" ref="C8:AD134" totalsRowShown="0" headerRowDxfId="45">
  <autoFilter ref="C8:AD134" xr:uid="{0C6C416A-C69C-4EFA-8ED2-82129720B892}"/>
  <tableColumns count="28">
    <tableColumn id="1" xr3:uid="{7D3DB40D-F1A9-4AFB-A00C-0547E6972600}" name="Account Name"/>
    <tableColumn id="2" xr3:uid="{34FF7232-0CE5-4587-A228-15DF0B380B41}" name="Northend Portfolio (For Loan Booking Only)" dataDxfId="44" dataCellStyle="Comma"/>
    <tableColumn id="3" xr3:uid="{3D9B6D9D-8BFD-403A-A7CD-7D1FB27A9A6B}" name="S0001 - 90 Park St" dataDxfId="43" dataCellStyle="Comma"/>
    <tableColumn id="4" xr3:uid="{030541F5-25C4-40DC-A620-7F48C0EF640F}" name="S0002 - 101 Maple" dataDxfId="42" dataCellStyle="Comma"/>
    <tableColumn id="5" xr3:uid="{89D87CBB-E8A1-43F9-B38B-EE39A84B8CB7}" name="S0003 - 222 Maple" dataDxfId="41" dataCellStyle="Comma"/>
    <tableColumn id="6" xr3:uid="{ED25E4FF-3A11-4A4A-A6A1-B6D265BB211C}" name="S0004 - 43 Frank" dataDxfId="40" dataCellStyle="Comma"/>
    <tableColumn id="7" xr3:uid="{A0B3EF8A-2809-4222-8440-758CE0C89950}" name="S0005 - 47 Frank" dataDxfId="39" dataCellStyle="Comma"/>
    <tableColumn id="8" xr3:uid="{D7C1F3D2-B279-4365-B075-5F6631A3A177}" name="S0006 - 15 Whit" dataDxfId="38" dataCellStyle="Comma"/>
    <tableColumn id="9" xr3:uid="{70994B8C-27A2-476D-A4A1-74C4940CE8B2}" name="S0007 - 36 Whit" dataDxfId="37" dataCellStyle="Comma"/>
    <tableColumn id="10" xr3:uid="{568E9A24-7EC4-4821-B69E-479C6CE20620}" name="S0008 - 38 Whit" dataDxfId="36" dataCellStyle="Comma"/>
    <tableColumn id="11" xr3:uid="{413CFAD8-77F9-499D-A40C-D00FB8626A99}" name="S0009 - 236 Maple" dataDxfId="35" dataCellStyle="Comma"/>
    <tableColumn id="12" xr3:uid="{BFE64847-3B50-41DA-8A47-6F0735F2F4E4}" name="S0010 - 228 Maple" dataDxfId="34" dataCellStyle="Comma"/>
    <tableColumn id="13" xr3:uid="{D3F97791-6A47-4A07-9D17-2150685E30AE}" name="S0011 - 110 Martin" dataDxfId="33" dataCellStyle="Comma"/>
    <tableColumn id="14" xr3:uid="{AD9C2DC3-6BFA-41EA-AB41-D15651B92A3B}" name="S0012 - 120 Martin" dataDxfId="32" dataCellStyle="Comma"/>
    <tableColumn id="15" xr3:uid="{55D728BE-4555-4511-B5FB-0126452AE4C8}" name="S0013 - 152 Wooster" dataDxfId="31" dataCellStyle="Comma"/>
    <tableColumn id="16" xr3:uid="{F85039AC-B456-4AC3-BB95-2F788F1048F4}" name="S0014 - 160 Wooster" dataDxfId="30" dataCellStyle="Comma"/>
    <tableColumn id="17" xr3:uid="{67747A63-F36F-45AD-B7E8-C0227351AC7D}" name="S0015 - 165 Westland" dataDxfId="29" dataCellStyle="Comma"/>
    <tableColumn id="18" xr3:uid="{DB41D7EC-D2D7-4B1C-8FBE-461D3B2FB7BD}" name="S0016 - 1721 Main" dataDxfId="28" dataCellStyle="Comma"/>
    <tableColumn id="19" xr3:uid="{5B387DA8-85A8-48A5-9AE4-B16BE008EC5C}" name="S0017 - 69 Chestnut" dataDxfId="27" dataCellStyle="Comma"/>
    <tableColumn id="20" xr3:uid="{FD1F1BD8-3EE5-40EA-A3A4-FAC09A3D24CF}" name="S0018 - 90 Edwards" dataDxfId="26" dataCellStyle="Comma"/>
    <tableColumn id="21" xr3:uid="{43DFD713-4D92-4124-8D90-3E476D19336D}" name="S0019 - 93 Maple" dataDxfId="25" dataCellStyle="Comma"/>
    <tableColumn id="22" xr3:uid="{6764412D-FC89-4748-8723-16F9997C24B0}" name="S0020 - 31 Park" dataDxfId="24" dataCellStyle="Comma"/>
    <tableColumn id="23" xr3:uid="{012B5A52-4A69-45A3-885D-6587E48E1C02}" name="S0021 - 67 Park" dataDxfId="23" dataCellStyle="Comma"/>
    <tableColumn id="24" xr3:uid="{C1F8C05C-4780-4FDD-A053-9F592E6B1554}" name="S0022 - 83 Park" dataDxfId="22" dataCellStyle="Comma"/>
    <tableColumn id="25" xr3:uid="{F17DF6A7-900D-43E8-BDC9-2D3D09FFC0F0}" name="S0023 - 57 Park" dataDxfId="21" dataCellStyle="Comma"/>
    <tableColumn id="26" xr3:uid="{D63DC5B2-76BC-4C5A-942F-61D3648823E5}" name="SREP Hartford 1 LLC Portfolio" dataDxfId="20" dataCellStyle="Comma"/>
    <tableColumn id="27" xr3:uid="{53FB7A1C-872F-4996-8E6E-C0543CBED8B6}" name="Southend Portfolio (For Loan Booking Only)" dataDxfId="19" dataCellStyle="Comma"/>
    <tableColumn id="28" xr3:uid="{7C2A0A5D-5C80-4154-B412-CF31E877CCF3}" name="Total" dataDxfId="18" dataCellStyle="Comm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FDA869-721D-4F4C-9BAF-C803A061426B}" name="a1755666056031_6C82F5DA00734EB68CC95A2DEDC6306Fzid.fd36f6ee49e011eeb6c302094d1ce055" displayName="a1755666056031_6C82F5DA00734EB68CC95A2DEDC6306Fzid.fd36f6ee49e011eeb6c302094d1ce055" ref="II9:IW312" totalsRowShown="0" headerRowCellStyle="Comma" dataCellStyle="Comma">
  <autoFilter ref="II9:IW312" xr:uid="{F1FDA869-721D-4F4C-9BAF-C803A061426B}"/>
  <tableColumns count="15">
    <tableColumn id="1" xr3:uid="{5862936F-194C-445F-AF0F-7A091608A586}" name="Account Number" dataCellStyle="Comma"/>
    <tableColumn id="2" xr3:uid="{38D6EDFB-7F16-4B6F-9B3A-159E586BC875}" name="Account Name" dataCellStyle="Comma"/>
    <tableColumn id="3" xr3:uid="{63CC9751-F551-40DC-A499-38E356EDBA6F}" name="Jan-25" dataCellStyle="Comma"/>
    <tableColumn id="4" xr3:uid="{3A189E7C-1BAD-4F44-AE9B-D9B76A01E848}" name="Feb-25" dataCellStyle="Comma"/>
    <tableColumn id="5" xr3:uid="{C10B1AE2-0541-424F-A60E-59E72A8EA6A6}" name="Mar-25" dataCellStyle="Comma"/>
    <tableColumn id="6" xr3:uid="{AB64807C-F575-40FA-9DD9-09AA3245485A}" name="Apr-25" dataCellStyle="Comma"/>
    <tableColumn id="7" xr3:uid="{03242718-140A-4DF4-B7D9-63E370D0AC40}" name="May-25" dataCellStyle="Comma"/>
    <tableColumn id="8" xr3:uid="{81746F1F-E718-4489-A7D1-746C7346313C}" name="Jun-25" dataCellStyle="Comma"/>
    <tableColumn id="9" xr3:uid="{75BD88E5-152C-4344-9103-46662F0E0955}" name="Jul-25" dataCellStyle="Comma"/>
    <tableColumn id="10" xr3:uid="{E5DF708D-CA59-45E2-A749-EB71B28AE93E}" name="Aug-25" dataCellStyle="Comma"/>
    <tableColumn id="11" xr3:uid="{557E8FB4-DF81-4BEA-9684-91FDF12B7575}" name="Sep-25" dataCellStyle="Comma"/>
    <tableColumn id="12" xr3:uid="{E8E55A14-D8EA-4802-956F-6DF0C7985C8D}" name="Oct-25" dataCellStyle="Comma"/>
    <tableColumn id="13" xr3:uid="{4F4D2CD3-2147-4B84-8631-F99F5917D85C}" name="Nov-25" dataCellStyle="Comma"/>
    <tableColumn id="14" xr3:uid="{B1D73BEC-EEE2-46D0-8565-E581A5A60F32}" name="Dec-25" dataCellStyle="Comma"/>
    <tableColumn id="15" xr3:uid="{9CB980D1-D1EA-4704-BC75-D13CD79815C6}" name="Total" dataCellStyle="Comm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32D5654-0540-4AFE-A882-B9A5A7F58944}" name="a1755666078055_6C82F5DA00734EB68CC95A2DEDC6306Fzid.fd36f6ee49e011eeb6c302094d1ce055" displayName="a1755666078055_6C82F5DA00734EB68CC95A2DEDC6306Fzid.fd36f6ee49e011eeb6c302094d1ce055" ref="IY9:JM312" totalsRowShown="0" headerRowCellStyle="Comma" dataCellStyle="Comma">
  <autoFilter ref="IY9:JM312" xr:uid="{C32D5654-0540-4AFE-A882-B9A5A7F58944}"/>
  <tableColumns count="15">
    <tableColumn id="1" xr3:uid="{9B288742-3856-4FE8-B4CC-4A2E33C7B15F}" name="Account Number" dataCellStyle="Comma"/>
    <tableColumn id="2" xr3:uid="{9655AC85-7E1C-4B1B-B396-9BCF4E363E9D}" name="Account Name" dataCellStyle="Comma"/>
    <tableColumn id="3" xr3:uid="{9516E1AE-31ED-462F-A881-F8544F369E01}" name="Jan-25" dataCellStyle="Comma"/>
    <tableColumn id="4" xr3:uid="{09D1A659-B044-475F-B13B-3FB3539338F1}" name="Feb-25" dataCellStyle="Comma"/>
    <tableColumn id="5" xr3:uid="{132A5A4F-3764-4354-8B1E-21D5866A93D5}" name="Mar-25" dataCellStyle="Comma"/>
    <tableColumn id="6" xr3:uid="{282BFE7B-CDA8-44FA-84E4-B8EE0C78FB3E}" name="Apr-25" dataCellStyle="Comma"/>
    <tableColumn id="7" xr3:uid="{BFFA872C-5412-4F21-942F-0F8F0946E460}" name="May-25" dataCellStyle="Comma"/>
    <tableColumn id="8" xr3:uid="{380FF3A6-2586-4F05-A518-F712F83A0907}" name="Jun-25" dataCellStyle="Comma"/>
    <tableColumn id="9" xr3:uid="{3F873132-A005-43A4-83E9-587A63035574}" name="Jul-25" dataCellStyle="Comma"/>
    <tableColumn id="10" xr3:uid="{C0C2188F-A235-4612-9744-B50CE97E84F9}" name="Aug-25" dataCellStyle="Comma"/>
    <tableColumn id="11" xr3:uid="{C92B6099-8D6A-4CA3-9C17-ECFEAB433CCA}" name="Sep-25" dataCellStyle="Comma"/>
    <tableColumn id="12" xr3:uid="{A671AAC6-7374-4237-B336-1693DE8026BA}" name="Oct-25" dataCellStyle="Comma"/>
    <tableColumn id="13" xr3:uid="{B8DAAFB2-FFE6-4D25-93D7-35D070D7341F}" name="Nov-25" dataCellStyle="Comma"/>
    <tableColumn id="14" xr3:uid="{9A4D0F54-FACC-4F0D-B16A-1DD2A0D18C30}" name="Dec-25" dataCellStyle="Comma"/>
    <tableColumn id="15" xr3:uid="{B14079E9-305B-4958-90B4-B8922A4F3A17}" name="Total" dataCellStyle="Comm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E8E1390-E02B-4E6D-91F7-21711DC3849A}" name="a1755666094951_6C82F5DA00734EB68CC95A2DEDC6306Fzid.fd36f6ee49e011eeb6c302094d1ce055" displayName="a1755666094951_6C82F5DA00734EB68CC95A2DEDC6306Fzid.fd36f6ee49e011eeb6c302094d1ce055" ref="JO9:KC312" totalsRowShown="0" headerRowCellStyle="Comma" dataCellStyle="Comma">
  <autoFilter ref="JO9:KC312" xr:uid="{DE8E1390-E02B-4E6D-91F7-21711DC3849A}"/>
  <tableColumns count="15">
    <tableColumn id="1" xr3:uid="{44FA35AB-2C2E-4869-80F3-B3FEA2007CDF}" name="Account Number" dataCellStyle="Comma"/>
    <tableColumn id="2" xr3:uid="{80AB3652-6892-4A6C-9A3D-EFC38F753E74}" name="Account Name" dataCellStyle="Comma"/>
    <tableColumn id="3" xr3:uid="{EA296B36-EA6A-4FBA-A15F-D41F0701D547}" name="Jan-25" dataCellStyle="Comma"/>
    <tableColumn id="4" xr3:uid="{4F3C8956-49D9-4375-892D-9D927F3AAEF4}" name="Feb-25" dataCellStyle="Comma"/>
    <tableColumn id="5" xr3:uid="{C84D3B9E-0DD7-43A4-B715-AB334719DEE9}" name="Mar-25" dataCellStyle="Comma"/>
    <tableColumn id="6" xr3:uid="{BFB9EE0A-0823-48BC-8045-D2984BE40D7C}" name="Apr-25" dataCellStyle="Comma"/>
    <tableColumn id="7" xr3:uid="{B58A3349-5627-4D76-8224-0ADF3CBBDB87}" name="May-25" dataCellStyle="Comma"/>
    <tableColumn id="8" xr3:uid="{420997CC-0FA8-4699-BC39-DFE388EB2DED}" name="Jun-25" dataCellStyle="Comma"/>
    <tableColumn id="9" xr3:uid="{323CC6AC-E0AA-4984-8E02-F81F9FE60340}" name="Jul-25" dataCellStyle="Comma"/>
    <tableColumn id="10" xr3:uid="{653C149E-BCDE-4768-A8BA-D1BE28142D63}" name="Aug-25" dataCellStyle="Comma"/>
    <tableColumn id="11" xr3:uid="{2564D7BF-00E9-4C28-B67A-9D2B7158AEE6}" name="Sep-25" dataCellStyle="Comma"/>
    <tableColumn id="12" xr3:uid="{4A767FCE-6B0D-456A-8061-3B6DF8E29957}" name="Oct-25" dataCellStyle="Comma"/>
    <tableColumn id="13" xr3:uid="{35D5E42B-488A-457C-B7D2-B69D33BF9A8D}" name="Nov-25" dataCellStyle="Comma"/>
    <tableColumn id="14" xr3:uid="{D38E2297-877C-44E1-9570-48CD7A5528A7}" name="Dec-25" dataCellStyle="Comma"/>
    <tableColumn id="15" xr3:uid="{215D8C43-45CC-4BE6-8E23-F6E4DE948675}" name="Total" dataCellStyle="Comm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392E4DA-0569-4952-8FB8-A04F08FAFA7A}" name="a1755666120388_6C82F5DA00734EB68CC95A2DEDC6306Fzid.fd36f6ee49e011eeb6c302094d1ce055" displayName="a1755666120388_6C82F5DA00734EB68CC95A2DEDC6306Fzid.fd36f6ee49e011eeb6c302094d1ce055" ref="KE9:KS312" totalsRowShown="0" headerRowCellStyle="Comma" dataCellStyle="Comma">
  <autoFilter ref="KE9:KS312" xr:uid="{6392E4DA-0569-4952-8FB8-A04F08FAFA7A}"/>
  <tableColumns count="15">
    <tableColumn id="1" xr3:uid="{062E06B2-7325-48FE-A199-C3A5ED755A93}" name="Account Number" dataCellStyle="Comma"/>
    <tableColumn id="2" xr3:uid="{0A9EC1CC-51E2-4110-8448-24420215D301}" name="Account Name" dataCellStyle="Comma"/>
    <tableColumn id="3" xr3:uid="{13D8F554-CD82-4E1D-A1AD-C793436ABFD6}" name="Jan-25" dataCellStyle="Comma"/>
    <tableColumn id="4" xr3:uid="{63D7456F-0FA4-4A5B-870D-9CF365997818}" name="Feb-25" dataCellStyle="Comma"/>
    <tableColumn id="5" xr3:uid="{D22D5D61-6AD3-4000-921A-67B9086D03D6}" name="Mar-25" dataCellStyle="Comma"/>
    <tableColumn id="6" xr3:uid="{E9F82CCE-A238-499B-8D2E-8B9E87060A1C}" name="Apr-25" dataCellStyle="Comma"/>
    <tableColumn id="7" xr3:uid="{407DA592-46DA-438B-94CD-77C466F48DD9}" name="May-25" dataCellStyle="Comma"/>
    <tableColumn id="8" xr3:uid="{53B6FE7E-7EEB-4FEF-BAEC-A998074C6F3D}" name="Jun-25" dataCellStyle="Comma"/>
    <tableColumn id="9" xr3:uid="{0759ED78-1B3D-4083-8776-CB170E7E79CF}" name="Jul-25" dataCellStyle="Comma"/>
    <tableColumn id="10" xr3:uid="{23EE8633-8F09-4A6D-8D6C-D0BD2265FF15}" name="Aug-25" dataCellStyle="Comma"/>
    <tableColumn id="11" xr3:uid="{720A0048-083A-45BF-B221-029CDDE42197}" name="Sep-25" dataCellStyle="Comma"/>
    <tableColumn id="12" xr3:uid="{884EED5C-FBC2-4559-BB96-15BDDEBED94D}" name="Oct-25" dataCellStyle="Comma"/>
    <tableColumn id="13" xr3:uid="{4B49012C-E090-4AFE-99F1-6FCEAC9C48AD}" name="Nov-25" dataCellStyle="Comma"/>
    <tableColumn id="14" xr3:uid="{85CF7622-BFEE-4DD2-B4E9-A87F179AA824}" name="Dec-25" dataCellStyle="Comma"/>
    <tableColumn id="15" xr3:uid="{7A2B13C0-FAC3-408A-B8F9-647A39E036C9}" name="Total" dataCellStyle="Comm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8C782CF-A41F-43F4-9C7C-C60747352E0C}" name="a1755666140308_6C82F5DA00734EB68CC95A2DEDC6306Fzid.fd36f6ee49e011eeb6c302094d1ce055" displayName="a1755666140308_6C82F5DA00734EB68CC95A2DEDC6306Fzid.fd36f6ee49e011eeb6c302094d1ce055" ref="KU9:LI312" totalsRowShown="0" headerRowCellStyle="Comma" dataCellStyle="Comma">
  <autoFilter ref="KU9:LI312" xr:uid="{28C782CF-A41F-43F4-9C7C-C60747352E0C}"/>
  <tableColumns count="15">
    <tableColumn id="1" xr3:uid="{EEB3BC95-0368-491A-AAA5-5E5A9C5938F5}" name="Account Number" dataCellStyle="Comma"/>
    <tableColumn id="2" xr3:uid="{82890D10-8717-41C5-8992-DFB71D27C94C}" name="Account Name" dataCellStyle="Comma"/>
    <tableColumn id="3" xr3:uid="{6147EA2D-2419-4220-8CE5-6A17ABC45548}" name="Jan-25" dataCellStyle="Comma"/>
    <tableColumn id="4" xr3:uid="{139F6524-ACF7-4430-AD53-AA9157921B70}" name="Feb-25" dataCellStyle="Comma"/>
    <tableColumn id="5" xr3:uid="{2AA1F38F-CAA3-413A-BA04-D185118D7D37}" name="Mar-25" dataCellStyle="Comma"/>
    <tableColumn id="6" xr3:uid="{9306BA3A-1279-48D9-9956-BF8A4143E88F}" name="Apr-25" dataCellStyle="Comma"/>
    <tableColumn id="7" xr3:uid="{454DE7C9-1C44-4648-A140-8DE8087D7B91}" name="May-25" dataCellStyle="Comma"/>
    <tableColumn id="8" xr3:uid="{BAB213E6-F546-40B1-AA89-B066AD857DBE}" name="Jun-25" dataCellStyle="Comma"/>
    <tableColumn id="9" xr3:uid="{691E105A-A7C7-4570-AA46-BED304AC6D54}" name="Jul-25" dataCellStyle="Comma"/>
    <tableColumn id="10" xr3:uid="{CD670906-79E6-4050-8A94-BF714516A762}" name="Aug-25" dataCellStyle="Comma"/>
    <tableColumn id="11" xr3:uid="{BF3785FB-2ACE-4C9A-9462-D5448B84CC00}" name="Sep-25" dataCellStyle="Comma"/>
    <tableColumn id="12" xr3:uid="{FDD334A9-2173-40B2-81EC-4E81A1F79C34}" name="Oct-25" dataCellStyle="Comma"/>
    <tableColumn id="13" xr3:uid="{FD01AB27-994F-42CD-BA39-5C87DF9012B4}" name="Nov-25" dataCellStyle="Comma"/>
    <tableColumn id="14" xr3:uid="{600C19C6-46BA-4494-91EE-EE56B8BFEB25}" name="Dec-25" dataCellStyle="Comma"/>
    <tableColumn id="15" xr3:uid="{574EF56F-CD48-4CB3-A5C5-97A6983C2597}" name="Total" dataCellStyle="Comm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1CA2ADD-7AE4-4357-A2B8-C2A55F4FA096}" name="a1755666158554_6C82F5DA00734EB68CC95A2DEDC6306Fzid.fd36f6ee49e011eeb6c302094d1ce055" displayName="a1755666158554_6C82F5DA00734EB68CC95A2DEDC6306Fzid.fd36f6ee49e011eeb6c302094d1ce055" ref="LK9:LY312" totalsRowShown="0" headerRowCellStyle="Comma" dataCellStyle="Comma">
  <autoFilter ref="LK9:LY312" xr:uid="{01CA2ADD-7AE4-4357-A2B8-C2A55F4FA096}"/>
  <tableColumns count="15">
    <tableColumn id="1" xr3:uid="{BB6DAC90-B7CB-46CE-B04B-5E1F692B86E3}" name="Account Number" dataCellStyle="Comma"/>
    <tableColumn id="2" xr3:uid="{BC8F094A-0B40-4B55-9E25-7D2E5A379E24}" name="Account Name" dataCellStyle="Comma"/>
    <tableColumn id="3" xr3:uid="{F91E97C8-7F88-4E9B-BBF4-44B9C91643D6}" name="Jan-25" dataCellStyle="Comma"/>
    <tableColumn id="4" xr3:uid="{7E2A02DF-AFDA-4FDD-B64A-9F3AC72E1D88}" name="Feb-25" dataCellStyle="Comma"/>
    <tableColumn id="5" xr3:uid="{3583AF33-3CB0-4319-975C-2185D8D37156}" name="Mar-25" dataCellStyle="Comma"/>
    <tableColumn id="6" xr3:uid="{80F75205-D210-497F-923C-7540C962FF11}" name="Apr-25" dataCellStyle="Comma"/>
    <tableColumn id="7" xr3:uid="{71E26983-5B6D-4806-860D-DF580F046E2F}" name="May-25" dataCellStyle="Comma"/>
    <tableColumn id="8" xr3:uid="{7EFD94AA-66B3-4513-9EFC-CE99231B5EBF}" name="Jun-25" dataCellStyle="Comma"/>
    <tableColumn id="9" xr3:uid="{8BEC9560-2C4E-4EA4-A089-0EC12AF7D980}" name="Jul-25" dataCellStyle="Comma"/>
    <tableColumn id="10" xr3:uid="{E650FF43-4EC2-4759-BB5C-BC964AAB9037}" name="Aug-25" dataCellStyle="Comma"/>
    <tableColumn id="11" xr3:uid="{81FC920D-7E8F-4B67-A007-6A01B5DF644A}" name="Sep-25" dataCellStyle="Comma"/>
    <tableColumn id="12" xr3:uid="{5BA5D9D5-803B-4336-ADDC-9D3819040822}" name="Oct-25" dataCellStyle="Comma"/>
    <tableColumn id="13" xr3:uid="{A2942B28-7E89-4602-9154-5B56423CD8C2}" name="Nov-25" dataCellStyle="Comma"/>
    <tableColumn id="14" xr3:uid="{4C2715D9-27A1-412F-874E-7639785D10A0}" name="Dec-25" dataCellStyle="Comma"/>
    <tableColumn id="15" xr3:uid="{F81E8528-A593-4928-AF33-A6236151FEDB}" name="Total" dataCellStyle="Comm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ACB4792-C4CD-407A-8C66-7E04293CBD8C}" name="a1755666265345_6C82F5DA00734EB68CC95A2DEDC6306Fzid.fd36f6ee49e011eeb6c302094d1ce055" displayName="a1755666265345_6C82F5DA00734EB68CC95A2DEDC6306Fzid.fd36f6ee49e011eeb6c302094d1ce055" ref="MA9:MO312" totalsRowShown="0" headerRowCellStyle="Comma" dataCellStyle="Comma">
  <autoFilter ref="MA9:MO312" xr:uid="{7ACB4792-C4CD-407A-8C66-7E04293CBD8C}"/>
  <tableColumns count="15">
    <tableColumn id="1" xr3:uid="{95BC3C44-7CC2-43F3-9508-10A27001D0AA}" name="Account Number" dataCellStyle="Comma"/>
    <tableColumn id="2" xr3:uid="{D2B6445C-24D5-4282-8300-C53677F7A72B}" name="Account Name" dataCellStyle="Comma"/>
    <tableColumn id="3" xr3:uid="{65904B2E-9DF5-467B-B042-AD605AB3F705}" name="Jan-25" dataCellStyle="Comma"/>
    <tableColumn id="4" xr3:uid="{59B922EF-FF7A-469F-9E9F-32C95B73411D}" name="Feb-25" dataCellStyle="Comma"/>
    <tableColumn id="5" xr3:uid="{FC2C64BD-05C2-4948-8EE4-2A6F758A81BA}" name="Mar-25" dataCellStyle="Comma"/>
    <tableColumn id="6" xr3:uid="{30C1FF12-59D2-48DD-A527-9E7C6DBCABEE}" name="Apr-25" dataCellStyle="Comma"/>
    <tableColumn id="7" xr3:uid="{15A3AB92-9B58-4117-9BAC-C05DB4A6B63A}" name="May-25" dataCellStyle="Comma"/>
    <tableColumn id="8" xr3:uid="{C63DCF1B-4BE9-48BC-92B3-C50774195AD5}" name="Jun-25" dataCellStyle="Comma"/>
    <tableColumn id="9" xr3:uid="{2873552D-2207-49D8-9F88-44FF6E0F67C3}" name="Jul-25" dataCellStyle="Comma"/>
    <tableColumn id="10" xr3:uid="{6C339961-9EB5-4E25-84A0-42EC44514592}" name="Aug-25" dataCellStyle="Comma"/>
    <tableColumn id="11" xr3:uid="{F5AEDC6B-0DF4-4D78-89C6-22DA593CA285}" name="Sep-25" dataCellStyle="Comma"/>
    <tableColumn id="12" xr3:uid="{8CE33DA2-E087-4DA4-AB2D-FFD36943D7F9}" name="Oct-25" dataCellStyle="Comma"/>
    <tableColumn id="13" xr3:uid="{A93D8BED-2DFA-45EE-ADFE-5ED3A78980F6}" name="Nov-25" dataCellStyle="Comma"/>
    <tableColumn id="14" xr3:uid="{7662DD86-2C2B-4632-BE6A-726096F53232}" name="Dec-25" dataCellStyle="Comma"/>
    <tableColumn id="15" xr3:uid="{51F41028-F069-484D-B190-9C049AF12579}" name="Total" dataCellStyle="Comm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F82315F-8A47-451A-96BA-E15B0C60AC45}" name="a1755666784762_6C82F5DA00734EB68CC95A2DEDC6306Fzid.fd36f6ee49e011eeb6c302094d1ce055" displayName="a1755666784762_6C82F5DA00734EB68CC95A2DEDC6306Fzid.fd36f6ee49e011eeb6c302094d1ce055" ref="MQ9:NE312" totalsRowShown="0" headerRowCellStyle="Comma" dataCellStyle="Comma">
  <autoFilter ref="MQ9:NE312" xr:uid="{5F82315F-8A47-451A-96BA-E15B0C60AC45}"/>
  <tableColumns count="15">
    <tableColumn id="1" xr3:uid="{69524A79-857F-4AA9-AB61-A3ACE5A4F1D9}" name="Account Number" dataCellStyle="Comma"/>
    <tableColumn id="2" xr3:uid="{0235433C-392A-43C4-B656-E3C743E355FC}" name="Account Name" dataCellStyle="Comma"/>
    <tableColumn id="3" xr3:uid="{9F993051-29C2-4B9F-8964-CBF9F718DE5C}" name="Jan-25" dataCellStyle="Comma"/>
    <tableColumn id="4" xr3:uid="{9B9335CF-9274-482F-92C0-533B3FB4DC06}" name="Feb-25" dataCellStyle="Comma"/>
    <tableColumn id="5" xr3:uid="{0A9C049E-D35C-4330-AA92-3362463C3883}" name="Mar-25" dataCellStyle="Comma"/>
    <tableColumn id="6" xr3:uid="{8BC10D9A-978A-4994-83E9-15870FBD539D}" name="Apr-25" dataCellStyle="Comma"/>
    <tableColumn id="7" xr3:uid="{218D5A04-4C93-4702-9C18-8AD0A1C93CFE}" name="May-25" dataCellStyle="Comma"/>
    <tableColumn id="8" xr3:uid="{6F0E5281-0F0A-4E13-B03F-A8E33B6578C9}" name="Jun-25" dataCellStyle="Comma"/>
    <tableColumn id="9" xr3:uid="{B4F6DE4D-9BC2-480F-A516-0FAA41E5CA24}" name="Jul-25" dataCellStyle="Comma"/>
    <tableColumn id="10" xr3:uid="{F12BD93A-616F-4AD5-9012-EA7608F7C21F}" name="Aug-25" dataCellStyle="Comma"/>
    <tableColumn id="11" xr3:uid="{B4FE2E85-C4C8-4671-A37A-8FA2E4568B86}" name="Sep-25" dataCellStyle="Comma"/>
    <tableColumn id="12" xr3:uid="{CFFF2C0C-9FBD-4476-AB4D-C69CCB99FEA4}" name="Oct-25" dataCellStyle="Comma"/>
    <tableColumn id="13" xr3:uid="{54BA57F5-9140-4B12-9772-5F1C51A3F06E}" name="Nov-25" dataCellStyle="Comma"/>
    <tableColumn id="14" xr3:uid="{7092EAED-FB19-4314-B458-295C15605B29}" name="Dec-25" dataCellStyle="Comma"/>
    <tableColumn id="15" xr3:uid="{01901355-CE42-4E29-B410-0D2F7B6D670A}" name="Total" dataCellStyle="Comm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37A0B30-8C93-4690-BB04-BE680E929E45}" name="a1755666807401_6C82F5DA00734EB68CC95A2DEDC6306Fzid.fd36f6ee49e011eeb6c302094d1ce055" displayName="a1755666807401_6C82F5DA00734EB68CC95A2DEDC6306Fzid.fd36f6ee49e011eeb6c302094d1ce055" ref="NG9:NU312" totalsRowShown="0" headerRowCellStyle="Comma" dataCellStyle="Comma">
  <autoFilter ref="NG9:NU312" xr:uid="{037A0B30-8C93-4690-BB04-BE680E929E45}"/>
  <tableColumns count="15">
    <tableColumn id="1" xr3:uid="{057ABFA0-4095-446E-8B99-6A288306E8E4}" name="Account Number" dataCellStyle="Comma"/>
    <tableColumn id="2" xr3:uid="{B0E88DC8-D993-4F78-969D-0D75DA6EE2C9}" name="Account Name" dataCellStyle="Comma"/>
    <tableColumn id="3" xr3:uid="{946BCE9C-21F6-45C9-BF41-6CAA191309D2}" name="Jan-25" dataCellStyle="Comma"/>
    <tableColumn id="4" xr3:uid="{1DF14C46-E51B-44C0-A7E6-215293869619}" name="Feb-25" dataCellStyle="Comma"/>
    <tableColumn id="5" xr3:uid="{57B1A5DB-2107-459B-9973-275CC7417D40}" name="Mar-25" dataCellStyle="Comma"/>
    <tableColumn id="6" xr3:uid="{E15ACDCB-5BF9-4BB2-9BAD-0A61D666E743}" name="Apr-25" dataCellStyle="Comma"/>
    <tableColumn id="7" xr3:uid="{BBA1A897-909F-4427-8D21-C1F49344864E}" name="May-25" dataCellStyle="Comma"/>
    <tableColumn id="8" xr3:uid="{540A1CC6-9D01-4083-8BA4-B1C16AFD010F}" name="Jun-25" dataCellStyle="Comma"/>
    <tableColumn id="9" xr3:uid="{52651186-BCF3-4A20-AA42-E5DBF1C75C92}" name="Jul-25" dataCellStyle="Comma"/>
    <tableColumn id="10" xr3:uid="{18E211D9-0724-4BA1-A5C6-F96AC64BAE0A}" name="Aug-25" dataCellStyle="Comma"/>
    <tableColumn id="11" xr3:uid="{DDF9CD9F-8205-416C-9E79-F6BE61C3A394}" name="Sep-25" dataCellStyle="Comma"/>
    <tableColumn id="12" xr3:uid="{34222C07-16AD-4278-A207-F3BAA60F215D}" name="Oct-25" dataCellStyle="Comma"/>
    <tableColumn id="13" xr3:uid="{0F3CF742-BC44-4B9D-8BB1-E5E62B14AE99}" name="Nov-25" dataCellStyle="Comma"/>
    <tableColumn id="14" xr3:uid="{8AFEBBE8-6E0E-4391-8BE3-232F12A02413}" name="Dec-25" dataCellStyle="Comma"/>
    <tableColumn id="15" xr3:uid="{42F77FA9-004F-4BAB-8A44-2706456A8919}" name="Total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293934D-6A08-4860-B588-C4476C83D0BA}" name="a1741882780725_2CAAAF9FE7084656B2D75EA0F4575B80zid.14be26a7f35611eeb6c302094d1ce055" displayName="a1741882780725_2CAAAF9FE7084656B2D75EA0F4575B80zid.14be26a7f35611eeb6c302094d1ce055" ref="C6:L39" totalsRowShown="0">
  <autoFilter ref="C6:L39" xr:uid="{358DFF46-2671-4A0B-8933-F461C808852C}"/>
  <tableColumns count="10">
    <tableColumn id="1" xr3:uid="{749ECEF2-29BF-4789-86A1-876C4F5618AC}" name="Property"/>
    <tableColumn id="2" xr3:uid="{9D79CFC2-4FC4-4B62-AFDE-3B27DF5CA4E4}" name="Owner(s)"/>
    <tableColumn id="3" xr3:uid="{B7B66CCC-A197-4165-B31B-A1780652B309}" name="Portfolio"/>
    <tableColumn id="4" xr3:uid="{E3B2741E-346A-4BC9-A3E8-9E52417FB609}" name="Property Name"/>
    <tableColumn id="5" xr3:uid="{D3B8A4A6-C3FF-44CC-81A2-A0321EE6B3A2}" name="Units"/>
    <tableColumn id="6" xr3:uid="{C0FF2D2D-BFF4-41E5-823D-F5C250EC4DA6}" name="Market Rent"/>
    <tableColumn id="7" xr3:uid="{58E0B89E-E869-469C-9614-2C4154DD9A63}" name="Sqft"/>
    <tableColumn id="8" xr3:uid="{56CEA788-AC5A-4DCE-94C9-ECA180437CF7}" name="Management Flat Fee"/>
    <tableColumn id="9" xr3:uid="{474526C6-9F7B-43BB-A6D2-E9179D788557}" name="Management Fee Percent"/>
    <tableColumn id="10" xr3:uid="{92CA3437-1C6C-40AA-99AC-5D46BCE18898}" name="Management Start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571E762-A855-431B-BABB-04CDB9908F16}" name="a1751379988117_773B699F017F43A2A4F121C84C5D35FCzid.ce33c3c5b0f811efb6c302094d1ce055" displayName="a1751379988117_773B699F017F43A2A4F121C84C5D35FCzid.ce33c3c5b0f811efb6c302094d1ce055" ref="C6:O177" totalsRowShown="0">
  <autoFilter ref="C6:O177" xr:uid="{9FD0850D-2939-4926-B6EA-013F5F0EFC74}"/>
  <tableColumns count="13">
    <tableColumn id="1" xr3:uid="{FB9DDD08-C756-40AA-986B-54AF949BAA79}" name="Property Name"/>
    <tableColumn id="2" xr3:uid="{D83BAE8B-615B-440E-AE1D-424C6E9C8820}" name="Tenant"/>
    <tableColumn id="3" xr3:uid="{010B529D-6EAD-4451-B576-7A68A127D0F9}" name="Unit"/>
    <tableColumn id="4" xr3:uid="{EADFDBFC-48E4-48D6-8792-7814B09C7C71}" name="BD/BA"/>
    <tableColumn id="5" xr3:uid="{B681E4B9-B357-4AF7-8B88-90631E0B13E4}" name="Status"/>
    <tableColumn id="6" xr3:uid="{CA94C2F7-A046-4C69-9116-6DB0FF940797}" name="Sqft"/>
    <tableColumn id="7" xr3:uid="{F45C78DD-22C7-494B-975B-52532EE56D1E}" name="Total" dataDxfId="17"/>
    <tableColumn id="8" xr3:uid="{C5D0EFDD-77DD-4B8A-98FC-1D01A1D63B99}" name="Other Charges"/>
    <tableColumn id="9" xr3:uid="{601F12EF-E1B6-4DD5-9936-65C1E9B1A49A}" name="Rent Income" dataDxfId="16"/>
    <tableColumn id="10" xr3:uid="{05CFB3A9-4E24-450E-80C9-F9791534DF8A}" name="Section 8 Rent"/>
    <tableColumn id="11" xr3:uid="{5CE2F48A-70CD-4006-A8AF-6822B8E48F55}" name="REV: Parking Fee"/>
    <tableColumn id="12" xr3:uid="{9E8FB78D-197C-4C5A-8E82-A79144672F6B}" name="REV: Pet Fee - Recurring"/>
    <tableColumn id="13" xr3:uid="{C846D360-6DA9-429A-99BA-0A6EA35CAE4F}" name="Miscellaneous Inco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F294A-3E80-4012-8DC8-B1A9E1A71A88}" name="a1755665677248_6C82F5DA00734EB68CC95A2DEDC6306Fzid.fd36f6ee49e011eeb6c302094d1ce055" displayName="a1755665677248_6C82F5DA00734EB68CC95A2DEDC6306Fzid.fd36f6ee49e011eeb6c302094d1ce055" ref="C9:Q312" totalsRowShown="0" dataDxfId="15" headerRowCellStyle="Comma" dataCellStyle="Comma">
  <autoFilter ref="C9:Q312" xr:uid="{802F294A-3E80-4012-8DC8-B1A9E1A71A88}"/>
  <tableColumns count="15">
    <tableColumn id="1" xr3:uid="{2955092F-9AEE-46B0-9EBE-EF831A9E68F4}" name="Account Number" dataCellStyle="Comma"/>
    <tableColumn id="2" xr3:uid="{DF46DC3F-82BB-4C67-A3C3-AC36D439B704}" name="Account Name" dataDxfId="14" dataCellStyle="Comma"/>
    <tableColumn id="3" xr3:uid="{AF0C1D1A-E642-4C5E-96DD-0C1C291E75CA}" name="Jan-25" dataDxfId="13" dataCellStyle="Comma"/>
    <tableColumn id="4" xr3:uid="{6750970C-CFA2-4454-B1AF-E04231BBE3A7}" name="Feb-25" dataDxfId="12" dataCellStyle="Comma"/>
    <tableColumn id="5" xr3:uid="{513A5A5A-5906-4673-854C-E01599A8D8E4}" name="Mar-25" dataDxfId="11" dataCellStyle="Comma"/>
    <tableColumn id="6" xr3:uid="{905F5965-5625-4869-89C0-17D918BA97F6}" name="Apr-25" dataDxfId="10" dataCellStyle="Comma"/>
    <tableColumn id="7" xr3:uid="{87AE3786-3F61-441A-8E44-D3B0CC4DE933}" name="May-25" dataDxfId="9" dataCellStyle="Comma"/>
    <tableColumn id="8" xr3:uid="{5C6BCCDA-A130-4804-AB49-1D7382E3F37F}" name="Jun-25" dataDxfId="8" dataCellStyle="Comma"/>
    <tableColumn id="9" xr3:uid="{0B552245-C864-4CE9-89FB-23BD5B82DCD1}" name="Jul-25" dataDxfId="7" dataCellStyle="Comma"/>
    <tableColumn id="10" xr3:uid="{1CAFE68D-EECF-46E8-A03E-5CF7C7AC1D2B}" name="Aug-25" dataDxfId="6" dataCellStyle="Comma"/>
    <tableColumn id="11" xr3:uid="{88A91459-C708-46BF-8F7C-D73C1B77D2D9}" name="Sep-25" dataDxfId="5" dataCellStyle="Comma"/>
    <tableColumn id="12" xr3:uid="{4AE35BDD-29B9-4FBF-97BB-6E5292BDA503}" name="Oct-25" dataDxfId="4" dataCellStyle="Comma"/>
    <tableColumn id="13" xr3:uid="{8295E8E0-3C99-417C-861C-5C21BDF2B004}" name="Nov-25" dataDxfId="3" dataCellStyle="Comma"/>
    <tableColumn id="14" xr3:uid="{70CD0609-CD59-4CDB-8CD7-DF9A65068CF0}" name="Dec-25" dataDxfId="2" dataCellStyle="Comma"/>
    <tableColumn id="15" xr3:uid="{16E9D305-FECB-48D3-9E4A-C5BBAD313944}" name="Total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A04B9-D192-4C7F-AE37-4131A9BFD499}" name="a1755665731178_6C82F5DA00734EB68CC95A2DEDC6306Fzid.fd36f6ee49e011eeb6c302094d1ce055" displayName="a1755665731178_6C82F5DA00734EB68CC95A2DEDC6306Fzid.fd36f6ee49e011eeb6c302094d1ce055" ref="S9:AG312" totalsRowShown="0" headerRowCellStyle="Comma" dataCellStyle="Comma">
  <autoFilter ref="S9:AG312" xr:uid="{6C2A04B9-D192-4C7F-AE37-4131A9BFD499}"/>
  <tableColumns count="15">
    <tableColumn id="1" xr3:uid="{5100D04F-11C6-4405-882B-28D4FA0B64AC}" name="Account Number" dataCellStyle="Comma"/>
    <tableColumn id="2" xr3:uid="{530CA751-B25E-426E-A0CC-5442BE865AE8}" name="Account Name" dataCellStyle="Comma"/>
    <tableColumn id="3" xr3:uid="{6CDCF064-9264-49AD-A89E-8BB80CA7EBBF}" name="Jan-25" dataCellStyle="Comma"/>
    <tableColumn id="4" xr3:uid="{35C52C31-E151-4C77-A754-F29A67677E02}" name="Feb-25" dataCellStyle="Comma"/>
    <tableColumn id="5" xr3:uid="{6B59FE32-0CF0-4805-B0AB-8F58419B4F14}" name="Mar-25" dataCellStyle="Comma"/>
    <tableColumn id="6" xr3:uid="{7E3083C5-C71F-4C09-9B22-B5B6FE36BB13}" name="Apr-25" dataCellStyle="Comma"/>
    <tableColumn id="7" xr3:uid="{C2ED7BD9-EDAD-43CA-B7E0-9096D3B89E1A}" name="May-25" dataCellStyle="Comma"/>
    <tableColumn id="8" xr3:uid="{A264001F-B4C0-4CA2-8292-CE38B13CD98A}" name="Jun-25" dataCellStyle="Comma"/>
    <tableColumn id="9" xr3:uid="{6961C4D9-F790-4352-AA97-E749A69FE52A}" name="Jul-25" dataCellStyle="Comma"/>
    <tableColumn id="10" xr3:uid="{FB67B814-E168-4BCA-96FB-0F4C00BBD804}" name="Aug-25" dataCellStyle="Comma"/>
    <tableColumn id="11" xr3:uid="{08591785-9DBF-4CB1-A59C-C81EE9AF6279}" name="Sep-25" dataCellStyle="Comma"/>
    <tableColumn id="12" xr3:uid="{96E081E0-7AC3-47ED-BB18-5DF21995B755}" name="Oct-25" dataCellStyle="Comma"/>
    <tableColumn id="13" xr3:uid="{81328A89-2D01-4C1A-B02E-C1889FD6A39C}" name="Nov-25" dataCellStyle="Comma"/>
    <tableColumn id="14" xr3:uid="{470E1057-F4F0-4B87-99D6-DCF6D17C187B}" name="Dec-25" dataCellStyle="Comma"/>
    <tableColumn id="15" xr3:uid="{4180BF13-0B88-4B56-8ED9-9F22E25FF7E4}" name="Total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722FA-A735-4ADB-B30A-F0D2E5562014}" name="a1755665774363_6C82F5DA00734EB68CC95A2DEDC6306Fzid.fd36f6ee49e011eeb6c302094d1ce055" displayName="a1755665774363_6C82F5DA00734EB68CC95A2DEDC6306Fzid.fd36f6ee49e011eeb6c302094d1ce055" ref="AI9:AW312" totalsRowShown="0" headerRowCellStyle="Comma" dataCellStyle="Comma">
  <autoFilter ref="AI9:AW312" xr:uid="{0C0722FA-A735-4ADB-B30A-F0D2E5562014}"/>
  <tableColumns count="15">
    <tableColumn id="1" xr3:uid="{9B32DEE2-B00F-433F-9897-F7AFE3C1C92B}" name="Account Number" dataCellStyle="Comma"/>
    <tableColumn id="2" xr3:uid="{34EC58D6-D5F5-4504-9AC0-A5DB527CD78A}" name="Account Name" dataCellStyle="Comma"/>
    <tableColumn id="3" xr3:uid="{07069E55-D14B-4BE5-9140-FCC3AD02BFD9}" name="Jan-25" dataCellStyle="Comma"/>
    <tableColumn id="4" xr3:uid="{28FB2894-44E5-4232-A1E7-9334C7D42942}" name="Feb-25" dataCellStyle="Comma"/>
    <tableColumn id="5" xr3:uid="{EEA4C2BC-C4B9-49D9-9648-076AD0425B8F}" name="Mar-25" dataCellStyle="Comma"/>
    <tableColumn id="6" xr3:uid="{D1B1194D-A9CB-488C-97D5-B70739109744}" name="Apr-25" dataCellStyle="Comma"/>
    <tableColumn id="7" xr3:uid="{A6B066BF-D08D-457A-8B1B-426DBD95B5B4}" name="May-25" dataCellStyle="Comma"/>
    <tableColumn id="8" xr3:uid="{706FBCA2-D820-4172-A43B-506EF0F220FE}" name="Jun-25" dataCellStyle="Comma"/>
    <tableColumn id="9" xr3:uid="{16100403-AFC3-42E8-8FDE-F11FE48FE6C6}" name="Jul-25" dataCellStyle="Comma"/>
    <tableColumn id="10" xr3:uid="{3F7CF1B2-6069-419F-A4AA-F0D17720CE6D}" name="Aug-25" dataCellStyle="Comma"/>
    <tableColumn id="11" xr3:uid="{C6D019D6-F50A-4A07-B132-1C24934156E3}" name="Sep-25" dataCellStyle="Comma"/>
    <tableColumn id="12" xr3:uid="{49E047F0-AA22-444E-BA22-07BF9A5EC41D}" name="Oct-25" dataCellStyle="Comma"/>
    <tableColumn id="13" xr3:uid="{133F8619-B334-4061-AC30-59443395AE50}" name="Nov-25" dataCellStyle="Comma"/>
    <tableColumn id="14" xr3:uid="{FF079384-120E-4092-9C88-3876A89B908B}" name="Dec-25" dataCellStyle="Comma"/>
    <tableColumn id="15" xr3:uid="{C8B3065D-806C-4BC6-9D82-5527EB955B5B}" name="Total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B642D1-D47D-414A-A384-153D7241204C}" name="a1755665803910_6C82F5DA00734EB68CC95A2DEDC6306Fzid.fd36f6ee49e011eeb6c302094d1ce055" displayName="a1755665803910_6C82F5DA00734EB68CC95A2DEDC6306Fzid.fd36f6ee49e011eeb6c302094d1ce055" ref="AY9:BM312" totalsRowShown="0" headerRowCellStyle="Comma" dataCellStyle="Comma">
  <autoFilter ref="AY9:BM312" xr:uid="{DEB642D1-D47D-414A-A384-153D7241204C}"/>
  <tableColumns count="15">
    <tableColumn id="1" xr3:uid="{0137E106-2D9E-472D-BCBB-DC52BAE26972}" name="Account Number" dataCellStyle="Comma"/>
    <tableColumn id="2" xr3:uid="{E42EEB3A-43BC-400B-90B0-00AA3E69B7EC}" name="Account Name" dataCellStyle="Comma"/>
    <tableColumn id="3" xr3:uid="{58483B85-ACCA-402E-B58E-CDF0FDFA0BD6}" name="Jan-25" dataCellStyle="Comma"/>
    <tableColumn id="4" xr3:uid="{B45A08D4-B9BE-447A-8F17-3A61F7CB8A4B}" name="Feb-25" dataCellStyle="Comma"/>
    <tableColumn id="5" xr3:uid="{25F288C5-6C26-45F8-844D-9B1EBB343D59}" name="Mar-25" dataCellStyle="Comma"/>
    <tableColumn id="6" xr3:uid="{4F722397-9815-48ED-9B20-DCF5DC10DB90}" name="Apr-25" dataCellStyle="Comma"/>
    <tableColumn id="7" xr3:uid="{793C45C2-D0A2-41EE-A0A9-C378CDE173A9}" name="May-25" dataCellStyle="Comma"/>
    <tableColumn id="8" xr3:uid="{5031518D-5721-4495-9BD5-7A612164ECD0}" name="Jun-25" dataCellStyle="Comma"/>
    <tableColumn id="9" xr3:uid="{F7027C74-D907-4D66-972D-D706ACA97FFE}" name="Jul-25" dataCellStyle="Comma"/>
    <tableColumn id="10" xr3:uid="{7CD4DF17-3F10-4F25-A421-C70FCBF505C5}" name="Aug-25" dataCellStyle="Comma"/>
    <tableColumn id="11" xr3:uid="{63B2F246-78CB-4C5C-8597-A53CFD8E47B2}" name="Sep-25" dataCellStyle="Comma"/>
    <tableColumn id="12" xr3:uid="{91F4F731-C525-48A5-BDCD-ECE809800711}" name="Oct-25" dataCellStyle="Comma"/>
    <tableColumn id="13" xr3:uid="{9D75F7B5-3F72-4FE7-B31D-4B90D9978F5C}" name="Nov-25" dataCellStyle="Comma"/>
    <tableColumn id="14" xr3:uid="{3EDCB2AB-729D-4ECC-A96E-D22656AF410A}" name="Dec-25" dataCellStyle="Comma"/>
    <tableColumn id="15" xr3:uid="{FFC964DC-5DC2-42B4-A213-69C404BC9984}" name="Total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73D33-7579-4DDC-9C71-B09631B11AE2}" name="a1755665821259_6C82F5DA00734EB68CC95A2DEDC6306Fzid.fd36f6ee49e011eeb6c302094d1ce055" displayName="a1755665821259_6C82F5DA00734EB68CC95A2DEDC6306Fzid.fd36f6ee49e011eeb6c302094d1ce055" ref="BO9:CC312" totalsRowShown="0" headerRowCellStyle="Comma" dataCellStyle="Comma">
  <autoFilter ref="BO9:CC312" xr:uid="{1AF73D33-7579-4DDC-9C71-B09631B11AE2}"/>
  <tableColumns count="15">
    <tableColumn id="1" xr3:uid="{0ED273A3-9E40-4E06-8CE9-86DF525BDCB1}" name="Account Number" dataCellStyle="Comma"/>
    <tableColumn id="2" xr3:uid="{33EEDF1B-5B47-49C9-800C-986F947B090C}" name="Account Name" dataCellStyle="Comma"/>
    <tableColumn id="3" xr3:uid="{E2E3A849-32E5-4FB1-BF0B-A50517956188}" name="Jan-25" dataCellStyle="Comma"/>
    <tableColumn id="4" xr3:uid="{6E798F4A-BF47-425E-B412-8F141D9BAE7E}" name="Feb-25" dataCellStyle="Comma"/>
    <tableColumn id="5" xr3:uid="{561DE995-9C3C-4360-A07B-7640CFD9B8AD}" name="Mar-25" dataCellStyle="Comma"/>
    <tableColumn id="6" xr3:uid="{E8823BF6-DA68-441B-B16F-68A6F1F4B8CD}" name="Apr-25" dataCellStyle="Comma"/>
    <tableColumn id="7" xr3:uid="{4CAA164C-1223-42FA-A4C9-9104F6EB2139}" name="May-25" dataCellStyle="Comma"/>
    <tableColumn id="8" xr3:uid="{ECA6EF49-069A-403A-BC3B-FCF28BF1F3F1}" name="Jun-25" dataCellStyle="Comma"/>
    <tableColumn id="9" xr3:uid="{593471A1-A2A8-402F-951F-34DEB188C030}" name="Jul-25" dataCellStyle="Comma"/>
    <tableColumn id="10" xr3:uid="{8E83CD04-B9CB-43D3-93C8-D04491E53620}" name="Aug-25" dataCellStyle="Comma"/>
    <tableColumn id="11" xr3:uid="{1E4A86E1-1F5E-4BDB-A56E-EA0547093A25}" name="Sep-25" dataCellStyle="Comma"/>
    <tableColumn id="12" xr3:uid="{B5F6265B-888E-4103-886F-E1E2F335148C}" name="Oct-25" dataCellStyle="Comma"/>
    <tableColumn id="13" xr3:uid="{D1F8FC1A-3AEB-4C8E-9CEF-758DE9AC0686}" name="Nov-25" dataCellStyle="Comma"/>
    <tableColumn id="14" xr3:uid="{17E7175F-C8AD-46E8-A7FA-99A0CE5D73AF}" name="Dec-25" dataCellStyle="Comma"/>
    <tableColumn id="15" xr3:uid="{E656B5FD-AB84-45F6-B2B8-5ED8CA723904}" name="Total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9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D944FBA-FF5E-448C-8CC7-65E7289D1AC5}">
  <we:reference id="wa104381541" version="2.0.1.0" store="en-US" storeType="OMEX"/>
  <we:alternateReferences>
    <we:reference id="WA104381541" version="2.0.1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8F89-D8D7-4A7F-9E97-AA56435D9B65}">
  <sheetPr codeName="Sheet5">
    <tabColor theme="4"/>
  </sheetPr>
  <dimension ref="A1:FH44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1" sqref="C11"/>
    </sheetView>
  </sheetViews>
  <sheetFormatPr defaultColWidth="9.140625" defaultRowHeight="13.5" outlineLevelRow="1" outlineLevelCol="1" x14ac:dyDescent="0.25"/>
  <cols>
    <col min="1" max="1" width="2" style="45" customWidth="1"/>
    <col min="2" max="2" width="18.5703125" style="45" bestFit="1" customWidth="1"/>
    <col min="3" max="3" width="7.42578125" style="45" customWidth="1"/>
    <col min="4" max="4" width="7.42578125" style="45" customWidth="1" outlineLevel="1"/>
    <col min="5" max="5" width="5.7109375" style="45" customWidth="1"/>
    <col min="6" max="10" width="7.42578125" style="45" customWidth="1" outlineLevel="1"/>
    <col min="11" max="11" width="18.5703125" style="45" customWidth="1" outlineLevel="1"/>
    <col min="12" max="13" width="18.5703125" style="45" customWidth="1"/>
    <col min="14" max="14" width="19.42578125" style="45" customWidth="1" collapsed="1"/>
    <col min="15" max="15" width="11.7109375" style="45" customWidth="1"/>
    <col min="16" max="16" width="5" style="45" customWidth="1"/>
    <col min="17" max="17" width="5.7109375" style="49" customWidth="1"/>
    <col min="18" max="18" width="9.140625" style="45" customWidth="1" outlineLevel="1"/>
    <col min="19" max="19" width="36.85546875" style="45" customWidth="1"/>
    <col min="20" max="21" width="9.140625" style="45" customWidth="1" outlineLevel="1"/>
    <col min="22" max="22" width="24.5703125" style="45" customWidth="1" outlineLevel="1"/>
    <col min="23" max="23" width="10.7109375" style="45" bestFit="1" customWidth="1" outlineLevel="1"/>
    <col min="24" max="24" width="15.42578125" style="45" customWidth="1" outlineLevel="1"/>
    <col min="25" max="27" width="11.140625" style="45" customWidth="1" outlineLevel="1"/>
    <col min="28" max="28" width="13.85546875" style="45" customWidth="1" outlineLevel="1"/>
    <col min="29" max="30" width="36.85546875" style="45" customWidth="1"/>
    <col min="31" max="31" width="7.5703125" style="50" customWidth="1"/>
    <col min="32" max="32" width="8.42578125" style="50" customWidth="1"/>
    <col min="33" max="33" width="16.28515625" style="45" customWidth="1"/>
    <col min="34" max="34" width="18.140625" style="45" customWidth="1"/>
    <col min="35" max="35" width="16.28515625" style="45" customWidth="1"/>
    <col min="36" max="40" width="16.28515625" style="45" customWidth="1" outlineLevel="1"/>
    <col min="41" max="41" width="4.7109375" style="45" customWidth="1" outlineLevel="1"/>
    <col min="42" max="42" width="9.140625" style="45" customWidth="1" outlineLevel="1"/>
    <col min="43" max="43" width="9.85546875" style="45" customWidth="1" outlineLevel="1"/>
    <col min="44" max="47" width="8.85546875" style="45" customWidth="1" outlineLevel="1"/>
    <col min="48" max="48" width="10.5703125" style="45" customWidth="1" outlineLevel="1"/>
    <col min="49" max="56" width="11.42578125" style="45" customWidth="1" outlineLevel="1"/>
    <col min="57" max="57" width="10.5703125" style="45" customWidth="1" outlineLevel="1"/>
    <col min="58" max="59" width="12" style="45" customWidth="1" outlineLevel="1"/>
    <col min="60" max="64" width="13.5703125" style="45" customWidth="1" outlineLevel="1"/>
    <col min="65" max="65" width="10" style="45" bestFit="1" customWidth="1" outlineLevel="1"/>
    <col min="66" max="68" width="10" style="45" customWidth="1" outlineLevel="1"/>
    <col min="69" max="69" width="12.140625" style="45" customWidth="1" outlineLevel="1"/>
    <col min="70" max="71" width="10" style="45" customWidth="1" outlineLevel="1"/>
    <col min="72" max="73" width="13.5703125" style="45" customWidth="1" outlineLevel="1"/>
    <col min="74" max="74" width="13.5703125" style="45" customWidth="1" outlineLevel="1" collapsed="1"/>
    <col min="75" max="78" width="13.5703125" style="45" customWidth="1" outlineLevel="1"/>
    <col min="79" max="80" width="12.5703125" style="45" customWidth="1" outlineLevel="1"/>
    <col min="81" max="84" width="10.85546875" style="45" customWidth="1" outlineLevel="1"/>
    <col min="85" max="86" width="9.42578125" style="45" customWidth="1" outlineLevel="1"/>
    <col min="87" max="87" width="12.7109375" style="45" bestFit="1" customWidth="1" outlineLevel="1"/>
    <col min="88" max="91" width="9.42578125" style="45" customWidth="1" outlineLevel="1"/>
    <col min="92" max="92" width="10.140625" style="45" customWidth="1" outlineLevel="1"/>
    <col min="93" max="94" width="12.5703125" style="45" customWidth="1" outlineLevel="1"/>
    <col min="95" max="95" width="9.28515625" style="45" customWidth="1" outlineLevel="1"/>
    <col min="96" max="97" width="9.140625" style="45" customWidth="1" outlineLevel="1"/>
    <col min="98" max="99" width="11.85546875" style="45" customWidth="1" outlineLevel="1"/>
    <col min="100" max="100" width="9.7109375" style="45" customWidth="1" outlineLevel="1"/>
    <col min="101" max="103" width="9.42578125" style="45" customWidth="1" outlineLevel="1"/>
    <col min="104" max="104" width="9.5703125" style="45" customWidth="1" outlineLevel="1"/>
    <col min="105" max="105" width="10.5703125" style="45" customWidth="1" outlineLevel="1"/>
    <col min="106" max="106" width="11" style="45" bestFit="1" customWidth="1" outlineLevel="1"/>
    <col min="107" max="107" width="9.140625" style="45" customWidth="1" outlineLevel="1"/>
    <col min="108" max="108" width="18" style="45" bestFit="1" customWidth="1"/>
    <col min="109" max="109" width="18" style="45" customWidth="1"/>
    <col min="110" max="111" width="9.140625" style="45" customWidth="1"/>
    <col min="112" max="112" width="9.140625" style="45" customWidth="1" collapsed="1"/>
    <col min="113" max="113" width="9.140625" style="45" customWidth="1"/>
    <col min="114" max="114" width="11" style="45" customWidth="1" collapsed="1"/>
    <col min="115" max="116" width="11" style="45" customWidth="1"/>
    <col min="117" max="117" width="10" style="45" customWidth="1"/>
    <col min="118" max="118" width="9.140625" style="45" customWidth="1"/>
    <col min="119" max="119" width="11.7109375" style="45" customWidth="1"/>
    <col min="120" max="131" width="9.140625" style="45" customWidth="1"/>
    <col min="132" max="135" width="11.42578125" style="45" customWidth="1"/>
    <col min="136" max="137" width="12.5703125" style="45" bestFit="1" customWidth="1"/>
    <col min="138" max="138" width="11.42578125" style="45" customWidth="1"/>
    <col min="139" max="141" width="9.140625" style="45" customWidth="1"/>
    <col min="142" max="142" width="12.7109375" style="45" customWidth="1"/>
    <col min="143" max="151" width="9.140625" style="45" customWidth="1"/>
    <col min="152" max="152" width="9.140625" style="51" customWidth="1"/>
    <col min="153" max="153" width="9.140625" style="45" customWidth="1"/>
    <col min="154" max="154" width="11.28515625" style="45" customWidth="1"/>
    <col min="155" max="155" width="9.140625" style="45" customWidth="1"/>
    <col min="156" max="157" width="8.85546875" style="45" bestFit="1" customWidth="1"/>
    <col min="158" max="160" width="9.140625" style="45" customWidth="1"/>
    <col min="161" max="162" width="13" style="45" customWidth="1"/>
    <col min="163" max="163" width="9.140625" style="45" customWidth="1"/>
    <col min="164" max="164" width="11" style="45" customWidth="1"/>
    <col min="165" max="16384" width="9.140625" style="45"/>
  </cols>
  <sheetData>
    <row r="1" spans="1:164" s="32" customFormat="1" ht="17.45" customHeight="1" x14ac:dyDescent="0.2">
      <c r="A1" s="31" t="s">
        <v>1214</v>
      </c>
      <c r="Q1" s="33"/>
      <c r="AE1" s="34"/>
      <c r="AF1" s="34"/>
      <c r="AO1" s="35" t="s">
        <v>859</v>
      </c>
      <c r="AP1" s="36"/>
      <c r="AQ1" s="36"/>
      <c r="AR1" s="36"/>
      <c r="AS1" s="36"/>
      <c r="AT1" s="36"/>
      <c r="AU1" s="36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7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7"/>
      <c r="CO1" s="37"/>
      <c r="CP1" s="37"/>
      <c r="CQ1" s="37"/>
      <c r="CR1" s="37"/>
      <c r="CS1" s="37"/>
      <c r="CT1" s="37"/>
      <c r="CU1" s="37"/>
      <c r="CV1" s="36"/>
      <c r="CW1" s="36"/>
      <c r="CX1" s="36"/>
      <c r="CY1" s="36"/>
      <c r="CZ1" s="36"/>
      <c r="DA1" s="36"/>
      <c r="DB1" s="36"/>
      <c r="DC1" s="36"/>
      <c r="DD1" s="39" t="s">
        <v>860</v>
      </c>
      <c r="DE1" s="39"/>
      <c r="DF1" s="39"/>
      <c r="DG1" s="40" t="s">
        <v>861</v>
      </c>
      <c r="DH1" s="40"/>
      <c r="DI1" s="41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3"/>
      <c r="EW1" s="42"/>
      <c r="EX1" s="44" t="s">
        <v>862</v>
      </c>
      <c r="EY1" s="44"/>
      <c r="EZ1" s="44"/>
      <c r="FA1" s="44"/>
      <c r="FB1" s="44"/>
    </row>
    <row r="2" spans="1:164" x14ac:dyDescent="0.25">
      <c r="G2" s="46" t="s">
        <v>863</v>
      </c>
      <c r="H2" s="47"/>
      <c r="I2" s="48"/>
      <c r="N2" s="45" t="s">
        <v>864</v>
      </c>
    </row>
    <row r="3" spans="1:164" s="52" customFormat="1" ht="38.25" customHeight="1" thickBot="1" x14ac:dyDescent="0.3">
      <c r="B3" s="53" t="s">
        <v>865</v>
      </c>
      <c r="C3" s="53" t="s">
        <v>1213</v>
      </c>
      <c r="D3" s="53" t="s">
        <v>866</v>
      </c>
      <c r="E3" s="53" t="s">
        <v>804</v>
      </c>
      <c r="F3" s="53" t="s">
        <v>867</v>
      </c>
      <c r="G3" s="53" t="s">
        <v>868</v>
      </c>
      <c r="H3" s="53" t="s">
        <v>869</v>
      </c>
      <c r="I3" s="53" t="s">
        <v>870</v>
      </c>
      <c r="J3" s="53" t="s">
        <v>871</v>
      </c>
      <c r="K3" s="53" t="s">
        <v>872</v>
      </c>
      <c r="L3" s="53" t="s">
        <v>873</v>
      </c>
      <c r="M3" s="53" t="s">
        <v>874</v>
      </c>
      <c r="N3" s="53" t="s">
        <v>875</v>
      </c>
      <c r="O3" s="53" t="s">
        <v>876</v>
      </c>
      <c r="P3" s="53" t="s">
        <v>877</v>
      </c>
      <c r="Q3" s="54" t="s">
        <v>878</v>
      </c>
      <c r="R3" s="53"/>
      <c r="S3" s="53" t="s">
        <v>879</v>
      </c>
      <c r="T3" s="53" t="s">
        <v>880</v>
      </c>
      <c r="U3" s="53" t="s">
        <v>881</v>
      </c>
      <c r="V3" s="53" t="s">
        <v>882</v>
      </c>
      <c r="W3" s="53" t="s">
        <v>883</v>
      </c>
      <c r="X3" s="53" t="s">
        <v>884</v>
      </c>
      <c r="Y3" s="53" t="s">
        <v>885</v>
      </c>
      <c r="Z3" s="53" t="s">
        <v>886</v>
      </c>
      <c r="AA3" s="53" t="s">
        <v>887</v>
      </c>
      <c r="AB3" s="53" t="s">
        <v>888</v>
      </c>
      <c r="AC3" s="53" t="s">
        <v>889</v>
      </c>
      <c r="AD3" s="53" t="s">
        <v>890</v>
      </c>
      <c r="AE3" s="53" t="s">
        <v>891</v>
      </c>
      <c r="AF3" s="53" t="s">
        <v>892</v>
      </c>
      <c r="AG3" s="53" t="s">
        <v>893</v>
      </c>
      <c r="AH3" s="53" t="s">
        <v>894</v>
      </c>
      <c r="AI3" s="53" t="s">
        <v>895</v>
      </c>
      <c r="AJ3" s="53" t="s">
        <v>896</v>
      </c>
      <c r="AK3" s="53" t="s">
        <v>897</v>
      </c>
      <c r="AL3" s="53" t="s">
        <v>898</v>
      </c>
      <c r="AM3" s="53" t="s">
        <v>899</v>
      </c>
      <c r="AN3" s="53" t="s">
        <v>900</v>
      </c>
      <c r="AO3" s="53"/>
      <c r="AP3" s="53" t="s">
        <v>901</v>
      </c>
      <c r="AQ3" s="53" t="s">
        <v>902</v>
      </c>
      <c r="AR3" s="53" t="s">
        <v>903</v>
      </c>
      <c r="AS3" s="53" t="s">
        <v>904</v>
      </c>
      <c r="AT3" s="53" t="s">
        <v>905</v>
      </c>
      <c r="AU3" s="53" t="s">
        <v>906</v>
      </c>
      <c r="AV3" s="53" t="s">
        <v>907</v>
      </c>
      <c r="AW3" s="53" t="s">
        <v>908</v>
      </c>
      <c r="AX3" s="53" t="s">
        <v>909</v>
      </c>
      <c r="AY3" s="53" t="s">
        <v>910</v>
      </c>
      <c r="AZ3" s="53" t="s">
        <v>911</v>
      </c>
      <c r="BA3" s="53" t="s">
        <v>912</v>
      </c>
      <c r="BB3" s="53" t="s">
        <v>913</v>
      </c>
      <c r="BC3" s="53" t="s">
        <v>914</v>
      </c>
      <c r="BD3" s="53" t="s">
        <v>915</v>
      </c>
      <c r="BE3" s="55" t="s">
        <v>916</v>
      </c>
      <c r="BF3" s="55" t="s">
        <v>917</v>
      </c>
      <c r="BG3" s="55" t="s">
        <v>918</v>
      </c>
      <c r="BH3" s="56" t="s">
        <v>448</v>
      </c>
      <c r="BI3" s="56" t="s">
        <v>919</v>
      </c>
      <c r="BJ3" s="56" t="s">
        <v>920</v>
      </c>
      <c r="BK3" s="56" t="s">
        <v>921</v>
      </c>
      <c r="BL3" s="56" t="s">
        <v>922</v>
      </c>
      <c r="BM3" s="56" t="s">
        <v>923</v>
      </c>
      <c r="BN3" s="56" t="s">
        <v>924</v>
      </c>
      <c r="BO3" s="56" t="s">
        <v>925</v>
      </c>
      <c r="BP3" s="56" t="s">
        <v>926</v>
      </c>
      <c r="BQ3" s="56" t="s">
        <v>927</v>
      </c>
      <c r="BR3" s="56" t="s">
        <v>928</v>
      </c>
      <c r="BS3" s="56" t="s">
        <v>929</v>
      </c>
      <c r="BT3" s="56" t="s">
        <v>930</v>
      </c>
      <c r="BU3" s="56" t="s">
        <v>931</v>
      </c>
      <c r="BV3" s="56" t="s">
        <v>932</v>
      </c>
      <c r="BW3" s="56" t="s">
        <v>933</v>
      </c>
      <c r="BX3" s="56" t="s">
        <v>934</v>
      </c>
      <c r="BY3" s="56" t="s">
        <v>935</v>
      </c>
      <c r="BZ3" s="56" t="s">
        <v>936</v>
      </c>
      <c r="CA3" s="53" t="s">
        <v>937</v>
      </c>
      <c r="CB3" s="55" t="s">
        <v>938</v>
      </c>
      <c r="CC3" s="53" t="s">
        <v>939</v>
      </c>
      <c r="CD3" s="53" t="s">
        <v>940</v>
      </c>
      <c r="CE3" s="53" t="s">
        <v>941</v>
      </c>
      <c r="CF3" s="53" t="s">
        <v>942</v>
      </c>
      <c r="CG3" s="53" t="s">
        <v>943</v>
      </c>
      <c r="CH3" s="53" t="s">
        <v>944</v>
      </c>
      <c r="CI3" s="53" t="s">
        <v>945</v>
      </c>
      <c r="CJ3" s="53" t="s">
        <v>946</v>
      </c>
      <c r="CK3" s="53" t="s">
        <v>947</v>
      </c>
      <c r="CL3" s="53"/>
      <c r="CM3" s="53"/>
      <c r="CN3" s="53" t="s">
        <v>948</v>
      </c>
      <c r="CO3" s="53" t="s">
        <v>949</v>
      </c>
      <c r="CP3" s="53" t="s">
        <v>950</v>
      </c>
      <c r="CQ3" s="53" t="s">
        <v>951</v>
      </c>
      <c r="CR3" s="53" t="s">
        <v>952</v>
      </c>
      <c r="CS3" s="53" t="s">
        <v>953</v>
      </c>
      <c r="CT3" s="53" t="s">
        <v>954</v>
      </c>
      <c r="CU3" s="53" t="s">
        <v>955</v>
      </c>
      <c r="CV3" s="53" t="s">
        <v>956</v>
      </c>
      <c r="CW3" s="53" t="s">
        <v>957</v>
      </c>
      <c r="CX3" s="53" t="s">
        <v>958</v>
      </c>
      <c r="CY3" s="53" t="s">
        <v>959</v>
      </c>
      <c r="CZ3" s="57" t="s">
        <v>960</v>
      </c>
      <c r="DA3" s="55" t="s">
        <v>961</v>
      </c>
      <c r="DB3" s="55" t="s">
        <v>962</v>
      </c>
      <c r="DC3" s="53" t="s">
        <v>963</v>
      </c>
      <c r="DD3" s="53" t="s">
        <v>964</v>
      </c>
      <c r="DE3" s="53" t="s">
        <v>965</v>
      </c>
      <c r="DF3" s="53"/>
      <c r="DG3" s="53" t="s">
        <v>966</v>
      </c>
      <c r="DH3" s="53" t="s">
        <v>967</v>
      </c>
      <c r="DI3" s="53" t="s">
        <v>968</v>
      </c>
      <c r="DJ3" s="53" t="s">
        <v>969</v>
      </c>
      <c r="DK3" s="53" t="s">
        <v>970</v>
      </c>
      <c r="DL3" s="53" t="s">
        <v>971</v>
      </c>
      <c r="DM3" s="53" t="s">
        <v>972</v>
      </c>
      <c r="DN3" s="53" t="s">
        <v>973</v>
      </c>
      <c r="DO3" s="53" t="s">
        <v>974</v>
      </c>
      <c r="DP3" s="53" t="s">
        <v>975</v>
      </c>
      <c r="DQ3" s="53" t="s">
        <v>976</v>
      </c>
      <c r="DR3" s="53" t="s">
        <v>977</v>
      </c>
      <c r="DS3" s="53" t="s">
        <v>978</v>
      </c>
      <c r="DT3" s="53" t="s">
        <v>979</v>
      </c>
      <c r="DU3" s="53" t="s">
        <v>980</v>
      </c>
      <c r="DV3" s="53" t="s">
        <v>981</v>
      </c>
      <c r="DW3" s="53" t="s">
        <v>982</v>
      </c>
      <c r="DX3" s="53" t="s">
        <v>983</v>
      </c>
      <c r="DY3" s="53" t="s">
        <v>984</v>
      </c>
      <c r="DZ3" s="53" t="s">
        <v>985</v>
      </c>
      <c r="EA3" s="53" t="s">
        <v>986</v>
      </c>
      <c r="EB3" s="53" t="s">
        <v>987</v>
      </c>
      <c r="EC3" s="53" t="s">
        <v>988</v>
      </c>
      <c r="ED3" s="53" t="s">
        <v>989</v>
      </c>
      <c r="EE3" s="53" t="s">
        <v>990</v>
      </c>
      <c r="EF3" s="53" t="s">
        <v>991</v>
      </c>
      <c r="EG3" s="53" t="s">
        <v>992</v>
      </c>
      <c r="EH3" s="53" t="s">
        <v>993</v>
      </c>
      <c r="EI3" s="53" t="s">
        <v>994</v>
      </c>
      <c r="EJ3" s="53" t="s">
        <v>995</v>
      </c>
      <c r="EK3" s="53" t="s">
        <v>996</v>
      </c>
      <c r="EL3" s="53" t="s">
        <v>997</v>
      </c>
      <c r="EM3" s="53" t="s">
        <v>998</v>
      </c>
      <c r="EN3" s="53" t="s">
        <v>999</v>
      </c>
      <c r="EO3" s="53" t="s">
        <v>1000</v>
      </c>
      <c r="EP3" s="53" t="s">
        <v>1001</v>
      </c>
      <c r="EQ3" s="53" t="s">
        <v>1002</v>
      </c>
      <c r="ER3" s="53" t="s">
        <v>1003</v>
      </c>
      <c r="ES3" s="53" t="s">
        <v>1004</v>
      </c>
      <c r="ET3" s="53" t="s">
        <v>1005</v>
      </c>
      <c r="EU3" s="53" t="s">
        <v>1006</v>
      </c>
      <c r="EV3" s="58" t="s">
        <v>1007</v>
      </c>
      <c r="EW3" s="53" t="s">
        <v>1008</v>
      </c>
      <c r="EX3" s="53" t="s">
        <v>1009</v>
      </c>
      <c r="EY3" s="53" t="s">
        <v>1010</v>
      </c>
      <c r="EZ3" s="53" t="s">
        <v>1011</v>
      </c>
      <c r="FA3" s="53" t="s">
        <v>1012</v>
      </c>
      <c r="FB3" s="53" t="s">
        <v>1013</v>
      </c>
      <c r="FC3" s="53"/>
      <c r="FD3" s="53" t="s">
        <v>1014</v>
      </c>
      <c r="FE3" s="53" t="s">
        <v>1015</v>
      </c>
      <c r="FF3" s="53" t="s">
        <v>1016</v>
      </c>
      <c r="FG3" s="53" t="s">
        <v>1017</v>
      </c>
      <c r="FH3" s="53" t="s">
        <v>1018</v>
      </c>
    </row>
    <row r="4" spans="1:164" ht="15" outlineLevel="1" x14ac:dyDescent="0.25">
      <c r="B4" s="59"/>
      <c r="D4" s="60"/>
      <c r="E4" s="60"/>
      <c r="F4" s="60"/>
      <c r="G4" s="60"/>
      <c r="H4" s="60"/>
      <c r="I4" s="60"/>
      <c r="J4" s="60"/>
      <c r="K4" s="61"/>
      <c r="L4" s="61"/>
      <c r="M4" s="61"/>
      <c r="N4" s="61"/>
      <c r="O4" s="61"/>
      <c r="P4" s="60"/>
      <c r="Q4" s="62"/>
      <c r="S4" s="61"/>
      <c r="V4" s="61"/>
      <c r="W4" s="61"/>
      <c r="X4" s="61"/>
      <c r="AB4" s="61"/>
      <c r="AC4" s="61"/>
      <c r="AD4" s="61"/>
      <c r="AE4" s="60"/>
      <c r="AF4" s="60"/>
      <c r="AG4" s="61"/>
      <c r="AH4" s="61"/>
      <c r="AI4" s="61"/>
      <c r="AJ4" s="61"/>
      <c r="AK4" s="61"/>
      <c r="AL4" s="61"/>
      <c r="AM4" s="61"/>
      <c r="AN4" s="61"/>
      <c r="AO4" s="60"/>
      <c r="AQ4" s="61"/>
      <c r="AR4" s="61"/>
      <c r="AS4" s="61"/>
      <c r="AT4" s="61"/>
      <c r="AU4" s="61"/>
      <c r="BN4" s="63"/>
      <c r="BO4" s="63"/>
      <c r="BP4" s="63"/>
      <c r="BQ4" s="63"/>
      <c r="BR4" s="63"/>
      <c r="BS4" s="63"/>
      <c r="CH4" s="64"/>
      <c r="CI4" s="65"/>
      <c r="CJ4" s="64"/>
      <c r="CK4" s="64"/>
      <c r="CQ4" s="60"/>
      <c r="EX4" s="66"/>
    </row>
    <row r="5" spans="1:164" ht="15" outlineLevel="1" x14ac:dyDescent="0.25">
      <c r="B5" s="45" t="s">
        <v>234</v>
      </c>
      <c r="C5" s="67" t="s">
        <v>526</v>
      </c>
      <c r="D5" s="68">
        <f t="shared" ref="D5:D28" si="0">F5+E5</f>
        <v>12</v>
      </c>
      <c r="E5" s="69">
        <v>10</v>
      </c>
      <c r="F5" s="69">
        <v>2</v>
      </c>
      <c r="G5" s="69"/>
      <c r="H5" s="69"/>
      <c r="I5" s="69"/>
      <c r="J5" s="69"/>
      <c r="K5" s="70" t="s">
        <v>1019</v>
      </c>
      <c r="L5" s="70" t="s">
        <v>1020</v>
      </c>
      <c r="M5" s="70"/>
      <c r="N5" s="70" t="s">
        <v>1021</v>
      </c>
      <c r="O5" s="70" t="s">
        <v>1022</v>
      </c>
      <c r="P5" s="71" t="s">
        <v>1023</v>
      </c>
      <c r="Q5" s="72">
        <v>6106</v>
      </c>
      <c r="R5" s="73" t="str">
        <f t="shared" ref="R5:R13" si="1">HYPERLINK("http://www.google.com/maps?hl=en&amp;q="&amp;CONCATENATE(N5," ",O5," ",P5),"Google")</f>
        <v>Google</v>
      </c>
      <c r="S5" s="70" t="s">
        <v>1024</v>
      </c>
      <c r="T5" s="74" t="str">
        <f>N5&amp;" "&amp;O5&amp;", "&amp;P5&amp;TEXT(Q5,"0####")</f>
        <v>90 Park Street Hartford, CT 06106</v>
      </c>
      <c r="U5" s="69"/>
      <c r="V5" s="70" t="s">
        <v>1025</v>
      </c>
      <c r="W5" s="70" t="s">
        <v>1026</v>
      </c>
      <c r="X5" s="45" t="s">
        <v>1027</v>
      </c>
      <c r="Y5" s="75">
        <v>0</v>
      </c>
      <c r="Z5" s="75" t="s">
        <v>1028</v>
      </c>
      <c r="AA5" s="75" t="s">
        <v>1029</v>
      </c>
      <c r="AB5" s="76" t="s">
        <v>1030</v>
      </c>
      <c r="AC5" s="45" t="s">
        <v>447</v>
      </c>
      <c r="AD5" s="45" t="str">
        <f t="shared" ref="AD5:AD28" si="2">S5&amp;" - c/o Stanton Management"</f>
        <v>STANTON REP 90 PARK STREET HARTFORD LLC - c/o Stanton Management</v>
      </c>
      <c r="AE5" s="71">
        <v>5116</v>
      </c>
      <c r="AF5" s="71"/>
      <c r="AG5" s="45" t="str">
        <f>IFERROR(INDEX('[1]LLC List'!$C$4:$C$50,MATCH($S5,'[1]LLC List'!$B$4:$B$50,0)),"")</f>
        <v>85-3810471</v>
      </c>
      <c r="AH5" s="77" t="s">
        <v>1031</v>
      </c>
      <c r="AI5" s="66">
        <v>5003</v>
      </c>
      <c r="AJ5" s="78">
        <v>0.49199999999999999</v>
      </c>
      <c r="AK5" s="79"/>
      <c r="AL5" s="45" t="s">
        <v>1032</v>
      </c>
      <c r="AM5" s="80" t="s">
        <v>1033</v>
      </c>
      <c r="AN5" s="81" t="s">
        <v>1034</v>
      </c>
      <c r="AO5" s="81"/>
      <c r="AP5" s="75">
        <v>1</v>
      </c>
      <c r="AQ5" s="82">
        <v>113200</v>
      </c>
      <c r="AR5" s="83">
        <f>AQ5*0.8*0.3/12</f>
        <v>2264</v>
      </c>
      <c r="AS5" s="83">
        <f t="shared" ref="AS5:AS13" si="3">AQ5*0.6*0.3/12</f>
        <v>1698</v>
      </c>
      <c r="AT5" s="84">
        <f t="shared" ref="AT5:AT23" si="4">IFERROR(IF(BE5/E5/12&gt;AR5,0,1),0)</f>
        <v>1</v>
      </c>
      <c r="AU5" s="84" t="s">
        <v>1035</v>
      </c>
      <c r="AV5" s="85">
        <f>'[1]Unit Mix Calc'!AA4</f>
        <v>260064</v>
      </c>
      <c r="AW5" s="86">
        <v>90000</v>
      </c>
      <c r="AX5" s="86">
        <v>48238.94</v>
      </c>
      <c r="AY5" s="86">
        <v>23000</v>
      </c>
      <c r="AZ5" s="87">
        <f t="shared" ref="AZ5:AZ28" si="5">(50*E5+150*EN5)*12</f>
        <v>7800</v>
      </c>
      <c r="BA5" s="88">
        <f t="shared" ref="BA5:BA28" si="6">500*E5</f>
        <v>5000</v>
      </c>
      <c r="BB5" s="88">
        <f t="shared" ref="BB5:BB28" si="7">E5*50*12</f>
        <v>6000</v>
      </c>
      <c r="BC5" s="89">
        <v>350</v>
      </c>
      <c r="BD5" s="88">
        <f t="shared" ref="BD5:BD26" si="8">150*E5+AV5*0.95*0.04</f>
        <v>11382.431999999999</v>
      </c>
      <c r="BE5" s="90">
        <v>195000</v>
      </c>
      <c r="BF5" s="91">
        <f>AW5+BE5</f>
        <v>285000</v>
      </c>
      <c r="BG5" s="92" t="e">
        <f>DC5*#REF!</f>
        <v>#REF!</v>
      </c>
      <c r="BH5" s="93">
        <v>925000</v>
      </c>
      <c r="BI5" s="93">
        <v>312294</v>
      </c>
      <c r="BJ5" s="93" t="s">
        <v>1036</v>
      </c>
      <c r="BK5" s="93">
        <v>925000</v>
      </c>
      <c r="BL5" s="94">
        <v>44713</v>
      </c>
      <c r="BM5" s="95">
        <v>0.9073526440390397</v>
      </c>
      <c r="BN5" s="63">
        <v>173.61111111111111</v>
      </c>
      <c r="BO5" s="63">
        <v>13</v>
      </c>
      <c r="BP5" s="96">
        <v>0.1</v>
      </c>
      <c r="BQ5" s="97">
        <f>1400/12</f>
        <v>116.66666666666667</v>
      </c>
      <c r="BR5" s="98">
        <v>30</v>
      </c>
      <c r="BS5" s="98">
        <v>12</v>
      </c>
      <c r="BT5" s="94" t="s">
        <v>1037</v>
      </c>
      <c r="BU5" s="93">
        <v>636020</v>
      </c>
      <c r="BV5" s="94">
        <v>44946</v>
      </c>
      <c r="BW5" s="99">
        <v>1</v>
      </c>
      <c r="BX5" s="100">
        <f t="shared" ref="BX5:BX28" si="9">BU5*0.3</f>
        <v>190806</v>
      </c>
      <c r="BY5" s="101" t="s">
        <v>1038</v>
      </c>
      <c r="BZ5" s="93">
        <v>30000</v>
      </c>
      <c r="CA5" s="102">
        <f>BZ5/BH5</f>
        <v>3.2432432432432434E-2</v>
      </c>
      <c r="CB5" s="90">
        <v>2600000</v>
      </c>
      <c r="CC5" s="94">
        <v>44242</v>
      </c>
      <c r="CD5" s="94">
        <v>44242</v>
      </c>
      <c r="CE5" s="94" t="s">
        <v>1029</v>
      </c>
      <c r="CF5" s="103" t="str">
        <f t="shared" ref="CF5:CF23" si="10">IF(E5&lt;10,"10/31/24","")</f>
        <v/>
      </c>
      <c r="CG5" s="104">
        <f t="shared" ref="CG5:CG12" si="11">+IF(BE5&gt;0,BE5/CB5,"")</f>
        <v>7.4999999999999997E-2</v>
      </c>
      <c r="CH5" s="105">
        <v>5</v>
      </c>
      <c r="CI5" s="106">
        <v>11548</v>
      </c>
      <c r="CJ5" s="64" t="s">
        <v>1029</v>
      </c>
      <c r="CK5" s="64" t="s">
        <v>1029</v>
      </c>
      <c r="CL5" s="104"/>
      <c r="CM5" s="104"/>
      <c r="CN5" s="104">
        <f>CG5-'[1]Summary - Incentives'!$E$43</f>
        <v>7.2499999999999995E-2</v>
      </c>
      <c r="CO5" s="92">
        <f t="shared" ref="CO5:CO12" si="12">BE5/CN5</f>
        <v>2689655.1724137934</v>
      </c>
      <c r="CP5" s="92">
        <f t="shared" ref="CP5:CP12" si="13">CO5-CB5</f>
        <v>89655.172413793392</v>
      </c>
      <c r="CQ5" s="81" t="s">
        <v>953</v>
      </c>
      <c r="CR5" s="75">
        <v>0</v>
      </c>
      <c r="CS5" s="50" t="s">
        <v>1039</v>
      </c>
      <c r="CT5" s="107">
        <v>796000</v>
      </c>
      <c r="CU5" s="108">
        <v>9.2499999999999999E-2</v>
      </c>
      <c r="CV5" s="109">
        <v>44805</v>
      </c>
      <c r="CW5" s="110">
        <f t="shared" ref="CW5:CW12" si="14">+IF(CT5&gt;0,CT5/CB5,"")</f>
        <v>0.30615384615384617</v>
      </c>
      <c r="CX5" s="111">
        <f t="shared" ref="CX5:CX12" si="15">IF(CY5&gt;0,BE5/CY5,"")</f>
        <v>1.4069580787099969</v>
      </c>
      <c r="CY5" s="112">
        <f>11549.74*12</f>
        <v>138596.88</v>
      </c>
      <c r="CZ5" s="113">
        <v>0.84</v>
      </c>
      <c r="DA5" s="86">
        <v>407000</v>
      </c>
      <c r="DB5" s="114">
        <f t="shared" ref="DB5:DB12" si="16">BH5+DA5</f>
        <v>1332000</v>
      </c>
      <c r="DC5" s="115">
        <v>9514.2857142857138</v>
      </c>
      <c r="DD5" s="115" t="s">
        <v>1040</v>
      </c>
      <c r="DE5" s="115"/>
      <c r="DF5" s="115"/>
      <c r="DG5" s="116">
        <v>1</v>
      </c>
      <c r="DH5" s="117" t="s">
        <v>1041</v>
      </c>
      <c r="DI5" s="117">
        <v>2021</v>
      </c>
      <c r="DJ5" s="115">
        <v>11758</v>
      </c>
      <c r="DK5" s="115"/>
      <c r="DL5" s="118"/>
      <c r="DM5" s="115">
        <v>19433.699219999999</v>
      </c>
      <c r="DN5" s="45" t="s">
        <v>1042</v>
      </c>
      <c r="DO5" s="45" t="s">
        <v>1043</v>
      </c>
      <c r="DP5" s="66">
        <v>4</v>
      </c>
      <c r="DQ5" s="119">
        <v>4902</v>
      </c>
      <c r="DR5" s="119"/>
      <c r="DS5" s="45" t="s">
        <v>1044</v>
      </c>
      <c r="DT5" s="45" t="s">
        <v>1045</v>
      </c>
      <c r="DU5" s="45" t="s">
        <v>1046</v>
      </c>
      <c r="DV5" s="45" t="s">
        <v>1046</v>
      </c>
      <c r="DW5" s="45" t="s">
        <v>1047</v>
      </c>
      <c r="DX5" s="45" t="s">
        <v>1048</v>
      </c>
      <c r="DY5" s="45">
        <f>10000/10/12</f>
        <v>83.333333333333329</v>
      </c>
      <c r="DZ5" s="66">
        <v>1</v>
      </c>
      <c r="EA5" s="45" t="str">
        <f t="shared" ref="EA5:EA12" si="17">DT5</f>
        <v>Gas</v>
      </c>
      <c r="EB5" s="45" t="s">
        <v>1049</v>
      </c>
      <c r="EC5" s="75">
        <v>1</v>
      </c>
      <c r="ED5" s="75">
        <v>1</v>
      </c>
      <c r="EE5" s="75">
        <v>1</v>
      </c>
      <c r="EF5" s="45" t="s">
        <v>1050</v>
      </c>
      <c r="EH5" s="75" t="s">
        <v>1029</v>
      </c>
      <c r="EI5" s="66">
        <v>4</v>
      </c>
      <c r="EJ5" s="66">
        <v>4</v>
      </c>
      <c r="EK5" s="66">
        <v>4</v>
      </c>
      <c r="EN5" s="75">
        <v>1</v>
      </c>
      <c r="EO5" s="66"/>
      <c r="EP5" s="66">
        <v>0</v>
      </c>
      <c r="EQ5" s="75">
        <v>1</v>
      </c>
      <c r="ER5" s="75">
        <v>1</v>
      </c>
      <c r="ES5" s="75">
        <v>1</v>
      </c>
      <c r="ET5" s="75">
        <v>1</v>
      </c>
      <c r="EU5" s="75"/>
      <c r="EV5" s="120">
        <v>15</v>
      </c>
      <c r="EW5" s="75">
        <v>1</v>
      </c>
      <c r="EX5" s="66">
        <v>21118674</v>
      </c>
      <c r="FA5" s="75">
        <v>1</v>
      </c>
      <c r="FB5" s="75">
        <v>1</v>
      </c>
      <c r="FD5" s="45" t="s">
        <v>1051</v>
      </c>
      <c r="FG5" s="45" t="s">
        <v>1052</v>
      </c>
    </row>
    <row r="6" spans="1:164" ht="15" outlineLevel="1" x14ac:dyDescent="0.25">
      <c r="B6" s="45" t="s">
        <v>235</v>
      </c>
      <c r="C6" s="67" t="s">
        <v>1054</v>
      </c>
      <c r="D6" s="68">
        <f t="shared" si="0"/>
        <v>16</v>
      </c>
      <c r="E6" s="69">
        <v>13</v>
      </c>
      <c r="F6" s="69">
        <v>3</v>
      </c>
      <c r="G6" s="69"/>
      <c r="H6" s="69"/>
      <c r="I6" s="69"/>
      <c r="J6" s="70"/>
      <c r="K6" s="70" t="s">
        <v>1055</v>
      </c>
      <c r="L6" s="70" t="s">
        <v>1056</v>
      </c>
      <c r="M6" s="70"/>
      <c r="N6" s="70" t="s">
        <v>1057</v>
      </c>
      <c r="O6" s="70" t="s">
        <v>1022</v>
      </c>
      <c r="P6" s="71" t="s">
        <v>1023</v>
      </c>
      <c r="Q6" s="72">
        <v>6114</v>
      </c>
      <c r="R6" s="73" t="str">
        <f t="shared" si="1"/>
        <v>Google</v>
      </c>
      <c r="S6" s="70" t="s">
        <v>1058</v>
      </c>
      <c r="T6" s="74" t="str">
        <f t="shared" ref="T6:T28" si="18">N6&amp;" "&amp;O6&amp;", "&amp;P6&amp;TEXT(Q6,"0####")</f>
        <v>97-103 Maple Ave Hartford, CT 06114</v>
      </c>
      <c r="U6" s="69"/>
      <c r="V6" s="70" t="s">
        <v>1025</v>
      </c>
      <c r="W6" s="70" t="s">
        <v>1026</v>
      </c>
      <c r="X6" s="45" t="s">
        <v>1027</v>
      </c>
      <c r="Y6" s="75">
        <v>0</v>
      </c>
      <c r="Z6" s="75" t="s">
        <v>1028</v>
      </c>
      <c r="AA6" s="75" t="s">
        <v>1029</v>
      </c>
      <c r="AB6" s="76" t="s">
        <v>1030</v>
      </c>
      <c r="AC6" s="45" t="s">
        <v>447</v>
      </c>
      <c r="AD6" s="45" t="str">
        <f t="shared" si="2"/>
        <v>SREP SOUTHEND LLC - c/o Stanton Management</v>
      </c>
      <c r="AE6" s="71">
        <v>5272</v>
      </c>
      <c r="AF6" s="71" t="s">
        <v>1059</v>
      </c>
      <c r="AG6" s="45" t="str">
        <f>IFERROR(INDEX('[1]LLC List'!$C$4:$C$50,MATCH($S6,'[1]LLC List'!$B$4:$B$50,0)),"")</f>
        <v>88-2005089</v>
      </c>
      <c r="AH6" s="77" t="s">
        <v>1060</v>
      </c>
      <c r="AI6" s="66">
        <v>5003</v>
      </c>
      <c r="AJ6" s="78">
        <v>0.49199999999999999</v>
      </c>
      <c r="AK6" s="79"/>
      <c r="AL6" s="45" t="s">
        <v>1032</v>
      </c>
      <c r="AM6" s="80" t="s">
        <v>1033</v>
      </c>
      <c r="AN6" s="81" t="s">
        <v>1034</v>
      </c>
      <c r="AO6" s="81"/>
      <c r="AP6" s="75">
        <v>1</v>
      </c>
      <c r="AQ6" s="82">
        <v>113200</v>
      </c>
      <c r="AR6" s="83">
        <f t="shared" ref="AR6:AR13" si="19">AQ6*0.8*0.3/12</f>
        <v>2264</v>
      </c>
      <c r="AS6" s="83">
        <f t="shared" si="3"/>
        <v>1698</v>
      </c>
      <c r="AT6" s="84">
        <f t="shared" si="4"/>
        <v>1</v>
      </c>
      <c r="AU6" s="84" t="s">
        <v>1035</v>
      </c>
      <c r="AV6" s="85">
        <f t="shared" ref="AV6:AV12" si="20">BE6+AW6</f>
        <v>304020</v>
      </c>
      <c r="AW6" s="86">
        <v>124648</v>
      </c>
      <c r="AX6" s="86">
        <v>38640.959999999999</v>
      </c>
      <c r="AY6" s="86">
        <f t="shared" ref="AY6:AY12" si="21">40000*(E6/47)</f>
        <v>11063.829787234043</v>
      </c>
      <c r="AZ6" s="87">
        <f t="shared" si="5"/>
        <v>9600</v>
      </c>
      <c r="BA6" s="88">
        <f t="shared" si="6"/>
        <v>6500</v>
      </c>
      <c r="BB6" s="88">
        <f t="shared" si="7"/>
        <v>7800</v>
      </c>
      <c r="BC6" s="89">
        <v>350</v>
      </c>
      <c r="BD6" s="88">
        <f t="shared" si="8"/>
        <v>13502.76</v>
      </c>
      <c r="BE6" s="91">
        <f t="shared" ref="BE6:BE12" si="22">BF6-AW6</f>
        <v>179372</v>
      </c>
      <c r="BF6" s="91">
        <f>25335*12</f>
        <v>304020</v>
      </c>
      <c r="BG6" s="92" t="e">
        <f>DC6*#REF!</f>
        <v>#REF!</v>
      </c>
      <c r="BH6" s="93">
        <v>1120000</v>
      </c>
      <c r="BI6" s="93">
        <v>275507.52</v>
      </c>
      <c r="BJ6" s="93" t="s">
        <v>1036</v>
      </c>
      <c r="BK6" s="93">
        <v>1225000</v>
      </c>
      <c r="BL6" s="94">
        <v>44713</v>
      </c>
      <c r="BM6" s="95">
        <v>1.0139619459788016</v>
      </c>
      <c r="BN6" s="63">
        <v>800</v>
      </c>
      <c r="BO6" s="63">
        <v>13</v>
      </c>
      <c r="BP6" s="96">
        <v>0.1</v>
      </c>
      <c r="BQ6" s="97">
        <f>1000/12</f>
        <v>83.333333333333329</v>
      </c>
      <c r="BR6" s="98">
        <v>30</v>
      </c>
      <c r="BS6" s="98">
        <v>12</v>
      </c>
      <c r="BT6" s="94" t="s">
        <v>1037</v>
      </c>
      <c r="BU6" s="93">
        <v>560420</v>
      </c>
      <c r="BV6" s="94">
        <v>44946</v>
      </c>
      <c r="BW6" s="99">
        <v>0.69199999999999995</v>
      </c>
      <c r="BX6" s="100">
        <f t="shared" si="9"/>
        <v>168126</v>
      </c>
      <c r="BY6" s="101" t="s">
        <v>1038</v>
      </c>
      <c r="BZ6" s="122"/>
      <c r="CA6" s="102">
        <v>4.8721906000000009E-2</v>
      </c>
      <c r="CB6" s="123">
        <f t="shared" ref="CB6:CB12" si="23">BE6/0.0675</f>
        <v>2657362.9629629627</v>
      </c>
      <c r="CC6" s="94">
        <v>44715</v>
      </c>
      <c r="CD6" s="94">
        <v>44715</v>
      </c>
      <c r="CE6" s="94" t="s">
        <v>1029</v>
      </c>
      <c r="CF6" s="103" t="str">
        <f t="shared" si="10"/>
        <v/>
      </c>
      <c r="CG6" s="104">
        <f t="shared" si="11"/>
        <v>6.7500000000000004E-2</v>
      </c>
      <c r="CH6" s="105">
        <v>2</v>
      </c>
      <c r="CI6" s="106">
        <v>6160</v>
      </c>
      <c r="CJ6" s="64" t="s">
        <v>1029</v>
      </c>
      <c r="CK6" s="64" t="s">
        <v>1029</v>
      </c>
      <c r="CL6" s="104"/>
      <c r="CM6" s="104"/>
      <c r="CN6" s="104">
        <f>CG6-'[1]Summary - Incentives'!$E$43</f>
        <v>6.5000000000000002E-2</v>
      </c>
      <c r="CO6" s="92">
        <f t="shared" si="12"/>
        <v>2759569.2307692305</v>
      </c>
      <c r="CP6" s="92">
        <f t="shared" si="13"/>
        <v>102206.26780626783</v>
      </c>
      <c r="CQ6" s="81" t="s">
        <v>1061</v>
      </c>
      <c r="CR6" s="75">
        <v>0</v>
      </c>
      <c r="CS6" s="50" t="s">
        <v>1039</v>
      </c>
      <c r="CT6" s="107">
        <v>896000</v>
      </c>
      <c r="CU6" s="108">
        <v>8.2500000000000004E-2</v>
      </c>
      <c r="CV6" s="109">
        <v>45446</v>
      </c>
      <c r="CW6" s="110">
        <f t="shared" si="14"/>
        <v>0.33717637089400804</v>
      </c>
      <c r="CX6" s="111">
        <f t="shared" si="15"/>
        <v>2.7612684729064041</v>
      </c>
      <c r="CY6" s="112">
        <f t="shared" ref="CY6:CY12" si="24">CT6*0.0725</f>
        <v>64959.999999999993</v>
      </c>
      <c r="CZ6" s="113">
        <v>0.80500000000000005</v>
      </c>
      <c r="DA6" s="86">
        <v>313600</v>
      </c>
      <c r="DB6" s="114">
        <f t="shared" si="16"/>
        <v>1433600</v>
      </c>
      <c r="DC6" s="121">
        <f>66600/7</f>
        <v>9514.2857142857138</v>
      </c>
      <c r="DD6" s="121"/>
      <c r="DE6" s="121"/>
      <c r="DF6" s="121"/>
      <c r="DG6" s="116">
        <v>1</v>
      </c>
      <c r="DH6" s="117" t="s">
        <v>1062</v>
      </c>
      <c r="DI6" s="117">
        <v>2023</v>
      </c>
      <c r="DJ6" s="115">
        <v>17758</v>
      </c>
      <c r="DK6" s="115">
        <v>13464</v>
      </c>
      <c r="DL6" s="118"/>
      <c r="DM6" s="115">
        <v>6000</v>
      </c>
      <c r="DN6" s="45" t="s">
        <v>1042</v>
      </c>
      <c r="DO6" s="45" t="s">
        <v>1043</v>
      </c>
      <c r="DP6" s="66">
        <v>4</v>
      </c>
      <c r="DQ6" s="119">
        <v>3366</v>
      </c>
      <c r="DR6" s="119" t="s">
        <v>1063</v>
      </c>
      <c r="DS6" s="45" t="s">
        <v>1044</v>
      </c>
      <c r="DT6" s="45" t="s">
        <v>1045</v>
      </c>
      <c r="DU6" s="124" t="s">
        <v>1064</v>
      </c>
      <c r="DV6" s="124" t="s">
        <v>1065</v>
      </c>
      <c r="DW6" s="45" t="s">
        <v>1047</v>
      </c>
      <c r="DX6" s="45" t="s">
        <v>1045</v>
      </c>
      <c r="DZ6" s="66">
        <v>16</v>
      </c>
      <c r="EA6" s="45" t="str">
        <f t="shared" si="17"/>
        <v>Gas</v>
      </c>
      <c r="EB6" s="45" t="s">
        <v>1066</v>
      </c>
      <c r="EC6" s="75">
        <v>1</v>
      </c>
      <c r="ED6" s="75">
        <v>1</v>
      </c>
      <c r="EE6" s="75">
        <v>1</v>
      </c>
      <c r="EF6" s="45" t="s">
        <v>1050</v>
      </c>
      <c r="EH6" s="75" t="s">
        <v>1029</v>
      </c>
      <c r="EI6" s="115">
        <v>3</v>
      </c>
      <c r="EJ6" s="115">
        <v>4</v>
      </c>
      <c r="EK6" s="115">
        <v>9</v>
      </c>
      <c r="EL6" s="115">
        <v>0</v>
      </c>
      <c r="EM6" s="115">
        <v>0</v>
      </c>
      <c r="EN6" s="75">
        <v>1</v>
      </c>
      <c r="EO6" s="115"/>
      <c r="EP6" s="115">
        <v>0</v>
      </c>
      <c r="EQ6" s="75">
        <v>1</v>
      </c>
      <c r="ER6" s="75">
        <v>1</v>
      </c>
      <c r="ES6" s="75">
        <v>1</v>
      </c>
      <c r="ET6" s="75">
        <v>1</v>
      </c>
      <c r="EU6" s="75">
        <v>1</v>
      </c>
      <c r="EV6" s="120">
        <v>0</v>
      </c>
      <c r="EW6" s="75">
        <v>0</v>
      </c>
      <c r="EX6" s="66">
        <v>21129203</v>
      </c>
      <c r="EY6" s="115"/>
      <c r="EZ6" s="75"/>
      <c r="FA6" s="75">
        <v>1</v>
      </c>
      <c r="FB6" s="75">
        <v>1</v>
      </c>
      <c r="FC6" s="121"/>
      <c r="FD6" s="45" t="s">
        <v>1051</v>
      </c>
      <c r="FE6" s="66">
        <v>51325199032</v>
      </c>
      <c r="FG6" s="45" t="s">
        <v>1052</v>
      </c>
    </row>
    <row r="7" spans="1:164" ht="15" outlineLevel="1" x14ac:dyDescent="0.25">
      <c r="B7" s="45" t="s">
        <v>236</v>
      </c>
      <c r="C7" s="67" t="s">
        <v>1067</v>
      </c>
      <c r="D7" s="68">
        <f t="shared" si="0"/>
        <v>6</v>
      </c>
      <c r="E7" s="69">
        <v>6</v>
      </c>
      <c r="F7" s="69"/>
      <c r="G7" s="69"/>
      <c r="H7" s="69"/>
      <c r="I7" s="69"/>
      <c r="J7" s="69"/>
      <c r="K7" s="70" t="s">
        <v>1055</v>
      </c>
      <c r="L7" s="70" t="s">
        <v>1068</v>
      </c>
      <c r="M7" s="70"/>
      <c r="N7" s="70" t="s">
        <v>1069</v>
      </c>
      <c r="O7" s="70" t="s">
        <v>1022</v>
      </c>
      <c r="P7" s="71" t="s">
        <v>1023</v>
      </c>
      <c r="Q7" s="72">
        <v>6114</v>
      </c>
      <c r="R7" s="73" t="str">
        <f t="shared" si="1"/>
        <v>Google</v>
      </c>
      <c r="S7" s="70" t="s">
        <v>1058</v>
      </c>
      <c r="T7" s="74" t="str">
        <f t="shared" si="18"/>
        <v>222-224 Maple Ave Hartford, CT 06114</v>
      </c>
      <c r="U7" s="69"/>
      <c r="V7" s="70" t="s">
        <v>1070</v>
      </c>
      <c r="W7" s="70" t="s">
        <v>1071</v>
      </c>
      <c r="X7" s="45" t="s">
        <v>1072</v>
      </c>
      <c r="Y7" s="75">
        <v>0</v>
      </c>
      <c r="Z7" s="75" t="s">
        <v>1028</v>
      </c>
      <c r="AA7" s="75" t="s">
        <v>1073</v>
      </c>
      <c r="AB7" s="76" t="s">
        <v>1030</v>
      </c>
      <c r="AC7" s="45" t="s">
        <v>447</v>
      </c>
      <c r="AD7" s="45" t="str">
        <f t="shared" si="2"/>
        <v>SREP SOUTHEND LLC - c/o Stanton Management</v>
      </c>
      <c r="AE7" s="71">
        <v>5272</v>
      </c>
      <c r="AF7" s="71" t="s">
        <v>1059</v>
      </c>
      <c r="AG7" s="45" t="str">
        <f>IFERROR(INDEX('[1]LLC List'!$C$4:$C$50,MATCH($S7,'[1]LLC List'!$B$4:$B$50,0)),"")</f>
        <v>88-2005089</v>
      </c>
      <c r="AH7" s="67" t="s">
        <v>1074</v>
      </c>
      <c r="AI7" s="66">
        <v>5002</v>
      </c>
      <c r="AJ7" s="78">
        <v>0.47899999999999998</v>
      </c>
      <c r="AK7" s="79"/>
      <c r="AL7" s="45" t="s">
        <v>1032</v>
      </c>
      <c r="AM7" s="80" t="s">
        <v>1033</v>
      </c>
      <c r="AN7" s="81" t="s">
        <v>1034</v>
      </c>
      <c r="AO7" s="81"/>
      <c r="AP7" s="75">
        <v>1</v>
      </c>
      <c r="AQ7" s="82">
        <v>113200</v>
      </c>
      <c r="AR7" s="83">
        <f t="shared" si="19"/>
        <v>2264</v>
      </c>
      <c r="AS7" s="83">
        <f t="shared" si="3"/>
        <v>1698</v>
      </c>
      <c r="AT7" s="84">
        <f t="shared" si="4"/>
        <v>1</v>
      </c>
      <c r="AU7" s="84" t="s">
        <v>1035</v>
      </c>
      <c r="AV7" s="85">
        <f t="shared" si="20"/>
        <v>96480</v>
      </c>
      <c r="AW7" s="86">
        <v>38592</v>
      </c>
      <c r="AX7" s="86"/>
      <c r="AY7" s="86">
        <f t="shared" si="21"/>
        <v>5106.3829787234035</v>
      </c>
      <c r="AZ7" s="87">
        <f t="shared" si="5"/>
        <v>5400</v>
      </c>
      <c r="BA7" s="88">
        <f t="shared" si="6"/>
        <v>3000</v>
      </c>
      <c r="BB7" s="88">
        <f t="shared" si="7"/>
        <v>3600</v>
      </c>
      <c r="BC7" s="88"/>
      <c r="BD7" s="88">
        <f t="shared" si="8"/>
        <v>4566.24</v>
      </c>
      <c r="BE7" s="91">
        <f t="shared" si="22"/>
        <v>57888</v>
      </c>
      <c r="BF7" s="91">
        <f>8040*12</f>
        <v>96480</v>
      </c>
      <c r="BG7" s="92" t="e">
        <f>DC7*#REF!</f>
        <v>#REF!</v>
      </c>
      <c r="BH7" s="93">
        <v>420000</v>
      </c>
      <c r="BI7" s="93">
        <v>103315.32</v>
      </c>
      <c r="BJ7" s="93" t="s">
        <v>1036</v>
      </c>
      <c r="BK7" s="93">
        <v>400000</v>
      </c>
      <c r="BL7" s="94">
        <v>44713</v>
      </c>
      <c r="BM7" s="95">
        <v>0.96682517511277166</v>
      </c>
      <c r="BN7" s="63">
        <v>800</v>
      </c>
      <c r="BO7" s="63">
        <v>13</v>
      </c>
      <c r="BP7" s="96">
        <v>0.1</v>
      </c>
      <c r="BQ7" s="97">
        <f t="shared" ref="BQ7:BQ12" si="25">1000/12</f>
        <v>83.333333333333329</v>
      </c>
      <c r="BR7" s="98">
        <v>30</v>
      </c>
      <c r="BS7" s="98">
        <v>12</v>
      </c>
      <c r="BT7" s="94" t="s">
        <v>1037</v>
      </c>
      <c r="BU7" s="93"/>
      <c r="BV7" s="94">
        <v>44946</v>
      </c>
      <c r="BW7" s="99"/>
      <c r="BX7" s="100">
        <f t="shared" si="9"/>
        <v>0</v>
      </c>
      <c r="BY7" s="101" t="s">
        <v>1075</v>
      </c>
      <c r="BZ7" s="93"/>
      <c r="CA7" s="102">
        <v>4.8721906000000009E-2</v>
      </c>
      <c r="CB7" s="123">
        <f t="shared" si="23"/>
        <v>857600</v>
      </c>
      <c r="CC7" s="94">
        <v>44715</v>
      </c>
      <c r="CD7" s="94">
        <v>44715</v>
      </c>
      <c r="CE7" s="94" t="s">
        <v>1029</v>
      </c>
      <c r="CF7" s="103" t="str">
        <f t="shared" si="10"/>
        <v>10/31/24</v>
      </c>
      <c r="CG7" s="104">
        <f t="shared" si="11"/>
        <v>6.7500000000000004E-2</v>
      </c>
      <c r="CH7" s="105">
        <v>2</v>
      </c>
      <c r="CI7" s="106">
        <v>2310</v>
      </c>
      <c r="CJ7" s="64" t="s">
        <v>1029</v>
      </c>
      <c r="CK7" s="64" t="s">
        <v>1029</v>
      </c>
      <c r="CL7" s="104"/>
      <c r="CM7" s="104"/>
      <c r="CN7" s="104">
        <f>CG7-'[1]Summary - Incentives'!$E$43</f>
        <v>6.5000000000000002E-2</v>
      </c>
      <c r="CO7" s="92">
        <f t="shared" si="12"/>
        <v>890584.61538461538</v>
      </c>
      <c r="CP7" s="92">
        <f t="shared" si="13"/>
        <v>32984.615384615376</v>
      </c>
      <c r="CQ7" s="81" t="s">
        <v>1061</v>
      </c>
      <c r="CR7" s="75">
        <v>0</v>
      </c>
      <c r="CS7" s="50" t="s">
        <v>1039</v>
      </c>
      <c r="CT7" s="107">
        <v>336000</v>
      </c>
      <c r="CU7" s="108">
        <v>8.2500000000000004E-2</v>
      </c>
      <c r="CV7" s="109">
        <v>45446</v>
      </c>
      <c r="CW7" s="110">
        <f t="shared" si="14"/>
        <v>0.39179104477611942</v>
      </c>
      <c r="CX7" s="111">
        <f t="shared" si="15"/>
        <v>2.3763546798029558</v>
      </c>
      <c r="CY7" s="112">
        <f t="shared" si="24"/>
        <v>24360</v>
      </c>
      <c r="CZ7" s="113">
        <v>0.80500000000000005</v>
      </c>
      <c r="DA7" s="86">
        <v>117600</v>
      </c>
      <c r="DB7" s="114">
        <f t="shared" si="16"/>
        <v>537600</v>
      </c>
      <c r="DC7" s="121">
        <f t="shared" ref="DC7:DC12" si="26">66600/7</f>
        <v>9514.2857142857138</v>
      </c>
      <c r="DD7" s="121"/>
      <c r="DE7" s="121"/>
      <c r="DF7" s="121"/>
      <c r="DG7" s="116">
        <v>1</v>
      </c>
      <c r="DH7" s="117" t="s">
        <v>1076</v>
      </c>
      <c r="DI7" s="117">
        <v>2023</v>
      </c>
      <c r="DJ7" s="115">
        <v>9836</v>
      </c>
      <c r="DK7" s="115"/>
      <c r="DL7" s="118"/>
      <c r="DM7" s="121"/>
      <c r="DN7" s="45" t="s">
        <v>1042</v>
      </c>
      <c r="DO7" s="45" t="s">
        <v>1077</v>
      </c>
      <c r="DP7" s="66">
        <v>3</v>
      </c>
      <c r="DQ7" s="119">
        <f>DJ7/3</f>
        <v>3278.6666666666665</v>
      </c>
      <c r="DR7" s="119" t="s">
        <v>1063</v>
      </c>
      <c r="DT7" s="45" t="s">
        <v>1045</v>
      </c>
      <c r="DU7" s="124" t="s">
        <v>1064</v>
      </c>
      <c r="DV7" s="124" t="s">
        <v>1065</v>
      </c>
      <c r="DW7" s="45" t="s">
        <v>1047</v>
      </c>
      <c r="DX7" s="45" t="s">
        <v>1078</v>
      </c>
      <c r="DZ7" s="66">
        <v>6</v>
      </c>
      <c r="EA7" s="45" t="str">
        <f t="shared" si="17"/>
        <v>Gas</v>
      </c>
      <c r="EB7" s="45" t="s">
        <v>1066</v>
      </c>
      <c r="EC7" s="75">
        <v>1</v>
      </c>
      <c r="ED7" s="75">
        <v>1</v>
      </c>
      <c r="EE7" s="75">
        <v>1</v>
      </c>
      <c r="EF7" s="45" t="s">
        <v>1050</v>
      </c>
      <c r="EH7" s="75" t="s">
        <v>1029</v>
      </c>
      <c r="EI7" s="115">
        <v>0</v>
      </c>
      <c r="EJ7" s="115">
        <v>0</v>
      </c>
      <c r="EK7" s="115">
        <v>6</v>
      </c>
      <c r="EL7" s="115">
        <v>0</v>
      </c>
      <c r="EM7" s="115">
        <v>0</v>
      </c>
      <c r="EN7" s="75">
        <v>1</v>
      </c>
      <c r="EO7" s="115"/>
      <c r="EP7" s="115">
        <v>1</v>
      </c>
      <c r="EQ7" s="75">
        <v>1</v>
      </c>
      <c r="ER7" s="75">
        <v>1</v>
      </c>
      <c r="ES7" s="75">
        <v>1</v>
      </c>
      <c r="ET7" s="75">
        <v>1</v>
      </c>
      <c r="EU7" s="75">
        <v>1</v>
      </c>
      <c r="EV7" s="120">
        <v>0</v>
      </c>
      <c r="EW7" s="75">
        <v>0</v>
      </c>
      <c r="EX7" s="66">
        <v>21128744</v>
      </c>
      <c r="EY7" s="115"/>
      <c r="EZ7" s="115"/>
      <c r="FA7" s="75">
        <v>1</v>
      </c>
      <c r="FB7" s="115" t="s">
        <v>1029</v>
      </c>
      <c r="FC7" s="121"/>
      <c r="FD7" s="45" t="s">
        <v>1051</v>
      </c>
      <c r="FE7" s="66">
        <v>51046199030</v>
      </c>
      <c r="FG7" s="45" t="s">
        <v>1052</v>
      </c>
    </row>
    <row r="8" spans="1:164" ht="15" outlineLevel="1" x14ac:dyDescent="0.25">
      <c r="B8" s="45" t="s">
        <v>237</v>
      </c>
      <c r="C8" s="67" t="s">
        <v>1079</v>
      </c>
      <c r="D8" s="68">
        <f t="shared" si="0"/>
        <v>6</v>
      </c>
      <c r="E8" s="69">
        <v>6</v>
      </c>
      <c r="F8" s="69"/>
      <c r="G8" s="69"/>
      <c r="H8" s="69"/>
      <c r="I8" s="69"/>
      <c r="J8" s="69"/>
      <c r="K8" s="70" t="s">
        <v>1055</v>
      </c>
      <c r="L8" s="70" t="s">
        <v>1080</v>
      </c>
      <c r="M8" s="70"/>
      <c r="N8" s="70" t="s">
        <v>1081</v>
      </c>
      <c r="O8" s="70" t="s">
        <v>1022</v>
      </c>
      <c r="P8" s="71" t="s">
        <v>1023</v>
      </c>
      <c r="Q8" s="72">
        <v>6114</v>
      </c>
      <c r="R8" s="73" t="str">
        <f t="shared" si="1"/>
        <v>Google</v>
      </c>
      <c r="S8" s="70" t="s">
        <v>1058</v>
      </c>
      <c r="T8" s="74" t="str">
        <f t="shared" si="18"/>
        <v>43-45 Franklin Ave Hartford, CT 06114</v>
      </c>
      <c r="U8" s="69"/>
      <c r="V8" s="70" t="s">
        <v>1070</v>
      </c>
      <c r="W8" s="70" t="s">
        <v>1071</v>
      </c>
      <c r="X8" s="45" t="s">
        <v>1072</v>
      </c>
      <c r="Y8" s="75">
        <v>0</v>
      </c>
      <c r="Z8" s="75" t="s">
        <v>1028</v>
      </c>
      <c r="AA8" s="75" t="s">
        <v>1029</v>
      </c>
      <c r="AB8" s="76" t="s">
        <v>1030</v>
      </c>
      <c r="AC8" s="45" t="s">
        <v>447</v>
      </c>
      <c r="AD8" s="45" t="str">
        <f t="shared" si="2"/>
        <v>SREP SOUTHEND LLC - c/o Stanton Management</v>
      </c>
      <c r="AE8" s="71">
        <v>5272</v>
      </c>
      <c r="AF8" s="71" t="s">
        <v>1059</v>
      </c>
      <c r="AG8" s="45" t="str">
        <f>IFERROR(INDEX('[1]LLC List'!$C$4:$C$50,MATCH($S8,'[1]LLC List'!$B$4:$B$50,0)),"")</f>
        <v>88-2005089</v>
      </c>
      <c r="AH8" s="67" t="s">
        <v>1074</v>
      </c>
      <c r="AI8" s="66">
        <v>5002</v>
      </c>
      <c r="AJ8" s="78">
        <v>0.47899999999999998</v>
      </c>
      <c r="AK8" s="79"/>
      <c r="AL8" s="45" t="s">
        <v>1032</v>
      </c>
      <c r="AM8" s="80" t="s">
        <v>1033</v>
      </c>
      <c r="AN8" s="81" t="s">
        <v>1034</v>
      </c>
      <c r="AO8" s="81"/>
      <c r="AP8" s="75">
        <v>1</v>
      </c>
      <c r="AQ8" s="82">
        <v>113200</v>
      </c>
      <c r="AR8" s="83">
        <f t="shared" si="19"/>
        <v>2264</v>
      </c>
      <c r="AS8" s="83">
        <f t="shared" si="3"/>
        <v>1698</v>
      </c>
      <c r="AT8" s="84">
        <f t="shared" si="4"/>
        <v>1</v>
      </c>
      <c r="AU8" s="84" t="s">
        <v>1035</v>
      </c>
      <c r="AV8" s="85">
        <f t="shared" si="20"/>
        <v>172500</v>
      </c>
      <c r="AW8" s="86">
        <v>72450</v>
      </c>
      <c r="AX8" s="86">
        <v>38539.599999999999</v>
      </c>
      <c r="AY8" s="86">
        <f t="shared" si="21"/>
        <v>5106.3829787234035</v>
      </c>
      <c r="AZ8" s="87">
        <f t="shared" si="5"/>
        <v>5400</v>
      </c>
      <c r="BA8" s="88">
        <f t="shared" si="6"/>
        <v>3000</v>
      </c>
      <c r="BB8" s="88">
        <f t="shared" si="7"/>
        <v>3600</v>
      </c>
      <c r="BC8" s="89">
        <v>350</v>
      </c>
      <c r="BD8" s="88">
        <f t="shared" si="8"/>
        <v>7455</v>
      </c>
      <c r="BE8" s="91">
        <f t="shared" si="22"/>
        <v>100050</v>
      </c>
      <c r="BF8" s="91">
        <f>14375*12</f>
        <v>172500</v>
      </c>
      <c r="BG8" s="92" t="e">
        <f>DC8*#REF!</f>
        <v>#REF!</v>
      </c>
      <c r="BH8" s="93">
        <v>420000</v>
      </c>
      <c r="BI8" s="93">
        <v>103315.32</v>
      </c>
      <c r="BJ8" s="93" t="s">
        <v>1036</v>
      </c>
      <c r="BK8" s="93">
        <v>450000</v>
      </c>
      <c r="BL8" s="94">
        <v>44713</v>
      </c>
      <c r="BM8" s="95">
        <v>1.0141326374656316</v>
      </c>
      <c r="BN8" s="63">
        <v>800</v>
      </c>
      <c r="BO8" s="63">
        <v>13</v>
      </c>
      <c r="BP8" s="96">
        <v>0.1</v>
      </c>
      <c r="BQ8" s="97">
        <f t="shared" si="25"/>
        <v>83.333333333333329</v>
      </c>
      <c r="BR8" s="98">
        <v>30</v>
      </c>
      <c r="BS8" s="98">
        <v>12</v>
      </c>
      <c r="BT8" s="94" t="s">
        <v>1037</v>
      </c>
      <c r="BU8" s="93">
        <v>558950</v>
      </c>
      <c r="BV8" s="94"/>
      <c r="BW8" s="99">
        <v>1</v>
      </c>
      <c r="BX8" s="100">
        <f>BU8*0.3</f>
        <v>167685</v>
      </c>
      <c r="BY8" s="101" t="s">
        <v>1075</v>
      </c>
      <c r="BZ8" s="93"/>
      <c r="CA8" s="102">
        <v>4.8721906000000009E-2</v>
      </c>
      <c r="CB8" s="123">
        <f t="shared" si="23"/>
        <v>1482222.222222222</v>
      </c>
      <c r="CC8" s="94">
        <v>44715</v>
      </c>
      <c r="CD8" s="94">
        <v>44715</v>
      </c>
      <c r="CE8" s="94" t="s">
        <v>1029</v>
      </c>
      <c r="CF8" s="103" t="str">
        <f t="shared" si="10"/>
        <v>10/31/24</v>
      </c>
      <c r="CG8" s="104">
        <f t="shared" si="11"/>
        <v>6.7500000000000004E-2</v>
      </c>
      <c r="CH8" s="105">
        <v>2</v>
      </c>
      <c r="CI8" s="106">
        <v>2310</v>
      </c>
      <c r="CJ8" s="64" t="s">
        <v>1029</v>
      </c>
      <c r="CK8" s="64" t="s">
        <v>1029</v>
      </c>
      <c r="CL8" s="104"/>
      <c r="CM8" s="104"/>
      <c r="CN8" s="104">
        <f>CG8-'[1]Summary - Incentives'!$E$43</f>
        <v>6.5000000000000002E-2</v>
      </c>
      <c r="CO8" s="92">
        <f t="shared" si="12"/>
        <v>1539230.7692307692</v>
      </c>
      <c r="CP8" s="92">
        <f t="shared" si="13"/>
        <v>57008.547008547233</v>
      </c>
      <c r="CQ8" s="81" t="s">
        <v>1061</v>
      </c>
      <c r="CR8" s="75">
        <v>0</v>
      </c>
      <c r="CS8" s="50" t="s">
        <v>1039</v>
      </c>
      <c r="CT8" s="107">
        <v>336000</v>
      </c>
      <c r="CU8" s="108">
        <v>8.2500000000000004E-2</v>
      </c>
      <c r="CV8" s="109">
        <v>45446</v>
      </c>
      <c r="CW8" s="110">
        <f t="shared" si="14"/>
        <v>0.22668665667166421</v>
      </c>
      <c r="CX8" s="111">
        <f t="shared" si="15"/>
        <v>4.1071428571428568</v>
      </c>
      <c r="CY8" s="112">
        <f t="shared" si="24"/>
        <v>24360</v>
      </c>
      <c r="CZ8" s="113">
        <v>0.80500000000000005</v>
      </c>
      <c r="DA8" s="86">
        <v>117600</v>
      </c>
      <c r="DB8" s="114">
        <f t="shared" si="16"/>
        <v>537600</v>
      </c>
      <c r="DC8" s="121">
        <f t="shared" si="26"/>
        <v>9514.2857142857138</v>
      </c>
      <c r="DD8" s="121"/>
      <c r="DE8" s="121"/>
      <c r="DF8" s="121"/>
      <c r="DG8" s="116">
        <v>1</v>
      </c>
      <c r="DH8" s="117" t="s">
        <v>1041</v>
      </c>
      <c r="DI8" s="117">
        <v>2023</v>
      </c>
      <c r="DJ8" s="115">
        <v>9836</v>
      </c>
      <c r="DK8" s="115"/>
      <c r="DL8" s="118"/>
      <c r="DM8" s="115">
        <v>11704</v>
      </c>
      <c r="DN8" s="45" t="s">
        <v>1042</v>
      </c>
      <c r="DO8" s="45" t="s">
        <v>1082</v>
      </c>
      <c r="DP8" s="66">
        <v>3</v>
      </c>
      <c r="DQ8" s="119">
        <v>1654</v>
      </c>
      <c r="DR8" s="119" t="s">
        <v>1063</v>
      </c>
      <c r="DS8" s="45" t="s">
        <v>1044</v>
      </c>
      <c r="DT8" s="45" t="s">
        <v>1045</v>
      </c>
      <c r="DU8" s="124" t="s">
        <v>1064</v>
      </c>
      <c r="DV8" s="124" t="s">
        <v>1065</v>
      </c>
      <c r="DW8" s="45" t="s">
        <v>1047</v>
      </c>
      <c r="DX8" s="45" t="s">
        <v>1078</v>
      </c>
      <c r="DZ8" s="66">
        <v>6</v>
      </c>
      <c r="EA8" s="45" t="str">
        <f t="shared" si="17"/>
        <v>Gas</v>
      </c>
      <c r="EB8" s="45" t="s">
        <v>1066</v>
      </c>
      <c r="EC8" s="75">
        <v>1</v>
      </c>
      <c r="ED8" s="75">
        <v>1</v>
      </c>
      <c r="EE8" s="75">
        <v>1</v>
      </c>
      <c r="EF8" s="45" t="s">
        <v>1050</v>
      </c>
      <c r="EH8" s="75" t="s">
        <v>1029</v>
      </c>
      <c r="EI8" s="115">
        <v>0</v>
      </c>
      <c r="EJ8" s="115">
        <v>0</v>
      </c>
      <c r="EK8" s="115">
        <v>1</v>
      </c>
      <c r="EL8" s="115">
        <v>5</v>
      </c>
      <c r="EM8" s="115">
        <v>0</v>
      </c>
      <c r="EN8" s="75">
        <v>1</v>
      </c>
      <c r="EO8" s="115"/>
      <c r="EP8" s="115">
        <v>1</v>
      </c>
      <c r="EQ8" s="75">
        <v>1</v>
      </c>
      <c r="ER8" s="75">
        <v>1</v>
      </c>
      <c r="ES8" s="75">
        <v>1</v>
      </c>
      <c r="ET8" s="75">
        <v>1</v>
      </c>
      <c r="EU8" s="75">
        <v>1</v>
      </c>
      <c r="EV8" s="120">
        <v>0</v>
      </c>
      <c r="EW8" s="75">
        <v>0</v>
      </c>
      <c r="EX8" s="66">
        <v>21128743</v>
      </c>
      <c r="EY8" s="115"/>
      <c r="EZ8" s="115"/>
      <c r="FA8" s="115"/>
      <c r="FB8" s="115"/>
      <c r="FC8" s="121"/>
      <c r="FD8" s="45" t="s">
        <v>1051</v>
      </c>
      <c r="FE8" s="66">
        <v>51041589011</v>
      </c>
      <c r="FG8" s="45" t="s">
        <v>1052</v>
      </c>
    </row>
    <row r="9" spans="1:164" ht="15" outlineLevel="1" x14ac:dyDescent="0.25">
      <c r="B9" s="45" t="s">
        <v>238</v>
      </c>
      <c r="C9" s="67" t="s">
        <v>1083</v>
      </c>
      <c r="D9" s="68">
        <f t="shared" si="0"/>
        <v>4</v>
      </c>
      <c r="E9" s="69">
        <v>4</v>
      </c>
      <c r="F9" s="69"/>
      <c r="G9" s="69"/>
      <c r="H9" s="69"/>
      <c r="I9" s="69"/>
      <c r="J9" s="69"/>
      <c r="K9" s="70" t="s">
        <v>1055</v>
      </c>
      <c r="L9" s="70" t="s">
        <v>1084</v>
      </c>
      <c r="M9" s="70"/>
      <c r="N9" s="70" t="s">
        <v>1085</v>
      </c>
      <c r="O9" s="70" t="s">
        <v>1022</v>
      </c>
      <c r="P9" s="71" t="s">
        <v>1023</v>
      </c>
      <c r="Q9" s="72">
        <v>6114</v>
      </c>
      <c r="R9" s="73" t="str">
        <f t="shared" si="1"/>
        <v>Google</v>
      </c>
      <c r="S9" s="70" t="s">
        <v>1058</v>
      </c>
      <c r="T9" s="74" t="str">
        <f t="shared" si="18"/>
        <v>47 Franklin Ave Hartford, CT 06114</v>
      </c>
      <c r="U9" s="69"/>
      <c r="V9" s="70" t="s">
        <v>1070</v>
      </c>
      <c r="W9" s="70" t="s">
        <v>1071</v>
      </c>
      <c r="X9" s="45" t="s">
        <v>1072</v>
      </c>
      <c r="Y9" s="75">
        <v>0</v>
      </c>
      <c r="Z9" s="75" t="s">
        <v>1028</v>
      </c>
      <c r="AA9" s="75" t="s">
        <v>1029</v>
      </c>
      <c r="AB9" s="76" t="s">
        <v>1030</v>
      </c>
      <c r="AC9" s="45" t="s">
        <v>447</v>
      </c>
      <c r="AD9" s="45" t="str">
        <f t="shared" si="2"/>
        <v>SREP SOUTHEND LLC - c/o Stanton Management</v>
      </c>
      <c r="AE9" s="71">
        <v>5272</v>
      </c>
      <c r="AF9" s="71" t="s">
        <v>1059</v>
      </c>
      <c r="AG9" s="45" t="str">
        <f>IFERROR(INDEX('[1]LLC List'!$C$4:$C$50,MATCH($S9,'[1]LLC List'!$B$4:$B$50,0)),"")</f>
        <v>88-2005089</v>
      </c>
      <c r="AH9" s="77" t="s">
        <v>1086</v>
      </c>
      <c r="AI9" s="66">
        <v>5002</v>
      </c>
      <c r="AJ9" s="78">
        <v>0.47899999999999998</v>
      </c>
      <c r="AK9" s="79"/>
      <c r="AL9" s="45" t="s">
        <v>1032</v>
      </c>
      <c r="AM9" s="80" t="s">
        <v>1033</v>
      </c>
      <c r="AN9" s="81" t="s">
        <v>1034</v>
      </c>
      <c r="AP9" s="75">
        <v>1</v>
      </c>
      <c r="AQ9" s="82">
        <v>113200</v>
      </c>
      <c r="AR9" s="83">
        <f t="shared" si="19"/>
        <v>2264</v>
      </c>
      <c r="AS9" s="83">
        <f t="shared" si="3"/>
        <v>1698</v>
      </c>
      <c r="AT9" s="84">
        <f t="shared" si="4"/>
        <v>1</v>
      </c>
      <c r="AU9" s="84" t="s">
        <v>1035</v>
      </c>
      <c r="AV9" s="85">
        <f t="shared" si="20"/>
        <v>67200</v>
      </c>
      <c r="AW9" s="86">
        <v>25536</v>
      </c>
      <c r="AX9" s="86">
        <v>11236.1</v>
      </c>
      <c r="AY9" s="86">
        <f t="shared" si="21"/>
        <v>3404.255319148936</v>
      </c>
      <c r="AZ9" s="87">
        <f t="shared" si="5"/>
        <v>2400</v>
      </c>
      <c r="BA9" s="88">
        <f t="shared" si="6"/>
        <v>2000</v>
      </c>
      <c r="BB9" s="88">
        <f t="shared" si="7"/>
        <v>2400</v>
      </c>
      <c r="BC9" s="88"/>
      <c r="BD9" s="88">
        <f t="shared" si="8"/>
        <v>3153.6</v>
      </c>
      <c r="BE9" s="91">
        <f t="shared" si="22"/>
        <v>41664</v>
      </c>
      <c r="BF9" s="91">
        <f>5600*12</f>
        <v>67200</v>
      </c>
      <c r="BG9" s="92" t="e">
        <f>DC9*#REF!</f>
        <v>#REF!</v>
      </c>
      <c r="BH9" s="93">
        <v>280000</v>
      </c>
      <c r="BI9" s="93">
        <v>68876.88</v>
      </c>
      <c r="BJ9" s="93" t="s">
        <v>1036</v>
      </c>
      <c r="BK9" s="93">
        <v>325000</v>
      </c>
      <c r="BL9" s="94">
        <v>44713</v>
      </c>
      <c r="BM9" s="95">
        <v>1.0055582349399295</v>
      </c>
      <c r="BN9" s="63">
        <v>800</v>
      </c>
      <c r="BO9" s="63">
        <v>13</v>
      </c>
      <c r="BP9" s="96">
        <v>0.1</v>
      </c>
      <c r="BQ9" s="97">
        <f t="shared" si="25"/>
        <v>83.333333333333329</v>
      </c>
      <c r="BR9" s="98">
        <v>30</v>
      </c>
      <c r="BS9" s="98">
        <v>12</v>
      </c>
      <c r="BT9" s="94" t="s">
        <v>1037</v>
      </c>
      <c r="BU9" s="93">
        <v>162960</v>
      </c>
      <c r="BV9" s="94">
        <v>44946</v>
      </c>
      <c r="BW9" s="99">
        <v>1</v>
      </c>
      <c r="BX9" s="100">
        <f t="shared" si="9"/>
        <v>48888</v>
      </c>
      <c r="BY9" s="101" t="s">
        <v>1038</v>
      </c>
      <c r="BZ9" s="93"/>
      <c r="CA9" s="102">
        <v>4.8721906000000009E-2</v>
      </c>
      <c r="CB9" s="123">
        <f t="shared" si="23"/>
        <v>617244.44444444438</v>
      </c>
      <c r="CC9" s="94">
        <v>44715</v>
      </c>
      <c r="CD9" s="94">
        <v>44715</v>
      </c>
      <c r="CE9" s="94" t="s">
        <v>1029</v>
      </c>
      <c r="CF9" s="103" t="str">
        <f t="shared" si="10"/>
        <v>10/31/24</v>
      </c>
      <c r="CG9" s="104">
        <f t="shared" si="11"/>
        <v>6.7500000000000004E-2</v>
      </c>
      <c r="CH9" s="105">
        <v>2</v>
      </c>
      <c r="CI9" s="106">
        <v>1540</v>
      </c>
      <c r="CJ9" s="64" t="s">
        <v>1029</v>
      </c>
      <c r="CK9" s="64" t="s">
        <v>1029</v>
      </c>
      <c r="CL9" s="104"/>
      <c r="CM9" s="104"/>
      <c r="CN9" s="104">
        <f>CG9-'[1]Summary - Incentives'!$E$43</f>
        <v>6.5000000000000002E-2</v>
      </c>
      <c r="CO9" s="92">
        <f t="shared" si="12"/>
        <v>640984.61538461538</v>
      </c>
      <c r="CP9" s="92">
        <f t="shared" si="13"/>
        <v>23740.170940170996</v>
      </c>
      <c r="CQ9" s="81" t="s">
        <v>1061</v>
      </c>
      <c r="CR9" s="75">
        <v>0</v>
      </c>
      <c r="CS9" s="50" t="s">
        <v>1039</v>
      </c>
      <c r="CT9" s="107">
        <v>224000</v>
      </c>
      <c r="CU9" s="108">
        <v>8.2500000000000004E-2</v>
      </c>
      <c r="CV9" s="109">
        <v>45446</v>
      </c>
      <c r="CW9" s="110">
        <f t="shared" si="14"/>
        <v>0.36290322580645162</v>
      </c>
      <c r="CX9" s="111">
        <f t="shared" si="15"/>
        <v>2.5655172413793106</v>
      </c>
      <c r="CY9" s="112">
        <f t="shared" si="24"/>
        <v>16239.999999999998</v>
      </c>
      <c r="CZ9" s="113">
        <v>0.80500000000000005</v>
      </c>
      <c r="DA9" s="86">
        <v>78400</v>
      </c>
      <c r="DB9" s="114">
        <f t="shared" si="16"/>
        <v>358400</v>
      </c>
      <c r="DC9" s="121">
        <f t="shared" si="26"/>
        <v>9514.2857142857138</v>
      </c>
      <c r="DD9" s="121"/>
      <c r="DE9" s="121"/>
      <c r="DF9" s="121"/>
      <c r="DG9" s="116">
        <v>1</v>
      </c>
      <c r="DH9" s="117" t="s">
        <v>1087</v>
      </c>
      <c r="DI9" s="117">
        <v>2023</v>
      </c>
      <c r="DJ9" s="115">
        <v>5070</v>
      </c>
      <c r="DK9" s="115"/>
      <c r="DL9" s="118"/>
      <c r="DM9" s="115">
        <v>3416</v>
      </c>
      <c r="DN9" s="45" t="s">
        <v>1088</v>
      </c>
      <c r="DO9" s="45" t="s">
        <v>1089</v>
      </c>
      <c r="DP9" s="66">
        <v>2</v>
      </c>
      <c r="DQ9" s="126"/>
      <c r="DR9" s="119" t="s">
        <v>1063</v>
      </c>
      <c r="DS9" s="45" t="s">
        <v>1044</v>
      </c>
      <c r="DT9" s="45" t="s">
        <v>1078</v>
      </c>
      <c r="DU9" s="124" t="s">
        <v>1064</v>
      </c>
      <c r="DV9" s="124" t="s">
        <v>1065</v>
      </c>
      <c r="DW9" s="45" t="s">
        <v>1047</v>
      </c>
      <c r="DX9" s="45" t="s">
        <v>1078</v>
      </c>
      <c r="DZ9" s="66">
        <v>1</v>
      </c>
      <c r="EA9" s="45" t="str">
        <f t="shared" si="17"/>
        <v>Electric</v>
      </c>
      <c r="EB9" s="45" t="s">
        <v>1066</v>
      </c>
      <c r="EC9" s="75">
        <v>1</v>
      </c>
      <c r="ED9" s="75">
        <v>1</v>
      </c>
      <c r="EE9" s="75">
        <v>1</v>
      </c>
      <c r="EF9" s="45" t="s">
        <v>1050</v>
      </c>
      <c r="EH9" s="75" t="s">
        <v>1029</v>
      </c>
      <c r="EI9" s="115">
        <v>0</v>
      </c>
      <c r="EJ9" s="115">
        <v>0</v>
      </c>
      <c r="EK9" s="115">
        <v>4</v>
      </c>
      <c r="EL9" s="115">
        <v>0</v>
      </c>
      <c r="EM9" s="115">
        <v>0</v>
      </c>
      <c r="EN9" s="75"/>
      <c r="EO9" s="115"/>
      <c r="EP9" s="115">
        <v>1</v>
      </c>
      <c r="EQ9" s="75">
        <v>1</v>
      </c>
      <c r="ER9" s="75">
        <v>1</v>
      </c>
      <c r="ES9" s="75">
        <v>1</v>
      </c>
      <c r="ET9" s="75">
        <v>1</v>
      </c>
      <c r="EU9" s="75">
        <v>1</v>
      </c>
      <c r="EV9" s="120">
        <v>5</v>
      </c>
      <c r="EW9" s="75">
        <v>1</v>
      </c>
      <c r="EX9" s="66">
        <v>21128739</v>
      </c>
      <c r="EY9" s="115"/>
      <c r="EZ9" s="115"/>
      <c r="FA9" s="115"/>
      <c r="FB9" s="115"/>
      <c r="FC9" s="121"/>
      <c r="FD9" s="45" t="s">
        <v>1051</v>
      </c>
      <c r="FE9" s="66">
        <v>51441589017</v>
      </c>
      <c r="FG9" s="45" t="s">
        <v>1052</v>
      </c>
    </row>
    <row r="10" spans="1:164" ht="15" outlineLevel="1" x14ac:dyDescent="0.25">
      <c r="B10" s="45" t="s">
        <v>239</v>
      </c>
      <c r="C10" s="67" t="s">
        <v>1090</v>
      </c>
      <c r="D10" s="68">
        <f t="shared" si="0"/>
        <v>6</v>
      </c>
      <c r="E10" s="69">
        <v>6</v>
      </c>
      <c r="F10" s="69"/>
      <c r="G10" s="69"/>
      <c r="H10" s="69"/>
      <c r="I10" s="69"/>
      <c r="J10" s="69"/>
      <c r="K10" s="70" t="s">
        <v>1055</v>
      </c>
      <c r="L10" s="70" t="s">
        <v>1091</v>
      </c>
      <c r="M10" s="70"/>
      <c r="N10" s="70" t="s">
        <v>1092</v>
      </c>
      <c r="O10" s="70" t="s">
        <v>1022</v>
      </c>
      <c r="P10" s="71" t="s">
        <v>1023</v>
      </c>
      <c r="Q10" s="72">
        <v>6114</v>
      </c>
      <c r="R10" s="73" t="str">
        <f t="shared" si="1"/>
        <v>Google</v>
      </c>
      <c r="S10" s="70" t="s">
        <v>1058</v>
      </c>
      <c r="T10" s="74" t="str">
        <f t="shared" si="18"/>
        <v>15-17 Whitmore Street Hartford, CT 06114</v>
      </c>
      <c r="U10" s="69"/>
      <c r="V10" s="70" t="s">
        <v>1070</v>
      </c>
      <c r="W10" s="70" t="s">
        <v>1071</v>
      </c>
      <c r="X10" s="45" t="s">
        <v>1072</v>
      </c>
      <c r="Y10" s="75">
        <v>0</v>
      </c>
      <c r="Z10" s="75" t="s">
        <v>1028</v>
      </c>
      <c r="AA10" s="75" t="s">
        <v>1029</v>
      </c>
      <c r="AB10" s="76" t="s">
        <v>1030</v>
      </c>
      <c r="AC10" s="45" t="s">
        <v>447</v>
      </c>
      <c r="AD10" s="45" t="str">
        <f t="shared" si="2"/>
        <v>SREP SOUTHEND LLC - c/o Stanton Management</v>
      </c>
      <c r="AE10" s="71">
        <v>5272</v>
      </c>
      <c r="AF10" s="71" t="s">
        <v>1059</v>
      </c>
      <c r="AG10" s="45" t="str">
        <f>IFERROR(INDEX('[1]LLC List'!$C$4:$C$50,MATCH($S10,'[1]LLC List'!$B$4:$B$50,0)),"")</f>
        <v>88-2005089</v>
      </c>
      <c r="AH10" s="77" t="s">
        <v>1093</v>
      </c>
      <c r="AI10" s="66">
        <v>5001</v>
      </c>
      <c r="AJ10" s="78">
        <v>0.36399999999999999</v>
      </c>
      <c r="AK10" s="79"/>
      <c r="AL10" s="45" t="s">
        <v>1032</v>
      </c>
      <c r="AM10" s="80" t="s">
        <v>1033</v>
      </c>
      <c r="AN10" s="81" t="s">
        <v>1034</v>
      </c>
      <c r="AO10" s="81"/>
      <c r="AP10" s="75">
        <v>1</v>
      </c>
      <c r="AQ10" s="82">
        <v>113200</v>
      </c>
      <c r="AR10" s="83">
        <f t="shared" si="19"/>
        <v>2264</v>
      </c>
      <c r="AS10" s="83">
        <f t="shared" si="3"/>
        <v>1698</v>
      </c>
      <c r="AT10" s="84">
        <f t="shared" si="4"/>
        <v>1</v>
      </c>
      <c r="AU10" s="84" t="s">
        <v>1035</v>
      </c>
      <c r="AV10" s="85">
        <f t="shared" si="20"/>
        <v>135000</v>
      </c>
      <c r="AW10" s="86">
        <v>54000</v>
      </c>
      <c r="AX10" s="86">
        <v>16854.14</v>
      </c>
      <c r="AY10" s="86">
        <f t="shared" si="21"/>
        <v>5106.3829787234035</v>
      </c>
      <c r="AZ10" s="87">
        <f t="shared" si="5"/>
        <v>5400</v>
      </c>
      <c r="BA10" s="88">
        <f t="shared" si="6"/>
        <v>3000</v>
      </c>
      <c r="BB10" s="88">
        <f t="shared" si="7"/>
        <v>3600</v>
      </c>
      <c r="BC10" s="88"/>
      <c r="BD10" s="88">
        <f t="shared" si="8"/>
        <v>6030</v>
      </c>
      <c r="BE10" s="91">
        <f t="shared" si="22"/>
        <v>81000</v>
      </c>
      <c r="BF10" s="91">
        <f>11250*12</f>
        <v>135000</v>
      </c>
      <c r="BG10" s="92" t="e">
        <f>DC10*#REF!</f>
        <v>#REF!</v>
      </c>
      <c r="BH10" s="93">
        <v>420000</v>
      </c>
      <c r="BI10" s="93">
        <v>103315.32</v>
      </c>
      <c r="BJ10" s="93" t="s">
        <v>1036</v>
      </c>
      <c r="BK10" s="93">
        <v>400000</v>
      </c>
      <c r="BL10" s="94">
        <v>44713</v>
      </c>
      <c r="BM10" s="95">
        <v>1.0578855727090279</v>
      </c>
      <c r="BN10" s="63">
        <v>800</v>
      </c>
      <c r="BO10" s="63">
        <v>13</v>
      </c>
      <c r="BP10" s="96">
        <v>0.1</v>
      </c>
      <c r="BQ10" s="97">
        <f t="shared" si="25"/>
        <v>83.333333333333329</v>
      </c>
      <c r="BR10" s="98">
        <v>30</v>
      </c>
      <c r="BS10" s="98">
        <v>12</v>
      </c>
      <c r="BT10" s="94" t="s">
        <v>1037</v>
      </c>
      <c r="BU10" s="93">
        <v>244440</v>
      </c>
      <c r="BV10" s="94">
        <v>44946</v>
      </c>
      <c r="BW10" s="99">
        <v>1</v>
      </c>
      <c r="BX10" s="100">
        <f t="shared" si="9"/>
        <v>73332</v>
      </c>
      <c r="BY10" s="101" t="s">
        <v>1094</v>
      </c>
      <c r="BZ10" s="93"/>
      <c r="CA10" s="102">
        <v>4.8721906000000009E-2</v>
      </c>
      <c r="CB10" s="123">
        <f t="shared" si="23"/>
        <v>1200000</v>
      </c>
      <c r="CC10" s="94">
        <v>44715</v>
      </c>
      <c r="CD10" s="94">
        <v>44715</v>
      </c>
      <c r="CE10" s="94" t="s">
        <v>1029</v>
      </c>
      <c r="CF10" s="103" t="str">
        <f t="shared" si="10"/>
        <v>10/31/24</v>
      </c>
      <c r="CG10" s="104">
        <f t="shared" si="11"/>
        <v>6.7500000000000004E-2</v>
      </c>
      <c r="CH10" s="105">
        <v>2</v>
      </c>
      <c r="CI10" s="106">
        <v>2310</v>
      </c>
      <c r="CJ10" s="64" t="s">
        <v>1029</v>
      </c>
      <c r="CK10" s="64" t="s">
        <v>1029</v>
      </c>
      <c r="CL10" s="104"/>
      <c r="CM10" s="104"/>
      <c r="CN10" s="104">
        <f>CG10-'[1]Summary - Incentives'!$E$43</f>
        <v>6.5000000000000002E-2</v>
      </c>
      <c r="CO10" s="92">
        <f t="shared" si="12"/>
        <v>1246153.846153846</v>
      </c>
      <c r="CP10" s="92">
        <f t="shared" si="13"/>
        <v>46153.846153846011</v>
      </c>
      <c r="CQ10" s="81" t="s">
        <v>1061</v>
      </c>
      <c r="CR10" s="75">
        <v>0</v>
      </c>
      <c r="CS10" s="50" t="s">
        <v>1039</v>
      </c>
      <c r="CT10" s="107">
        <v>336000</v>
      </c>
      <c r="CU10" s="108">
        <v>8.2500000000000004E-2</v>
      </c>
      <c r="CV10" s="109">
        <v>45446</v>
      </c>
      <c r="CW10" s="110">
        <f t="shared" si="14"/>
        <v>0.28000000000000003</v>
      </c>
      <c r="CX10" s="111">
        <f t="shared" si="15"/>
        <v>3.3251231527093594</v>
      </c>
      <c r="CY10" s="112">
        <f t="shared" si="24"/>
        <v>24360</v>
      </c>
      <c r="CZ10" s="113">
        <v>0.80500000000000005</v>
      </c>
      <c r="DA10" s="86">
        <v>117600</v>
      </c>
      <c r="DB10" s="114">
        <f t="shared" si="16"/>
        <v>537600</v>
      </c>
      <c r="DC10" s="121">
        <f t="shared" si="26"/>
        <v>9514.2857142857138</v>
      </c>
      <c r="DD10" s="121"/>
      <c r="DE10" s="121"/>
      <c r="DF10" s="121"/>
      <c r="DG10" s="116">
        <v>1</v>
      </c>
      <c r="DH10" s="117" t="s">
        <v>1095</v>
      </c>
      <c r="DI10" s="117">
        <v>2023</v>
      </c>
      <c r="DJ10" s="115">
        <v>8303</v>
      </c>
      <c r="DK10" s="115"/>
      <c r="DL10" s="118"/>
      <c r="DM10" s="115">
        <v>5556</v>
      </c>
      <c r="DN10" s="45" t="s">
        <v>1042</v>
      </c>
      <c r="DO10" s="45" t="s">
        <v>1043</v>
      </c>
      <c r="DP10" s="66">
        <v>3</v>
      </c>
      <c r="DQ10" s="119">
        <v>1852</v>
      </c>
      <c r="DR10" s="119" t="s">
        <v>1063</v>
      </c>
      <c r="DS10" s="45" t="s">
        <v>1096</v>
      </c>
      <c r="DT10" s="45" t="s">
        <v>1045</v>
      </c>
      <c r="DU10" s="125" t="s">
        <v>1064</v>
      </c>
      <c r="DV10" s="124" t="s">
        <v>1065</v>
      </c>
      <c r="DW10" s="45" t="s">
        <v>1047</v>
      </c>
      <c r="DX10" s="45" t="s">
        <v>1078</v>
      </c>
      <c r="DZ10" s="66">
        <v>6</v>
      </c>
      <c r="EA10" s="45" t="str">
        <f t="shared" si="17"/>
        <v>Gas</v>
      </c>
      <c r="EB10" s="45" t="s">
        <v>1066</v>
      </c>
      <c r="EC10" s="75">
        <v>1</v>
      </c>
      <c r="ED10" s="75">
        <v>1</v>
      </c>
      <c r="EE10" s="75">
        <v>1</v>
      </c>
      <c r="EF10" s="45" t="s">
        <v>1050</v>
      </c>
      <c r="EH10" s="75" t="s">
        <v>1029</v>
      </c>
      <c r="EI10" s="115">
        <v>0</v>
      </c>
      <c r="EJ10" s="115">
        <v>0</v>
      </c>
      <c r="EK10" s="115">
        <v>6</v>
      </c>
      <c r="EL10" s="115">
        <v>0</v>
      </c>
      <c r="EM10" s="115">
        <v>0</v>
      </c>
      <c r="EN10" s="75">
        <v>1</v>
      </c>
      <c r="EO10" s="115"/>
      <c r="EP10" s="115">
        <v>0</v>
      </c>
      <c r="EQ10" s="75">
        <v>1</v>
      </c>
      <c r="ER10" s="75">
        <v>1</v>
      </c>
      <c r="ES10" s="75">
        <v>1</v>
      </c>
      <c r="ET10" s="75">
        <v>1</v>
      </c>
      <c r="EU10" s="75">
        <v>1</v>
      </c>
      <c r="EV10" s="120">
        <v>8</v>
      </c>
      <c r="EW10" s="75">
        <v>1</v>
      </c>
      <c r="EX10" s="66">
        <v>21128742</v>
      </c>
      <c r="EY10" s="115"/>
      <c r="EZ10" s="75"/>
      <c r="FA10" s="75">
        <v>1</v>
      </c>
      <c r="FB10" s="75">
        <v>1</v>
      </c>
      <c r="FC10" s="121"/>
      <c r="FD10" s="45" t="s">
        <v>1051</v>
      </c>
      <c r="FE10" s="66">
        <v>51764789004</v>
      </c>
      <c r="FG10" s="45" t="s">
        <v>1052</v>
      </c>
    </row>
    <row r="11" spans="1:164" ht="15" outlineLevel="1" x14ac:dyDescent="0.25">
      <c r="B11" s="45" t="s">
        <v>240</v>
      </c>
      <c r="C11" s="67" t="s">
        <v>1097</v>
      </c>
      <c r="D11" s="68">
        <f t="shared" si="0"/>
        <v>6</v>
      </c>
      <c r="E11" s="69">
        <v>6</v>
      </c>
      <c r="F11" s="69"/>
      <c r="G11" s="69"/>
      <c r="H11" s="69"/>
      <c r="I11" s="69"/>
      <c r="J11" s="69"/>
      <c r="K11" s="70" t="s">
        <v>1055</v>
      </c>
      <c r="L11" s="70" t="s">
        <v>1098</v>
      </c>
      <c r="M11" s="70"/>
      <c r="N11" s="70" t="s">
        <v>1099</v>
      </c>
      <c r="O11" s="70" t="s">
        <v>1022</v>
      </c>
      <c r="P11" s="71" t="s">
        <v>1023</v>
      </c>
      <c r="Q11" s="72">
        <v>6114</v>
      </c>
      <c r="R11" s="73" t="str">
        <f t="shared" si="1"/>
        <v>Google</v>
      </c>
      <c r="S11" s="70" t="s">
        <v>1058</v>
      </c>
      <c r="T11" s="74" t="str">
        <f t="shared" si="18"/>
        <v>36 Whitmore Street Hartford, CT 06114</v>
      </c>
      <c r="U11" s="69"/>
      <c r="V11" s="70" t="s">
        <v>1070</v>
      </c>
      <c r="W11" s="70" t="s">
        <v>1071</v>
      </c>
      <c r="X11" s="45" t="s">
        <v>1072</v>
      </c>
      <c r="Y11" s="75">
        <v>0</v>
      </c>
      <c r="Z11" s="75" t="s">
        <v>1028</v>
      </c>
      <c r="AA11" s="75" t="s">
        <v>1029</v>
      </c>
      <c r="AB11" s="76" t="s">
        <v>1030</v>
      </c>
      <c r="AC11" s="45" t="s">
        <v>447</v>
      </c>
      <c r="AD11" s="45" t="str">
        <f t="shared" si="2"/>
        <v>SREP SOUTHEND LLC - c/o Stanton Management</v>
      </c>
      <c r="AE11" s="71">
        <v>5272</v>
      </c>
      <c r="AF11" s="71" t="s">
        <v>1059</v>
      </c>
      <c r="AG11" s="45" t="str">
        <f>IFERROR(INDEX('[1]LLC List'!$C$4:$C$50,MATCH($S11,'[1]LLC List'!$B$4:$B$50,0)),"")</f>
        <v>88-2005089</v>
      </c>
      <c r="AH11" s="77" t="s">
        <v>1100</v>
      </c>
      <c r="AI11" s="66">
        <v>5001</v>
      </c>
      <c r="AJ11" s="78">
        <v>0.36399999999999999</v>
      </c>
      <c r="AK11" s="79"/>
      <c r="AL11" s="45" t="s">
        <v>1032</v>
      </c>
      <c r="AM11" s="80" t="s">
        <v>1033</v>
      </c>
      <c r="AN11" s="81" t="s">
        <v>1034</v>
      </c>
      <c r="AO11" s="81"/>
      <c r="AP11" s="75">
        <v>1</v>
      </c>
      <c r="AQ11" s="82">
        <v>113200</v>
      </c>
      <c r="AR11" s="83">
        <f t="shared" si="19"/>
        <v>2264</v>
      </c>
      <c r="AS11" s="83">
        <f t="shared" si="3"/>
        <v>1698</v>
      </c>
      <c r="AT11" s="84">
        <f t="shared" si="4"/>
        <v>1</v>
      </c>
      <c r="AU11" s="84" t="s">
        <v>1035</v>
      </c>
      <c r="AV11" s="85">
        <f t="shared" si="20"/>
        <v>100800</v>
      </c>
      <c r="AW11" s="86">
        <v>39312</v>
      </c>
      <c r="AX11" s="86">
        <v>16854.14</v>
      </c>
      <c r="AY11" s="86">
        <f t="shared" si="21"/>
        <v>5106.3829787234035</v>
      </c>
      <c r="AZ11" s="87">
        <f t="shared" si="5"/>
        <v>5400</v>
      </c>
      <c r="BA11" s="88">
        <f t="shared" si="6"/>
        <v>3000</v>
      </c>
      <c r="BB11" s="88">
        <f t="shared" si="7"/>
        <v>3600</v>
      </c>
      <c r="BC11" s="88"/>
      <c r="BD11" s="88">
        <f t="shared" si="8"/>
        <v>4730.3999999999996</v>
      </c>
      <c r="BE11" s="91">
        <f t="shared" si="22"/>
        <v>61488</v>
      </c>
      <c r="BF11" s="91">
        <f>8400*12</f>
        <v>100800</v>
      </c>
      <c r="BG11" s="92" t="e">
        <f>DC11*#REF!</f>
        <v>#REF!</v>
      </c>
      <c r="BH11" s="93">
        <v>420000</v>
      </c>
      <c r="BI11" s="93">
        <v>103315.32</v>
      </c>
      <c r="BJ11" s="93" t="s">
        <v>1036</v>
      </c>
      <c r="BK11" s="93">
        <v>310000</v>
      </c>
      <c r="BL11" s="94">
        <v>44713</v>
      </c>
      <c r="BM11" s="95">
        <v>1.0650813493709146</v>
      </c>
      <c r="BN11" s="63">
        <v>800</v>
      </c>
      <c r="BO11" s="63">
        <v>13</v>
      </c>
      <c r="BP11" s="96">
        <v>0.1</v>
      </c>
      <c r="BQ11" s="97">
        <f t="shared" si="25"/>
        <v>83.333333333333329</v>
      </c>
      <c r="BR11" s="98">
        <v>30</v>
      </c>
      <c r="BS11" s="98">
        <v>12</v>
      </c>
      <c r="BT11" s="94" t="s">
        <v>1037</v>
      </c>
      <c r="BU11" s="93">
        <v>244440</v>
      </c>
      <c r="BV11" s="94">
        <v>44946</v>
      </c>
      <c r="BW11" s="99">
        <v>0.83299999999999996</v>
      </c>
      <c r="BX11" s="100">
        <f t="shared" si="9"/>
        <v>73332</v>
      </c>
      <c r="BY11" s="101" t="s">
        <v>1038</v>
      </c>
      <c r="BZ11" s="93"/>
      <c r="CA11" s="102">
        <v>4.8721906000000009E-2</v>
      </c>
      <c r="CB11" s="123">
        <f t="shared" si="23"/>
        <v>910933.33333333326</v>
      </c>
      <c r="CC11" s="94">
        <v>44715</v>
      </c>
      <c r="CD11" s="94">
        <v>44715</v>
      </c>
      <c r="CE11" s="94" t="s">
        <v>1029</v>
      </c>
      <c r="CF11" s="103" t="str">
        <f t="shared" si="10"/>
        <v>10/31/24</v>
      </c>
      <c r="CG11" s="104">
        <f t="shared" si="11"/>
        <v>6.7500000000000004E-2</v>
      </c>
      <c r="CH11" s="105">
        <v>2</v>
      </c>
      <c r="CI11" s="106">
        <v>2310</v>
      </c>
      <c r="CJ11" s="64" t="s">
        <v>1029</v>
      </c>
      <c r="CK11" s="64" t="s">
        <v>1029</v>
      </c>
      <c r="CL11" s="104"/>
      <c r="CM11" s="104"/>
      <c r="CN11" s="104">
        <f>CG11-'[1]Summary - Incentives'!$E$43</f>
        <v>6.5000000000000002E-2</v>
      </c>
      <c r="CO11" s="92">
        <f t="shared" si="12"/>
        <v>945969.23076923075</v>
      </c>
      <c r="CP11" s="92">
        <f t="shared" si="13"/>
        <v>35035.897435897496</v>
      </c>
      <c r="CQ11" s="81" t="s">
        <v>1061</v>
      </c>
      <c r="CR11" s="75">
        <v>0</v>
      </c>
      <c r="CS11" s="50" t="s">
        <v>1039</v>
      </c>
      <c r="CT11" s="107">
        <v>336000</v>
      </c>
      <c r="CU11" s="108">
        <v>8.2500000000000004E-2</v>
      </c>
      <c r="CV11" s="109">
        <v>45446</v>
      </c>
      <c r="CW11" s="110">
        <f t="shared" si="14"/>
        <v>0.36885245901639346</v>
      </c>
      <c r="CX11" s="111">
        <f t="shared" si="15"/>
        <v>2.5241379310344829</v>
      </c>
      <c r="CY11" s="112">
        <f t="shared" si="24"/>
        <v>24360</v>
      </c>
      <c r="CZ11" s="113">
        <v>0.80500000000000005</v>
      </c>
      <c r="DA11" s="86">
        <v>117600</v>
      </c>
      <c r="DB11" s="114">
        <f t="shared" si="16"/>
        <v>537600</v>
      </c>
      <c r="DC11" s="121">
        <f t="shared" si="26"/>
        <v>9514.2857142857138</v>
      </c>
      <c r="DD11" s="121"/>
      <c r="DE11" s="121"/>
      <c r="DF11" s="121"/>
      <c r="DG11" s="116">
        <v>0</v>
      </c>
      <c r="DH11" s="117" t="s">
        <v>1101</v>
      </c>
      <c r="DI11" s="117">
        <v>2023</v>
      </c>
      <c r="DJ11" s="115">
        <v>8239</v>
      </c>
      <c r="DK11" s="115"/>
      <c r="DL11" s="118"/>
      <c r="DM11" s="115">
        <v>5637</v>
      </c>
      <c r="DN11" s="45" t="s">
        <v>1042</v>
      </c>
      <c r="DO11" s="45" t="s">
        <v>1043</v>
      </c>
      <c r="DP11" s="66">
        <v>3</v>
      </c>
      <c r="DQ11" s="119">
        <v>1879</v>
      </c>
      <c r="DR11" s="119" t="s">
        <v>1063</v>
      </c>
      <c r="DS11" s="45" t="s">
        <v>1044</v>
      </c>
      <c r="DT11" s="45" t="s">
        <v>1045</v>
      </c>
      <c r="DU11" s="124" t="s">
        <v>1064</v>
      </c>
      <c r="DV11" s="124" t="s">
        <v>1065</v>
      </c>
      <c r="DW11" s="45" t="s">
        <v>1047</v>
      </c>
      <c r="DX11" s="45" t="s">
        <v>1078</v>
      </c>
      <c r="DZ11" s="66">
        <v>6</v>
      </c>
      <c r="EA11" s="45" t="str">
        <f t="shared" si="17"/>
        <v>Gas</v>
      </c>
      <c r="EB11" s="45" t="s">
        <v>1066</v>
      </c>
      <c r="EC11" s="75">
        <v>1</v>
      </c>
      <c r="ED11" s="75">
        <v>1</v>
      </c>
      <c r="EE11" s="75">
        <v>1</v>
      </c>
      <c r="EF11" s="45" t="s">
        <v>1050</v>
      </c>
      <c r="EH11" s="75" t="s">
        <v>1029</v>
      </c>
      <c r="EI11" s="115">
        <v>0</v>
      </c>
      <c r="EJ11" s="115">
        <v>0</v>
      </c>
      <c r="EK11" s="115">
        <v>6</v>
      </c>
      <c r="EL11" s="115">
        <v>0</v>
      </c>
      <c r="EM11" s="115">
        <v>0</v>
      </c>
      <c r="EN11" s="75">
        <v>1</v>
      </c>
      <c r="EO11" s="66">
        <v>1</v>
      </c>
      <c r="EP11" s="115">
        <v>0</v>
      </c>
      <c r="EQ11" s="75">
        <v>1</v>
      </c>
      <c r="ER11" s="75">
        <v>1</v>
      </c>
      <c r="ES11" s="75">
        <v>1</v>
      </c>
      <c r="ET11" s="75">
        <v>1</v>
      </c>
      <c r="EU11" s="75">
        <v>1</v>
      </c>
      <c r="EV11" s="120">
        <v>6</v>
      </c>
      <c r="EW11" s="75">
        <v>1</v>
      </c>
      <c r="EX11" s="66">
        <v>21128740</v>
      </c>
      <c r="EY11" s="115"/>
      <c r="EZ11" s="115"/>
      <c r="FA11" s="115"/>
      <c r="FB11" s="115"/>
      <c r="FC11" s="121"/>
      <c r="FD11" s="45" t="s">
        <v>1051</v>
      </c>
      <c r="FE11" s="66">
        <v>51186689063</v>
      </c>
      <c r="FG11" s="45" t="s">
        <v>1052</v>
      </c>
    </row>
    <row r="12" spans="1:164" ht="15" outlineLevel="1" x14ac:dyDescent="0.25">
      <c r="B12" s="45" t="s">
        <v>241</v>
      </c>
      <c r="C12" s="67" t="s">
        <v>1102</v>
      </c>
      <c r="D12" s="68">
        <f t="shared" si="0"/>
        <v>6</v>
      </c>
      <c r="E12" s="69">
        <v>6</v>
      </c>
      <c r="F12" s="69"/>
      <c r="G12" s="69"/>
      <c r="H12" s="69"/>
      <c r="I12" s="69"/>
      <c r="J12" s="69"/>
      <c r="K12" s="70" t="s">
        <v>1055</v>
      </c>
      <c r="L12" s="70" t="s">
        <v>1103</v>
      </c>
      <c r="M12" s="70"/>
      <c r="N12" s="70" t="s">
        <v>1104</v>
      </c>
      <c r="O12" s="70" t="s">
        <v>1022</v>
      </c>
      <c r="P12" s="71" t="s">
        <v>1023</v>
      </c>
      <c r="Q12" s="72">
        <v>6114</v>
      </c>
      <c r="R12" s="73" t="str">
        <f t="shared" si="1"/>
        <v>Google</v>
      </c>
      <c r="S12" s="70" t="s">
        <v>1058</v>
      </c>
      <c r="T12" s="74" t="str">
        <f t="shared" si="18"/>
        <v>38-40 Whitmore Street Hartford, CT 06114</v>
      </c>
      <c r="U12" s="69"/>
      <c r="V12" s="70" t="s">
        <v>1070</v>
      </c>
      <c r="W12" s="70" t="s">
        <v>1071</v>
      </c>
      <c r="X12" s="45" t="s">
        <v>1072</v>
      </c>
      <c r="Y12" s="75">
        <v>0</v>
      </c>
      <c r="Z12" s="75" t="s">
        <v>1028</v>
      </c>
      <c r="AA12" s="75" t="s">
        <v>1029</v>
      </c>
      <c r="AB12" s="76" t="s">
        <v>1030</v>
      </c>
      <c r="AC12" s="45" t="s">
        <v>447</v>
      </c>
      <c r="AD12" s="45" t="str">
        <f t="shared" si="2"/>
        <v>SREP SOUTHEND LLC - c/o Stanton Management</v>
      </c>
      <c r="AE12" s="71">
        <v>5272</v>
      </c>
      <c r="AF12" s="71" t="s">
        <v>1059</v>
      </c>
      <c r="AG12" s="45" t="str">
        <f>IFERROR(INDEX('[1]LLC List'!$C$4:$C$50,MATCH($S12,'[1]LLC List'!$B$4:$B$50,0)),"")</f>
        <v>88-2005089</v>
      </c>
      <c r="AH12" s="77" t="s">
        <v>1105</v>
      </c>
      <c r="AI12" s="66">
        <v>5001</v>
      </c>
      <c r="AJ12" s="78">
        <v>0.36399999999999999</v>
      </c>
      <c r="AK12" s="79"/>
      <c r="AL12" s="45" t="s">
        <v>1032</v>
      </c>
      <c r="AM12" s="80" t="s">
        <v>1033</v>
      </c>
      <c r="AN12" s="81" t="s">
        <v>1034</v>
      </c>
      <c r="AO12" s="81"/>
      <c r="AP12" s="75">
        <v>1</v>
      </c>
      <c r="AQ12" s="82">
        <v>113200</v>
      </c>
      <c r="AR12" s="83">
        <f t="shared" si="19"/>
        <v>2264</v>
      </c>
      <c r="AS12" s="83">
        <f t="shared" si="3"/>
        <v>1698</v>
      </c>
      <c r="AT12" s="84">
        <f t="shared" si="4"/>
        <v>1</v>
      </c>
      <c r="AU12" s="84" t="s">
        <v>1035</v>
      </c>
      <c r="AV12" s="85">
        <f t="shared" si="20"/>
        <v>135000</v>
      </c>
      <c r="AW12" s="86">
        <v>52515</v>
      </c>
      <c r="AX12" s="86">
        <v>21217.3</v>
      </c>
      <c r="AY12" s="86">
        <f t="shared" si="21"/>
        <v>5106.3829787234035</v>
      </c>
      <c r="AZ12" s="87">
        <f t="shared" si="5"/>
        <v>5400</v>
      </c>
      <c r="BA12" s="88">
        <f t="shared" si="6"/>
        <v>3000</v>
      </c>
      <c r="BB12" s="88">
        <f t="shared" si="7"/>
        <v>3600</v>
      </c>
      <c r="BC12" s="88"/>
      <c r="BD12" s="88">
        <f t="shared" si="8"/>
        <v>6030</v>
      </c>
      <c r="BE12" s="91">
        <f t="shared" si="22"/>
        <v>82485</v>
      </c>
      <c r="BF12" s="91">
        <f>11250*12</f>
        <v>135000</v>
      </c>
      <c r="BG12" s="92" t="e">
        <f>DC12*#REF!</f>
        <v>#REF!</v>
      </c>
      <c r="BH12" s="93">
        <v>420000</v>
      </c>
      <c r="BI12" s="93">
        <v>103315.32</v>
      </c>
      <c r="BJ12" s="93" t="s">
        <v>1036</v>
      </c>
      <c r="BK12" s="93">
        <v>465000</v>
      </c>
      <c r="BL12" s="94">
        <v>44713</v>
      </c>
      <c r="BM12" s="95">
        <v>0.91295410441169011</v>
      </c>
      <c r="BN12" s="63">
        <v>800</v>
      </c>
      <c r="BO12" s="63">
        <v>13</v>
      </c>
      <c r="BP12" s="96">
        <v>0.1</v>
      </c>
      <c r="BQ12" s="97">
        <f t="shared" si="25"/>
        <v>83.333333333333329</v>
      </c>
      <c r="BR12" s="98">
        <v>30</v>
      </c>
      <c r="BS12" s="98">
        <v>12</v>
      </c>
      <c r="BT12" s="94" t="s">
        <v>1037</v>
      </c>
      <c r="BU12" s="93">
        <v>307720</v>
      </c>
      <c r="BV12" s="94">
        <v>44946</v>
      </c>
      <c r="BW12" s="99">
        <v>0.83299999999999996</v>
      </c>
      <c r="BX12" s="100">
        <f t="shared" si="9"/>
        <v>92316</v>
      </c>
      <c r="BY12" s="101" t="s">
        <v>1038</v>
      </c>
      <c r="BZ12" s="93"/>
      <c r="CA12" s="102">
        <v>4.8721906000000009E-2</v>
      </c>
      <c r="CB12" s="123">
        <f t="shared" si="23"/>
        <v>1222000</v>
      </c>
      <c r="CC12" s="94">
        <v>44715</v>
      </c>
      <c r="CD12" s="94">
        <v>44715</v>
      </c>
      <c r="CE12" s="94" t="s">
        <v>1029</v>
      </c>
      <c r="CF12" s="103" t="str">
        <f t="shared" si="10"/>
        <v>10/31/24</v>
      </c>
      <c r="CG12" s="104">
        <f t="shared" si="11"/>
        <v>6.7500000000000004E-2</v>
      </c>
      <c r="CH12" s="105">
        <v>2</v>
      </c>
      <c r="CI12" s="106">
        <v>2310</v>
      </c>
      <c r="CJ12" s="64" t="s">
        <v>1029</v>
      </c>
      <c r="CK12" s="64" t="s">
        <v>1029</v>
      </c>
      <c r="CL12" s="104"/>
      <c r="CM12" s="104"/>
      <c r="CN12" s="104">
        <f>CG12-'[1]Summary - Incentives'!$E$43</f>
        <v>6.5000000000000002E-2</v>
      </c>
      <c r="CO12" s="92">
        <f t="shared" si="12"/>
        <v>1269000</v>
      </c>
      <c r="CP12" s="92">
        <f t="shared" si="13"/>
        <v>47000</v>
      </c>
      <c r="CQ12" s="81" t="s">
        <v>1061</v>
      </c>
      <c r="CR12" s="75">
        <v>0</v>
      </c>
      <c r="CS12" s="50" t="s">
        <v>1039</v>
      </c>
      <c r="CT12" s="107">
        <v>336000</v>
      </c>
      <c r="CU12" s="108">
        <v>8.2500000000000004E-2</v>
      </c>
      <c r="CV12" s="109">
        <v>45446</v>
      </c>
      <c r="CW12" s="110">
        <f t="shared" si="14"/>
        <v>0.27495908346972175</v>
      </c>
      <c r="CX12" s="111">
        <f t="shared" si="15"/>
        <v>3.3860837438423643</v>
      </c>
      <c r="CY12" s="112">
        <f t="shared" si="24"/>
        <v>24360</v>
      </c>
      <c r="CZ12" s="113">
        <v>0.80500000000000005</v>
      </c>
      <c r="DA12" s="86">
        <v>117600</v>
      </c>
      <c r="DB12" s="114">
        <f t="shared" si="16"/>
        <v>537600</v>
      </c>
      <c r="DC12" s="121">
        <f t="shared" si="26"/>
        <v>9514.2857142857138</v>
      </c>
      <c r="DD12" s="121"/>
      <c r="DE12" s="121"/>
      <c r="DF12" s="121"/>
      <c r="DG12" s="116">
        <v>0</v>
      </c>
      <c r="DH12" s="117" t="s">
        <v>1095</v>
      </c>
      <c r="DI12" s="117">
        <v>2023</v>
      </c>
      <c r="DJ12" s="115">
        <v>8978</v>
      </c>
      <c r="DK12" s="115"/>
      <c r="DL12" s="118"/>
      <c r="DM12" s="115">
        <v>6720</v>
      </c>
      <c r="DN12" s="45" t="s">
        <v>1042</v>
      </c>
      <c r="DO12" s="45" t="s">
        <v>1043</v>
      </c>
      <c r="DP12" s="66">
        <v>3</v>
      </c>
      <c r="DQ12" s="119">
        <v>2240</v>
      </c>
      <c r="DR12" s="119" t="s">
        <v>1063</v>
      </c>
      <c r="DS12" s="45" t="s">
        <v>1044</v>
      </c>
      <c r="DT12" s="45" t="s">
        <v>1045</v>
      </c>
      <c r="DU12" s="124" t="s">
        <v>1064</v>
      </c>
      <c r="DV12" s="124" t="s">
        <v>1065</v>
      </c>
      <c r="DW12" s="45" t="s">
        <v>1047</v>
      </c>
      <c r="DX12" s="45" t="s">
        <v>1078</v>
      </c>
      <c r="DZ12" s="66">
        <v>6</v>
      </c>
      <c r="EA12" s="45" t="str">
        <f t="shared" si="17"/>
        <v>Gas</v>
      </c>
      <c r="EB12" s="45" t="s">
        <v>1066</v>
      </c>
      <c r="EC12" s="75">
        <v>1</v>
      </c>
      <c r="ED12" s="75">
        <v>1</v>
      </c>
      <c r="EE12" s="75">
        <v>1</v>
      </c>
      <c r="EF12" s="45" t="s">
        <v>1050</v>
      </c>
      <c r="EH12" s="75" t="s">
        <v>1029</v>
      </c>
      <c r="EI12" s="115">
        <v>0</v>
      </c>
      <c r="EJ12" s="115">
        <v>0</v>
      </c>
      <c r="EK12" s="115">
        <v>6</v>
      </c>
      <c r="EL12" s="115">
        <v>0</v>
      </c>
      <c r="EM12" s="115">
        <v>0</v>
      </c>
      <c r="EN12" s="75">
        <v>1</v>
      </c>
      <c r="EO12" s="66">
        <v>1</v>
      </c>
      <c r="EP12" s="115">
        <v>0</v>
      </c>
      <c r="EQ12" s="75">
        <v>1</v>
      </c>
      <c r="ER12" s="75">
        <v>1</v>
      </c>
      <c r="ES12" s="75">
        <v>1</v>
      </c>
      <c r="ET12" s="75">
        <v>1</v>
      </c>
      <c r="EU12" s="75">
        <v>1</v>
      </c>
      <c r="EV12" s="120">
        <v>6</v>
      </c>
      <c r="EW12" s="75">
        <v>1</v>
      </c>
      <c r="EX12" s="66">
        <v>21128741</v>
      </c>
      <c r="EY12" s="115"/>
      <c r="EZ12" s="115"/>
      <c r="FA12" s="115"/>
      <c r="FB12" s="115"/>
      <c r="FC12" s="121"/>
      <c r="FD12" s="45" t="s">
        <v>1051</v>
      </c>
      <c r="FE12" s="66">
        <v>51286689062</v>
      </c>
      <c r="FG12" s="45" t="s">
        <v>1052</v>
      </c>
    </row>
    <row r="13" spans="1:164" ht="15" outlineLevel="1" x14ac:dyDescent="0.25">
      <c r="B13" s="45" t="s">
        <v>242</v>
      </c>
      <c r="C13" s="67" t="s">
        <v>1106</v>
      </c>
      <c r="D13" s="68">
        <f t="shared" si="0"/>
        <v>0</v>
      </c>
      <c r="E13" s="69">
        <v>0</v>
      </c>
      <c r="F13" s="69"/>
      <c r="G13" s="69"/>
      <c r="H13" s="69"/>
      <c r="I13" s="69"/>
      <c r="J13" s="69"/>
      <c r="K13" s="70" t="s">
        <v>1055</v>
      </c>
      <c r="L13" s="70" t="s">
        <v>1107</v>
      </c>
      <c r="M13" s="70"/>
      <c r="N13" s="70" t="s">
        <v>1108</v>
      </c>
      <c r="O13" s="70" t="s">
        <v>1022</v>
      </c>
      <c r="P13" s="71" t="s">
        <v>1109</v>
      </c>
      <c r="Q13" s="72">
        <v>6114</v>
      </c>
      <c r="R13" s="73" t="str">
        <f t="shared" si="1"/>
        <v>Google</v>
      </c>
      <c r="S13" s="70" t="s">
        <v>1058</v>
      </c>
      <c r="T13" s="74" t="str">
        <f t="shared" si="18"/>
        <v>236 Maple Ave Hartford, CT06114</v>
      </c>
      <c r="U13" s="69"/>
      <c r="V13" s="70" t="s">
        <v>364</v>
      </c>
      <c r="W13" s="70" t="s">
        <v>364</v>
      </c>
      <c r="X13" s="45" t="s">
        <v>1110</v>
      </c>
      <c r="AB13" s="66" t="s">
        <v>1111</v>
      </c>
      <c r="AC13" s="45" t="s">
        <v>447</v>
      </c>
      <c r="AD13" s="45" t="str">
        <f t="shared" si="2"/>
        <v>SREP SOUTHEND LLC - c/o Stanton Management</v>
      </c>
      <c r="AE13" s="71">
        <v>5272</v>
      </c>
      <c r="AF13" s="71" t="s">
        <v>1059</v>
      </c>
      <c r="AG13" s="45" t="str">
        <f>IFERROR(INDEX('[1]LLC List'!$C$4:$C$50,MATCH($S13,'[1]LLC List'!$B$4:$B$50,0)),"")</f>
        <v>88-2005089</v>
      </c>
      <c r="AH13" s="77" t="s">
        <v>1112</v>
      </c>
      <c r="AI13" s="66">
        <v>5002</v>
      </c>
      <c r="AJ13" s="78">
        <v>0.47899999999999998</v>
      </c>
      <c r="AK13" s="79"/>
      <c r="AL13" s="45" t="s">
        <v>1032</v>
      </c>
      <c r="AM13" s="80" t="s">
        <v>1033</v>
      </c>
      <c r="AN13" s="81" t="s">
        <v>1034</v>
      </c>
      <c r="AO13" s="81"/>
      <c r="AQ13" s="82">
        <v>113200</v>
      </c>
      <c r="AR13" s="83">
        <f t="shared" si="19"/>
        <v>2264</v>
      </c>
      <c r="AS13" s="83">
        <f t="shared" si="3"/>
        <v>1698</v>
      </c>
      <c r="AT13" s="84">
        <f t="shared" si="4"/>
        <v>0</v>
      </c>
      <c r="AU13" s="84" t="s">
        <v>1035</v>
      </c>
      <c r="AV13" s="50"/>
      <c r="AX13" s="86">
        <v>3856.38</v>
      </c>
      <c r="AY13" s="86"/>
      <c r="AZ13" s="87">
        <f t="shared" si="5"/>
        <v>0</v>
      </c>
      <c r="BA13" s="88">
        <f t="shared" si="6"/>
        <v>0</v>
      </c>
      <c r="BB13" s="88">
        <f t="shared" si="7"/>
        <v>0</v>
      </c>
      <c r="BC13" s="88"/>
      <c r="BD13" s="88">
        <f t="shared" si="8"/>
        <v>0</v>
      </c>
      <c r="BI13" s="66">
        <v>0</v>
      </c>
      <c r="BJ13" s="93" t="s">
        <v>1036</v>
      </c>
      <c r="BK13" s="93">
        <v>20000</v>
      </c>
      <c r="BL13" s="94">
        <v>45377</v>
      </c>
      <c r="BM13" s="95">
        <v>0.91802505404828094</v>
      </c>
      <c r="BN13" s="63">
        <v>0</v>
      </c>
      <c r="BO13" s="63"/>
      <c r="BP13" s="96"/>
      <c r="BQ13" s="97"/>
      <c r="BR13" s="98">
        <v>30</v>
      </c>
      <c r="BS13" s="98">
        <v>12</v>
      </c>
      <c r="BT13" s="94" t="s">
        <v>1113</v>
      </c>
      <c r="BU13" s="93">
        <v>55930</v>
      </c>
      <c r="BV13" s="94">
        <v>44946</v>
      </c>
      <c r="BW13" s="99">
        <v>0</v>
      </c>
      <c r="BX13" s="100">
        <f t="shared" si="9"/>
        <v>16779</v>
      </c>
      <c r="BY13" s="101"/>
      <c r="CA13" s="102"/>
      <c r="CB13" s="123"/>
      <c r="CC13" s="94">
        <v>44715</v>
      </c>
      <c r="CD13" s="94">
        <v>44715</v>
      </c>
      <c r="CE13" s="94" t="s">
        <v>1029</v>
      </c>
      <c r="CF13" s="103" t="str">
        <f t="shared" si="10"/>
        <v>10/31/24</v>
      </c>
      <c r="CH13" s="64"/>
      <c r="CI13" s="65"/>
      <c r="CJ13" s="64" t="s">
        <v>1029</v>
      </c>
      <c r="CK13" s="64" t="s">
        <v>1029</v>
      </c>
      <c r="CP13" s="92"/>
      <c r="CQ13" s="81"/>
      <c r="CS13" s="50" t="s">
        <v>1039</v>
      </c>
      <c r="CT13" s="66">
        <v>0</v>
      </c>
      <c r="CU13" s="108" t="s">
        <v>1113</v>
      </c>
      <c r="DC13" s="127"/>
      <c r="DD13" s="127"/>
      <c r="DE13" s="127"/>
      <c r="DF13" s="127"/>
      <c r="DG13" s="116">
        <v>0</v>
      </c>
      <c r="DH13" s="117"/>
      <c r="DI13" s="117"/>
      <c r="DJ13" s="121"/>
      <c r="DK13" s="121"/>
      <c r="DL13" s="118"/>
      <c r="DM13" s="115">
        <v>6320</v>
      </c>
      <c r="DQ13" s="126"/>
      <c r="DR13" s="126"/>
      <c r="EH13" s="75" t="s">
        <v>1029</v>
      </c>
      <c r="EL13" s="115">
        <v>0</v>
      </c>
      <c r="EN13" s="75"/>
      <c r="EO13" s="119"/>
      <c r="EP13" s="119">
        <v>1</v>
      </c>
      <c r="EQ13" s="75">
        <v>0</v>
      </c>
      <c r="ER13" s="75">
        <v>0</v>
      </c>
      <c r="ES13" s="75">
        <v>1</v>
      </c>
      <c r="ET13" s="75">
        <v>1</v>
      </c>
      <c r="EU13" s="75"/>
      <c r="EV13" s="120"/>
      <c r="EW13" s="66"/>
      <c r="EX13" s="66"/>
      <c r="EY13" s="119"/>
      <c r="EZ13" s="66"/>
      <c r="FA13" s="66"/>
      <c r="FB13" s="66"/>
      <c r="FD13" s="45" t="s">
        <v>1051</v>
      </c>
    </row>
    <row r="14" spans="1:164" ht="15" outlineLevel="1" x14ac:dyDescent="0.25">
      <c r="B14" s="45" t="s">
        <v>243</v>
      </c>
      <c r="C14" s="67" t="s">
        <v>1114</v>
      </c>
      <c r="D14" s="68">
        <f t="shared" si="0"/>
        <v>6</v>
      </c>
      <c r="E14" s="69">
        <v>6</v>
      </c>
      <c r="F14" s="69"/>
      <c r="G14" s="69"/>
      <c r="H14" s="69"/>
      <c r="I14" s="69"/>
      <c r="J14" s="69"/>
      <c r="K14" s="70" t="s">
        <v>1115</v>
      </c>
      <c r="L14" s="70" t="s">
        <v>1116</v>
      </c>
      <c r="M14" s="70"/>
      <c r="N14" s="70" t="s">
        <v>1117</v>
      </c>
      <c r="O14" s="70" t="s">
        <v>1022</v>
      </c>
      <c r="P14" s="71" t="s">
        <v>1023</v>
      </c>
      <c r="Q14" s="72">
        <v>6114</v>
      </c>
      <c r="R14" s="73" t="str">
        <f>HYPERLINK("http://www.google.com/maps?hl=en&amp;q="&amp;CONCATENATE(N14," ",O14," ",P14),"Google")</f>
        <v>Google</v>
      </c>
      <c r="S14" s="70" t="s">
        <v>823</v>
      </c>
      <c r="T14" s="74" t="str">
        <f t="shared" si="18"/>
        <v>228 Maple Ave Hartford, CT 06114</v>
      </c>
      <c r="U14" s="69"/>
      <c r="V14" s="70" t="s">
        <v>1118</v>
      </c>
      <c r="W14" s="70" t="s">
        <v>1071</v>
      </c>
      <c r="X14" s="45" t="s">
        <v>1072</v>
      </c>
      <c r="Y14" s="75">
        <v>0</v>
      </c>
      <c r="Z14" s="75" t="s">
        <v>1029</v>
      </c>
      <c r="AA14" s="75" t="s">
        <v>1029</v>
      </c>
      <c r="AB14" s="76" t="s">
        <v>1030</v>
      </c>
      <c r="AC14" s="45" t="s">
        <v>447</v>
      </c>
      <c r="AD14" s="45" t="str">
        <f t="shared" si="2"/>
        <v>SREP Hartford 1 LLC - c/o Stanton Management</v>
      </c>
      <c r="AE14" s="71" t="s">
        <v>1119</v>
      </c>
      <c r="AF14" s="71"/>
      <c r="AG14" s="45" t="str">
        <f>IFERROR(INDEX('[1]LLC List'!$C$4:$C$50,MATCH($S14,'[1]LLC List'!$B$4:$B$50,0)),"")</f>
        <v>88-0808225</v>
      </c>
      <c r="AH14" s="77" t="s">
        <v>1120</v>
      </c>
      <c r="AI14" s="66">
        <v>5002</v>
      </c>
      <c r="AJ14" s="78">
        <v>0.47899999999999998</v>
      </c>
      <c r="AK14" s="79"/>
      <c r="AL14" s="45" t="s">
        <v>1032</v>
      </c>
      <c r="AM14" s="80" t="s">
        <v>1033</v>
      </c>
      <c r="AN14" s="81" t="s">
        <v>1034</v>
      </c>
      <c r="AO14" s="66"/>
      <c r="AP14" s="75">
        <v>1</v>
      </c>
      <c r="AQ14" s="82">
        <v>113200</v>
      </c>
      <c r="AR14" s="83">
        <f>AQ14*0.8*0.3/12</f>
        <v>2264</v>
      </c>
      <c r="AS14" s="83">
        <f>AQ14*0.6*0.3/12</f>
        <v>1698</v>
      </c>
      <c r="AT14" s="84">
        <f t="shared" si="4"/>
        <v>1</v>
      </c>
      <c r="AU14" s="84" t="s">
        <v>1035</v>
      </c>
      <c r="AV14" s="88">
        <f t="shared" ref="AV14:AV28" si="27">BE14+AW14</f>
        <v>133664.54400000002</v>
      </c>
      <c r="AW14" s="89">
        <v>59517.872640000001</v>
      </c>
      <c r="AX14" s="89">
        <v>13494.96</v>
      </c>
      <c r="AY14" s="88"/>
      <c r="AZ14" s="87">
        <f t="shared" si="5"/>
        <v>5400</v>
      </c>
      <c r="BA14" s="88">
        <f t="shared" si="6"/>
        <v>3000</v>
      </c>
      <c r="BB14" s="88">
        <f t="shared" si="7"/>
        <v>3600</v>
      </c>
      <c r="BC14" s="88"/>
      <c r="BD14" s="88">
        <f t="shared" si="8"/>
        <v>5979.2526720000005</v>
      </c>
      <c r="BE14" s="91">
        <f>BF14-AW14</f>
        <v>74146.671360000022</v>
      </c>
      <c r="BF14" s="119">
        <v>133664.54400000002</v>
      </c>
      <c r="BG14" s="92" t="e">
        <f>DC14*#REF!</f>
        <v>#REF!</v>
      </c>
      <c r="BH14" s="93">
        <v>360000</v>
      </c>
      <c r="BI14" s="93">
        <v>96259</v>
      </c>
      <c r="BJ14" s="93"/>
      <c r="BK14" s="93">
        <v>600000</v>
      </c>
      <c r="BL14" s="94" t="s">
        <v>1121</v>
      </c>
      <c r="BM14" s="95">
        <v>1.0575851855176526</v>
      </c>
      <c r="BN14" s="63">
        <f>30000/6/12</f>
        <v>416.66666666666669</v>
      </c>
      <c r="BO14" s="63">
        <v>13</v>
      </c>
      <c r="BP14" s="96">
        <v>0.1</v>
      </c>
      <c r="BQ14" s="97"/>
      <c r="BR14" s="98">
        <v>30</v>
      </c>
      <c r="BS14" s="98">
        <v>8</v>
      </c>
      <c r="BT14" s="94" t="s">
        <v>1122</v>
      </c>
      <c r="BU14" s="93">
        <v>32620</v>
      </c>
      <c r="BV14" s="94">
        <v>44946</v>
      </c>
      <c r="BW14" s="99">
        <v>0</v>
      </c>
      <c r="BX14" s="100">
        <f t="shared" si="9"/>
        <v>9786</v>
      </c>
      <c r="BY14" s="101" t="s">
        <v>1123</v>
      </c>
      <c r="BZ14" s="93"/>
      <c r="CA14" s="102">
        <v>0.36849635036496348</v>
      </c>
      <c r="CB14" s="123">
        <f>BE14/0.0675</f>
        <v>1098469.2053333337</v>
      </c>
      <c r="CC14" s="128">
        <v>45046</v>
      </c>
      <c r="CD14" s="128">
        <v>45046</v>
      </c>
      <c r="CE14" s="94" t="s">
        <v>1029</v>
      </c>
      <c r="CF14" s="103" t="str">
        <f t="shared" si="10"/>
        <v>10/31/24</v>
      </c>
      <c r="CG14" s="102">
        <v>7.0000000000000007E-2</v>
      </c>
      <c r="CH14" s="105">
        <v>2</v>
      </c>
      <c r="CI14" s="106">
        <v>0</v>
      </c>
      <c r="CJ14" s="64" t="s">
        <v>1029</v>
      </c>
      <c r="CK14" s="64" t="s">
        <v>1029</v>
      </c>
      <c r="CL14" s="102"/>
      <c r="CM14" s="102"/>
      <c r="CN14" s="104">
        <f>CG14-'[1]Summary - Incentives'!$E$43</f>
        <v>6.7500000000000004E-2</v>
      </c>
      <c r="CO14" s="92">
        <f t="shared" ref="CO14:CO23" si="28">BE14/CN14</f>
        <v>1098469.2053333337</v>
      </c>
      <c r="CP14" s="92">
        <f t="shared" ref="CP14:CP23" si="29">CO14-CB14</f>
        <v>0</v>
      </c>
      <c r="CQ14" s="81" t="s">
        <v>1124</v>
      </c>
      <c r="CR14" s="75">
        <v>0</v>
      </c>
      <c r="CT14" s="66">
        <v>0</v>
      </c>
      <c r="CU14" s="108"/>
      <c r="DC14" s="66">
        <v>13032</v>
      </c>
      <c r="DG14" s="116">
        <v>0</v>
      </c>
      <c r="DH14" s="117">
        <v>1929</v>
      </c>
      <c r="DI14" s="117" t="s">
        <v>1125</v>
      </c>
      <c r="DJ14" s="115">
        <v>6474</v>
      </c>
      <c r="DK14" s="115"/>
      <c r="DL14" s="118"/>
      <c r="DM14" s="121"/>
      <c r="DN14" s="45" t="s">
        <v>1042</v>
      </c>
      <c r="DO14" s="45" t="s">
        <v>1043</v>
      </c>
      <c r="DP14" s="66">
        <v>3</v>
      </c>
      <c r="DQ14" s="126"/>
      <c r="DR14" s="119" t="s">
        <v>1063</v>
      </c>
      <c r="DT14" s="45" t="s">
        <v>1078</v>
      </c>
      <c r="DU14" s="45" t="s">
        <v>1126</v>
      </c>
      <c r="DV14" s="45" t="s">
        <v>1126</v>
      </c>
      <c r="DX14" s="45" t="s">
        <v>1078</v>
      </c>
      <c r="DZ14" s="66">
        <v>6</v>
      </c>
      <c r="EA14" s="45" t="s">
        <v>1078</v>
      </c>
      <c r="EB14" s="45" t="s">
        <v>1066</v>
      </c>
      <c r="EC14" s="75">
        <v>1</v>
      </c>
      <c r="ED14" s="75">
        <v>1</v>
      </c>
      <c r="EE14" s="75">
        <v>1</v>
      </c>
      <c r="EF14" s="45" t="s">
        <v>1049</v>
      </c>
      <c r="EG14" s="45" t="s">
        <v>1126</v>
      </c>
      <c r="EH14" s="75" t="s">
        <v>1028</v>
      </c>
      <c r="EI14" s="115">
        <v>0</v>
      </c>
      <c r="EJ14" s="115">
        <v>0</v>
      </c>
      <c r="EK14" s="115">
        <v>0</v>
      </c>
      <c r="EL14" s="115">
        <v>6</v>
      </c>
      <c r="EM14" s="115">
        <v>0</v>
      </c>
      <c r="EN14" s="75">
        <v>1</v>
      </c>
      <c r="EO14" s="119"/>
      <c r="EP14" s="119">
        <v>1</v>
      </c>
      <c r="EQ14" s="75">
        <v>1</v>
      </c>
      <c r="ER14" s="75">
        <v>1</v>
      </c>
      <c r="ES14" s="75">
        <v>1</v>
      </c>
      <c r="ET14" s="75">
        <v>1</v>
      </c>
      <c r="EU14" s="75">
        <v>1</v>
      </c>
      <c r="EV14" s="120">
        <v>0</v>
      </c>
      <c r="EW14" s="75">
        <v>0</v>
      </c>
      <c r="EX14" s="66"/>
      <c r="EY14" s="119"/>
      <c r="EZ14" s="66"/>
      <c r="FA14" s="66"/>
      <c r="FB14" s="66"/>
      <c r="FD14" s="45" t="s">
        <v>1051</v>
      </c>
    </row>
    <row r="15" spans="1:164" ht="15" outlineLevel="1" x14ac:dyDescent="0.25">
      <c r="B15" s="45" t="s">
        <v>244</v>
      </c>
      <c r="C15" s="67" t="s">
        <v>1127</v>
      </c>
      <c r="D15" s="68">
        <f t="shared" si="0"/>
        <v>7</v>
      </c>
      <c r="E15" s="69">
        <v>7</v>
      </c>
      <c r="F15" s="69"/>
      <c r="G15" s="69">
        <f>3*2+4*3</f>
        <v>18</v>
      </c>
      <c r="H15" s="69">
        <f>0.75*3+1.25*4</f>
        <v>7.25</v>
      </c>
      <c r="I15" s="69"/>
      <c r="J15" s="69">
        <f>SUM(G15:I15)</f>
        <v>25.25</v>
      </c>
      <c r="K15" s="66" t="s">
        <v>1128</v>
      </c>
      <c r="L15" s="66" t="s">
        <v>1129</v>
      </c>
      <c r="M15" s="66" t="s">
        <v>1130</v>
      </c>
      <c r="N15" s="70" t="s">
        <v>1131</v>
      </c>
      <c r="O15" s="70" t="s">
        <v>1022</v>
      </c>
      <c r="P15" s="71" t="s">
        <v>1109</v>
      </c>
      <c r="Q15" s="72">
        <v>6120</v>
      </c>
      <c r="R15" s="73" t="str">
        <f t="shared" ref="R15:R28" si="30">HYPERLINK("http://www.google.com/maps?hl=en&amp;q="&amp;CONCATENATE(N15," ",O15," ",P15),"Google")</f>
        <v>Google</v>
      </c>
      <c r="S15" s="70" t="s">
        <v>1132</v>
      </c>
      <c r="T15" s="74" t="str">
        <f t="shared" si="18"/>
        <v>110 Martin St Hartford, CT06120</v>
      </c>
      <c r="U15" s="69">
        <v>56</v>
      </c>
      <c r="V15" s="70" t="s">
        <v>1070</v>
      </c>
      <c r="W15" s="70" t="s">
        <v>1071</v>
      </c>
      <c r="X15" s="45" t="s">
        <v>1027</v>
      </c>
      <c r="Y15" s="75">
        <v>0</v>
      </c>
      <c r="Z15" s="75" t="s">
        <v>1028</v>
      </c>
      <c r="AA15" s="75" t="s">
        <v>1028</v>
      </c>
      <c r="AB15" s="76" t="s">
        <v>1030</v>
      </c>
      <c r="AC15" s="45" t="s">
        <v>447</v>
      </c>
      <c r="AD15" s="45" t="str">
        <f t="shared" si="2"/>
        <v>SREP NORTHEND LLC - c/o Stanton Management</v>
      </c>
      <c r="AE15" s="71">
        <v>4275</v>
      </c>
      <c r="AF15" s="71" t="s">
        <v>1133</v>
      </c>
      <c r="AG15" s="45" t="str">
        <f>IFERROR(INDEX('[1]LLC List'!$C$4:$C$50,MATCH($S15,'[1]LLC List'!$B$4:$B$50,0)),"")</f>
        <v>92-1635850</v>
      </c>
      <c r="AH15" s="67" t="s">
        <v>1134</v>
      </c>
      <c r="AI15" s="67" t="s">
        <v>1135</v>
      </c>
      <c r="AJ15" s="129">
        <v>0.53800000000000003</v>
      </c>
      <c r="AK15" s="130"/>
      <c r="AL15" s="45" t="s">
        <v>1032</v>
      </c>
      <c r="AM15" s="80" t="s">
        <v>1033</v>
      </c>
      <c r="AN15" s="81" t="s">
        <v>1034</v>
      </c>
      <c r="AO15" s="81"/>
      <c r="AP15" s="75">
        <v>1</v>
      </c>
      <c r="AQ15" s="82">
        <v>113200</v>
      </c>
      <c r="AR15" s="83">
        <f t="shared" ref="AR15:AR21" si="31">AQ15*0.8*0.3/12</f>
        <v>2264</v>
      </c>
      <c r="AS15" s="83">
        <f t="shared" ref="AS15:AS20" si="32">AQ15*0.6*0.3/12</f>
        <v>1698</v>
      </c>
      <c r="AT15" s="84">
        <f t="shared" si="4"/>
        <v>1</v>
      </c>
      <c r="AU15" s="84" t="s">
        <v>1035</v>
      </c>
      <c r="AV15" s="88">
        <f t="shared" si="27"/>
        <v>126883.80679245283</v>
      </c>
      <c r="AW15" s="88">
        <f t="shared" ref="AW15:AW22" si="33">368528.7904/53*E15</f>
        <v>48673.613826415094</v>
      </c>
      <c r="AX15" s="89">
        <v>22409.919999999998</v>
      </c>
      <c r="AY15" s="86">
        <f t="shared" ref="AY15:AY22" si="34">80000*(E15/53)</f>
        <v>10566.037735849057</v>
      </c>
      <c r="AZ15" s="87">
        <f t="shared" si="5"/>
        <v>4200</v>
      </c>
      <c r="BA15" s="88">
        <f t="shared" si="6"/>
        <v>3500</v>
      </c>
      <c r="BB15" s="88">
        <f t="shared" si="7"/>
        <v>4200</v>
      </c>
      <c r="BC15" s="89">
        <v>350</v>
      </c>
      <c r="BD15" s="88">
        <f t="shared" si="8"/>
        <v>5871.5846581132073</v>
      </c>
      <c r="BE15" s="131">
        <f t="shared" ref="BE15:BE22" si="35">(592162.8896)/53*E15</f>
        <v>78210.192966037735</v>
      </c>
      <c r="BF15" s="88">
        <f t="shared" ref="BF15:BF22" si="36">960691.68/53*E15</f>
        <v>126883.80679245283</v>
      </c>
      <c r="BG15" s="92" t="e">
        <f>DC15*#REF!</f>
        <v>#REF!</v>
      </c>
      <c r="BH15" s="88">
        <f t="shared" ref="BH15:BH22" si="37">(3975000/53)*E15</f>
        <v>525000</v>
      </c>
      <c r="BI15" s="89">
        <v>245776.20754716982</v>
      </c>
      <c r="BJ15" s="93" t="s">
        <v>1113</v>
      </c>
      <c r="BK15" s="88" t="s">
        <v>1136</v>
      </c>
      <c r="BL15" s="94" t="s">
        <v>1121</v>
      </c>
      <c r="BM15" s="95">
        <v>0.97166054886058772</v>
      </c>
      <c r="BN15" s="63">
        <v>300</v>
      </c>
      <c r="BO15" s="63">
        <v>13</v>
      </c>
      <c r="BP15" s="96">
        <v>0.1</v>
      </c>
      <c r="BQ15" s="97">
        <f>85000/53/12</f>
        <v>133.64779874213835</v>
      </c>
      <c r="BR15" s="98">
        <v>30</v>
      </c>
      <c r="BS15" s="98">
        <v>7</v>
      </c>
      <c r="BT15" s="94" t="s">
        <v>1037</v>
      </c>
      <c r="BU15" s="93">
        <v>295470</v>
      </c>
      <c r="BV15" s="94">
        <v>44946</v>
      </c>
      <c r="BW15" s="99">
        <v>1</v>
      </c>
      <c r="BX15" s="100">
        <f t="shared" si="9"/>
        <v>88641</v>
      </c>
      <c r="BY15" s="101" t="s">
        <v>1038</v>
      </c>
      <c r="BZ15" s="88"/>
      <c r="CA15" s="102">
        <v>0.14335094339622642</v>
      </c>
      <c r="CB15" s="123">
        <f t="shared" ref="CB15:CB22" si="38">(7895505.19466667/53)*E15</f>
        <v>1042802.5728805036</v>
      </c>
      <c r="CC15" s="132">
        <v>45043</v>
      </c>
      <c r="CD15" s="132">
        <v>45049</v>
      </c>
      <c r="CE15" s="94" t="s">
        <v>1029</v>
      </c>
      <c r="CF15" s="103" t="str">
        <f t="shared" si="10"/>
        <v>10/31/24</v>
      </c>
      <c r="CG15" s="102">
        <v>7.0000000000000007E-2</v>
      </c>
      <c r="CH15" s="105">
        <v>12</v>
      </c>
      <c r="CI15" s="106">
        <v>1665.2550943396227</v>
      </c>
      <c r="CJ15" s="64" t="s">
        <v>1029</v>
      </c>
      <c r="CK15" s="64" t="s">
        <v>1029</v>
      </c>
      <c r="CL15" s="102"/>
      <c r="CM15" s="102"/>
      <c r="CN15" s="104">
        <f>CG15-'[1]Summary - Incentives'!$E$43</f>
        <v>6.7500000000000004E-2</v>
      </c>
      <c r="CO15" s="92">
        <f t="shared" si="28"/>
        <v>1158669.5254227812</v>
      </c>
      <c r="CP15" s="92">
        <f t="shared" si="29"/>
        <v>115866.95254227764</v>
      </c>
      <c r="CQ15" s="81" t="s">
        <v>1137</v>
      </c>
      <c r="CR15" s="75">
        <v>1</v>
      </c>
      <c r="CS15" s="50" t="s">
        <v>1028</v>
      </c>
      <c r="CT15" s="66">
        <v>3301886.7924528304</v>
      </c>
      <c r="CU15" s="108">
        <v>4.1000000000000002E-2</v>
      </c>
      <c r="CX15" s="111">
        <f t="shared" ref="CX15:CX22" si="39">IF(CY15&gt;0,BE15/CY15,"")</f>
        <v>1.4219644837191434</v>
      </c>
      <c r="CY15" s="123">
        <f t="shared" ref="CY15:CY22" si="40">(416440/53)*E15</f>
        <v>55001.509433962259</v>
      </c>
      <c r="DC15" s="127">
        <f t="shared" ref="DC15:DC21" si="41">16000/7</f>
        <v>2285.7142857142858</v>
      </c>
      <c r="DD15" s="127"/>
      <c r="DE15" s="127"/>
      <c r="DF15" s="127"/>
      <c r="DG15" s="116">
        <v>0</v>
      </c>
      <c r="DH15" s="117">
        <v>1992</v>
      </c>
      <c r="DI15" s="117" t="s">
        <v>1138</v>
      </c>
      <c r="DJ15" s="115">
        <v>12673</v>
      </c>
      <c r="DK15" s="115">
        <v>9451</v>
      </c>
      <c r="DL15" s="118">
        <f t="shared" ref="DL15:DL22" si="42">DK15/D15</f>
        <v>1350.1428571428571</v>
      </c>
      <c r="DM15" s="115">
        <v>30730</v>
      </c>
      <c r="DN15" s="45" t="s">
        <v>1088</v>
      </c>
      <c r="DO15" s="45" t="s">
        <v>1082</v>
      </c>
      <c r="DP15" s="66">
        <v>2</v>
      </c>
      <c r="DQ15" s="126"/>
      <c r="DR15" s="119" t="s">
        <v>1063</v>
      </c>
      <c r="DS15" s="45" t="s">
        <v>1044</v>
      </c>
      <c r="DT15" s="45" t="s">
        <v>1045</v>
      </c>
      <c r="DU15" s="124" t="s">
        <v>1064</v>
      </c>
      <c r="DV15" s="124" t="s">
        <v>1065</v>
      </c>
      <c r="DW15" s="45" t="s">
        <v>1047</v>
      </c>
      <c r="DX15" s="45" t="s">
        <v>1078</v>
      </c>
      <c r="DZ15" s="66">
        <v>7</v>
      </c>
      <c r="EA15" s="45" t="str">
        <f>DT15</f>
        <v>Gas</v>
      </c>
      <c r="EB15" s="45" t="s">
        <v>1066</v>
      </c>
      <c r="EC15" s="75">
        <v>1</v>
      </c>
      <c r="ED15" s="75">
        <v>0</v>
      </c>
      <c r="EE15" s="75">
        <v>1</v>
      </c>
      <c r="EF15" s="45" t="s">
        <v>1050</v>
      </c>
      <c r="EH15" s="75" t="s">
        <v>1029</v>
      </c>
      <c r="EI15" s="115">
        <v>0</v>
      </c>
      <c r="EJ15" s="115">
        <v>0</v>
      </c>
      <c r="EK15" s="115">
        <v>2</v>
      </c>
      <c r="EL15" s="115">
        <v>4</v>
      </c>
      <c r="EM15" s="115">
        <v>1</v>
      </c>
      <c r="EN15" s="75"/>
      <c r="EO15" s="115">
        <v>1</v>
      </c>
      <c r="EP15" s="115">
        <v>1</v>
      </c>
      <c r="EQ15" s="75">
        <v>0</v>
      </c>
      <c r="ER15" s="75">
        <v>0</v>
      </c>
      <c r="ES15" s="75">
        <v>1</v>
      </c>
      <c r="ET15" s="75">
        <v>0</v>
      </c>
      <c r="EU15" s="75"/>
      <c r="EV15" s="120">
        <v>12</v>
      </c>
      <c r="EW15" s="75">
        <v>1</v>
      </c>
      <c r="EX15" s="66">
        <v>21133783</v>
      </c>
      <c r="EY15" s="115"/>
      <c r="EZ15" s="115"/>
      <c r="FA15" s="115"/>
      <c r="FB15" s="115"/>
      <c r="FC15" s="121"/>
      <c r="FD15" s="45" t="s">
        <v>1051</v>
      </c>
      <c r="FG15" s="45" t="s">
        <v>1052</v>
      </c>
    </row>
    <row r="16" spans="1:164" ht="15" outlineLevel="1" x14ac:dyDescent="0.25">
      <c r="B16" s="45" t="s">
        <v>245</v>
      </c>
      <c r="C16" s="67" t="s">
        <v>1139</v>
      </c>
      <c r="D16" s="68">
        <f t="shared" si="0"/>
        <v>2</v>
      </c>
      <c r="E16" s="69">
        <v>2</v>
      </c>
      <c r="F16" s="69"/>
      <c r="G16" s="69">
        <v>6</v>
      </c>
      <c r="H16" s="69"/>
      <c r="I16" s="69"/>
      <c r="J16" s="69">
        <f t="shared" ref="J16:J24" si="43">SUM(G16:I16)</f>
        <v>6</v>
      </c>
      <c r="K16" s="66" t="s">
        <v>1128</v>
      </c>
      <c r="L16" s="66" t="s">
        <v>1140</v>
      </c>
      <c r="M16" s="66" t="s">
        <v>1130</v>
      </c>
      <c r="N16" s="70" t="s">
        <v>1141</v>
      </c>
      <c r="O16" s="70" t="s">
        <v>1022</v>
      </c>
      <c r="P16" s="71" t="s">
        <v>1109</v>
      </c>
      <c r="Q16" s="72">
        <v>6120</v>
      </c>
      <c r="R16" s="73" t="str">
        <f t="shared" si="30"/>
        <v>Google</v>
      </c>
      <c r="S16" s="70" t="s">
        <v>1132</v>
      </c>
      <c r="T16" s="74" t="str">
        <f t="shared" si="18"/>
        <v>120 Martin St Hartford, CT06120</v>
      </c>
      <c r="U16" s="69">
        <v>47</v>
      </c>
      <c r="V16" s="70" t="s">
        <v>1070</v>
      </c>
      <c r="W16" s="70" t="s">
        <v>1071</v>
      </c>
      <c r="X16" s="45" t="s">
        <v>1027</v>
      </c>
      <c r="Y16" s="75">
        <v>0</v>
      </c>
      <c r="Z16" s="75" t="s">
        <v>1028</v>
      </c>
      <c r="AA16" s="75" t="s">
        <v>1029</v>
      </c>
      <c r="AB16" s="76" t="s">
        <v>1030</v>
      </c>
      <c r="AC16" s="45" t="s">
        <v>447</v>
      </c>
      <c r="AD16" s="45" t="str">
        <f t="shared" si="2"/>
        <v>SREP NORTHEND LLC - c/o Stanton Management</v>
      </c>
      <c r="AE16" s="71">
        <v>4275</v>
      </c>
      <c r="AF16" s="71" t="s">
        <v>1133</v>
      </c>
      <c r="AG16" s="45" t="str">
        <f>IFERROR(INDEX('[1]LLC List'!$C$4:$C$50,MATCH($S16,'[1]LLC List'!$B$4:$B$50,0)),"")</f>
        <v>92-1635850</v>
      </c>
      <c r="AH16" s="67" t="s">
        <v>1142</v>
      </c>
      <c r="AI16" s="67" t="s">
        <v>1135</v>
      </c>
      <c r="AJ16" s="129">
        <v>0.53800000000000003</v>
      </c>
      <c r="AK16" s="130"/>
      <c r="AL16" s="45" t="s">
        <v>1032</v>
      </c>
      <c r="AM16" s="80" t="s">
        <v>1033</v>
      </c>
      <c r="AN16" s="81" t="s">
        <v>1034</v>
      </c>
      <c r="AO16" s="81"/>
      <c r="AP16" s="75">
        <v>1</v>
      </c>
      <c r="AQ16" s="82">
        <v>113200</v>
      </c>
      <c r="AR16" s="83">
        <f t="shared" si="31"/>
        <v>2264</v>
      </c>
      <c r="AS16" s="83">
        <f t="shared" si="32"/>
        <v>1698</v>
      </c>
      <c r="AT16" s="84">
        <f t="shared" si="4"/>
        <v>1</v>
      </c>
      <c r="AU16" s="84" t="s">
        <v>1035</v>
      </c>
      <c r="AV16" s="88">
        <f t="shared" si="27"/>
        <v>36252.516226415093</v>
      </c>
      <c r="AW16" s="88">
        <f t="shared" si="33"/>
        <v>13906.74680754717</v>
      </c>
      <c r="AX16" s="89">
        <v>5660.8</v>
      </c>
      <c r="AY16" s="86">
        <f t="shared" si="34"/>
        <v>3018.867924528302</v>
      </c>
      <c r="AZ16" s="87">
        <f t="shared" si="5"/>
        <v>1200</v>
      </c>
      <c r="BA16" s="88">
        <f t="shared" si="6"/>
        <v>1000</v>
      </c>
      <c r="BB16" s="88">
        <f t="shared" si="7"/>
        <v>1200</v>
      </c>
      <c r="BC16" s="88"/>
      <c r="BD16" s="88">
        <f t="shared" si="8"/>
        <v>1677.5956166037734</v>
      </c>
      <c r="BE16" s="131">
        <f t="shared" si="35"/>
        <v>22345.769418867923</v>
      </c>
      <c r="BF16" s="88">
        <f t="shared" si="36"/>
        <v>36252.516226415093</v>
      </c>
      <c r="BG16" s="92" t="e">
        <f>DC16*#REF!</f>
        <v>#REF!</v>
      </c>
      <c r="BH16" s="88">
        <f t="shared" si="37"/>
        <v>150000</v>
      </c>
      <c r="BI16" s="89">
        <v>70221.773584905663</v>
      </c>
      <c r="BJ16" s="93" t="s">
        <v>1113</v>
      </c>
      <c r="BK16" s="88" t="s">
        <v>1136</v>
      </c>
      <c r="BL16" s="94" t="s">
        <v>1121</v>
      </c>
      <c r="BM16" s="95">
        <v>1.0579891181236989</v>
      </c>
      <c r="BN16" s="63">
        <v>300</v>
      </c>
      <c r="BO16" s="63">
        <v>13</v>
      </c>
      <c r="BP16" s="96">
        <v>0.1</v>
      </c>
      <c r="BQ16" s="97">
        <f t="shared" ref="BQ16:BQ22" si="44">85000/53/12</f>
        <v>133.64779874213835</v>
      </c>
      <c r="BR16" s="98">
        <v>30</v>
      </c>
      <c r="BS16" s="98">
        <v>7</v>
      </c>
      <c r="BT16" s="94" t="s">
        <v>1037</v>
      </c>
      <c r="BU16" s="93">
        <v>82100</v>
      </c>
      <c r="BV16" s="94">
        <v>44946</v>
      </c>
      <c r="BW16" s="99">
        <v>1</v>
      </c>
      <c r="BX16" s="100">
        <f t="shared" si="9"/>
        <v>24630</v>
      </c>
      <c r="BY16" s="101" t="s">
        <v>1038</v>
      </c>
      <c r="BZ16" s="88"/>
      <c r="CA16" s="102">
        <v>0.14335094339622642</v>
      </c>
      <c r="CB16" s="123">
        <f t="shared" si="38"/>
        <v>297943.59225157247</v>
      </c>
      <c r="CC16" s="132">
        <v>45043</v>
      </c>
      <c r="CD16" s="132">
        <v>45049</v>
      </c>
      <c r="CE16" s="94" t="s">
        <v>1029</v>
      </c>
      <c r="CF16" s="103" t="str">
        <f t="shared" si="10"/>
        <v>10/31/24</v>
      </c>
      <c r="CG16" s="102">
        <v>7.0000000000000007E-2</v>
      </c>
      <c r="CH16" s="105">
        <v>12</v>
      </c>
      <c r="CI16" s="106">
        <v>475.78716981132078</v>
      </c>
      <c r="CJ16" s="64" t="s">
        <v>1029</v>
      </c>
      <c r="CK16" s="64" t="s">
        <v>1029</v>
      </c>
      <c r="CL16" s="102"/>
      <c r="CM16" s="102"/>
      <c r="CN16" s="104">
        <f>CG16-'[1]Summary - Incentives'!$E$43</f>
        <v>6.7500000000000004E-2</v>
      </c>
      <c r="CO16" s="92">
        <f t="shared" si="28"/>
        <v>331048.43583508034</v>
      </c>
      <c r="CP16" s="92">
        <f t="shared" si="29"/>
        <v>33104.843583507871</v>
      </c>
      <c r="CQ16" s="81" t="s">
        <v>1137</v>
      </c>
      <c r="CR16" s="75">
        <v>1</v>
      </c>
      <c r="CS16" s="50" t="s">
        <v>1028</v>
      </c>
      <c r="CT16" s="66">
        <v>943396.22641509434</v>
      </c>
      <c r="CU16" s="108">
        <v>4.1000000000000002E-2</v>
      </c>
      <c r="CX16" s="111">
        <f t="shared" si="39"/>
        <v>1.4219644837191432</v>
      </c>
      <c r="CY16" s="123">
        <f t="shared" si="40"/>
        <v>15714.716981132075</v>
      </c>
      <c r="DC16" s="127">
        <f t="shared" si="41"/>
        <v>2285.7142857142858</v>
      </c>
      <c r="DD16" s="127"/>
      <c r="DE16" s="127"/>
      <c r="DF16" s="127"/>
      <c r="DG16" s="116">
        <v>0</v>
      </c>
      <c r="DH16" s="117">
        <v>1992</v>
      </c>
      <c r="DI16" s="117" t="s">
        <v>1138</v>
      </c>
      <c r="DJ16" s="115">
        <v>4522</v>
      </c>
      <c r="DK16" s="115">
        <v>2658</v>
      </c>
      <c r="DL16" s="118">
        <f t="shared" si="42"/>
        <v>1329</v>
      </c>
      <c r="DM16" s="115">
        <v>3969</v>
      </c>
      <c r="DN16" s="45" t="s">
        <v>1088</v>
      </c>
      <c r="DO16" s="45" t="s">
        <v>1082</v>
      </c>
      <c r="DP16" s="66">
        <v>2</v>
      </c>
      <c r="DQ16" s="126"/>
      <c r="DR16" s="119" t="s">
        <v>1063</v>
      </c>
      <c r="DS16" s="45" t="s">
        <v>1044</v>
      </c>
      <c r="DT16" s="45" t="s">
        <v>1045</v>
      </c>
      <c r="DU16" s="124" t="s">
        <v>1064</v>
      </c>
      <c r="DV16" s="124" t="s">
        <v>1065</v>
      </c>
      <c r="DW16" s="45" t="s">
        <v>1047</v>
      </c>
      <c r="DX16" s="45" t="s">
        <v>1078</v>
      </c>
      <c r="DZ16" s="66">
        <v>7</v>
      </c>
      <c r="EA16" s="45" t="str">
        <f>DT16</f>
        <v>Gas</v>
      </c>
      <c r="EB16" s="45" t="s">
        <v>1066</v>
      </c>
      <c r="EC16" s="75">
        <v>1</v>
      </c>
      <c r="ED16" s="75">
        <v>0</v>
      </c>
      <c r="EE16" s="75">
        <v>1</v>
      </c>
      <c r="EF16" s="45" t="s">
        <v>1050</v>
      </c>
      <c r="EH16" s="75" t="s">
        <v>1029</v>
      </c>
      <c r="EI16" s="115">
        <v>0</v>
      </c>
      <c r="EJ16" s="115">
        <v>0</v>
      </c>
      <c r="EK16" s="115">
        <v>0</v>
      </c>
      <c r="EL16" s="115">
        <v>1</v>
      </c>
      <c r="EM16" s="115">
        <v>1</v>
      </c>
      <c r="EN16" s="75"/>
      <c r="EO16" s="115">
        <v>1</v>
      </c>
      <c r="EP16" s="115">
        <v>1</v>
      </c>
      <c r="EQ16" s="75">
        <v>0</v>
      </c>
      <c r="ER16" s="75">
        <v>0</v>
      </c>
      <c r="ES16" s="75">
        <v>1</v>
      </c>
      <c r="ET16" s="75">
        <v>0</v>
      </c>
      <c r="EU16" s="75"/>
      <c r="EV16" s="120">
        <v>3</v>
      </c>
      <c r="EW16" s="75">
        <v>1</v>
      </c>
      <c r="EX16" s="66">
        <v>21133784</v>
      </c>
      <c r="EY16" s="115"/>
      <c r="EZ16" s="115"/>
      <c r="FA16" s="115"/>
      <c r="FB16" s="115"/>
      <c r="FC16" s="121"/>
      <c r="FD16" s="45" t="s">
        <v>1051</v>
      </c>
      <c r="FG16" s="45" t="s">
        <v>1052</v>
      </c>
    </row>
    <row r="17" spans="2:163" ht="15" outlineLevel="1" x14ac:dyDescent="0.25">
      <c r="B17" s="45" t="s">
        <v>246</v>
      </c>
      <c r="C17" s="67" t="s">
        <v>1143</v>
      </c>
      <c r="D17" s="68">
        <f t="shared" si="0"/>
        <v>6</v>
      </c>
      <c r="E17" s="69">
        <v>6</v>
      </c>
      <c r="F17" s="69"/>
      <c r="G17" s="69"/>
      <c r="H17" s="69"/>
      <c r="I17" s="69"/>
      <c r="J17" s="69">
        <f t="shared" si="43"/>
        <v>0</v>
      </c>
      <c r="K17" s="66" t="s">
        <v>1128</v>
      </c>
      <c r="L17" s="66" t="s">
        <v>1144</v>
      </c>
      <c r="M17" s="66" t="s">
        <v>1145</v>
      </c>
      <c r="N17" s="70" t="s">
        <v>1146</v>
      </c>
      <c r="O17" s="70" t="s">
        <v>1022</v>
      </c>
      <c r="P17" s="71" t="s">
        <v>1109</v>
      </c>
      <c r="Q17" s="72">
        <v>6120</v>
      </c>
      <c r="R17" s="73" t="str">
        <f t="shared" si="30"/>
        <v>Google</v>
      </c>
      <c r="S17" s="70" t="s">
        <v>1132</v>
      </c>
      <c r="T17" s="74" t="str">
        <f t="shared" si="18"/>
        <v>152-154 Wooster St Hartford, CT06120</v>
      </c>
      <c r="U17" s="69">
        <v>70</v>
      </c>
      <c r="V17" s="70" t="s">
        <v>1070</v>
      </c>
      <c r="W17" s="70" t="s">
        <v>1071</v>
      </c>
      <c r="X17" s="45" t="s">
        <v>1027</v>
      </c>
      <c r="Y17" s="75">
        <v>0</v>
      </c>
      <c r="Z17" s="75" t="s">
        <v>1028</v>
      </c>
      <c r="AA17" s="75" t="s">
        <v>1029</v>
      </c>
      <c r="AB17" s="76" t="s">
        <v>1030</v>
      </c>
      <c r="AC17" s="45" t="s">
        <v>447</v>
      </c>
      <c r="AD17" s="45" t="str">
        <f t="shared" si="2"/>
        <v>SREP NORTHEND LLC - c/o Stanton Management</v>
      </c>
      <c r="AE17" s="71">
        <v>4275</v>
      </c>
      <c r="AF17" s="71" t="s">
        <v>1133</v>
      </c>
      <c r="AG17" s="45" t="str">
        <f>IFERROR(INDEX('[1]LLC List'!$C$4:$C$50,MATCH($S17,'[1]LLC List'!$B$4:$B$50,0)),"")</f>
        <v>92-1635850</v>
      </c>
      <c r="AH17" s="67" t="s">
        <v>1147</v>
      </c>
      <c r="AI17" s="66">
        <v>5009</v>
      </c>
      <c r="AJ17" s="78">
        <v>0.503</v>
      </c>
      <c r="AK17" s="79"/>
      <c r="AL17" s="45" t="s">
        <v>1032</v>
      </c>
      <c r="AM17" s="80" t="s">
        <v>1033</v>
      </c>
      <c r="AN17" s="81" t="s">
        <v>1034</v>
      </c>
      <c r="AO17" s="81"/>
      <c r="AP17" s="75">
        <v>1</v>
      </c>
      <c r="AQ17" s="82">
        <v>113200</v>
      </c>
      <c r="AR17" s="83">
        <f t="shared" si="31"/>
        <v>2264</v>
      </c>
      <c r="AS17" s="83">
        <f t="shared" si="32"/>
        <v>1698</v>
      </c>
      <c r="AT17" s="84">
        <f t="shared" si="4"/>
        <v>1</v>
      </c>
      <c r="AU17" s="84" t="s">
        <v>1035</v>
      </c>
      <c r="AV17" s="88">
        <f t="shared" si="27"/>
        <v>108757.54867924529</v>
      </c>
      <c r="AW17" s="88">
        <f t="shared" si="33"/>
        <v>41720.240422641509</v>
      </c>
      <c r="AX17" s="89">
        <v>30971.66</v>
      </c>
      <c r="AY17" s="86">
        <f t="shared" si="34"/>
        <v>9056.6037735849059</v>
      </c>
      <c r="AZ17" s="87">
        <f t="shared" si="5"/>
        <v>5400</v>
      </c>
      <c r="BA17" s="88">
        <f t="shared" si="6"/>
        <v>3000</v>
      </c>
      <c r="BB17" s="88">
        <f t="shared" si="7"/>
        <v>3600</v>
      </c>
      <c r="BC17" s="89">
        <v>350</v>
      </c>
      <c r="BD17" s="88">
        <f t="shared" si="8"/>
        <v>5032.7868498113203</v>
      </c>
      <c r="BE17" s="131">
        <f t="shared" si="35"/>
        <v>67037.308256603777</v>
      </c>
      <c r="BF17" s="88">
        <f t="shared" si="36"/>
        <v>108757.54867924529</v>
      </c>
      <c r="BG17" s="92" t="e">
        <f>DC17*#REF!</f>
        <v>#REF!</v>
      </c>
      <c r="BH17" s="88">
        <f t="shared" si="37"/>
        <v>450000</v>
      </c>
      <c r="BI17" s="89">
        <v>210665.32075471699</v>
      </c>
      <c r="BJ17" s="93" t="s">
        <v>1113</v>
      </c>
      <c r="BK17" s="88" t="s">
        <v>1136</v>
      </c>
      <c r="BL17" s="94" t="s">
        <v>1121</v>
      </c>
      <c r="BM17" s="95">
        <v>0.9447486667334859</v>
      </c>
      <c r="BN17" s="63">
        <v>300</v>
      </c>
      <c r="BO17" s="63">
        <v>13</v>
      </c>
      <c r="BP17" s="96">
        <v>0.1</v>
      </c>
      <c r="BQ17" s="97">
        <f t="shared" si="44"/>
        <v>133.64779874213835</v>
      </c>
      <c r="BR17" s="98">
        <v>30</v>
      </c>
      <c r="BS17" s="98">
        <v>7</v>
      </c>
      <c r="BT17" s="94" t="s">
        <v>1037</v>
      </c>
      <c r="BU17" s="93">
        <v>449190</v>
      </c>
      <c r="BV17" s="94">
        <v>44946</v>
      </c>
      <c r="BW17" s="99">
        <v>1</v>
      </c>
      <c r="BX17" s="100">
        <f t="shared" si="9"/>
        <v>134757</v>
      </c>
      <c r="BY17" s="101" t="s">
        <v>1094</v>
      </c>
      <c r="BZ17" s="88"/>
      <c r="CA17" s="102">
        <v>0.14335094339622642</v>
      </c>
      <c r="CB17" s="123">
        <f t="shared" si="38"/>
        <v>893830.77675471734</v>
      </c>
      <c r="CC17" s="132">
        <v>45043</v>
      </c>
      <c r="CD17" s="132">
        <v>45049</v>
      </c>
      <c r="CE17" s="94" t="s">
        <v>1029</v>
      </c>
      <c r="CF17" s="103" t="str">
        <f t="shared" si="10"/>
        <v>10/31/24</v>
      </c>
      <c r="CG17" s="102">
        <v>7.0000000000000007E-2</v>
      </c>
      <c r="CH17" s="105">
        <v>12</v>
      </c>
      <c r="CI17" s="106">
        <v>1427.3615094339623</v>
      </c>
      <c r="CJ17" s="64" t="s">
        <v>1029</v>
      </c>
      <c r="CK17" s="64" t="s">
        <v>1029</v>
      </c>
      <c r="CL17" s="102"/>
      <c r="CM17" s="102"/>
      <c r="CN17" s="104">
        <f>CG17-'[1]Summary - Incentives'!$E$43</f>
        <v>6.7500000000000004E-2</v>
      </c>
      <c r="CO17" s="92">
        <f t="shared" si="28"/>
        <v>993145.30750524113</v>
      </c>
      <c r="CP17" s="92">
        <f t="shared" si="29"/>
        <v>99314.530750523787</v>
      </c>
      <c r="CQ17" s="81" t="s">
        <v>1137</v>
      </c>
      <c r="CR17" s="75">
        <v>1</v>
      </c>
      <c r="CS17" s="50" t="s">
        <v>1028</v>
      </c>
      <c r="CT17" s="66">
        <v>2830188.6792452829</v>
      </c>
      <c r="CU17" s="108">
        <v>4.1000000000000002E-2</v>
      </c>
      <c r="CX17" s="111">
        <f t="shared" si="39"/>
        <v>1.4219644837191434</v>
      </c>
      <c r="CY17" s="123">
        <f t="shared" si="40"/>
        <v>47144.15094339622</v>
      </c>
      <c r="DC17" s="127">
        <f t="shared" si="41"/>
        <v>2285.7142857142858</v>
      </c>
      <c r="DD17" s="127"/>
      <c r="DE17" s="127"/>
      <c r="DF17" s="127"/>
      <c r="DG17" s="116">
        <v>0</v>
      </c>
      <c r="DH17" s="117">
        <v>1991</v>
      </c>
      <c r="DI17" s="117" t="s">
        <v>1138</v>
      </c>
      <c r="DJ17" s="115">
        <v>10319</v>
      </c>
      <c r="DK17" s="115">
        <v>7020</v>
      </c>
      <c r="DL17" s="118">
        <f t="shared" si="42"/>
        <v>1170</v>
      </c>
      <c r="DM17" s="121"/>
      <c r="DN17" s="45" t="s">
        <v>1088</v>
      </c>
      <c r="DO17" s="45" t="s">
        <v>1082</v>
      </c>
      <c r="DP17" s="66">
        <v>3</v>
      </c>
      <c r="DQ17" s="126"/>
      <c r="DR17" s="119" t="s">
        <v>1063</v>
      </c>
      <c r="DS17" s="45" t="s">
        <v>1044</v>
      </c>
      <c r="DT17" s="45" t="s">
        <v>1045</v>
      </c>
      <c r="DU17" s="124" t="s">
        <v>1064</v>
      </c>
      <c r="DV17" s="124" t="s">
        <v>1065</v>
      </c>
      <c r="DW17" s="45" t="s">
        <v>1047</v>
      </c>
      <c r="DX17" s="45" t="s">
        <v>1045</v>
      </c>
      <c r="DZ17" s="66">
        <v>6</v>
      </c>
      <c r="EA17" s="45" t="str">
        <f>DT17</f>
        <v>Gas</v>
      </c>
      <c r="EB17" s="45" t="s">
        <v>1066</v>
      </c>
      <c r="EC17" s="75">
        <v>1</v>
      </c>
      <c r="ED17" s="75">
        <v>0</v>
      </c>
      <c r="EE17" s="75">
        <v>1</v>
      </c>
      <c r="EF17" s="45" t="s">
        <v>1050</v>
      </c>
      <c r="EH17" s="75" t="s">
        <v>1029</v>
      </c>
      <c r="EI17" s="115">
        <v>0</v>
      </c>
      <c r="EJ17" s="115">
        <v>0</v>
      </c>
      <c r="EK17" s="115">
        <v>6</v>
      </c>
      <c r="EL17" s="115">
        <v>0</v>
      </c>
      <c r="EM17" s="115">
        <v>0</v>
      </c>
      <c r="EN17" s="75">
        <v>1</v>
      </c>
      <c r="EO17" s="115">
        <v>1</v>
      </c>
      <c r="EP17" s="115">
        <v>0</v>
      </c>
      <c r="EQ17" s="75">
        <v>0</v>
      </c>
      <c r="ER17" s="75">
        <v>0</v>
      </c>
      <c r="ES17" s="75">
        <v>1</v>
      </c>
      <c r="ET17" s="75">
        <v>0</v>
      </c>
      <c r="EU17" s="75">
        <v>1</v>
      </c>
      <c r="EV17" s="120">
        <v>6</v>
      </c>
      <c r="EW17" s="75">
        <v>1</v>
      </c>
      <c r="EX17" s="66">
        <v>21133785</v>
      </c>
      <c r="EY17" s="115"/>
      <c r="EZ17" s="115"/>
      <c r="FA17" s="115"/>
      <c r="FB17" s="115"/>
      <c r="FC17" s="121"/>
      <c r="FD17" s="45" t="s">
        <v>1051</v>
      </c>
      <c r="FG17" s="45" t="s">
        <v>1052</v>
      </c>
    </row>
    <row r="18" spans="2:163" ht="15" outlineLevel="1" x14ac:dyDescent="0.25">
      <c r="B18" s="45" t="s">
        <v>247</v>
      </c>
      <c r="C18" s="67" t="s">
        <v>1148</v>
      </c>
      <c r="D18" s="68">
        <f t="shared" si="0"/>
        <v>3</v>
      </c>
      <c r="E18" s="69">
        <v>3</v>
      </c>
      <c r="F18" s="69"/>
      <c r="G18" s="69"/>
      <c r="H18" s="69"/>
      <c r="I18" s="69"/>
      <c r="J18" s="69">
        <f t="shared" si="43"/>
        <v>0</v>
      </c>
      <c r="K18" s="66" t="s">
        <v>1128</v>
      </c>
      <c r="L18" s="66" t="s">
        <v>1149</v>
      </c>
      <c r="M18" s="66" t="s">
        <v>1145</v>
      </c>
      <c r="N18" s="70" t="s">
        <v>1150</v>
      </c>
      <c r="O18" s="70" t="s">
        <v>1022</v>
      </c>
      <c r="P18" s="71" t="s">
        <v>1109</v>
      </c>
      <c r="Q18" s="72">
        <v>6120</v>
      </c>
      <c r="R18" s="73" t="str">
        <f t="shared" si="30"/>
        <v>Google</v>
      </c>
      <c r="S18" s="70" t="s">
        <v>1132</v>
      </c>
      <c r="T18" s="74" t="str">
        <f t="shared" si="18"/>
        <v>160 Wooster St Hartford, CT06120</v>
      </c>
      <c r="U18" s="69">
        <v>54</v>
      </c>
      <c r="V18" s="70" t="s">
        <v>1070</v>
      </c>
      <c r="W18" s="70" t="s">
        <v>1071</v>
      </c>
      <c r="X18" s="45" t="s">
        <v>1027</v>
      </c>
      <c r="Y18" s="75">
        <v>0</v>
      </c>
      <c r="Z18" s="75" t="s">
        <v>1028</v>
      </c>
      <c r="AA18" s="75" t="s">
        <v>1029</v>
      </c>
      <c r="AB18" s="76" t="s">
        <v>1030</v>
      </c>
      <c r="AC18" s="45" t="s">
        <v>447</v>
      </c>
      <c r="AD18" s="45" t="str">
        <f t="shared" si="2"/>
        <v>SREP NORTHEND LLC - c/o Stanton Management</v>
      </c>
      <c r="AE18" s="71">
        <v>4275</v>
      </c>
      <c r="AF18" s="71" t="s">
        <v>1133</v>
      </c>
      <c r="AG18" s="45" t="str">
        <f>IFERROR(INDEX('[1]LLC List'!$C$4:$C$50,MATCH($S18,'[1]LLC List'!$B$4:$B$50,0)),"")</f>
        <v>92-1635850</v>
      </c>
      <c r="AH18" s="67" t="s">
        <v>1147</v>
      </c>
      <c r="AI18" s="66">
        <v>5009</v>
      </c>
      <c r="AJ18" s="78">
        <v>0.503</v>
      </c>
      <c r="AK18" s="79"/>
      <c r="AL18" s="45" t="s">
        <v>1032</v>
      </c>
      <c r="AM18" s="80" t="s">
        <v>1033</v>
      </c>
      <c r="AN18" s="81" t="s">
        <v>1034</v>
      </c>
      <c r="AO18" s="81"/>
      <c r="AP18" s="75">
        <v>1</v>
      </c>
      <c r="AQ18" s="82">
        <v>113200</v>
      </c>
      <c r="AR18" s="83">
        <f t="shared" si="31"/>
        <v>2264</v>
      </c>
      <c r="AS18" s="83">
        <f t="shared" si="32"/>
        <v>1698</v>
      </c>
      <c r="AT18" s="84">
        <f t="shared" si="4"/>
        <v>1</v>
      </c>
      <c r="AU18" s="84" t="s">
        <v>1035</v>
      </c>
      <c r="AV18" s="88">
        <f t="shared" si="27"/>
        <v>54378.774339622643</v>
      </c>
      <c r="AW18" s="88">
        <f t="shared" si="33"/>
        <v>20860.120211320755</v>
      </c>
      <c r="AX18" s="89"/>
      <c r="AY18" s="86">
        <f t="shared" si="34"/>
        <v>4528.3018867924529</v>
      </c>
      <c r="AZ18" s="87">
        <f t="shared" si="5"/>
        <v>3600</v>
      </c>
      <c r="BA18" s="88">
        <f t="shared" si="6"/>
        <v>1500</v>
      </c>
      <c r="BB18" s="88">
        <f t="shared" si="7"/>
        <v>1800</v>
      </c>
      <c r="BC18" s="88"/>
      <c r="BD18" s="88">
        <f t="shared" si="8"/>
        <v>2516.3934249056601</v>
      </c>
      <c r="BE18" s="131">
        <f t="shared" si="35"/>
        <v>33518.654128301889</v>
      </c>
      <c r="BF18" s="88">
        <f t="shared" si="36"/>
        <v>54378.774339622643</v>
      </c>
      <c r="BG18" s="92" t="e">
        <f>DC18*#REF!</f>
        <v>#REF!</v>
      </c>
      <c r="BH18" s="88">
        <f t="shared" si="37"/>
        <v>225000</v>
      </c>
      <c r="BI18" s="89">
        <v>105332.66037735849</v>
      </c>
      <c r="BJ18" s="93" t="s">
        <v>1113</v>
      </c>
      <c r="BK18" s="88" t="s">
        <v>1136</v>
      </c>
      <c r="BL18" s="94" t="s">
        <v>1121</v>
      </c>
      <c r="BM18" s="95">
        <v>0.92862038495905752</v>
      </c>
      <c r="BN18" s="63">
        <v>300</v>
      </c>
      <c r="BO18" s="63">
        <v>13</v>
      </c>
      <c r="BP18" s="96">
        <v>0.1</v>
      </c>
      <c r="BQ18" s="97">
        <f t="shared" si="44"/>
        <v>133.64779874213835</v>
      </c>
      <c r="BR18" s="98">
        <v>30</v>
      </c>
      <c r="BS18" s="98">
        <v>7</v>
      </c>
      <c r="BT18" s="94" t="s">
        <v>1037</v>
      </c>
      <c r="BU18" s="93"/>
      <c r="BV18" s="94"/>
      <c r="BW18" s="99">
        <v>1</v>
      </c>
      <c r="BX18" s="100">
        <f t="shared" si="9"/>
        <v>0</v>
      </c>
      <c r="BY18" s="101" t="s">
        <v>1094</v>
      </c>
      <c r="BZ18" s="88"/>
      <c r="CA18" s="102">
        <v>0.14335094339622642</v>
      </c>
      <c r="CB18" s="123">
        <f t="shared" si="38"/>
        <v>446915.38837735867</v>
      </c>
      <c r="CC18" s="132">
        <v>45043</v>
      </c>
      <c r="CD18" s="132">
        <v>45049</v>
      </c>
      <c r="CE18" s="94" t="s">
        <v>1029</v>
      </c>
      <c r="CF18" s="103" t="str">
        <f t="shared" si="10"/>
        <v>10/31/24</v>
      </c>
      <c r="CG18" s="102">
        <v>7.0000000000000007E-2</v>
      </c>
      <c r="CH18" s="105">
        <v>12</v>
      </c>
      <c r="CI18" s="106">
        <v>713.68075471698114</v>
      </c>
      <c r="CJ18" s="64" t="s">
        <v>1029</v>
      </c>
      <c r="CK18" s="64" t="s">
        <v>1029</v>
      </c>
      <c r="CL18" s="102"/>
      <c r="CM18" s="102"/>
      <c r="CN18" s="104">
        <f>CG18-'[1]Summary - Incentives'!$E$43</f>
        <v>6.7500000000000004E-2</v>
      </c>
      <c r="CO18" s="92">
        <f t="shared" si="28"/>
        <v>496572.65375262056</v>
      </c>
      <c r="CP18" s="92">
        <f t="shared" si="29"/>
        <v>49657.265375261893</v>
      </c>
      <c r="CQ18" s="81" t="s">
        <v>1137</v>
      </c>
      <c r="CR18" s="75">
        <v>1</v>
      </c>
      <c r="CS18" s="50" t="s">
        <v>1028</v>
      </c>
      <c r="CT18" s="66">
        <v>1415094.3396226414</v>
      </c>
      <c r="CU18" s="108">
        <v>4.1000000000000002E-2</v>
      </c>
      <c r="CX18" s="111">
        <f t="shared" si="39"/>
        <v>1.4219644837191434</v>
      </c>
      <c r="CY18" s="123">
        <f t="shared" si="40"/>
        <v>23572.07547169811</v>
      </c>
      <c r="DC18" s="127">
        <f t="shared" si="41"/>
        <v>2285.7142857142858</v>
      </c>
      <c r="DD18" s="127"/>
      <c r="DE18" s="127"/>
      <c r="DF18" s="127"/>
      <c r="DG18" s="116">
        <v>0</v>
      </c>
      <c r="DH18" s="117">
        <v>1991</v>
      </c>
      <c r="DI18" s="117" t="s">
        <v>1138</v>
      </c>
      <c r="DJ18" s="115">
        <v>7063</v>
      </c>
      <c r="DK18" s="115">
        <v>4803</v>
      </c>
      <c r="DL18" s="118">
        <f t="shared" si="42"/>
        <v>1601</v>
      </c>
      <c r="DM18" s="121"/>
      <c r="DN18" s="45" t="s">
        <v>1088</v>
      </c>
      <c r="DP18" s="66">
        <v>3</v>
      </c>
      <c r="DQ18" s="126"/>
      <c r="DR18" s="119" t="s">
        <v>1063</v>
      </c>
      <c r="DT18" s="45" t="s">
        <v>1045</v>
      </c>
      <c r="DU18" s="124" t="s">
        <v>1064</v>
      </c>
      <c r="DV18" s="124" t="s">
        <v>1065</v>
      </c>
      <c r="DW18" s="45" t="s">
        <v>1047</v>
      </c>
      <c r="DX18" s="45" t="s">
        <v>1045</v>
      </c>
      <c r="EA18" s="45" t="s">
        <v>1045</v>
      </c>
      <c r="EB18" s="45" t="s">
        <v>1066</v>
      </c>
      <c r="EC18" s="75">
        <v>1</v>
      </c>
      <c r="ED18" s="75">
        <v>0</v>
      </c>
      <c r="EE18" s="75">
        <v>1</v>
      </c>
      <c r="EF18" s="45" t="s">
        <v>1050</v>
      </c>
      <c r="EH18" s="75" t="s">
        <v>1029</v>
      </c>
      <c r="EI18" s="115">
        <v>0</v>
      </c>
      <c r="EJ18" s="115">
        <v>0</v>
      </c>
      <c r="EK18" s="115">
        <v>0</v>
      </c>
      <c r="EL18" s="115">
        <v>3</v>
      </c>
      <c r="EM18" s="115">
        <v>0</v>
      </c>
      <c r="EN18" s="75">
        <v>1</v>
      </c>
      <c r="EO18" s="115">
        <v>1</v>
      </c>
      <c r="EP18" s="115">
        <v>0</v>
      </c>
      <c r="EQ18" s="75">
        <v>0</v>
      </c>
      <c r="ER18" s="75">
        <v>0</v>
      </c>
      <c r="ES18" s="75">
        <v>1</v>
      </c>
      <c r="ET18" s="75">
        <v>0</v>
      </c>
      <c r="EU18" s="75">
        <v>1</v>
      </c>
      <c r="EV18" s="120">
        <v>6</v>
      </c>
      <c r="EW18" s="75">
        <v>1</v>
      </c>
      <c r="EX18" s="66"/>
      <c r="EY18" s="115"/>
      <c r="EZ18" s="115"/>
      <c r="FA18" s="115"/>
      <c r="FB18" s="115"/>
      <c r="FC18" s="121"/>
      <c r="FD18" s="45" t="s">
        <v>1051</v>
      </c>
      <c r="FG18" s="45" t="s">
        <v>1052</v>
      </c>
    </row>
    <row r="19" spans="2:163" ht="15" outlineLevel="1" x14ac:dyDescent="0.25">
      <c r="B19" s="45" t="s">
        <v>248</v>
      </c>
      <c r="C19" s="67" t="s">
        <v>1151</v>
      </c>
      <c r="D19" s="68">
        <f t="shared" si="0"/>
        <v>14</v>
      </c>
      <c r="E19" s="69">
        <v>14</v>
      </c>
      <c r="F19" s="69"/>
      <c r="G19" s="69"/>
      <c r="H19" s="69"/>
      <c r="I19" s="69"/>
      <c r="J19" s="69">
        <f t="shared" si="43"/>
        <v>0</v>
      </c>
      <c r="K19" s="66" t="s">
        <v>1128</v>
      </c>
      <c r="L19" s="66" t="s">
        <v>1152</v>
      </c>
      <c r="M19" s="66" t="s">
        <v>1153</v>
      </c>
      <c r="N19" s="70" t="s">
        <v>1154</v>
      </c>
      <c r="O19" s="70" t="s">
        <v>1022</v>
      </c>
      <c r="P19" s="71" t="s">
        <v>1109</v>
      </c>
      <c r="Q19" s="72">
        <v>6120</v>
      </c>
      <c r="R19" s="73" t="str">
        <f t="shared" si="30"/>
        <v>Google</v>
      </c>
      <c r="S19" s="70" t="s">
        <v>1132</v>
      </c>
      <c r="T19" s="74" t="str">
        <f t="shared" si="18"/>
        <v>165 Westland St Hartford, CT06120</v>
      </c>
      <c r="U19" s="69">
        <v>60</v>
      </c>
      <c r="V19" s="70" t="s">
        <v>1070</v>
      </c>
      <c r="W19" s="70" t="s">
        <v>1071</v>
      </c>
      <c r="X19" s="45" t="s">
        <v>1027</v>
      </c>
      <c r="Y19" s="75">
        <v>0</v>
      </c>
      <c r="Z19" s="75" t="s">
        <v>1028</v>
      </c>
      <c r="AA19" s="75" t="s">
        <v>1028</v>
      </c>
      <c r="AB19" s="76" t="s">
        <v>1030</v>
      </c>
      <c r="AC19" s="45" t="s">
        <v>447</v>
      </c>
      <c r="AD19" s="45" t="str">
        <f t="shared" si="2"/>
        <v>SREP NORTHEND LLC - c/o Stanton Management</v>
      </c>
      <c r="AE19" s="71">
        <v>4275</v>
      </c>
      <c r="AF19" s="71" t="s">
        <v>1133</v>
      </c>
      <c r="AG19" s="45" t="str">
        <f>IFERROR(INDEX('[1]LLC List'!$C$4:$C$50,MATCH($S19,'[1]LLC List'!$B$4:$B$50,0)),"")</f>
        <v>92-1635850</v>
      </c>
      <c r="AH19" s="67" t="s">
        <v>1155</v>
      </c>
      <c r="AI19" s="66">
        <v>5012</v>
      </c>
      <c r="AJ19" s="78">
        <v>0.53800000000000003</v>
      </c>
      <c r="AK19" s="79"/>
      <c r="AL19" s="45" t="s">
        <v>1032</v>
      </c>
      <c r="AM19" s="80" t="s">
        <v>1033</v>
      </c>
      <c r="AN19" s="81" t="s">
        <v>1034</v>
      </c>
      <c r="AO19" s="81"/>
      <c r="AP19" s="75">
        <v>1</v>
      </c>
      <c r="AQ19" s="82">
        <v>113200</v>
      </c>
      <c r="AR19" s="83">
        <f t="shared" si="31"/>
        <v>2264</v>
      </c>
      <c r="AS19" s="83">
        <f t="shared" si="32"/>
        <v>1698</v>
      </c>
      <c r="AT19" s="84">
        <f t="shared" si="4"/>
        <v>1</v>
      </c>
      <c r="AU19" s="84" t="s">
        <v>1035</v>
      </c>
      <c r="AV19" s="88">
        <f t="shared" si="27"/>
        <v>253767.61358490566</v>
      </c>
      <c r="AW19" s="88">
        <f t="shared" si="33"/>
        <v>97347.227652830188</v>
      </c>
      <c r="AX19" s="89">
        <v>44176.959999999999</v>
      </c>
      <c r="AY19" s="86">
        <f t="shared" si="34"/>
        <v>21132.075471698114</v>
      </c>
      <c r="AZ19" s="87">
        <f t="shared" si="5"/>
        <v>10200</v>
      </c>
      <c r="BA19" s="88">
        <f t="shared" si="6"/>
        <v>7000</v>
      </c>
      <c r="BB19" s="88">
        <f t="shared" si="7"/>
        <v>8400</v>
      </c>
      <c r="BC19" s="89">
        <v>700</v>
      </c>
      <c r="BD19" s="88">
        <f t="shared" si="8"/>
        <v>11743.169316226415</v>
      </c>
      <c r="BE19" s="131">
        <f t="shared" si="35"/>
        <v>156420.38593207547</v>
      </c>
      <c r="BF19" s="88">
        <f t="shared" si="36"/>
        <v>253767.61358490566</v>
      </c>
      <c r="BG19" s="92" t="e">
        <f>DC19*#REF!</f>
        <v>#REF!</v>
      </c>
      <c r="BH19" s="88">
        <f t="shared" si="37"/>
        <v>1050000</v>
      </c>
      <c r="BI19" s="89">
        <v>491552.41509433964</v>
      </c>
      <c r="BJ19" s="93" t="s">
        <v>1113</v>
      </c>
      <c r="BK19" s="88" t="s">
        <v>1136</v>
      </c>
      <c r="BL19" s="94" t="s">
        <v>1121</v>
      </c>
      <c r="BM19" s="95">
        <v>1.0065559213257458</v>
      </c>
      <c r="BN19" s="63">
        <v>300</v>
      </c>
      <c r="BO19" s="63">
        <v>10</v>
      </c>
      <c r="BP19" s="96">
        <v>0.1</v>
      </c>
      <c r="BQ19" s="97">
        <f t="shared" si="44"/>
        <v>133.64779874213835</v>
      </c>
      <c r="BR19" s="98">
        <v>30</v>
      </c>
      <c r="BS19" s="98">
        <v>7</v>
      </c>
      <c r="BT19" s="94" t="s">
        <v>1037</v>
      </c>
      <c r="BU19" s="93">
        <v>640710</v>
      </c>
      <c r="BV19" s="94">
        <v>44946</v>
      </c>
      <c r="BW19" s="99">
        <v>1</v>
      </c>
      <c r="BX19" s="100">
        <f t="shared" si="9"/>
        <v>192213</v>
      </c>
      <c r="BY19" s="101" t="s">
        <v>1075</v>
      </c>
      <c r="BZ19" s="88"/>
      <c r="CA19" s="102">
        <v>0.14335094339622642</v>
      </c>
      <c r="CB19" s="123">
        <f t="shared" si="38"/>
        <v>2085605.1457610072</v>
      </c>
      <c r="CC19" s="132">
        <v>45043</v>
      </c>
      <c r="CD19" s="132">
        <v>45049</v>
      </c>
      <c r="CE19" s="94" t="s">
        <v>1029</v>
      </c>
      <c r="CF19" s="103" t="str">
        <f t="shared" si="10"/>
        <v/>
      </c>
      <c r="CG19" s="102">
        <v>7.0000000000000007E-2</v>
      </c>
      <c r="CH19" s="105">
        <v>12</v>
      </c>
      <c r="CI19" s="106">
        <v>3330.5101886792454</v>
      </c>
      <c r="CJ19" s="64" t="s">
        <v>1029</v>
      </c>
      <c r="CK19" s="64" t="s">
        <v>1029</v>
      </c>
      <c r="CL19" s="102"/>
      <c r="CM19" s="102"/>
      <c r="CN19" s="104">
        <f>CG19-'[1]Summary - Incentives'!$E$43</f>
        <v>6.7500000000000004E-2</v>
      </c>
      <c r="CO19" s="92">
        <f t="shared" si="28"/>
        <v>2317339.0508455625</v>
      </c>
      <c r="CP19" s="92">
        <f t="shared" si="29"/>
        <v>231733.90508455527</v>
      </c>
      <c r="CQ19" s="81" t="s">
        <v>1137</v>
      </c>
      <c r="CR19" s="75">
        <v>1</v>
      </c>
      <c r="CS19" s="50" t="s">
        <v>1028</v>
      </c>
      <c r="CT19" s="66">
        <v>6603773.5849056607</v>
      </c>
      <c r="CU19" s="108">
        <v>4.1000000000000002E-2</v>
      </c>
      <c r="CX19" s="111">
        <f t="shared" si="39"/>
        <v>1.4219644837191434</v>
      </c>
      <c r="CY19" s="123">
        <f t="shared" si="40"/>
        <v>110003.01886792452</v>
      </c>
      <c r="DC19" s="127">
        <f t="shared" si="41"/>
        <v>2285.7142857142858</v>
      </c>
      <c r="DD19" s="127"/>
      <c r="DE19" s="127"/>
      <c r="DF19" s="127"/>
      <c r="DG19" s="116">
        <v>0</v>
      </c>
      <c r="DH19" s="117">
        <v>1925</v>
      </c>
      <c r="DI19" s="117" t="s">
        <v>1138</v>
      </c>
      <c r="DJ19" s="115">
        <v>22985</v>
      </c>
      <c r="DK19" s="115">
        <v>16427</v>
      </c>
      <c r="DL19" s="118">
        <f t="shared" si="42"/>
        <v>1173.3571428571429</v>
      </c>
      <c r="DM19" s="121"/>
      <c r="DN19" s="45" t="s">
        <v>1042</v>
      </c>
      <c r="DO19" s="45" t="s">
        <v>1043</v>
      </c>
      <c r="DP19" s="66">
        <v>3</v>
      </c>
      <c r="DQ19" s="126"/>
      <c r="DR19" s="119" t="s">
        <v>1063</v>
      </c>
      <c r="DS19" s="45" t="s">
        <v>1044</v>
      </c>
      <c r="DT19" s="45" t="s">
        <v>1045</v>
      </c>
      <c r="DU19" s="124" t="s">
        <v>1064</v>
      </c>
      <c r="DV19" s="124" t="s">
        <v>1065</v>
      </c>
      <c r="DW19" s="45" t="s">
        <v>1047</v>
      </c>
      <c r="DX19" s="45" t="s">
        <v>1078</v>
      </c>
      <c r="DZ19" s="66">
        <v>14</v>
      </c>
      <c r="EA19" s="45" t="str">
        <f>DT19</f>
        <v>Gas</v>
      </c>
      <c r="EB19" s="45" t="s">
        <v>1066</v>
      </c>
      <c r="EC19" s="75">
        <v>1</v>
      </c>
      <c r="ED19" s="75">
        <v>0</v>
      </c>
      <c r="EE19" s="75">
        <v>1</v>
      </c>
      <c r="EF19" s="45" t="s">
        <v>1050</v>
      </c>
      <c r="EH19" s="75" t="s">
        <v>1029</v>
      </c>
      <c r="EI19" s="115">
        <v>0</v>
      </c>
      <c r="EJ19" s="115">
        <v>0</v>
      </c>
      <c r="EK19" s="115">
        <v>11</v>
      </c>
      <c r="EL19" s="115">
        <v>2</v>
      </c>
      <c r="EM19" s="115">
        <v>1</v>
      </c>
      <c r="EN19" s="75">
        <v>1</v>
      </c>
      <c r="EO19" s="115">
        <v>1</v>
      </c>
      <c r="EP19" s="115">
        <v>0</v>
      </c>
      <c r="EQ19" s="75">
        <v>0</v>
      </c>
      <c r="ER19" s="75">
        <v>0</v>
      </c>
      <c r="ES19" s="75">
        <v>1</v>
      </c>
      <c r="ET19" s="75">
        <v>0</v>
      </c>
      <c r="EU19" s="75"/>
      <c r="EV19" s="120">
        <v>0</v>
      </c>
      <c r="EW19" s="75">
        <v>0</v>
      </c>
      <c r="EX19" s="66">
        <v>21133787</v>
      </c>
      <c r="EY19" s="115"/>
      <c r="EZ19" s="115"/>
      <c r="FA19" s="115"/>
      <c r="FB19" s="115"/>
      <c r="FC19" s="121"/>
      <c r="FD19" s="45" t="s">
        <v>1051</v>
      </c>
      <c r="FG19" s="45" t="s">
        <v>1052</v>
      </c>
    </row>
    <row r="20" spans="2:163" ht="15" outlineLevel="1" x14ac:dyDescent="0.25">
      <c r="B20" s="45" t="s">
        <v>249</v>
      </c>
      <c r="C20" s="67" t="s">
        <v>1156</v>
      </c>
      <c r="D20" s="68">
        <f t="shared" si="0"/>
        <v>8</v>
      </c>
      <c r="E20" s="69">
        <v>8</v>
      </c>
      <c r="F20" s="69"/>
      <c r="G20" s="69"/>
      <c r="H20" s="69"/>
      <c r="I20" s="69"/>
      <c r="J20" s="69">
        <f t="shared" si="43"/>
        <v>0</v>
      </c>
      <c r="K20" s="66" t="s">
        <v>1128</v>
      </c>
      <c r="L20" s="66" t="s">
        <v>1157</v>
      </c>
      <c r="M20" s="66" t="s">
        <v>1158</v>
      </c>
      <c r="N20" s="70" t="s">
        <v>1159</v>
      </c>
      <c r="O20" s="70" t="s">
        <v>1022</v>
      </c>
      <c r="P20" s="71" t="s">
        <v>1109</v>
      </c>
      <c r="Q20" s="72">
        <v>6120</v>
      </c>
      <c r="R20" s="73" t="str">
        <f t="shared" si="30"/>
        <v>Google</v>
      </c>
      <c r="S20" s="70" t="s">
        <v>1132</v>
      </c>
      <c r="T20" s="74" t="str">
        <f t="shared" si="18"/>
        <v>1721 - 1739 Main St Hartford, CT06120</v>
      </c>
      <c r="U20" s="69">
        <v>75</v>
      </c>
      <c r="V20" s="70" t="s">
        <v>1070</v>
      </c>
      <c r="W20" s="70" t="s">
        <v>1071</v>
      </c>
      <c r="X20" s="45" t="s">
        <v>1027</v>
      </c>
      <c r="Y20" s="75">
        <v>0</v>
      </c>
      <c r="Z20" s="75" t="s">
        <v>1028</v>
      </c>
      <c r="AA20" s="75" t="s">
        <v>1028</v>
      </c>
      <c r="AB20" s="76" t="s">
        <v>1030</v>
      </c>
      <c r="AC20" s="45" t="s">
        <v>447</v>
      </c>
      <c r="AD20" s="45" t="str">
        <f t="shared" si="2"/>
        <v>SREP NORTHEND LLC - c/o Stanton Management</v>
      </c>
      <c r="AE20" s="71">
        <v>4275</v>
      </c>
      <c r="AF20" s="71" t="s">
        <v>1133</v>
      </c>
      <c r="AG20" s="45" t="str">
        <f>IFERROR(INDEX('[1]LLC List'!$C$4:$C$50,MATCH($S20,'[1]LLC List'!$B$4:$B$50,0)),"")</f>
        <v>92-1635850</v>
      </c>
      <c r="AH20" s="67" t="s">
        <v>1160</v>
      </c>
      <c r="AI20" s="66">
        <v>5018</v>
      </c>
      <c r="AJ20" s="78">
        <v>0.54500000000000004</v>
      </c>
      <c r="AK20" s="79"/>
      <c r="AL20" s="45" t="s">
        <v>1032</v>
      </c>
      <c r="AM20" s="80" t="s">
        <v>1033</v>
      </c>
      <c r="AN20" s="81" t="s">
        <v>1034</v>
      </c>
      <c r="AO20" s="81"/>
      <c r="AP20" s="75">
        <v>1</v>
      </c>
      <c r="AQ20" s="82">
        <v>113200</v>
      </c>
      <c r="AR20" s="83">
        <f t="shared" si="31"/>
        <v>2264</v>
      </c>
      <c r="AS20" s="83">
        <f t="shared" si="32"/>
        <v>1698</v>
      </c>
      <c r="AT20" s="84">
        <f t="shared" si="4"/>
        <v>1</v>
      </c>
      <c r="AU20" s="84" t="s">
        <v>1035</v>
      </c>
      <c r="AV20" s="88">
        <f t="shared" si="27"/>
        <v>145010.06490566037</v>
      </c>
      <c r="AW20" s="88">
        <f t="shared" si="33"/>
        <v>55626.987230188679</v>
      </c>
      <c r="AX20" s="89">
        <v>19781.900000000001</v>
      </c>
      <c r="AY20" s="86">
        <f t="shared" si="34"/>
        <v>12075.471698113208</v>
      </c>
      <c r="AZ20" s="87">
        <f t="shared" si="5"/>
        <v>6600</v>
      </c>
      <c r="BA20" s="88">
        <f t="shared" si="6"/>
        <v>4000</v>
      </c>
      <c r="BB20" s="88">
        <f t="shared" si="7"/>
        <v>4800</v>
      </c>
      <c r="BC20" s="89">
        <v>350</v>
      </c>
      <c r="BD20" s="88">
        <f t="shared" si="8"/>
        <v>6710.3824664150934</v>
      </c>
      <c r="BE20" s="131">
        <f t="shared" si="35"/>
        <v>89383.077675471694</v>
      </c>
      <c r="BF20" s="88">
        <f t="shared" si="36"/>
        <v>145010.06490566037</v>
      </c>
      <c r="BG20" s="92" t="e">
        <f>DC20*#REF!</f>
        <v>#REF!</v>
      </c>
      <c r="BH20" s="88">
        <f t="shared" si="37"/>
        <v>600000</v>
      </c>
      <c r="BI20" s="89">
        <v>280887.09433962265</v>
      </c>
      <c r="BJ20" s="93" t="s">
        <v>1113</v>
      </c>
      <c r="BK20" s="88" t="s">
        <v>1136</v>
      </c>
      <c r="BL20" s="94" t="s">
        <v>1121</v>
      </c>
      <c r="BM20" s="95">
        <v>1.0190513233608147</v>
      </c>
      <c r="BN20" s="63">
        <v>300</v>
      </c>
      <c r="BO20" s="63">
        <v>13</v>
      </c>
      <c r="BP20" s="96">
        <v>0.1</v>
      </c>
      <c r="BQ20" s="97">
        <f t="shared" si="44"/>
        <v>133.64779874213835</v>
      </c>
      <c r="BR20" s="98">
        <v>30</v>
      </c>
      <c r="BS20" s="98">
        <v>7</v>
      </c>
      <c r="BT20" s="94" t="s">
        <v>1037</v>
      </c>
      <c r="BU20" s="93">
        <v>260820</v>
      </c>
      <c r="BV20" s="94">
        <v>44946</v>
      </c>
      <c r="BW20" s="99">
        <v>1</v>
      </c>
      <c r="BX20" s="100">
        <f t="shared" si="9"/>
        <v>78246</v>
      </c>
      <c r="BY20" s="101" t="s">
        <v>1094</v>
      </c>
      <c r="BZ20" s="88"/>
      <c r="CA20" s="102">
        <v>0.14335094339622642</v>
      </c>
      <c r="CB20" s="123">
        <f t="shared" si="38"/>
        <v>1191774.3690062899</v>
      </c>
      <c r="CC20" s="132">
        <v>45043</v>
      </c>
      <c r="CD20" s="132">
        <v>45049</v>
      </c>
      <c r="CE20" s="94" t="s">
        <v>1029</v>
      </c>
      <c r="CF20" s="103" t="str">
        <f t="shared" si="10"/>
        <v>10/31/24</v>
      </c>
      <c r="CG20" s="102">
        <v>7.0000000000000007E-2</v>
      </c>
      <c r="CH20" s="105">
        <v>12</v>
      </c>
      <c r="CI20" s="106">
        <v>1903.1486792452831</v>
      </c>
      <c r="CJ20" s="64" t="s">
        <v>1029</v>
      </c>
      <c r="CK20" s="64" t="s">
        <v>1029</v>
      </c>
      <c r="CL20" s="102"/>
      <c r="CM20" s="102"/>
      <c r="CN20" s="104">
        <f>CG20-'[1]Summary - Incentives'!$E$43</f>
        <v>6.7500000000000004E-2</v>
      </c>
      <c r="CO20" s="92">
        <f t="shared" si="28"/>
        <v>1324193.7433403214</v>
      </c>
      <c r="CP20" s="92">
        <f t="shared" si="29"/>
        <v>132419.37433403148</v>
      </c>
      <c r="CQ20" s="81" t="s">
        <v>1137</v>
      </c>
      <c r="CR20" s="75">
        <v>1</v>
      </c>
      <c r="CS20" s="50" t="s">
        <v>1028</v>
      </c>
      <c r="CT20" s="66">
        <v>3773584.9056603773</v>
      </c>
      <c r="CU20" s="108">
        <v>4.1000000000000002E-2</v>
      </c>
      <c r="CX20" s="111">
        <f t="shared" si="39"/>
        <v>1.4219644837191432</v>
      </c>
      <c r="CY20" s="123">
        <f t="shared" si="40"/>
        <v>62858.867924528298</v>
      </c>
      <c r="DC20" s="127">
        <f t="shared" si="41"/>
        <v>2285.7142857142858</v>
      </c>
      <c r="DD20" s="127"/>
      <c r="DE20" s="127"/>
      <c r="DF20" s="127"/>
      <c r="DG20" s="116">
        <v>0</v>
      </c>
      <c r="DH20" s="117">
        <v>1991</v>
      </c>
      <c r="DI20" s="117" t="s">
        <v>1138</v>
      </c>
      <c r="DJ20" s="115">
        <v>13777</v>
      </c>
      <c r="DK20" s="115">
        <v>10142</v>
      </c>
      <c r="DL20" s="118">
        <f t="shared" si="42"/>
        <v>1267.75</v>
      </c>
      <c r="DM20" s="121"/>
      <c r="DN20" s="45" t="s">
        <v>1042</v>
      </c>
      <c r="DO20" s="45" t="s">
        <v>1043</v>
      </c>
      <c r="DP20" s="66">
        <v>3</v>
      </c>
      <c r="DQ20" s="119">
        <v>4318</v>
      </c>
      <c r="DR20" s="119" t="s">
        <v>1063</v>
      </c>
      <c r="DS20" s="45" t="s">
        <v>1096</v>
      </c>
      <c r="DT20" s="45" t="s">
        <v>1045</v>
      </c>
      <c r="DU20" s="124" t="s">
        <v>1064</v>
      </c>
      <c r="DV20" s="124" t="s">
        <v>1065</v>
      </c>
      <c r="DW20" s="45" t="s">
        <v>1047</v>
      </c>
      <c r="DX20" s="45" t="s">
        <v>1078</v>
      </c>
      <c r="DZ20" s="66">
        <v>8</v>
      </c>
      <c r="EA20" s="45" t="str">
        <f>DT20</f>
        <v>Gas</v>
      </c>
      <c r="EB20" s="45" t="s">
        <v>1066</v>
      </c>
      <c r="EC20" s="75">
        <v>1</v>
      </c>
      <c r="ED20" s="75">
        <v>0</v>
      </c>
      <c r="EE20" s="75">
        <v>1</v>
      </c>
      <c r="EF20" s="45" t="s">
        <v>1050</v>
      </c>
      <c r="EH20" s="75" t="s">
        <v>1029</v>
      </c>
      <c r="EI20" s="115">
        <v>0</v>
      </c>
      <c r="EJ20" s="115">
        <v>0</v>
      </c>
      <c r="EK20" s="115">
        <v>4</v>
      </c>
      <c r="EL20" s="115">
        <v>4</v>
      </c>
      <c r="EM20" s="115">
        <v>0</v>
      </c>
      <c r="EN20" s="75">
        <v>1</v>
      </c>
      <c r="EO20" s="115">
        <v>1</v>
      </c>
      <c r="EP20" s="115"/>
      <c r="EQ20" s="75">
        <v>0</v>
      </c>
      <c r="ER20" s="75">
        <v>0</v>
      </c>
      <c r="ES20" s="75">
        <v>1</v>
      </c>
      <c r="ET20" s="75">
        <v>0</v>
      </c>
      <c r="EU20" s="75"/>
      <c r="EV20" s="120">
        <v>8</v>
      </c>
      <c r="EW20" s="75">
        <v>1</v>
      </c>
      <c r="EX20" s="66">
        <v>21133788</v>
      </c>
      <c r="EY20" s="115"/>
      <c r="EZ20" s="115"/>
      <c r="FA20" s="115"/>
      <c r="FB20" s="115"/>
      <c r="FC20" s="121"/>
      <c r="FD20" s="45" t="s">
        <v>1051</v>
      </c>
      <c r="FG20" s="45" t="s">
        <v>1052</v>
      </c>
    </row>
    <row r="21" spans="2:163" ht="15" outlineLevel="1" x14ac:dyDescent="0.25">
      <c r="B21" s="45" t="s">
        <v>250</v>
      </c>
      <c r="C21" s="67" t="s">
        <v>1161</v>
      </c>
      <c r="D21" s="68">
        <f t="shared" si="0"/>
        <v>10</v>
      </c>
      <c r="E21" s="69">
        <v>10</v>
      </c>
      <c r="F21" s="69"/>
      <c r="G21" s="69"/>
      <c r="H21" s="69"/>
      <c r="I21" s="69"/>
      <c r="J21" s="69">
        <f t="shared" si="43"/>
        <v>0</v>
      </c>
      <c r="K21" s="66" t="s">
        <v>1128</v>
      </c>
      <c r="L21" s="66" t="s">
        <v>1162</v>
      </c>
      <c r="M21" s="66" t="s">
        <v>1163</v>
      </c>
      <c r="N21" s="70" t="s">
        <v>1164</v>
      </c>
      <c r="O21" s="70" t="s">
        <v>1022</v>
      </c>
      <c r="P21" s="71" t="s">
        <v>1109</v>
      </c>
      <c r="Q21" s="72">
        <v>6120</v>
      </c>
      <c r="R21" s="73" t="str">
        <f t="shared" si="30"/>
        <v>Google</v>
      </c>
      <c r="S21" s="70" t="s">
        <v>1132</v>
      </c>
      <c r="T21" s="74" t="str">
        <f t="shared" si="18"/>
        <v>69-73 Chestnut St Hartford, CT06120</v>
      </c>
      <c r="U21" s="69">
        <v>82</v>
      </c>
      <c r="V21" s="70" t="s">
        <v>1070</v>
      </c>
      <c r="W21" s="70" t="s">
        <v>1071</v>
      </c>
      <c r="X21" s="45" t="s">
        <v>1027</v>
      </c>
      <c r="Y21" s="75">
        <v>0</v>
      </c>
      <c r="Z21" s="75" t="s">
        <v>1028</v>
      </c>
      <c r="AA21" s="75" t="s">
        <v>1028</v>
      </c>
      <c r="AB21" s="76" t="s">
        <v>1030</v>
      </c>
      <c r="AC21" s="45" t="s">
        <v>447</v>
      </c>
      <c r="AD21" s="45" t="str">
        <f t="shared" si="2"/>
        <v>SREP NORTHEND LLC - c/o Stanton Management</v>
      </c>
      <c r="AE21" s="71">
        <v>4275</v>
      </c>
      <c r="AF21" s="71" t="s">
        <v>1133</v>
      </c>
      <c r="AG21" s="45" t="str">
        <f>IFERROR(INDEX('[1]LLC List'!$C$4:$C$50,MATCH($S21,'[1]LLC List'!$B$4:$B$50,0)),"")</f>
        <v>92-1635850</v>
      </c>
      <c r="AH21" s="67" t="s">
        <v>1165</v>
      </c>
      <c r="AI21" s="66">
        <v>5017</v>
      </c>
      <c r="AJ21" s="78">
        <v>0.42899999999999999</v>
      </c>
      <c r="AK21" s="79"/>
      <c r="AL21" s="45" t="s">
        <v>1032</v>
      </c>
      <c r="AM21" s="80" t="s">
        <v>1033</v>
      </c>
      <c r="AN21" s="81" t="s">
        <v>1034</v>
      </c>
      <c r="AO21" s="81"/>
      <c r="AP21" s="75">
        <v>1</v>
      </c>
      <c r="AQ21" s="82">
        <v>113200</v>
      </c>
      <c r="AR21" s="83">
        <f t="shared" si="31"/>
        <v>2264</v>
      </c>
      <c r="AS21" s="83">
        <f>AQ21*0.6*0.3/12</f>
        <v>1698</v>
      </c>
      <c r="AT21" s="84">
        <f t="shared" si="4"/>
        <v>1</v>
      </c>
      <c r="AU21" s="84" t="s">
        <v>1035</v>
      </c>
      <c r="AV21" s="88">
        <f t="shared" si="27"/>
        <v>181262.58113207546</v>
      </c>
      <c r="AW21" s="88">
        <f t="shared" si="33"/>
        <v>69533.734037735849</v>
      </c>
      <c r="AX21" s="89">
        <v>37863.9</v>
      </c>
      <c r="AY21" s="86">
        <f t="shared" si="34"/>
        <v>15094.33962264151</v>
      </c>
      <c r="AZ21" s="87">
        <f t="shared" si="5"/>
        <v>6000</v>
      </c>
      <c r="BA21" s="88">
        <f t="shared" si="6"/>
        <v>5000</v>
      </c>
      <c r="BB21" s="88">
        <f t="shared" si="7"/>
        <v>6000</v>
      </c>
      <c r="BC21" s="89">
        <v>350</v>
      </c>
      <c r="BD21" s="88">
        <f t="shared" si="8"/>
        <v>8387.9780830188665</v>
      </c>
      <c r="BE21" s="131">
        <f t="shared" si="35"/>
        <v>111728.84709433961</v>
      </c>
      <c r="BF21" s="88">
        <f t="shared" si="36"/>
        <v>181262.58113207546</v>
      </c>
      <c r="BG21" s="92" t="e">
        <f>DC21*#REF!</f>
        <v>#REF!</v>
      </c>
      <c r="BH21" s="88">
        <f t="shared" si="37"/>
        <v>750000</v>
      </c>
      <c r="BI21" s="89">
        <v>351108.86792452831</v>
      </c>
      <c r="BJ21" s="93" t="s">
        <v>1113</v>
      </c>
      <c r="BK21" s="88" t="s">
        <v>1136</v>
      </c>
      <c r="BL21" s="94" t="s">
        <v>1121</v>
      </c>
      <c r="BM21" s="95">
        <v>1.0375089314508188</v>
      </c>
      <c r="BN21" s="63">
        <v>300</v>
      </c>
      <c r="BO21" s="63">
        <v>13</v>
      </c>
      <c r="BP21" s="96">
        <v>0.1</v>
      </c>
      <c r="BQ21" s="97">
        <f t="shared" si="44"/>
        <v>133.64779874213835</v>
      </c>
      <c r="BR21" s="98">
        <v>30</v>
      </c>
      <c r="BS21" s="98">
        <v>7</v>
      </c>
      <c r="BT21" s="94" t="s">
        <v>1037</v>
      </c>
      <c r="BU21" s="93">
        <v>549150</v>
      </c>
      <c r="BV21" s="94">
        <v>44946</v>
      </c>
      <c r="BW21" s="99">
        <v>1</v>
      </c>
      <c r="BX21" s="100">
        <f t="shared" si="9"/>
        <v>164745</v>
      </c>
      <c r="BY21" s="101" t="s">
        <v>1038</v>
      </c>
      <c r="BZ21" s="88"/>
      <c r="CA21" s="102">
        <v>0.14335094339622642</v>
      </c>
      <c r="CB21" s="123">
        <f t="shared" si="38"/>
        <v>1489717.9612578624</v>
      </c>
      <c r="CC21" s="132">
        <v>45043</v>
      </c>
      <c r="CD21" s="132">
        <v>45049</v>
      </c>
      <c r="CE21" s="94" t="s">
        <v>1029</v>
      </c>
      <c r="CF21" s="103" t="str">
        <f t="shared" si="10"/>
        <v/>
      </c>
      <c r="CG21" s="102">
        <v>7.0000000000000007E-2</v>
      </c>
      <c r="CH21" s="105">
        <v>12</v>
      </c>
      <c r="CI21" s="106">
        <v>2378.9358490566037</v>
      </c>
      <c r="CJ21" s="64" t="s">
        <v>1029</v>
      </c>
      <c r="CK21" s="64" t="s">
        <v>1029</v>
      </c>
      <c r="CL21" s="102"/>
      <c r="CM21" s="102"/>
      <c r="CN21" s="104">
        <f>CG21-'[1]Summary - Incentives'!$E$43</f>
        <v>6.7500000000000004E-2</v>
      </c>
      <c r="CO21" s="92">
        <f t="shared" si="28"/>
        <v>1655242.1791754016</v>
      </c>
      <c r="CP21" s="92">
        <f t="shared" si="29"/>
        <v>165524.21791753918</v>
      </c>
      <c r="CQ21" s="81" t="s">
        <v>1137</v>
      </c>
      <c r="CR21" s="75">
        <v>1</v>
      </c>
      <c r="CS21" s="50" t="s">
        <v>1028</v>
      </c>
      <c r="CT21" s="66">
        <v>4716981.1320754718</v>
      </c>
      <c r="CU21" s="108">
        <v>4.1000000000000002E-2</v>
      </c>
      <c r="CX21" s="111">
        <f t="shared" si="39"/>
        <v>1.421964483719143</v>
      </c>
      <c r="CY21" s="123">
        <f t="shared" si="40"/>
        <v>78573.584905660377</v>
      </c>
      <c r="DC21" s="127">
        <f t="shared" si="41"/>
        <v>2285.7142857142858</v>
      </c>
      <c r="DD21" s="127"/>
      <c r="DE21" s="127"/>
      <c r="DF21" s="127"/>
      <c r="DG21" s="116">
        <v>0</v>
      </c>
      <c r="DH21" s="117">
        <v>1990</v>
      </c>
      <c r="DI21" s="117" t="s">
        <v>1138</v>
      </c>
      <c r="DJ21" s="115">
        <v>16842</v>
      </c>
      <c r="DK21" s="115">
        <v>13892</v>
      </c>
      <c r="DL21" s="118">
        <f t="shared" si="42"/>
        <v>1389.2</v>
      </c>
      <c r="DM21" s="121"/>
      <c r="DN21" s="45" t="s">
        <v>1042</v>
      </c>
      <c r="DO21" s="45" t="s">
        <v>1082</v>
      </c>
      <c r="DP21" s="66">
        <v>4</v>
      </c>
      <c r="DQ21" s="119">
        <v>3617</v>
      </c>
      <c r="DR21" s="119" t="s">
        <v>1063</v>
      </c>
      <c r="DS21" s="45" t="s">
        <v>1044</v>
      </c>
      <c r="DT21" s="45" t="s">
        <v>1045</v>
      </c>
      <c r="DU21" s="125" t="s">
        <v>1166</v>
      </c>
      <c r="DV21" s="125" t="s">
        <v>1167</v>
      </c>
      <c r="DW21" s="45" t="s">
        <v>1047</v>
      </c>
      <c r="DX21" s="45" t="s">
        <v>1078</v>
      </c>
      <c r="DZ21" s="66">
        <v>1</v>
      </c>
      <c r="EA21" s="45" t="str">
        <f>DT21</f>
        <v>Gas</v>
      </c>
      <c r="EB21" s="45" t="s">
        <v>1066</v>
      </c>
      <c r="EC21" s="75">
        <v>1</v>
      </c>
      <c r="ED21" s="75">
        <v>1</v>
      </c>
      <c r="EE21" s="75">
        <v>1</v>
      </c>
      <c r="EF21" s="45" t="s">
        <v>1049</v>
      </c>
      <c r="EG21" s="45" t="s">
        <v>1167</v>
      </c>
      <c r="EH21" s="75" t="s">
        <v>1028</v>
      </c>
      <c r="EI21" s="115">
        <v>0</v>
      </c>
      <c r="EJ21" s="115">
        <v>0</v>
      </c>
      <c r="EK21" s="115">
        <v>5</v>
      </c>
      <c r="EL21" s="115">
        <v>5</v>
      </c>
      <c r="EM21" s="115">
        <v>0</v>
      </c>
      <c r="EN21" s="75"/>
      <c r="EO21" s="115"/>
      <c r="EP21" s="115">
        <v>1</v>
      </c>
      <c r="EQ21" s="75">
        <v>0</v>
      </c>
      <c r="ER21" s="75">
        <v>0</v>
      </c>
      <c r="ES21" s="75">
        <v>1</v>
      </c>
      <c r="ET21" s="75">
        <v>0</v>
      </c>
      <c r="EU21" s="75">
        <v>1</v>
      </c>
      <c r="EV21" s="120">
        <v>8</v>
      </c>
      <c r="EW21" s="75">
        <v>1</v>
      </c>
      <c r="EX21" s="66">
        <v>21133781</v>
      </c>
      <c r="EY21" s="115"/>
      <c r="EZ21" s="115"/>
      <c r="FA21" s="115"/>
      <c r="FB21" s="115"/>
      <c r="FC21" s="121"/>
      <c r="FD21" s="45" t="s">
        <v>1051</v>
      </c>
      <c r="FG21" s="45" t="s">
        <v>1052</v>
      </c>
    </row>
    <row r="22" spans="2:163" ht="15" outlineLevel="1" x14ac:dyDescent="0.25">
      <c r="B22" s="45" t="s">
        <v>251</v>
      </c>
      <c r="C22" s="67" t="s">
        <v>1168</v>
      </c>
      <c r="D22" s="68">
        <f t="shared" si="0"/>
        <v>3</v>
      </c>
      <c r="E22" s="69">
        <v>3</v>
      </c>
      <c r="F22" s="69"/>
      <c r="G22" s="69"/>
      <c r="H22" s="69"/>
      <c r="I22" s="69"/>
      <c r="J22" s="69">
        <f t="shared" si="43"/>
        <v>0</v>
      </c>
      <c r="K22" s="66" t="s">
        <v>1128</v>
      </c>
      <c r="L22" s="66" t="s">
        <v>1169</v>
      </c>
      <c r="M22" s="66" t="s">
        <v>1170</v>
      </c>
      <c r="N22" s="70" t="s">
        <v>1171</v>
      </c>
      <c r="O22" s="70" t="s">
        <v>1022</v>
      </c>
      <c r="P22" s="71" t="s">
        <v>1109</v>
      </c>
      <c r="Q22" s="72">
        <v>6120</v>
      </c>
      <c r="R22" s="73" t="str">
        <f t="shared" si="30"/>
        <v>Google</v>
      </c>
      <c r="S22" s="70" t="s">
        <v>1132</v>
      </c>
      <c r="T22" s="74" t="str">
        <f t="shared" si="18"/>
        <v>91 Edwards St Hartford, CT06120</v>
      </c>
      <c r="U22" s="69">
        <v>82</v>
      </c>
      <c r="V22" s="70" t="s">
        <v>1070</v>
      </c>
      <c r="W22" s="70" t="s">
        <v>1071</v>
      </c>
      <c r="X22" s="45" t="s">
        <v>1027</v>
      </c>
      <c r="Y22" s="75">
        <v>0</v>
      </c>
      <c r="Z22" s="75" t="s">
        <v>1028</v>
      </c>
      <c r="AA22" s="75" t="s">
        <v>1029</v>
      </c>
      <c r="AB22" s="76" t="s">
        <v>1030</v>
      </c>
      <c r="AC22" s="45" t="s">
        <v>447</v>
      </c>
      <c r="AD22" s="45" t="str">
        <f t="shared" si="2"/>
        <v>SREP NORTHEND LLC - c/o Stanton Management</v>
      </c>
      <c r="AE22" s="71">
        <v>4275</v>
      </c>
      <c r="AF22" s="71" t="s">
        <v>1133</v>
      </c>
      <c r="AG22" s="45" t="str">
        <f>IFERROR(INDEX('[1]LLC List'!$C$4:$C$50,MATCH($S22,'[1]LLC List'!$B$4:$B$50,0)),"")</f>
        <v>92-1635850</v>
      </c>
      <c r="AH22" s="67" t="s">
        <v>1172</v>
      </c>
      <c r="AI22" s="66">
        <v>5017</v>
      </c>
      <c r="AJ22" s="78">
        <v>0.42899999999999999</v>
      </c>
      <c r="AK22" s="79"/>
      <c r="AL22" s="45" t="s">
        <v>1032</v>
      </c>
      <c r="AM22" s="80" t="s">
        <v>1033</v>
      </c>
      <c r="AN22" s="81" t="s">
        <v>1034</v>
      </c>
      <c r="AO22" s="81"/>
      <c r="AP22" s="75">
        <v>1</v>
      </c>
      <c r="AQ22" s="82">
        <v>113200</v>
      </c>
      <c r="AR22" s="83">
        <f>AQ22*0.8*0.3/12</f>
        <v>2264</v>
      </c>
      <c r="AS22" s="83">
        <f>AQ22*0.6*0.3/12</f>
        <v>1698</v>
      </c>
      <c r="AT22" s="84">
        <f t="shared" si="4"/>
        <v>1</v>
      </c>
      <c r="AU22" s="84" t="s">
        <v>1035</v>
      </c>
      <c r="AV22" s="88">
        <f t="shared" si="27"/>
        <v>54378.774339622643</v>
      </c>
      <c r="AW22" s="88">
        <f t="shared" si="33"/>
        <v>20860.120211320755</v>
      </c>
      <c r="AX22" s="89">
        <v>7310.36</v>
      </c>
      <c r="AY22" s="86">
        <f t="shared" si="34"/>
        <v>4528.3018867924529</v>
      </c>
      <c r="AZ22" s="87">
        <f t="shared" si="5"/>
        <v>1800</v>
      </c>
      <c r="BA22" s="88">
        <f t="shared" si="6"/>
        <v>1500</v>
      </c>
      <c r="BB22" s="88">
        <f t="shared" si="7"/>
        <v>1800</v>
      </c>
      <c r="BC22" s="88"/>
      <c r="BD22" s="88">
        <f t="shared" si="8"/>
        <v>2516.3934249056601</v>
      </c>
      <c r="BE22" s="131">
        <f t="shared" si="35"/>
        <v>33518.654128301889</v>
      </c>
      <c r="BF22" s="88">
        <f t="shared" si="36"/>
        <v>54378.774339622643</v>
      </c>
      <c r="BG22" s="92" t="e">
        <f>DC22*#REF!</f>
        <v>#REF!</v>
      </c>
      <c r="BH22" s="88">
        <f t="shared" si="37"/>
        <v>225000</v>
      </c>
      <c r="BI22" s="89">
        <v>105332.66037735849</v>
      </c>
      <c r="BJ22" s="93" t="s">
        <v>1113</v>
      </c>
      <c r="BK22" s="88" t="s">
        <v>1136</v>
      </c>
      <c r="BL22" s="94">
        <v>45387</v>
      </c>
      <c r="BM22" s="95">
        <v>1.0813484913253735</v>
      </c>
      <c r="BN22" s="63">
        <v>300</v>
      </c>
      <c r="BO22" s="63">
        <v>13</v>
      </c>
      <c r="BP22" s="96">
        <v>0.1</v>
      </c>
      <c r="BQ22" s="97">
        <f t="shared" si="44"/>
        <v>133.64779874213835</v>
      </c>
      <c r="BR22" s="98">
        <v>30</v>
      </c>
      <c r="BS22" s="98">
        <v>7</v>
      </c>
      <c r="BT22" s="94" t="s">
        <v>1037</v>
      </c>
      <c r="BU22" s="93">
        <v>106024</v>
      </c>
      <c r="BV22" s="94">
        <v>44946</v>
      </c>
      <c r="BW22" s="99">
        <v>1</v>
      </c>
      <c r="BX22" s="100">
        <f t="shared" si="9"/>
        <v>31807.199999999997</v>
      </c>
      <c r="BY22" s="101" t="s">
        <v>1094</v>
      </c>
      <c r="BZ22" s="88"/>
      <c r="CA22" s="102">
        <v>0.14335094339622642</v>
      </c>
      <c r="CB22" s="123">
        <f t="shared" si="38"/>
        <v>446915.38837735867</v>
      </c>
      <c r="CC22" s="132">
        <v>45043</v>
      </c>
      <c r="CD22" s="132">
        <v>45049</v>
      </c>
      <c r="CE22" s="94" t="s">
        <v>1029</v>
      </c>
      <c r="CF22" s="103" t="str">
        <f t="shared" si="10"/>
        <v>10/31/24</v>
      </c>
      <c r="CG22" s="102">
        <v>7.0000000000000007E-2</v>
      </c>
      <c r="CH22" s="105">
        <v>12</v>
      </c>
      <c r="CI22" s="106">
        <v>713.68075471698114</v>
      </c>
      <c r="CJ22" s="64" t="s">
        <v>1029</v>
      </c>
      <c r="CK22" s="64" t="s">
        <v>1029</v>
      </c>
      <c r="CL22" s="102"/>
      <c r="CM22" s="102"/>
      <c r="CN22" s="104">
        <f>CG22-'[1]Summary - Incentives'!$E$43</f>
        <v>6.7500000000000004E-2</v>
      </c>
      <c r="CO22" s="92">
        <f t="shared" si="28"/>
        <v>496572.65375262056</v>
      </c>
      <c r="CP22" s="92">
        <f t="shared" si="29"/>
        <v>49657.265375261893</v>
      </c>
      <c r="CQ22" s="81" t="s">
        <v>1137</v>
      </c>
      <c r="CR22" s="75">
        <v>1</v>
      </c>
      <c r="CS22" s="50" t="s">
        <v>1028</v>
      </c>
      <c r="CT22" s="66">
        <v>1415094.3396226414</v>
      </c>
      <c r="CU22" s="108">
        <v>4.1000000000000002E-2</v>
      </c>
      <c r="CX22" s="111">
        <f t="shared" si="39"/>
        <v>1.4219644837191434</v>
      </c>
      <c r="CY22" s="123">
        <f t="shared" si="40"/>
        <v>23572.07547169811</v>
      </c>
      <c r="DC22" s="127">
        <f>16000/7</f>
        <v>2285.7142857142858</v>
      </c>
      <c r="DD22" s="127"/>
      <c r="DE22" s="127"/>
      <c r="DF22" s="127"/>
      <c r="DG22" s="116">
        <v>0</v>
      </c>
      <c r="DH22" s="117">
        <v>1990</v>
      </c>
      <c r="DI22" s="117" t="s">
        <v>1138</v>
      </c>
      <c r="DJ22" s="115">
        <v>6474</v>
      </c>
      <c r="DK22" s="115">
        <v>3924</v>
      </c>
      <c r="DL22" s="118">
        <f t="shared" si="42"/>
        <v>1308</v>
      </c>
      <c r="DM22" s="115">
        <v>10080</v>
      </c>
      <c r="DN22" s="45" t="s">
        <v>1088</v>
      </c>
      <c r="DO22" s="45" t="s">
        <v>1082</v>
      </c>
      <c r="DP22" s="66">
        <v>2</v>
      </c>
      <c r="DQ22" s="119">
        <v>2030</v>
      </c>
      <c r="DR22" s="119" t="s">
        <v>1063</v>
      </c>
      <c r="DS22" s="45" t="s">
        <v>1044</v>
      </c>
      <c r="DT22" s="45" t="s">
        <v>1045</v>
      </c>
      <c r="DU22" s="45" t="s">
        <v>1166</v>
      </c>
      <c r="DV22" s="125" t="s">
        <v>1167</v>
      </c>
      <c r="DW22" s="45" t="s">
        <v>1047</v>
      </c>
      <c r="DX22" s="45" t="s">
        <v>1078</v>
      </c>
      <c r="DZ22" s="66">
        <v>3</v>
      </c>
      <c r="EA22" s="45" t="str">
        <f>DT22</f>
        <v>Gas</v>
      </c>
      <c r="EB22" s="45" t="s">
        <v>1066</v>
      </c>
      <c r="EC22" s="75">
        <v>1</v>
      </c>
      <c r="ED22" s="75">
        <v>1</v>
      </c>
      <c r="EE22" s="75">
        <v>1</v>
      </c>
      <c r="EF22" s="45" t="s">
        <v>1049</v>
      </c>
      <c r="EG22" s="45" t="s">
        <v>1167</v>
      </c>
      <c r="EH22" s="75" t="s">
        <v>1028</v>
      </c>
      <c r="EI22" s="115">
        <v>0</v>
      </c>
      <c r="EJ22" s="115">
        <v>0</v>
      </c>
      <c r="EK22" s="115">
        <v>2</v>
      </c>
      <c r="EL22" s="115">
        <v>1</v>
      </c>
      <c r="EM22" s="115">
        <v>0</v>
      </c>
      <c r="EN22" s="75"/>
      <c r="EO22" s="115">
        <v>1</v>
      </c>
      <c r="EP22" s="115"/>
      <c r="EQ22" s="75">
        <v>0</v>
      </c>
      <c r="ER22" s="75">
        <v>0</v>
      </c>
      <c r="ES22" s="75">
        <v>1</v>
      </c>
      <c r="ET22" s="75">
        <v>0</v>
      </c>
      <c r="EU22" s="75">
        <v>1</v>
      </c>
      <c r="EV22" s="120">
        <v>3</v>
      </c>
      <c r="EW22" s="75">
        <v>1</v>
      </c>
      <c r="EX22" s="66">
        <v>21133782</v>
      </c>
      <c r="EY22" s="115"/>
      <c r="EZ22" s="115"/>
      <c r="FA22" s="115"/>
      <c r="FB22" s="115"/>
      <c r="FC22" s="121"/>
      <c r="FD22" s="45" t="s">
        <v>1051</v>
      </c>
      <c r="FG22" s="45" t="s">
        <v>1052</v>
      </c>
    </row>
    <row r="23" spans="2:163" ht="15" outlineLevel="1" x14ac:dyDescent="0.25">
      <c r="B23" s="45" t="s">
        <v>252</v>
      </c>
      <c r="C23" s="67" t="s">
        <v>1173</v>
      </c>
      <c r="D23" s="68">
        <f t="shared" si="0"/>
        <v>4</v>
      </c>
      <c r="E23" s="69">
        <v>3</v>
      </c>
      <c r="F23" s="69">
        <v>1</v>
      </c>
      <c r="G23" s="69"/>
      <c r="H23" s="69"/>
      <c r="I23" s="69"/>
      <c r="J23" s="69">
        <f t="shared" si="43"/>
        <v>0</v>
      </c>
      <c r="K23" s="70" t="s">
        <v>1115</v>
      </c>
      <c r="L23" s="70" t="s">
        <v>1174</v>
      </c>
      <c r="M23" s="70"/>
      <c r="N23" s="70" t="s">
        <v>1175</v>
      </c>
      <c r="O23" s="70" t="s">
        <v>1022</v>
      </c>
      <c r="P23" s="71" t="s">
        <v>1109</v>
      </c>
      <c r="Q23" s="72">
        <v>6114</v>
      </c>
      <c r="R23" s="73" t="str">
        <f t="shared" si="30"/>
        <v>Google</v>
      </c>
      <c r="S23" s="70" t="s">
        <v>823</v>
      </c>
      <c r="T23" s="74" t="str">
        <f t="shared" si="18"/>
        <v>93-95 Maple Ave Hartford, CT06114</v>
      </c>
      <c r="U23" s="69"/>
      <c r="V23" s="70" t="s">
        <v>1025</v>
      </c>
      <c r="W23" s="70" t="s">
        <v>1026</v>
      </c>
      <c r="X23" s="45" t="s">
        <v>1072</v>
      </c>
      <c r="Y23" s="75">
        <v>0</v>
      </c>
      <c r="Z23" s="75" t="s">
        <v>1028</v>
      </c>
      <c r="AA23" s="75" t="s">
        <v>1029</v>
      </c>
      <c r="AB23" s="76" t="s">
        <v>1176</v>
      </c>
      <c r="AC23" s="45" t="s">
        <v>447</v>
      </c>
      <c r="AD23" s="45" t="str">
        <f t="shared" si="2"/>
        <v>SREP Hartford 1 LLC - c/o Stanton Management</v>
      </c>
      <c r="AE23" s="71" t="s">
        <v>1119</v>
      </c>
      <c r="AF23" s="71">
        <v>1042</v>
      </c>
      <c r="AG23" s="45" t="str">
        <f>IFERROR(INDEX('[1]LLC List'!$C$4:$C$50,MATCH($S23,'[1]LLC List'!$B$4:$B$50,0)),"")</f>
        <v>88-0808225</v>
      </c>
      <c r="AH23" s="67" t="s">
        <v>1172</v>
      </c>
      <c r="AI23" s="66">
        <v>5003</v>
      </c>
      <c r="AJ23" s="78">
        <v>0.49199999999999999</v>
      </c>
      <c r="AK23" s="79"/>
      <c r="AL23" s="45" t="s">
        <v>1032</v>
      </c>
      <c r="AM23" s="80" t="s">
        <v>1033</v>
      </c>
      <c r="AN23" s="81" t="s">
        <v>1034</v>
      </c>
      <c r="AO23" s="81"/>
      <c r="AP23" s="75">
        <v>1</v>
      </c>
      <c r="AQ23" s="82">
        <v>113200</v>
      </c>
      <c r="AR23" s="83">
        <f>AQ23*0.8*0.3/12</f>
        <v>2264</v>
      </c>
      <c r="AS23" s="83">
        <f>AQ23*0.6*0.3/12</f>
        <v>1698</v>
      </c>
      <c r="AT23" s="84">
        <f t="shared" si="4"/>
        <v>1</v>
      </c>
      <c r="AU23" s="84" t="s">
        <v>1035</v>
      </c>
      <c r="AV23" s="88">
        <f t="shared" si="27"/>
        <v>115726.416</v>
      </c>
      <c r="AW23" s="86">
        <v>52515</v>
      </c>
      <c r="AX23" s="86">
        <v>12896.42</v>
      </c>
      <c r="AY23" s="86">
        <v>4000</v>
      </c>
      <c r="AZ23" s="87">
        <f t="shared" si="5"/>
        <v>3600</v>
      </c>
      <c r="BA23" s="88">
        <f t="shared" si="6"/>
        <v>1500</v>
      </c>
      <c r="BB23" s="88">
        <f t="shared" si="7"/>
        <v>1800</v>
      </c>
      <c r="BC23" s="88"/>
      <c r="BD23" s="88">
        <f t="shared" si="8"/>
        <v>4847.6038079999998</v>
      </c>
      <c r="BE23" s="91">
        <f>BF23-AW23</f>
        <v>63211.415999999997</v>
      </c>
      <c r="BF23" s="90">
        <v>115726.416</v>
      </c>
      <c r="BG23" s="92" t="e">
        <f>DC23*#REF!</f>
        <v>#REF!</v>
      </c>
      <c r="BH23" s="89">
        <v>325000</v>
      </c>
      <c r="BI23" s="89">
        <v>88484.07</v>
      </c>
      <c r="BJ23" s="93"/>
      <c r="BK23" s="89">
        <v>360000</v>
      </c>
      <c r="BL23" s="94">
        <v>45454</v>
      </c>
      <c r="BM23" s="95">
        <v>1.0579478080478486</v>
      </c>
      <c r="BN23" s="63">
        <v>0</v>
      </c>
      <c r="BO23" s="63"/>
      <c r="BP23" s="63"/>
      <c r="BQ23" s="97">
        <f>1000/12</f>
        <v>83.333333333333329</v>
      </c>
      <c r="BR23" s="98">
        <v>30</v>
      </c>
      <c r="BS23" s="98">
        <v>6</v>
      </c>
      <c r="BT23" s="94" t="s">
        <v>1122</v>
      </c>
      <c r="BU23" s="93">
        <v>187040</v>
      </c>
      <c r="BV23" s="94">
        <v>44946</v>
      </c>
      <c r="BW23" s="99">
        <v>0</v>
      </c>
      <c r="BX23" s="100">
        <f t="shared" si="9"/>
        <v>56112</v>
      </c>
      <c r="BY23" s="101" t="s">
        <v>1038</v>
      </c>
      <c r="BZ23" s="88"/>
      <c r="CA23" s="102">
        <v>0.36849635036496348</v>
      </c>
      <c r="CB23" s="91">
        <f>BE23/0.0675</f>
        <v>936465.42222222209</v>
      </c>
      <c r="CC23" s="132">
        <v>45091</v>
      </c>
      <c r="CD23" s="132">
        <v>45091</v>
      </c>
      <c r="CE23" s="94" t="s">
        <v>1029</v>
      </c>
      <c r="CF23" s="103" t="str">
        <f t="shared" si="10"/>
        <v>10/31/24</v>
      </c>
      <c r="CG23" s="104">
        <f>+IF(BE23&gt;0,BE23/CB23,"")</f>
        <v>6.7500000000000004E-2</v>
      </c>
      <c r="CH23" s="105">
        <v>2</v>
      </c>
      <c r="CI23" s="106">
        <v>0</v>
      </c>
      <c r="CJ23" s="64" t="s">
        <v>1029</v>
      </c>
      <c r="CK23" s="64" t="s">
        <v>1029</v>
      </c>
      <c r="CL23" s="104"/>
      <c r="CM23" s="104"/>
      <c r="CN23" s="104">
        <f>CG23-'[1]Summary - Incentives'!$E$43</f>
        <v>6.5000000000000002E-2</v>
      </c>
      <c r="CO23" s="92">
        <f t="shared" si="28"/>
        <v>972483.32307692303</v>
      </c>
      <c r="CP23" s="92">
        <f t="shared" si="29"/>
        <v>36017.900854700943</v>
      </c>
      <c r="CQ23" s="81" t="s">
        <v>1124</v>
      </c>
      <c r="CR23" s="75">
        <v>0</v>
      </c>
      <c r="CS23" s="50" t="s">
        <v>1039</v>
      </c>
      <c r="CT23" s="107"/>
      <c r="CU23" s="108"/>
      <c r="DC23" s="133">
        <v>7650</v>
      </c>
      <c r="DD23" s="127"/>
      <c r="DE23" s="127"/>
      <c r="DF23" s="127"/>
      <c r="DG23" s="116">
        <v>0</v>
      </c>
      <c r="DH23" s="117">
        <v>1920</v>
      </c>
      <c r="DI23" s="117" t="s">
        <v>1125</v>
      </c>
      <c r="DJ23" s="115">
        <v>3485</v>
      </c>
      <c r="DK23" s="115"/>
      <c r="DL23" s="118"/>
      <c r="DM23" s="115">
        <v>3460</v>
      </c>
      <c r="DN23" s="45" t="s">
        <v>1042</v>
      </c>
      <c r="DO23" s="45" t="s">
        <v>1043</v>
      </c>
      <c r="DP23" s="66">
        <v>4</v>
      </c>
      <c r="DQ23" s="119">
        <v>2026</v>
      </c>
      <c r="DR23" s="119"/>
      <c r="DS23" s="45" t="s">
        <v>1044</v>
      </c>
      <c r="DT23" s="45" t="s">
        <v>1045</v>
      </c>
      <c r="DU23" s="124" t="s">
        <v>1064</v>
      </c>
      <c r="DV23" s="124" t="s">
        <v>1065</v>
      </c>
      <c r="DW23" s="45" t="s">
        <v>1047</v>
      </c>
      <c r="DX23" s="45" t="s">
        <v>1078</v>
      </c>
      <c r="DZ23" s="66">
        <v>3</v>
      </c>
      <c r="EA23" s="45" t="str">
        <f>DT23</f>
        <v>Gas</v>
      </c>
      <c r="EB23" s="45" t="s">
        <v>1066</v>
      </c>
      <c r="EC23" s="75">
        <v>1</v>
      </c>
      <c r="ED23" s="75">
        <v>1</v>
      </c>
      <c r="EE23" s="75">
        <v>1</v>
      </c>
      <c r="EF23" s="45" t="s">
        <v>1050</v>
      </c>
      <c r="EH23" s="75" t="s">
        <v>1029</v>
      </c>
      <c r="EI23" s="115">
        <v>0</v>
      </c>
      <c r="EJ23" s="115">
        <v>1</v>
      </c>
      <c r="EK23" s="121"/>
      <c r="EL23" s="121"/>
      <c r="EM23" s="115">
        <v>3</v>
      </c>
      <c r="EN23" s="75">
        <v>1</v>
      </c>
      <c r="EO23" s="115"/>
      <c r="EP23" s="115"/>
      <c r="EQ23" s="75">
        <v>1</v>
      </c>
      <c r="ER23" s="75">
        <v>1</v>
      </c>
      <c r="ES23" s="75">
        <v>1</v>
      </c>
      <c r="ET23" s="75">
        <v>1</v>
      </c>
      <c r="EU23" s="75">
        <v>1</v>
      </c>
      <c r="EV23" s="134">
        <v>0</v>
      </c>
      <c r="EW23" s="75">
        <v>0</v>
      </c>
      <c r="EX23" s="66"/>
      <c r="EY23" s="115"/>
      <c r="EZ23" s="115"/>
      <c r="FA23" s="115"/>
      <c r="FB23" s="115"/>
      <c r="FC23" s="121"/>
      <c r="FD23" s="45" t="s">
        <v>1051</v>
      </c>
      <c r="FG23" s="45" t="s">
        <v>1052</v>
      </c>
    </row>
    <row r="24" spans="2:163" ht="15" x14ac:dyDescent="0.25">
      <c r="B24" s="45" t="s">
        <v>253</v>
      </c>
      <c r="C24" s="67" t="s">
        <v>1177</v>
      </c>
      <c r="D24" s="68">
        <f t="shared" si="0"/>
        <v>7</v>
      </c>
      <c r="E24" s="69">
        <v>6</v>
      </c>
      <c r="F24" s="69">
        <v>1</v>
      </c>
      <c r="G24" s="69"/>
      <c r="H24" s="69"/>
      <c r="I24" s="69"/>
      <c r="J24" s="69">
        <f t="shared" si="43"/>
        <v>0</v>
      </c>
      <c r="K24" s="70" t="s">
        <v>840</v>
      </c>
      <c r="L24" s="70" t="s">
        <v>1178</v>
      </c>
      <c r="M24" s="70"/>
      <c r="N24" s="70" t="s">
        <v>1179</v>
      </c>
      <c r="O24" s="70" t="s">
        <v>1022</v>
      </c>
      <c r="P24" s="71" t="s">
        <v>1023</v>
      </c>
      <c r="Q24" s="72">
        <v>6106</v>
      </c>
      <c r="R24" s="73" t="str">
        <f t="shared" si="30"/>
        <v>Google</v>
      </c>
      <c r="S24" s="70" t="s">
        <v>837</v>
      </c>
      <c r="T24" s="74" t="str">
        <f t="shared" si="18"/>
        <v>31-33 Park St Hartford, CT 06106</v>
      </c>
      <c r="U24" s="69"/>
      <c r="V24" s="70" t="s">
        <v>1180</v>
      </c>
      <c r="W24" s="70" t="s">
        <v>1026</v>
      </c>
      <c r="X24" s="45" t="s">
        <v>1072</v>
      </c>
      <c r="Y24" s="75">
        <v>0</v>
      </c>
      <c r="Z24" s="75" t="s">
        <v>1053</v>
      </c>
      <c r="AA24" s="75" t="s">
        <v>1053</v>
      </c>
      <c r="AB24" s="66" t="s">
        <v>1181</v>
      </c>
      <c r="AC24" s="45" t="s">
        <v>447</v>
      </c>
      <c r="AD24" s="45" t="str">
        <f t="shared" si="2"/>
        <v>SREP Park 1 LLC - c/o Stanton Management</v>
      </c>
      <c r="AG24" s="45" t="s">
        <v>1182</v>
      </c>
      <c r="AH24" s="67" t="s">
        <v>1183</v>
      </c>
      <c r="AJ24" s="79"/>
      <c r="AK24" s="79"/>
      <c r="AL24" s="45" t="s">
        <v>1184</v>
      </c>
      <c r="AM24" s="80" t="s">
        <v>1033</v>
      </c>
      <c r="AN24" s="81" t="s">
        <v>1034</v>
      </c>
      <c r="AO24" s="135"/>
      <c r="AQ24" s="136"/>
      <c r="AR24" s="136"/>
      <c r="AS24" s="136"/>
      <c r="AT24" s="136"/>
      <c r="AU24" s="136"/>
      <c r="AV24" s="88">
        <f t="shared" si="27"/>
        <v>0</v>
      </c>
      <c r="AZ24" s="87">
        <f t="shared" si="5"/>
        <v>3600</v>
      </c>
      <c r="BA24" s="88">
        <f t="shared" si="6"/>
        <v>3000</v>
      </c>
      <c r="BB24" s="88">
        <f t="shared" si="7"/>
        <v>3600</v>
      </c>
      <c r="BD24" s="88">
        <f t="shared" si="8"/>
        <v>900</v>
      </c>
      <c r="BH24" s="93">
        <v>726923.07692307688</v>
      </c>
      <c r="BI24" s="88"/>
      <c r="BJ24" s="93" t="s">
        <v>1036</v>
      </c>
      <c r="BK24" s="89">
        <v>750000</v>
      </c>
      <c r="BL24" s="94">
        <v>45454</v>
      </c>
      <c r="BM24" s="95">
        <v>1.0572728196816195</v>
      </c>
      <c r="BN24" s="63">
        <v>0</v>
      </c>
      <c r="BO24" s="63"/>
      <c r="BP24" s="63"/>
      <c r="BQ24" s="97"/>
      <c r="BR24" s="63"/>
      <c r="BS24" s="63"/>
      <c r="BT24" s="88"/>
      <c r="BU24" s="88"/>
      <c r="BV24" s="88"/>
      <c r="BW24" s="137"/>
      <c r="BX24" s="100">
        <f t="shared" si="9"/>
        <v>0</v>
      </c>
      <c r="BY24" s="88"/>
      <c r="BZ24" s="88"/>
      <c r="CA24" s="102"/>
      <c r="CC24" s="132">
        <v>45506</v>
      </c>
      <c r="CD24" s="132">
        <v>45509</v>
      </c>
      <c r="CE24" s="94" t="s">
        <v>1029</v>
      </c>
      <c r="CG24" s="102"/>
      <c r="CH24" s="105">
        <v>30</v>
      </c>
      <c r="CI24" s="65"/>
      <c r="CJ24" s="64" t="s">
        <v>1029</v>
      </c>
      <c r="CK24" s="64" t="s">
        <v>1029</v>
      </c>
      <c r="CL24" s="102"/>
      <c r="CM24" s="102"/>
      <c r="CP24" s="92"/>
      <c r="CQ24" s="81" t="s">
        <v>1185</v>
      </c>
      <c r="CT24" s="107"/>
      <c r="CU24" s="108">
        <v>5.6500000000000002E-2</v>
      </c>
      <c r="CY24" s="123"/>
      <c r="DC24" s="127"/>
      <c r="DD24" s="127"/>
      <c r="DE24" s="127"/>
      <c r="DF24" s="127"/>
      <c r="DH24" s="66">
        <v>1900</v>
      </c>
      <c r="DJ24" s="115">
        <v>7944</v>
      </c>
      <c r="DK24" s="121"/>
      <c r="DL24" s="118"/>
      <c r="DM24" s="115">
        <v>9363</v>
      </c>
      <c r="DN24" s="45" t="s">
        <v>1042</v>
      </c>
      <c r="DO24" s="45" t="s">
        <v>1043</v>
      </c>
      <c r="DP24" s="66">
        <v>4</v>
      </c>
      <c r="DQ24" s="126"/>
      <c r="DR24" s="126"/>
      <c r="DS24" s="45" t="s">
        <v>1044</v>
      </c>
      <c r="DT24" s="45" t="s">
        <v>1045</v>
      </c>
      <c r="DU24" s="45" t="s">
        <v>1064</v>
      </c>
      <c r="DV24" s="45" t="s">
        <v>1065</v>
      </c>
      <c r="EI24" s="115">
        <v>1</v>
      </c>
      <c r="EJ24" s="115">
        <v>0</v>
      </c>
      <c r="EK24" s="115">
        <v>0</v>
      </c>
      <c r="EL24" s="115">
        <v>6</v>
      </c>
      <c r="EM24" s="115">
        <v>0</v>
      </c>
      <c r="EO24" s="119"/>
      <c r="EP24" s="119"/>
      <c r="EQ24" s="75"/>
      <c r="ER24" s="75"/>
      <c r="ES24" s="66"/>
      <c r="ET24" s="75">
        <v>1</v>
      </c>
      <c r="EU24" s="66"/>
      <c r="EV24" s="120">
        <v>6</v>
      </c>
      <c r="EW24" s="75">
        <v>1</v>
      </c>
      <c r="EX24" s="66"/>
      <c r="EY24" s="119"/>
      <c r="EZ24" s="66"/>
      <c r="FA24" s="66"/>
      <c r="FB24" s="66"/>
      <c r="FD24" s="45" t="s">
        <v>1051</v>
      </c>
      <c r="FG24" s="45" t="s">
        <v>1052</v>
      </c>
    </row>
    <row r="25" spans="2:163" ht="15" x14ac:dyDescent="0.25">
      <c r="B25" s="45" t="s">
        <v>254</v>
      </c>
      <c r="C25" s="67" t="s">
        <v>1186</v>
      </c>
      <c r="D25" s="68">
        <f t="shared" si="0"/>
        <v>6</v>
      </c>
      <c r="E25" s="69">
        <v>4</v>
      </c>
      <c r="F25" s="69">
        <v>2</v>
      </c>
      <c r="G25" s="69"/>
      <c r="H25" s="69"/>
      <c r="I25" s="69"/>
      <c r="J25" s="69"/>
      <c r="K25" s="70" t="s">
        <v>840</v>
      </c>
      <c r="L25" s="70" t="s">
        <v>1187</v>
      </c>
      <c r="M25" s="70"/>
      <c r="N25" s="70" t="s">
        <v>1188</v>
      </c>
      <c r="O25" s="70" t="s">
        <v>1022</v>
      </c>
      <c r="P25" s="71" t="s">
        <v>1023</v>
      </c>
      <c r="Q25" s="72">
        <v>6106</v>
      </c>
      <c r="R25" s="73" t="str">
        <f t="shared" si="30"/>
        <v>Google</v>
      </c>
      <c r="S25" s="70" t="s">
        <v>839</v>
      </c>
      <c r="T25" s="74" t="str">
        <f t="shared" si="18"/>
        <v>67-73 Park St Hartford, CT 06106</v>
      </c>
      <c r="U25" s="69"/>
      <c r="V25" s="70" t="s">
        <v>1025</v>
      </c>
      <c r="W25" s="70" t="s">
        <v>1026</v>
      </c>
      <c r="X25" s="45" t="s">
        <v>1027</v>
      </c>
      <c r="Y25" s="75">
        <v>0</v>
      </c>
      <c r="Z25" s="75" t="s">
        <v>1028</v>
      </c>
      <c r="AA25" s="75" t="s">
        <v>1053</v>
      </c>
      <c r="AB25" s="76" t="s">
        <v>1030</v>
      </c>
      <c r="AC25" s="45" t="s">
        <v>447</v>
      </c>
      <c r="AD25" s="45" t="str">
        <f t="shared" si="2"/>
        <v>SREP Park 2 LLC - c/o Stanton Management</v>
      </c>
      <c r="AE25" s="138"/>
      <c r="AF25" s="138"/>
      <c r="AG25" s="45" t="s">
        <v>1189</v>
      </c>
      <c r="AH25" s="67" t="s">
        <v>1190</v>
      </c>
      <c r="AI25" s="136"/>
      <c r="AJ25" s="136"/>
      <c r="AK25" s="136"/>
      <c r="AL25" s="45" t="s">
        <v>1191</v>
      </c>
      <c r="AM25" s="80" t="s">
        <v>1033</v>
      </c>
      <c r="AN25" s="81" t="s">
        <v>1034</v>
      </c>
      <c r="AO25" s="135"/>
      <c r="AQ25" s="136"/>
      <c r="AR25" s="136"/>
      <c r="AS25" s="136"/>
      <c r="AT25" s="136"/>
      <c r="AU25" s="136"/>
      <c r="AV25" s="88">
        <f t="shared" si="27"/>
        <v>0</v>
      </c>
      <c r="AZ25" s="87">
        <f t="shared" si="5"/>
        <v>2400</v>
      </c>
      <c r="BA25" s="88">
        <f t="shared" si="6"/>
        <v>2000</v>
      </c>
      <c r="BB25" s="88">
        <f t="shared" si="7"/>
        <v>2400</v>
      </c>
      <c r="BD25" s="88">
        <f t="shared" si="8"/>
        <v>600</v>
      </c>
      <c r="BH25" s="93">
        <v>623076.92307692301</v>
      </c>
      <c r="BI25" s="88"/>
      <c r="BJ25" s="93" t="s">
        <v>1036</v>
      </c>
      <c r="BK25" s="89">
        <v>700000</v>
      </c>
      <c r="BL25" s="94">
        <v>45454</v>
      </c>
      <c r="BM25" s="94"/>
      <c r="BN25" s="63">
        <v>0</v>
      </c>
      <c r="BO25" s="63"/>
      <c r="BP25" s="63"/>
      <c r="BQ25" s="97"/>
      <c r="BR25" s="63"/>
      <c r="BS25" s="63"/>
      <c r="BT25" s="88"/>
      <c r="BU25" s="88"/>
      <c r="BV25" s="88"/>
      <c r="BW25" s="137"/>
      <c r="BX25" s="100">
        <f t="shared" si="9"/>
        <v>0</v>
      </c>
      <c r="BY25" s="88"/>
      <c r="BZ25" s="88"/>
      <c r="CA25" s="102"/>
      <c r="CC25" s="132">
        <v>45506</v>
      </c>
      <c r="CD25" s="132">
        <v>45506</v>
      </c>
      <c r="CE25" s="94" t="s">
        <v>1029</v>
      </c>
      <c r="CG25" s="102"/>
      <c r="CH25" s="105">
        <v>30</v>
      </c>
      <c r="CI25" s="65"/>
      <c r="CJ25" s="64" t="s">
        <v>1029</v>
      </c>
      <c r="CK25" s="64" t="s">
        <v>1029</v>
      </c>
      <c r="CL25" s="102"/>
      <c r="CM25" s="102"/>
      <c r="CP25" s="92"/>
      <c r="CQ25" s="81" t="s">
        <v>1185</v>
      </c>
      <c r="CT25" s="107"/>
      <c r="CU25" s="108">
        <v>8.2500000000000004E-2</v>
      </c>
      <c r="CY25" s="123"/>
      <c r="DC25" s="127"/>
      <c r="DD25" s="127"/>
      <c r="DE25" s="127"/>
      <c r="DF25" s="127"/>
      <c r="DH25" s="66">
        <v>1925</v>
      </c>
      <c r="DJ25" s="115">
        <v>7426</v>
      </c>
      <c r="DK25" s="121"/>
      <c r="DL25" s="118"/>
      <c r="DM25" s="115">
        <v>6000</v>
      </c>
      <c r="DN25" s="45" t="s">
        <v>1042</v>
      </c>
      <c r="DO25" s="45" t="s">
        <v>1043</v>
      </c>
      <c r="DP25" s="66">
        <v>4</v>
      </c>
      <c r="DQ25" s="126"/>
      <c r="DR25" s="126"/>
      <c r="DS25" s="45" t="s">
        <v>1044</v>
      </c>
      <c r="DT25" s="45" t="s">
        <v>1045</v>
      </c>
      <c r="DU25" s="45" t="s">
        <v>1064</v>
      </c>
      <c r="DV25" s="45" t="s">
        <v>1065</v>
      </c>
      <c r="EF25" s="45" t="s">
        <v>1050</v>
      </c>
      <c r="EH25" s="75" t="s">
        <v>1029</v>
      </c>
      <c r="EI25" s="115">
        <v>6</v>
      </c>
      <c r="EJ25" s="115">
        <v>0</v>
      </c>
      <c r="EK25" s="115">
        <v>0</v>
      </c>
      <c r="EL25" s="115">
        <v>4</v>
      </c>
      <c r="EM25" s="115">
        <v>0</v>
      </c>
      <c r="EO25" s="119"/>
      <c r="EP25" s="119"/>
      <c r="EQ25" s="75"/>
      <c r="ER25" s="75"/>
      <c r="ES25" s="66"/>
      <c r="ET25" s="75">
        <v>0</v>
      </c>
      <c r="EU25" s="66"/>
      <c r="EV25" s="120">
        <v>3</v>
      </c>
      <c r="EW25" s="75">
        <v>1</v>
      </c>
      <c r="EX25" s="66"/>
      <c r="EY25" s="119"/>
      <c r="EZ25" s="66"/>
      <c r="FA25" s="66"/>
      <c r="FB25" s="66"/>
      <c r="FD25" s="45" t="s">
        <v>1051</v>
      </c>
      <c r="FE25" s="45" t="s">
        <v>1192</v>
      </c>
      <c r="FF25" s="66">
        <v>8827527252</v>
      </c>
      <c r="FG25" s="45" t="s">
        <v>1052</v>
      </c>
    </row>
    <row r="26" spans="2:163" x14ac:dyDescent="0.25">
      <c r="B26" s="45" t="s">
        <v>255</v>
      </c>
      <c r="C26" s="67" t="s">
        <v>1193</v>
      </c>
      <c r="D26" s="68">
        <f t="shared" si="0"/>
        <v>10</v>
      </c>
      <c r="E26" s="69">
        <v>6</v>
      </c>
      <c r="F26" s="69">
        <v>4</v>
      </c>
      <c r="G26" s="69"/>
      <c r="H26" s="69"/>
      <c r="I26" s="69"/>
      <c r="J26" s="69"/>
      <c r="K26" s="70" t="s">
        <v>840</v>
      </c>
      <c r="L26" s="70" t="s">
        <v>1194</v>
      </c>
      <c r="M26" s="70"/>
      <c r="N26" s="70" t="s">
        <v>1195</v>
      </c>
      <c r="O26" s="70" t="s">
        <v>1022</v>
      </c>
      <c r="P26" s="71" t="s">
        <v>1023</v>
      </c>
      <c r="Q26" s="72">
        <v>6106</v>
      </c>
      <c r="R26" s="73" t="str">
        <f t="shared" si="30"/>
        <v>Google</v>
      </c>
      <c r="S26" s="70" t="s">
        <v>842</v>
      </c>
      <c r="T26" s="74" t="str">
        <f t="shared" si="18"/>
        <v>83-91 Park St Hartford, CT 06106</v>
      </c>
      <c r="U26" s="69"/>
      <c r="V26" s="70" t="s">
        <v>1025</v>
      </c>
      <c r="W26" s="70" t="s">
        <v>1026</v>
      </c>
      <c r="X26" s="45" t="s">
        <v>1027</v>
      </c>
      <c r="Y26" s="75">
        <v>0</v>
      </c>
      <c r="Z26" s="75" t="s">
        <v>1028</v>
      </c>
      <c r="AA26" s="75" t="s">
        <v>1053</v>
      </c>
      <c r="AB26" s="76" t="s">
        <v>1030</v>
      </c>
      <c r="AC26" s="45" t="s">
        <v>447</v>
      </c>
      <c r="AD26" s="45" t="str">
        <f t="shared" si="2"/>
        <v>SREP Park 3 LLC - c/o Stanton Management</v>
      </c>
      <c r="AE26" s="139"/>
      <c r="AF26" s="139"/>
      <c r="AG26" s="45" t="s">
        <v>1196</v>
      </c>
      <c r="AH26" s="67" t="s">
        <v>1197</v>
      </c>
      <c r="AI26" s="66"/>
      <c r="AJ26" s="66"/>
      <c r="AK26" s="66"/>
      <c r="AL26" s="45" t="s">
        <v>1198</v>
      </c>
      <c r="AM26" s="80" t="s">
        <v>1033</v>
      </c>
      <c r="AN26" s="81" t="s">
        <v>1034</v>
      </c>
      <c r="AP26" s="84"/>
      <c r="AQ26" s="82"/>
      <c r="AR26" s="83"/>
      <c r="AS26" s="83"/>
      <c r="AT26" s="84"/>
      <c r="AU26" s="84"/>
      <c r="AV26" s="88">
        <f t="shared" si="27"/>
        <v>0</v>
      </c>
      <c r="AZ26" s="87">
        <f t="shared" si="5"/>
        <v>3600</v>
      </c>
      <c r="BA26" s="88">
        <f t="shared" si="6"/>
        <v>3000</v>
      </c>
      <c r="BB26" s="88">
        <f t="shared" si="7"/>
        <v>3600</v>
      </c>
      <c r="BD26" s="88">
        <f t="shared" si="8"/>
        <v>900</v>
      </c>
      <c r="BE26" s="131"/>
      <c r="BH26" s="93">
        <v>1038462</v>
      </c>
      <c r="BI26" s="88"/>
      <c r="BJ26" s="93" t="s">
        <v>1036</v>
      </c>
      <c r="BK26" s="89">
        <v>1000000</v>
      </c>
      <c r="BL26" s="94"/>
      <c r="BM26" s="94"/>
      <c r="BN26" s="63">
        <v>0</v>
      </c>
      <c r="BO26" s="63"/>
      <c r="BP26" s="63"/>
      <c r="BQ26" s="63"/>
      <c r="BR26" s="63"/>
      <c r="BS26" s="63"/>
      <c r="BT26" s="88"/>
      <c r="BU26" s="88"/>
      <c r="BV26" s="88"/>
      <c r="BW26" s="137"/>
      <c r="BX26" s="100">
        <f t="shared" si="9"/>
        <v>0</v>
      </c>
      <c r="BY26" s="88"/>
      <c r="BZ26" s="88"/>
      <c r="CC26" s="132">
        <v>45506</v>
      </c>
      <c r="CD26" s="132">
        <v>45506</v>
      </c>
      <c r="CE26" s="94" t="s">
        <v>1029</v>
      </c>
      <c r="CG26" s="102"/>
      <c r="CH26" s="102">
        <v>30</v>
      </c>
      <c r="CI26" s="102"/>
      <c r="CJ26" s="102">
        <v>0</v>
      </c>
      <c r="CK26" s="102">
        <v>0</v>
      </c>
      <c r="CL26" s="102"/>
      <c r="CM26" s="102"/>
      <c r="CN26" s="104"/>
      <c r="CQ26" s="81" t="s">
        <v>1185</v>
      </c>
      <c r="CR26" s="84"/>
      <c r="CT26" s="107"/>
      <c r="CU26" s="108">
        <v>8.2500000000000004E-2</v>
      </c>
      <c r="CY26" s="123"/>
      <c r="DH26" s="66">
        <v>1925</v>
      </c>
      <c r="DJ26" s="115">
        <v>8624</v>
      </c>
      <c r="DK26" s="121"/>
      <c r="DL26" s="118"/>
      <c r="DM26" s="115">
        <v>6154</v>
      </c>
      <c r="DN26" s="45" t="s">
        <v>1042</v>
      </c>
      <c r="DO26" s="45" t="s">
        <v>1043</v>
      </c>
      <c r="DP26" s="66">
        <v>3</v>
      </c>
      <c r="DQ26" s="126"/>
      <c r="DR26" s="126"/>
      <c r="DS26" s="45" t="s">
        <v>1044</v>
      </c>
      <c r="DT26" s="45" t="s">
        <v>1045</v>
      </c>
      <c r="DU26" s="45" t="s">
        <v>1064</v>
      </c>
      <c r="DV26" s="45" t="s">
        <v>1065</v>
      </c>
      <c r="EF26" s="45" t="s">
        <v>1050</v>
      </c>
      <c r="EH26" s="75" t="s">
        <v>1029</v>
      </c>
      <c r="EI26" s="115">
        <v>10</v>
      </c>
      <c r="EJ26" s="115">
        <v>0</v>
      </c>
      <c r="EK26" s="115">
        <v>2</v>
      </c>
      <c r="EL26" s="115">
        <v>4</v>
      </c>
      <c r="EM26" s="115">
        <v>0</v>
      </c>
      <c r="EO26" s="66"/>
      <c r="EP26" s="66"/>
      <c r="EQ26" s="75"/>
      <c r="ER26" s="75"/>
      <c r="ES26" s="66"/>
      <c r="ET26" s="75">
        <v>0</v>
      </c>
      <c r="EU26" s="66"/>
      <c r="EV26" s="120">
        <v>3</v>
      </c>
      <c r="EW26" s="75">
        <v>1</v>
      </c>
      <c r="EX26" s="66"/>
      <c r="EY26" s="66"/>
      <c r="EZ26" s="66"/>
      <c r="FA26" s="66"/>
      <c r="FB26" s="66"/>
      <c r="FD26" s="45" t="s">
        <v>1051</v>
      </c>
      <c r="FE26" s="45" t="s">
        <v>1199</v>
      </c>
      <c r="FF26" s="140" t="s">
        <v>1200</v>
      </c>
      <c r="FG26" s="45" t="s">
        <v>1052</v>
      </c>
    </row>
    <row r="27" spans="2:163" x14ac:dyDescent="0.25">
      <c r="B27" s="45" t="s">
        <v>256</v>
      </c>
      <c r="C27" s="67" t="s">
        <v>1201</v>
      </c>
      <c r="D27" s="68">
        <f t="shared" si="0"/>
        <v>3</v>
      </c>
      <c r="E27" s="77">
        <v>2</v>
      </c>
      <c r="F27" s="77">
        <v>1</v>
      </c>
      <c r="G27" s="77"/>
      <c r="H27" s="77"/>
      <c r="I27" s="77"/>
      <c r="J27" s="77"/>
      <c r="K27" s="70" t="s">
        <v>840</v>
      </c>
      <c r="L27" s="70" t="s">
        <v>1202</v>
      </c>
      <c r="M27" s="70"/>
      <c r="N27" s="70" t="s">
        <v>1203</v>
      </c>
      <c r="O27" s="70" t="s">
        <v>1022</v>
      </c>
      <c r="P27" s="71" t="s">
        <v>1023</v>
      </c>
      <c r="Q27" s="72">
        <v>6106</v>
      </c>
      <c r="R27" s="73" t="str">
        <f t="shared" si="30"/>
        <v>Google</v>
      </c>
      <c r="S27" s="70" t="s">
        <v>844</v>
      </c>
      <c r="T27" s="74" t="str">
        <f t="shared" si="18"/>
        <v>57 Park St Hartford, CT 06106</v>
      </c>
      <c r="U27" s="69"/>
      <c r="V27" s="70" t="s">
        <v>1025</v>
      </c>
      <c r="W27" s="70" t="s">
        <v>1026</v>
      </c>
      <c r="X27" s="45" t="s">
        <v>1027</v>
      </c>
      <c r="Y27" s="75">
        <v>0</v>
      </c>
      <c r="Z27" s="75" t="s">
        <v>1028</v>
      </c>
      <c r="AA27" s="75" t="s">
        <v>1053</v>
      </c>
      <c r="AB27" s="76" t="s">
        <v>1030</v>
      </c>
      <c r="AC27" s="45" t="s">
        <v>447</v>
      </c>
      <c r="AD27" s="45" t="str">
        <f t="shared" si="2"/>
        <v>SREP Park 4 LLC - c/o Stanton Management</v>
      </c>
      <c r="AG27" s="45" t="s">
        <v>1204</v>
      </c>
      <c r="AH27" s="67" t="s">
        <v>1205</v>
      </c>
      <c r="AL27" s="45" t="s">
        <v>1198</v>
      </c>
      <c r="AM27" s="80" t="s">
        <v>1033</v>
      </c>
      <c r="AN27" s="81" t="s">
        <v>1034</v>
      </c>
      <c r="AQ27" s="82"/>
      <c r="AR27" s="83"/>
      <c r="AS27" s="83"/>
      <c r="AT27" s="84"/>
      <c r="AU27" s="84"/>
      <c r="AV27" s="88">
        <f t="shared" si="27"/>
        <v>0</v>
      </c>
      <c r="AZ27" s="87">
        <f t="shared" si="5"/>
        <v>1200</v>
      </c>
      <c r="BA27" s="88">
        <f t="shared" si="6"/>
        <v>1000</v>
      </c>
      <c r="BB27" s="88">
        <f t="shared" si="7"/>
        <v>1200</v>
      </c>
      <c r="BH27" s="93">
        <v>311538.4615384615</v>
      </c>
      <c r="BI27" s="88"/>
      <c r="BJ27" s="93"/>
      <c r="BK27" s="88"/>
      <c r="BL27" s="94"/>
      <c r="BM27" s="94"/>
      <c r="BN27" s="63">
        <v>0</v>
      </c>
      <c r="BO27" s="63"/>
      <c r="BP27" s="63"/>
      <c r="BQ27" s="63"/>
      <c r="BR27" s="63"/>
      <c r="BS27" s="63"/>
      <c r="BT27" s="88"/>
      <c r="BU27" s="88"/>
      <c r="BV27" s="88"/>
      <c r="BW27" s="137"/>
      <c r="BX27" s="100">
        <f t="shared" si="9"/>
        <v>0</v>
      </c>
      <c r="BY27" s="88"/>
      <c r="BZ27" s="88"/>
      <c r="CC27" s="141"/>
      <c r="CD27" s="132">
        <v>45660</v>
      </c>
      <c r="CE27" s="94" t="s">
        <v>1029</v>
      </c>
      <c r="CG27" s="102"/>
      <c r="CH27" s="102"/>
      <c r="CI27" s="102"/>
      <c r="CJ27" s="102"/>
      <c r="CK27" s="102"/>
      <c r="CL27" s="102"/>
      <c r="CM27" s="102"/>
      <c r="CQ27" s="81" t="s">
        <v>1185</v>
      </c>
      <c r="CT27" s="107"/>
      <c r="CU27" s="108"/>
      <c r="CY27" s="123"/>
      <c r="DH27" s="45">
        <v>1925</v>
      </c>
      <c r="DJ27" s="121">
        <v>6393</v>
      </c>
      <c r="DK27" s="121"/>
      <c r="DL27" s="118"/>
      <c r="DM27" s="121"/>
      <c r="DP27" s="45">
        <v>2</v>
      </c>
      <c r="DU27" s="142"/>
      <c r="DV27" s="142"/>
      <c r="EH27" s="75"/>
      <c r="EO27" s="66"/>
      <c r="EP27" s="66"/>
      <c r="EQ27" s="66"/>
      <c r="ER27" s="66"/>
      <c r="ES27" s="66"/>
      <c r="ET27" s="75">
        <v>0</v>
      </c>
      <c r="EU27" s="66"/>
      <c r="EV27" s="120">
        <v>4</v>
      </c>
      <c r="EW27" s="75">
        <v>1</v>
      </c>
      <c r="EX27" s="66"/>
      <c r="EY27" s="66"/>
      <c r="EZ27" s="66"/>
      <c r="FA27" s="66"/>
      <c r="FB27" s="66"/>
    </row>
    <row r="28" spans="2:163" x14ac:dyDescent="0.25">
      <c r="B28" s="45" t="s">
        <v>847</v>
      </c>
      <c r="C28" s="67" t="s">
        <v>1206</v>
      </c>
      <c r="D28" s="68">
        <f t="shared" si="0"/>
        <v>7</v>
      </c>
      <c r="E28" s="77">
        <v>7</v>
      </c>
      <c r="F28" s="77"/>
      <c r="G28" s="77"/>
      <c r="H28" s="77"/>
      <c r="I28" s="77"/>
      <c r="J28" s="77"/>
      <c r="K28" s="70" t="s">
        <v>840</v>
      </c>
      <c r="L28" s="70" t="s">
        <v>1207</v>
      </c>
      <c r="N28" s="70" t="s">
        <v>1208</v>
      </c>
      <c r="O28" s="70" t="s">
        <v>1022</v>
      </c>
      <c r="P28" s="71" t="s">
        <v>1109</v>
      </c>
      <c r="Q28" s="143">
        <v>6106</v>
      </c>
      <c r="R28" s="73" t="str">
        <f t="shared" si="30"/>
        <v>Google</v>
      </c>
      <c r="S28" s="70" t="s">
        <v>846</v>
      </c>
      <c r="T28" s="74" t="str">
        <f t="shared" si="18"/>
        <v>10 Wolcott St Hartford, CT06106</v>
      </c>
      <c r="U28" s="69"/>
      <c r="V28" s="70" t="s">
        <v>1118</v>
      </c>
      <c r="W28" s="70" t="s">
        <v>1026</v>
      </c>
      <c r="X28" s="45" t="s">
        <v>1072</v>
      </c>
      <c r="Y28" s="75">
        <v>0</v>
      </c>
      <c r="Z28" s="75" t="s">
        <v>1028</v>
      </c>
      <c r="AA28" s="75" t="s">
        <v>1053</v>
      </c>
      <c r="AB28" s="66" t="s">
        <v>1181</v>
      </c>
      <c r="AC28" s="45" t="s">
        <v>447</v>
      </c>
      <c r="AD28" s="45" t="str">
        <f t="shared" si="2"/>
        <v>SREP Park 5 LLC - c/o Stanton Management</v>
      </c>
      <c r="AG28" s="45" t="s">
        <v>1209</v>
      </c>
      <c r="AH28" s="67" t="s">
        <v>1210</v>
      </c>
      <c r="AL28" s="45" t="s">
        <v>1211</v>
      </c>
      <c r="AM28" s="80" t="s">
        <v>1033</v>
      </c>
      <c r="AN28" s="81" t="s">
        <v>1212</v>
      </c>
      <c r="AP28" s="84"/>
      <c r="AV28" s="88">
        <f t="shared" si="27"/>
        <v>0</v>
      </c>
      <c r="AZ28" s="87">
        <f t="shared" si="5"/>
        <v>4200</v>
      </c>
      <c r="BA28" s="88">
        <f t="shared" si="6"/>
        <v>3500</v>
      </c>
      <c r="BB28" s="88">
        <f t="shared" si="7"/>
        <v>4200</v>
      </c>
      <c r="BH28" s="93">
        <v>300000</v>
      </c>
      <c r="BI28" s="88"/>
      <c r="BJ28" s="88"/>
      <c r="BK28" s="88"/>
      <c r="BL28" s="94"/>
      <c r="BM28" s="94"/>
      <c r="BN28" s="63"/>
      <c r="BO28" s="63"/>
      <c r="BP28" s="63"/>
      <c r="BQ28" s="63"/>
      <c r="BR28" s="63"/>
      <c r="BS28" s="63"/>
      <c r="BT28" s="88"/>
      <c r="BU28" s="89">
        <v>90720</v>
      </c>
      <c r="BV28" s="88"/>
      <c r="BW28" s="88"/>
      <c r="BX28" s="100">
        <f t="shared" si="9"/>
        <v>27216</v>
      </c>
      <c r="BY28" s="88"/>
      <c r="BZ28" s="88"/>
      <c r="CC28" s="141"/>
      <c r="CD28" s="132">
        <v>45660</v>
      </c>
      <c r="CE28" s="94" t="s">
        <v>1029</v>
      </c>
      <c r="CG28" s="102"/>
      <c r="CH28" s="102"/>
      <c r="CI28" s="102"/>
      <c r="CJ28" s="102"/>
      <c r="CK28" s="102"/>
      <c r="CL28" s="102"/>
      <c r="CM28" s="102"/>
      <c r="CQ28" s="81" t="s">
        <v>1185</v>
      </c>
      <c r="CT28" s="107">
        <v>889651</v>
      </c>
      <c r="CU28" s="108">
        <v>0.06</v>
      </c>
      <c r="CV28" s="132">
        <v>53724</v>
      </c>
      <c r="CY28" s="144">
        <v>5732.03</v>
      </c>
      <c r="DH28" s="45">
        <v>1900</v>
      </c>
      <c r="DI28" s="45">
        <v>1992</v>
      </c>
      <c r="DJ28" s="121">
        <v>8880</v>
      </c>
      <c r="DK28" s="121"/>
      <c r="DL28" s="118"/>
      <c r="DM28" s="121"/>
      <c r="DP28" s="45">
        <v>4</v>
      </c>
      <c r="ET28" s="75">
        <v>1</v>
      </c>
      <c r="EV28" s="120">
        <v>7</v>
      </c>
      <c r="EW28" s="75">
        <v>0</v>
      </c>
      <c r="EX28" s="66"/>
    </row>
    <row r="29" spans="2:163" x14ac:dyDescent="0.25">
      <c r="B29" s="45" t="str">
        <f>C29&amp;" - "&amp;N29</f>
        <v xml:space="preserve"> - </v>
      </c>
      <c r="P29" s="71"/>
      <c r="U29" s="69"/>
      <c r="AH29" s="67"/>
      <c r="BH29" s="88"/>
      <c r="BI29" s="88"/>
      <c r="BJ29" s="88"/>
      <c r="BK29" s="88"/>
      <c r="BL29" s="94"/>
      <c r="BM29" s="94"/>
      <c r="BN29" s="63"/>
      <c r="BO29" s="63"/>
      <c r="BP29" s="63"/>
      <c r="BQ29" s="63"/>
      <c r="BR29" s="63"/>
      <c r="BS29" s="63"/>
      <c r="BT29" s="88"/>
      <c r="BU29" s="88"/>
      <c r="BV29" s="88"/>
      <c r="BW29" s="88"/>
      <c r="BX29" s="88"/>
      <c r="BY29" s="88"/>
      <c r="BZ29" s="88"/>
      <c r="CG29" s="102"/>
      <c r="CH29" s="102"/>
      <c r="CI29" s="102"/>
      <c r="CJ29" s="102"/>
      <c r="CK29" s="102"/>
      <c r="CL29" s="102"/>
      <c r="CM29" s="102"/>
      <c r="CU29" s="108"/>
      <c r="CY29" s="123"/>
      <c r="DJ29" s="121"/>
      <c r="DK29" s="121"/>
      <c r="DL29" s="118"/>
      <c r="EX29" s="66"/>
    </row>
    <row r="30" spans="2:163" x14ac:dyDescent="0.25">
      <c r="B30" s="45" t="str">
        <f>C30&amp;" - "&amp;N30</f>
        <v xml:space="preserve"> - </v>
      </c>
      <c r="P30" s="71"/>
      <c r="U30" s="69"/>
      <c r="AH30" s="67"/>
      <c r="BH30" s="88"/>
      <c r="BI30" s="88"/>
      <c r="BJ30" s="88"/>
      <c r="BK30" s="88"/>
      <c r="BL30" s="94"/>
      <c r="BM30" s="94"/>
      <c r="BN30" s="63"/>
      <c r="BO30" s="63"/>
      <c r="BP30" s="63"/>
      <c r="BQ30" s="63"/>
      <c r="BR30" s="63"/>
      <c r="BS30" s="63"/>
      <c r="BT30" s="88"/>
      <c r="BU30" s="88"/>
      <c r="BV30" s="88"/>
      <c r="BW30" s="88"/>
      <c r="BX30" s="88"/>
      <c r="BY30" s="88"/>
      <c r="BZ30" s="88"/>
      <c r="CG30" s="102"/>
      <c r="CH30" s="102"/>
      <c r="CI30" s="102"/>
      <c r="CJ30" s="102"/>
      <c r="CK30" s="102"/>
      <c r="CL30" s="102"/>
      <c r="CM30" s="102"/>
      <c r="CU30" s="108"/>
      <c r="CY30" s="123"/>
      <c r="DJ30" s="121"/>
      <c r="DK30" s="121"/>
      <c r="DL30" s="118"/>
      <c r="EX30" s="66"/>
    </row>
    <row r="31" spans="2:163" x14ac:dyDescent="0.25">
      <c r="P31" s="71"/>
      <c r="U31" s="69"/>
      <c r="AH31" s="67"/>
      <c r="BH31" s="88"/>
      <c r="BI31" s="88"/>
      <c r="BJ31" s="88"/>
      <c r="BK31" s="88"/>
      <c r="BL31" s="94"/>
      <c r="BM31" s="94"/>
      <c r="BN31" s="63"/>
      <c r="BO31" s="63"/>
      <c r="BP31" s="63"/>
      <c r="BQ31" s="63"/>
      <c r="BR31" s="63"/>
      <c r="BS31" s="63"/>
      <c r="BT31" s="88"/>
      <c r="BU31" s="88"/>
      <c r="BV31" s="88"/>
      <c r="BW31" s="88"/>
      <c r="BX31" s="88"/>
      <c r="BY31" s="88"/>
      <c r="BZ31" s="88"/>
      <c r="CG31" s="102"/>
      <c r="CH31" s="102"/>
      <c r="CI31" s="102"/>
      <c r="CJ31" s="102"/>
      <c r="CK31" s="102"/>
      <c r="CL31" s="102"/>
      <c r="CM31" s="102"/>
      <c r="CU31" s="145"/>
      <c r="DJ31" s="121"/>
      <c r="DK31" s="121"/>
      <c r="DL31" s="118"/>
      <c r="EX31" s="66"/>
    </row>
    <row r="32" spans="2:163" x14ac:dyDescent="0.25">
      <c r="P32" s="71"/>
      <c r="U32" s="69"/>
      <c r="AH32" s="67"/>
      <c r="BH32" s="146"/>
      <c r="BI32" s="146"/>
      <c r="BJ32" s="146"/>
      <c r="BK32" s="146"/>
      <c r="BL32" s="94"/>
      <c r="BM32" s="94"/>
      <c r="BN32" s="63"/>
      <c r="BO32" s="63"/>
      <c r="BP32" s="63"/>
      <c r="BQ32" s="63"/>
      <c r="BR32" s="63"/>
      <c r="BS32" s="63"/>
      <c r="BT32" s="146"/>
      <c r="BU32" s="146"/>
      <c r="BV32" s="146"/>
      <c r="BW32" s="146"/>
      <c r="BX32" s="146"/>
      <c r="BY32" s="146"/>
      <c r="BZ32" s="146"/>
      <c r="DJ32" s="147"/>
      <c r="DK32" s="147"/>
      <c r="DL32" s="147"/>
      <c r="EX32" s="66"/>
    </row>
    <row r="33" spans="16:154" x14ac:dyDescent="0.25">
      <c r="P33" s="71"/>
      <c r="BH33" s="146"/>
      <c r="BI33" s="146"/>
      <c r="BJ33" s="146"/>
      <c r="BK33" s="146"/>
      <c r="BL33" s="94"/>
      <c r="BM33" s="94"/>
      <c r="BN33" s="63"/>
      <c r="BO33" s="63"/>
      <c r="BP33" s="63"/>
      <c r="BQ33" s="63"/>
      <c r="BR33" s="63"/>
      <c r="BS33" s="63"/>
      <c r="BT33" s="146"/>
      <c r="BU33" s="146"/>
      <c r="BV33" s="146"/>
      <c r="BW33" s="146"/>
      <c r="BX33" s="146"/>
      <c r="BY33" s="146"/>
      <c r="BZ33" s="146"/>
      <c r="EX33" s="66"/>
    </row>
    <row r="34" spans="16:154" x14ac:dyDescent="0.25">
      <c r="BH34" s="146"/>
      <c r="BI34" s="146"/>
      <c r="BJ34" s="146"/>
      <c r="BK34" s="146"/>
      <c r="BL34" s="94"/>
      <c r="BM34" s="94"/>
      <c r="BN34" s="63"/>
      <c r="BO34" s="63"/>
      <c r="BP34" s="63"/>
      <c r="BQ34" s="63"/>
      <c r="BR34" s="63"/>
      <c r="BS34" s="63"/>
      <c r="BT34" s="146"/>
      <c r="BU34" s="146"/>
      <c r="BV34" s="146"/>
      <c r="BW34" s="146"/>
      <c r="BX34" s="146"/>
      <c r="BY34" s="146"/>
      <c r="BZ34" s="146"/>
    </row>
    <row r="35" spans="16:154" x14ac:dyDescent="0.25">
      <c r="BN35" s="63"/>
      <c r="BO35" s="63"/>
      <c r="BP35" s="63"/>
      <c r="BQ35" s="63"/>
      <c r="BR35" s="63"/>
      <c r="BS35" s="63"/>
    </row>
    <row r="36" spans="16:154" x14ac:dyDescent="0.25">
      <c r="BN36" s="63"/>
      <c r="BO36" s="63"/>
      <c r="BP36" s="63"/>
      <c r="BQ36" s="63"/>
      <c r="BR36" s="63"/>
      <c r="BS36" s="63"/>
    </row>
    <row r="37" spans="16:154" x14ac:dyDescent="0.25">
      <c r="BN37" s="63"/>
      <c r="BO37" s="63"/>
      <c r="BP37" s="63"/>
      <c r="BQ37" s="63"/>
      <c r="BR37" s="63"/>
      <c r="BS37" s="63"/>
    </row>
    <row r="38" spans="16:154" x14ac:dyDescent="0.25">
      <c r="BB38" s="148"/>
      <c r="BN38" s="63"/>
      <c r="BO38" s="63"/>
      <c r="BP38" s="63"/>
      <c r="BQ38" s="63"/>
      <c r="BR38" s="63"/>
      <c r="BS38" s="63"/>
    </row>
    <row r="39" spans="16:154" x14ac:dyDescent="0.25">
      <c r="BB39" s="148"/>
      <c r="BN39" s="63"/>
      <c r="BO39" s="63"/>
      <c r="BP39" s="63"/>
      <c r="BQ39" s="63"/>
      <c r="BR39" s="63"/>
      <c r="BS39" s="63"/>
    </row>
    <row r="40" spans="16:154" x14ac:dyDescent="0.25">
      <c r="BB40" s="148"/>
      <c r="BN40" s="63"/>
      <c r="BO40" s="63"/>
      <c r="BP40" s="63"/>
      <c r="BQ40" s="63"/>
      <c r="BR40" s="63"/>
      <c r="BS40" s="63"/>
    </row>
    <row r="41" spans="16:154" x14ac:dyDescent="0.25">
      <c r="BA41" s="149"/>
      <c r="BB41" s="148"/>
      <c r="BN41" s="63"/>
      <c r="BO41" s="63"/>
      <c r="BP41" s="63"/>
      <c r="BQ41" s="63"/>
      <c r="BR41" s="63"/>
      <c r="BS41" s="63"/>
      <c r="CT41" s="45">
        <f>1800/60</f>
        <v>30</v>
      </c>
    </row>
    <row r="42" spans="16:154" x14ac:dyDescent="0.25">
      <c r="BB42" s="148"/>
      <c r="BN42" s="63"/>
      <c r="BO42" s="63"/>
      <c r="BP42" s="63"/>
      <c r="BQ42" s="63"/>
      <c r="BR42" s="63"/>
      <c r="BS42" s="63"/>
    </row>
    <row r="43" spans="16:154" x14ac:dyDescent="0.25">
      <c r="BA43" s="145"/>
      <c r="BB43" s="148"/>
      <c r="BN43" s="63"/>
      <c r="BO43" s="63"/>
      <c r="BP43" s="63"/>
      <c r="BQ43" s="63"/>
      <c r="BR43" s="63"/>
      <c r="BS43" s="63"/>
    </row>
    <row r="44" spans="16:154" x14ac:dyDescent="0.25">
      <c r="BA44" s="127"/>
      <c r="BN44" s="63"/>
      <c r="BO44" s="63"/>
      <c r="BP44" s="63"/>
      <c r="BQ44" s="63"/>
      <c r="BR44" s="63"/>
      <c r="BS44" s="63"/>
    </row>
  </sheetData>
  <conditionalFormatting sqref="B3:FH3">
    <cfRule type="duplicateValues" dxfId="1" priority="7"/>
  </conditionalFormatting>
  <conditionalFormatting sqref="T4:AB6 K4:R12 AP4:BJ20 AI4:AO23 S4:S26 AD4:AH32 A4:J33 AC4:AC33 CA4:FH33 BK4:BM34 BT4:BZ34 BN4:BS44 U7:AB12 T7:T33 N13:R26 K13:M33 U13:Y33 AA13:AB33 Z14:Z33 AP21:AU23 AV21:BJ28 AI24:AU28 N27:S33 AI29:BJ32 AD33:BJ33 BH34:BJ34">
    <cfRule type="expression" dxfId="0" priority="5">
      <formula>MOD( ROW( ), 2) =0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E124-AFB5-40FB-8AE3-6270410458B3}">
  <sheetPr>
    <tabColor rgb="FFFFFF00"/>
  </sheetPr>
  <dimension ref="B2:AD311"/>
  <sheetViews>
    <sheetView workbookViewId="0">
      <pane xSplit="3" ySplit="8" topLeftCell="D18" activePane="bottomRight" state="frozen"/>
      <selection pane="topRight" activeCell="D1" sqref="D1"/>
      <selection pane="bottomLeft" activeCell="A9" sqref="A9"/>
      <selection pane="bottomRight" activeCell="C8" sqref="C8"/>
    </sheetView>
  </sheetViews>
  <sheetFormatPr defaultRowHeight="12.75" x14ac:dyDescent="0.2"/>
  <cols>
    <col min="1" max="1" width="2.28515625" customWidth="1"/>
    <col min="2" max="2" width="8.85546875" bestFit="1" customWidth="1"/>
    <col min="3" max="3" width="32" customWidth="1"/>
    <col min="4" max="29" width="14.7109375" style="7" customWidth="1"/>
    <col min="30" max="30" width="11.28515625" style="7" bestFit="1" customWidth="1"/>
  </cols>
  <sheetData>
    <row r="2" spans="2:30" x14ac:dyDescent="0.2">
      <c r="C2" s="1"/>
    </row>
    <row r="3" spans="2:30" ht="16.5" x14ac:dyDescent="0.25">
      <c r="B3" s="1"/>
      <c r="C3" s="2" t="s">
        <v>324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2</v>
      </c>
    </row>
    <row r="4" spans="2:30" x14ac:dyDescent="0.2">
      <c r="C4" s="3" t="s">
        <v>325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</v>
      </c>
    </row>
    <row r="5" spans="2:30" x14ac:dyDescent="0.2">
      <c r="B5" t="str">
        <f>MID(C5,FIND(" to ",C5)+4,10)</f>
        <v>07/31/2025</v>
      </c>
      <c r="C5" s="3" t="s">
        <v>326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 t="s">
        <v>2</v>
      </c>
    </row>
    <row r="6" spans="2:30" x14ac:dyDescent="0.2">
      <c r="C6" s="3" t="s">
        <v>327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 t="s">
        <v>2</v>
      </c>
    </row>
    <row r="7" spans="2:30" x14ac:dyDescent="0.2">
      <c r="C7" s="6" t="s">
        <v>328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</row>
    <row r="8" spans="2:30" s="13" customFormat="1" ht="51" x14ac:dyDescent="0.2">
      <c r="C8" s="14" t="s">
        <v>0</v>
      </c>
      <c r="D8" s="15" t="s">
        <v>233</v>
      </c>
      <c r="E8" s="15" t="s">
        <v>234</v>
      </c>
      <c r="F8" s="15" t="s">
        <v>235</v>
      </c>
      <c r="G8" s="15" t="s">
        <v>236</v>
      </c>
      <c r="H8" s="15" t="s">
        <v>237</v>
      </c>
      <c r="I8" s="15" t="s">
        <v>238</v>
      </c>
      <c r="J8" s="15" t="s">
        <v>239</v>
      </c>
      <c r="K8" s="15" t="s">
        <v>240</v>
      </c>
      <c r="L8" s="15" t="s">
        <v>241</v>
      </c>
      <c r="M8" s="15" t="s">
        <v>242</v>
      </c>
      <c r="N8" s="15" t="s">
        <v>243</v>
      </c>
      <c r="O8" s="15" t="s">
        <v>244</v>
      </c>
      <c r="P8" s="15" t="s">
        <v>245</v>
      </c>
      <c r="Q8" s="15" t="s">
        <v>246</v>
      </c>
      <c r="R8" s="15" t="s">
        <v>247</v>
      </c>
      <c r="S8" s="15" t="s">
        <v>248</v>
      </c>
      <c r="T8" s="15" t="s">
        <v>249</v>
      </c>
      <c r="U8" s="15" t="s">
        <v>250</v>
      </c>
      <c r="V8" s="15" t="s">
        <v>251</v>
      </c>
      <c r="W8" s="15" t="s">
        <v>252</v>
      </c>
      <c r="X8" s="15" t="s">
        <v>253</v>
      </c>
      <c r="Y8" s="15" t="s">
        <v>254</v>
      </c>
      <c r="Z8" s="15" t="s">
        <v>255</v>
      </c>
      <c r="AA8" s="15" t="s">
        <v>256</v>
      </c>
      <c r="AB8" s="15" t="s">
        <v>257</v>
      </c>
      <c r="AC8" s="15" t="s">
        <v>258</v>
      </c>
      <c r="AD8" s="15" t="s">
        <v>1</v>
      </c>
    </row>
    <row r="9" spans="2:30" x14ac:dyDescent="0.2">
      <c r="C9" s="1" t="s">
        <v>2</v>
      </c>
      <c r="D9" s="7" t="s">
        <v>2</v>
      </c>
      <c r="E9" s="7" t="s">
        <v>2</v>
      </c>
      <c r="F9" s="7" t="s">
        <v>2</v>
      </c>
      <c r="G9" s="7" t="s">
        <v>2</v>
      </c>
      <c r="H9" s="7" t="s">
        <v>2</v>
      </c>
      <c r="I9" s="7" t="s">
        <v>2</v>
      </c>
      <c r="J9" s="7" t="s">
        <v>2</v>
      </c>
      <c r="K9" s="7" t="s">
        <v>2</v>
      </c>
      <c r="L9" s="7" t="s">
        <v>2</v>
      </c>
      <c r="M9" s="7" t="s">
        <v>2</v>
      </c>
      <c r="N9" s="7" t="s">
        <v>2</v>
      </c>
      <c r="O9" s="7" t="s">
        <v>2</v>
      </c>
      <c r="P9" s="7" t="s">
        <v>2</v>
      </c>
      <c r="Q9" s="7" t="s">
        <v>2</v>
      </c>
      <c r="R9" s="7" t="s">
        <v>2</v>
      </c>
      <c r="S9" s="7" t="s">
        <v>2</v>
      </c>
      <c r="T9" s="7" t="s">
        <v>2</v>
      </c>
      <c r="U9" s="7" t="s">
        <v>2</v>
      </c>
      <c r="V9" s="7" t="s">
        <v>2</v>
      </c>
      <c r="W9" s="7" t="s">
        <v>2</v>
      </c>
      <c r="X9" s="7" t="s">
        <v>2</v>
      </c>
      <c r="Y9" s="7" t="s">
        <v>2</v>
      </c>
      <c r="Z9" s="7" t="s">
        <v>2</v>
      </c>
      <c r="AA9" s="7" t="s">
        <v>2</v>
      </c>
      <c r="AB9" s="7" t="s">
        <v>2</v>
      </c>
      <c r="AC9" s="7" t="s">
        <v>2</v>
      </c>
      <c r="AD9" s="7" t="s">
        <v>2</v>
      </c>
    </row>
    <row r="10" spans="2:30" x14ac:dyDescent="0.2">
      <c r="C10" s="1" t="s">
        <v>3</v>
      </c>
      <c r="D10" s="7" t="s">
        <v>2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 t="s">
        <v>2</v>
      </c>
      <c r="L10" s="7" t="s">
        <v>2</v>
      </c>
      <c r="M10" s="7" t="s">
        <v>2</v>
      </c>
      <c r="N10" s="7" t="s">
        <v>2</v>
      </c>
      <c r="O10" s="7" t="s">
        <v>2</v>
      </c>
      <c r="P10" s="7" t="s">
        <v>2</v>
      </c>
      <c r="Q10" s="7" t="s">
        <v>2</v>
      </c>
      <c r="R10" s="7" t="s">
        <v>2</v>
      </c>
      <c r="S10" s="7" t="s">
        <v>2</v>
      </c>
      <c r="T10" s="7" t="s">
        <v>2</v>
      </c>
      <c r="U10" s="7" t="s">
        <v>2</v>
      </c>
      <c r="V10" s="7" t="s">
        <v>2</v>
      </c>
      <c r="W10" s="7" t="s">
        <v>2</v>
      </c>
      <c r="X10" s="7" t="s">
        <v>2</v>
      </c>
      <c r="Y10" s="7" t="s">
        <v>2</v>
      </c>
      <c r="Z10" s="7" t="s">
        <v>2</v>
      </c>
      <c r="AA10" s="7" t="s">
        <v>2</v>
      </c>
      <c r="AB10" s="7" t="s">
        <v>2</v>
      </c>
      <c r="AC10" s="7" t="s">
        <v>2</v>
      </c>
      <c r="AD10" s="7" t="s">
        <v>2</v>
      </c>
    </row>
    <row r="11" spans="2:30" x14ac:dyDescent="0.2">
      <c r="C11" s="1" t="s">
        <v>4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7" t="s">
        <v>2</v>
      </c>
      <c r="S11" s="7" t="s">
        <v>2</v>
      </c>
      <c r="T11" s="7" t="s">
        <v>2</v>
      </c>
      <c r="U11" s="7" t="s">
        <v>2</v>
      </c>
      <c r="V11" s="7" t="s">
        <v>2</v>
      </c>
      <c r="W11" s="7" t="s">
        <v>2</v>
      </c>
      <c r="X11" s="7" t="s">
        <v>2</v>
      </c>
      <c r="Y11" s="7" t="s">
        <v>2</v>
      </c>
      <c r="Z11" s="7" t="s">
        <v>2</v>
      </c>
      <c r="AA11" s="7" t="s">
        <v>2</v>
      </c>
      <c r="AB11" s="7" t="s">
        <v>2</v>
      </c>
      <c r="AC11" s="7" t="s">
        <v>2</v>
      </c>
      <c r="AD11" s="7" t="s">
        <v>2</v>
      </c>
    </row>
    <row r="12" spans="2:30" x14ac:dyDescent="0.2">
      <c r="C12" s="1" t="s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2:30" x14ac:dyDescent="0.2">
      <c r="C13" s="1" t="s">
        <v>9</v>
      </c>
      <c r="D13" s="7">
        <v>0</v>
      </c>
      <c r="E13" s="7">
        <v>12134</v>
      </c>
      <c r="F13" s="7">
        <v>18380.650000000001</v>
      </c>
      <c r="G13" s="7">
        <v>4216</v>
      </c>
      <c r="H13" s="7">
        <v>2960</v>
      </c>
      <c r="I13" s="7">
        <v>1524</v>
      </c>
      <c r="J13" s="7">
        <v>4830</v>
      </c>
      <c r="K13" s="7">
        <v>1995</v>
      </c>
      <c r="L13" s="7">
        <v>1164</v>
      </c>
      <c r="M13" s="7">
        <v>0</v>
      </c>
      <c r="N13" s="7">
        <v>2352</v>
      </c>
      <c r="O13" s="7">
        <v>932</v>
      </c>
      <c r="P13" s="7">
        <v>1839</v>
      </c>
      <c r="Q13" s="7">
        <v>3655</v>
      </c>
      <c r="R13" s="7">
        <v>1360</v>
      </c>
      <c r="S13" s="7">
        <v>4971.8999999999996</v>
      </c>
      <c r="T13" s="7">
        <v>2219</v>
      </c>
      <c r="U13" s="7">
        <v>4209</v>
      </c>
      <c r="V13" s="7">
        <v>1742</v>
      </c>
      <c r="W13" s="7">
        <v>491</v>
      </c>
      <c r="X13" s="7">
        <v>2500</v>
      </c>
      <c r="Y13" s="7">
        <v>7804</v>
      </c>
      <c r="Z13" s="7">
        <v>7568</v>
      </c>
      <c r="AA13" s="7">
        <v>3819.24</v>
      </c>
      <c r="AB13" s="7">
        <v>0</v>
      </c>
      <c r="AC13" s="7">
        <v>0</v>
      </c>
      <c r="AD13" s="7">
        <v>92665.79</v>
      </c>
    </row>
    <row r="14" spans="2:30" x14ac:dyDescent="0.2">
      <c r="C14" s="1" t="s">
        <v>10</v>
      </c>
      <c r="D14" s="7">
        <v>662</v>
      </c>
      <c r="E14" s="7">
        <v>11663</v>
      </c>
      <c r="F14" s="7">
        <v>1526</v>
      </c>
      <c r="G14" s="7">
        <v>3732</v>
      </c>
      <c r="H14" s="7">
        <v>9883</v>
      </c>
      <c r="I14" s="7">
        <v>2906</v>
      </c>
      <c r="J14" s="7">
        <v>3126</v>
      </c>
      <c r="K14" s="7">
        <v>8190</v>
      </c>
      <c r="L14" s="7">
        <v>10727</v>
      </c>
      <c r="M14" s="7">
        <v>0</v>
      </c>
      <c r="N14" s="7">
        <v>0</v>
      </c>
      <c r="O14" s="7">
        <v>5271</v>
      </c>
      <c r="P14" s="7">
        <v>2111</v>
      </c>
      <c r="Q14" s="7">
        <v>1770</v>
      </c>
      <c r="R14" s="7">
        <v>2186</v>
      </c>
      <c r="S14" s="7">
        <v>11534</v>
      </c>
      <c r="T14" s="7">
        <v>6198</v>
      </c>
      <c r="U14" s="7">
        <v>12470</v>
      </c>
      <c r="V14" s="7">
        <v>1766</v>
      </c>
      <c r="W14" s="7">
        <v>2015</v>
      </c>
      <c r="X14" s="7">
        <v>0</v>
      </c>
      <c r="Y14" s="7">
        <v>1622</v>
      </c>
      <c r="Z14" s="7">
        <v>3167</v>
      </c>
      <c r="AA14" s="7">
        <v>1071</v>
      </c>
      <c r="AB14" s="7">
        <v>0</v>
      </c>
      <c r="AC14" s="7">
        <v>0</v>
      </c>
      <c r="AD14" s="7">
        <v>103596</v>
      </c>
    </row>
    <row r="15" spans="2:30" x14ac:dyDescent="0.2">
      <c r="C15" s="1" t="s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2:30" x14ac:dyDescent="0.2">
      <c r="C16" s="1" t="s">
        <v>12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3:30" x14ac:dyDescent="0.2">
      <c r="C17" s="1" t="s">
        <v>13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3:30" x14ac:dyDescent="0.2">
      <c r="C18" s="1" t="s">
        <v>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3:30" x14ac:dyDescent="0.2">
      <c r="C19" s="1" t="s">
        <v>15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3:30" x14ac:dyDescent="0.2">
      <c r="C20" s="1" t="s">
        <v>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3:30" x14ac:dyDescent="0.2">
      <c r="C21" s="1" t="s">
        <v>17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3:30" x14ac:dyDescent="0.2">
      <c r="C22" s="1" t="s">
        <v>18</v>
      </c>
      <c r="D22" s="7">
        <v>0</v>
      </c>
      <c r="E22" s="7">
        <v>9</v>
      </c>
      <c r="F22" s="7">
        <v>213.35</v>
      </c>
      <c r="G22" s="7">
        <v>0</v>
      </c>
      <c r="H22" s="7">
        <v>509</v>
      </c>
      <c r="I22" s="7">
        <v>-50</v>
      </c>
      <c r="J22" s="7">
        <v>795.71</v>
      </c>
      <c r="K22" s="7">
        <v>0</v>
      </c>
      <c r="L22" s="7">
        <v>-5</v>
      </c>
      <c r="M22" s="7">
        <v>0</v>
      </c>
      <c r="N22" s="7">
        <v>8</v>
      </c>
      <c r="O22" s="7">
        <v>2402</v>
      </c>
      <c r="P22" s="7">
        <v>314</v>
      </c>
      <c r="Q22" s="7">
        <v>417</v>
      </c>
      <c r="R22" s="7">
        <v>647</v>
      </c>
      <c r="S22" s="7">
        <v>790.2</v>
      </c>
      <c r="T22" s="7">
        <v>-91</v>
      </c>
      <c r="U22" s="7">
        <v>521</v>
      </c>
      <c r="V22" s="7">
        <v>0</v>
      </c>
      <c r="W22" s="7">
        <v>-171</v>
      </c>
      <c r="X22" s="7">
        <v>0</v>
      </c>
      <c r="Y22" s="7">
        <v>-600.54999999999995</v>
      </c>
      <c r="Z22" s="7">
        <v>900</v>
      </c>
      <c r="AA22" s="7">
        <v>6</v>
      </c>
      <c r="AB22" s="7">
        <v>0</v>
      </c>
      <c r="AC22" s="7">
        <v>0</v>
      </c>
      <c r="AD22" s="7">
        <v>6614.71</v>
      </c>
    </row>
    <row r="23" spans="3:30" x14ac:dyDescent="0.2">
      <c r="C23" s="1" t="s">
        <v>19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3:30" x14ac:dyDescent="0.2">
      <c r="C24" s="1" t="s">
        <v>20</v>
      </c>
      <c r="D24" s="7" t="s">
        <v>2</v>
      </c>
      <c r="E24" s="7" t="s">
        <v>2</v>
      </c>
      <c r="F24" s="7" t="s">
        <v>2</v>
      </c>
      <c r="G24" s="7" t="s">
        <v>2</v>
      </c>
      <c r="H24" s="7" t="s">
        <v>2</v>
      </c>
      <c r="I24" s="7" t="s">
        <v>2</v>
      </c>
      <c r="J24" s="7" t="s">
        <v>2</v>
      </c>
      <c r="K24" s="7" t="s">
        <v>2</v>
      </c>
      <c r="L24" s="7" t="s">
        <v>2</v>
      </c>
      <c r="M24" s="7" t="s">
        <v>2</v>
      </c>
      <c r="N24" s="7" t="s">
        <v>2</v>
      </c>
      <c r="O24" s="7" t="s">
        <v>2</v>
      </c>
      <c r="P24" s="7" t="s">
        <v>2</v>
      </c>
      <c r="Q24" s="7" t="s">
        <v>2</v>
      </c>
      <c r="R24" s="7" t="s">
        <v>2</v>
      </c>
      <c r="S24" s="7" t="s">
        <v>2</v>
      </c>
      <c r="T24" s="7" t="s">
        <v>2</v>
      </c>
      <c r="U24" s="7" t="s">
        <v>2</v>
      </c>
      <c r="V24" s="7" t="s">
        <v>2</v>
      </c>
      <c r="W24" s="7" t="s">
        <v>2</v>
      </c>
      <c r="X24" s="7" t="s">
        <v>2</v>
      </c>
      <c r="Y24" s="7" t="s">
        <v>2</v>
      </c>
      <c r="Z24" s="7" t="s">
        <v>2</v>
      </c>
      <c r="AA24" s="7" t="s">
        <v>2</v>
      </c>
      <c r="AB24" s="7" t="s">
        <v>2</v>
      </c>
      <c r="AC24" s="7" t="s">
        <v>2</v>
      </c>
      <c r="AD24" s="7" t="s">
        <v>2</v>
      </c>
    </row>
    <row r="25" spans="3:30" x14ac:dyDescent="0.2">
      <c r="C25" s="1" t="s">
        <v>21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3:30" x14ac:dyDescent="0.2">
      <c r="C26" s="1" t="s">
        <v>22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3:30" x14ac:dyDescent="0.2">
      <c r="C27" s="1" t="s">
        <v>23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3:30" x14ac:dyDescent="0.2">
      <c r="C28" s="1" t="s">
        <v>24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75</v>
      </c>
      <c r="Q28" s="7">
        <v>0</v>
      </c>
      <c r="R28" s="7">
        <v>0</v>
      </c>
      <c r="S28" s="7">
        <v>0</v>
      </c>
      <c r="T28" s="7">
        <v>0</v>
      </c>
      <c r="U28" s="7">
        <v>50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125</v>
      </c>
    </row>
    <row r="29" spans="3:30" x14ac:dyDescent="0.2">
      <c r="C29" s="1" t="s">
        <v>25</v>
      </c>
      <c r="D29" s="7">
        <v>0</v>
      </c>
      <c r="E29" s="7">
        <v>35</v>
      </c>
      <c r="F29" s="7">
        <v>0</v>
      </c>
      <c r="G29" s="7">
        <v>0</v>
      </c>
      <c r="H29" s="7">
        <v>0</v>
      </c>
      <c r="I29" s="7">
        <v>0</v>
      </c>
      <c r="J29" s="7">
        <v>35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70</v>
      </c>
    </row>
    <row r="30" spans="3:30" x14ac:dyDescent="0.2">
      <c r="C30" s="1" t="s">
        <v>26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3:30" x14ac:dyDescent="0.2">
      <c r="C31" s="1" t="s">
        <v>27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3:30" x14ac:dyDescent="0.2">
      <c r="C32" s="1" t="s">
        <v>28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90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90</v>
      </c>
    </row>
    <row r="33" spans="3:30" x14ac:dyDescent="0.2">
      <c r="C33" s="1" t="s">
        <v>29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</row>
    <row r="34" spans="3:30" x14ac:dyDescent="0.2">
      <c r="C34" s="1" t="s">
        <v>30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50.9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50.9</v>
      </c>
    </row>
    <row r="35" spans="3:30" x14ac:dyDescent="0.2">
      <c r="C35" s="1" t="s">
        <v>31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</row>
    <row r="36" spans="3:30" x14ac:dyDescent="0.2">
      <c r="C36" s="1" t="s">
        <v>32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75</v>
      </c>
      <c r="W36" s="7">
        <v>75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150</v>
      </c>
    </row>
    <row r="37" spans="3:30" x14ac:dyDescent="0.2">
      <c r="C37" s="1" t="s">
        <v>33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</row>
    <row r="38" spans="3:30" x14ac:dyDescent="0.2">
      <c r="C38" s="1" t="s">
        <v>34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</row>
    <row r="39" spans="3:30" x14ac:dyDescent="0.2">
      <c r="C39" t="s">
        <v>35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</row>
    <row r="40" spans="3:30" x14ac:dyDescent="0.2">
      <c r="C40" t="s">
        <v>36</v>
      </c>
      <c r="D40" s="7">
        <v>0</v>
      </c>
      <c r="E40" s="7">
        <v>10</v>
      </c>
      <c r="F40" s="7">
        <v>0</v>
      </c>
      <c r="G40" s="7">
        <v>0</v>
      </c>
      <c r="H40" s="7">
        <v>0</v>
      </c>
      <c r="I40" s="7">
        <v>0</v>
      </c>
      <c r="J40" s="7">
        <v>10</v>
      </c>
      <c r="K40" s="7">
        <v>0</v>
      </c>
      <c r="L40" s="7">
        <v>5</v>
      </c>
      <c r="M40" s="7">
        <v>0</v>
      </c>
      <c r="N40" s="7">
        <v>0</v>
      </c>
      <c r="O40" s="7">
        <v>5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5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35</v>
      </c>
    </row>
    <row r="41" spans="3:30" x14ac:dyDescent="0.2">
      <c r="C41" t="s">
        <v>37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</row>
    <row r="42" spans="3:30" x14ac:dyDescent="0.2">
      <c r="C42" t="s">
        <v>38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</row>
    <row r="43" spans="3:30" x14ac:dyDescent="0.2">
      <c r="C43" t="s">
        <v>39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</row>
    <row r="44" spans="3:30" x14ac:dyDescent="0.2">
      <c r="C44" t="s">
        <v>40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100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100</v>
      </c>
    </row>
    <row r="45" spans="3:30" x14ac:dyDescent="0.2">
      <c r="C45" t="s">
        <v>41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</row>
    <row r="46" spans="3:30" x14ac:dyDescent="0.2">
      <c r="C46" t="s">
        <v>42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</row>
    <row r="47" spans="3:30" x14ac:dyDescent="0.2">
      <c r="C47" t="s">
        <v>43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141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141</v>
      </c>
    </row>
    <row r="48" spans="3:30" x14ac:dyDescent="0.2">
      <c r="C48" t="s">
        <v>44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</row>
    <row r="49" spans="3:30" x14ac:dyDescent="0.2">
      <c r="C49" t="s">
        <v>45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3:30" x14ac:dyDescent="0.2">
      <c r="C50" t="s">
        <v>46</v>
      </c>
      <c r="D50" s="7">
        <v>0</v>
      </c>
      <c r="E50" s="7">
        <v>45</v>
      </c>
      <c r="F50" s="7">
        <v>0</v>
      </c>
      <c r="G50" s="7">
        <v>0</v>
      </c>
      <c r="H50" s="7">
        <v>0</v>
      </c>
      <c r="I50" s="7">
        <v>0</v>
      </c>
      <c r="J50" s="7">
        <v>45</v>
      </c>
      <c r="K50" s="7">
        <v>0</v>
      </c>
      <c r="L50" s="7">
        <v>5</v>
      </c>
      <c r="M50" s="7">
        <v>0</v>
      </c>
      <c r="N50" s="7">
        <v>0</v>
      </c>
      <c r="O50" s="7">
        <v>5</v>
      </c>
      <c r="P50" s="7">
        <v>75</v>
      </c>
      <c r="Q50" s="7">
        <v>0</v>
      </c>
      <c r="R50" s="7">
        <v>90</v>
      </c>
      <c r="S50" s="7">
        <v>191.9</v>
      </c>
      <c r="T50" s="7">
        <v>0</v>
      </c>
      <c r="U50" s="7">
        <v>55</v>
      </c>
      <c r="V50" s="7">
        <v>75</v>
      </c>
      <c r="W50" s="7">
        <v>175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761.9</v>
      </c>
    </row>
    <row r="51" spans="3:30" x14ac:dyDescent="0.2">
      <c r="C51" t="s">
        <v>47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3:30" x14ac:dyDescent="0.2">
      <c r="C52" t="s">
        <v>48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3:30" x14ac:dyDescent="0.2">
      <c r="C53" t="s">
        <v>49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3:30" x14ac:dyDescent="0.2">
      <c r="C54" t="s">
        <v>7</v>
      </c>
      <c r="D54" s="7">
        <v>12469.82</v>
      </c>
      <c r="E54" s="7">
        <v>0</v>
      </c>
      <c r="F54" s="7">
        <v>0</v>
      </c>
      <c r="G54" s="7">
        <v>0</v>
      </c>
      <c r="H54" s="7">
        <v>75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12544.82</v>
      </c>
    </row>
    <row r="55" spans="3:30" x14ac:dyDescent="0.2">
      <c r="C55" t="s">
        <v>8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3:30" x14ac:dyDescent="0.2">
      <c r="C56" t="s">
        <v>6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3:30" x14ac:dyDescent="0.2">
      <c r="C57" t="s">
        <v>50</v>
      </c>
      <c r="D57" s="7">
        <v>0</v>
      </c>
      <c r="E57" s="7">
        <v>0</v>
      </c>
      <c r="F57" s="7">
        <v>0</v>
      </c>
      <c r="G57" s="7">
        <v>500</v>
      </c>
      <c r="H57" s="7">
        <v>0</v>
      </c>
      <c r="I57" s="7">
        <v>0</v>
      </c>
      <c r="J57" s="7">
        <v>104.29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65.55</v>
      </c>
      <c r="Z57" s="7">
        <v>0</v>
      </c>
      <c r="AA57" s="7">
        <v>0</v>
      </c>
      <c r="AB57" s="7">
        <v>0</v>
      </c>
      <c r="AC57" s="7">
        <v>0</v>
      </c>
      <c r="AD57" s="7">
        <v>669.84</v>
      </c>
    </row>
    <row r="58" spans="3:30" x14ac:dyDescent="0.2">
      <c r="C58" t="s">
        <v>51</v>
      </c>
      <c r="D58" s="7">
        <v>13131.82</v>
      </c>
      <c r="E58" s="7">
        <v>23851</v>
      </c>
      <c r="F58" s="7">
        <v>20120</v>
      </c>
      <c r="G58" s="7">
        <v>8448</v>
      </c>
      <c r="H58" s="7">
        <v>13427</v>
      </c>
      <c r="I58" s="7">
        <v>4380</v>
      </c>
      <c r="J58" s="7">
        <v>8901</v>
      </c>
      <c r="K58" s="7">
        <v>10185</v>
      </c>
      <c r="L58" s="7">
        <v>11891</v>
      </c>
      <c r="M58" s="7">
        <v>0</v>
      </c>
      <c r="N58" s="7">
        <v>2360</v>
      </c>
      <c r="O58" s="7">
        <v>8610</v>
      </c>
      <c r="P58" s="7">
        <v>4339</v>
      </c>
      <c r="Q58" s="7">
        <v>5842</v>
      </c>
      <c r="R58" s="7">
        <v>4283</v>
      </c>
      <c r="S58" s="7">
        <v>17488</v>
      </c>
      <c r="T58" s="7">
        <v>8326</v>
      </c>
      <c r="U58" s="7">
        <v>17255</v>
      </c>
      <c r="V58" s="7">
        <v>3583</v>
      </c>
      <c r="W58" s="7">
        <v>2510</v>
      </c>
      <c r="X58" s="7">
        <v>2500</v>
      </c>
      <c r="Y58" s="7">
        <v>8891</v>
      </c>
      <c r="Z58" s="7">
        <v>11635</v>
      </c>
      <c r="AA58" s="7">
        <v>4896.24</v>
      </c>
      <c r="AB58" s="7">
        <v>0</v>
      </c>
      <c r="AC58" s="7">
        <v>0</v>
      </c>
      <c r="AD58" s="7">
        <v>216853.06</v>
      </c>
    </row>
    <row r="59" spans="3:30" x14ac:dyDescent="0.2">
      <c r="C59" t="s">
        <v>52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7" t="s">
        <v>2</v>
      </c>
      <c r="W59" s="7" t="s">
        <v>2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  <c r="AD59" s="7" t="s">
        <v>2</v>
      </c>
    </row>
    <row r="60" spans="3:30" x14ac:dyDescent="0.2">
      <c r="C60" t="s">
        <v>68</v>
      </c>
      <c r="D60" s="7" t="s">
        <v>2</v>
      </c>
      <c r="E60" s="7" t="s">
        <v>2</v>
      </c>
      <c r="F60" s="7" t="s">
        <v>2</v>
      </c>
      <c r="G60" s="7" t="s">
        <v>2</v>
      </c>
      <c r="H60" s="7" t="s">
        <v>2</v>
      </c>
      <c r="I60" s="7" t="s">
        <v>2</v>
      </c>
      <c r="J60" s="7" t="s">
        <v>2</v>
      </c>
      <c r="K60" s="7" t="s">
        <v>2</v>
      </c>
      <c r="L60" s="7" t="s">
        <v>2</v>
      </c>
      <c r="M60" s="7" t="s">
        <v>2</v>
      </c>
      <c r="N60" s="7" t="s">
        <v>2</v>
      </c>
      <c r="O60" s="7" t="s">
        <v>2</v>
      </c>
      <c r="P60" s="7" t="s">
        <v>2</v>
      </c>
      <c r="Q60" s="7" t="s">
        <v>2</v>
      </c>
      <c r="R60" s="7" t="s">
        <v>2</v>
      </c>
      <c r="S60" s="7" t="s">
        <v>2</v>
      </c>
      <c r="T60" s="7" t="s">
        <v>2</v>
      </c>
      <c r="U60" s="7" t="s">
        <v>2</v>
      </c>
      <c r="V60" s="7" t="s">
        <v>2</v>
      </c>
      <c r="W60" s="7" t="s">
        <v>2</v>
      </c>
      <c r="X60" s="7" t="s">
        <v>2</v>
      </c>
      <c r="Y60" s="7" t="s">
        <v>2</v>
      </c>
      <c r="Z60" s="7" t="s">
        <v>2</v>
      </c>
      <c r="AA60" s="7" t="s">
        <v>2</v>
      </c>
      <c r="AB60" s="7" t="s">
        <v>2</v>
      </c>
      <c r="AC60" s="7" t="s">
        <v>2</v>
      </c>
      <c r="AD60" s="7" t="s">
        <v>2</v>
      </c>
    </row>
    <row r="61" spans="3:30" x14ac:dyDescent="0.2">
      <c r="C61" t="s">
        <v>53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3:30" x14ac:dyDescent="0.2">
      <c r="C62" t="s">
        <v>54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3:30" x14ac:dyDescent="0.2">
      <c r="C63" t="s">
        <v>55</v>
      </c>
      <c r="D63" s="7">
        <v>0</v>
      </c>
      <c r="E63" s="7">
        <v>0</v>
      </c>
      <c r="F63" s="7">
        <v>57.19</v>
      </c>
      <c r="G63" s="7">
        <v>34.01</v>
      </c>
      <c r="H63" s="7">
        <v>0</v>
      </c>
      <c r="I63" s="7">
        <v>0</v>
      </c>
      <c r="J63" s="7">
        <v>0</v>
      </c>
      <c r="K63" s="7">
        <v>0</v>
      </c>
      <c r="L63" s="7">
        <v>111.6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202.8</v>
      </c>
    </row>
    <row r="64" spans="3:30" x14ac:dyDescent="0.2">
      <c r="C64" t="s">
        <v>69</v>
      </c>
      <c r="D64" s="7">
        <v>0</v>
      </c>
      <c r="E64" s="7">
        <v>535</v>
      </c>
      <c r="F64" s="7">
        <v>186.75</v>
      </c>
      <c r="G64" s="7">
        <v>374.5</v>
      </c>
      <c r="H64" s="7">
        <v>374.5</v>
      </c>
      <c r="I64" s="7">
        <v>0</v>
      </c>
      <c r="J64" s="7">
        <v>374.5</v>
      </c>
      <c r="K64" s="7">
        <v>414.62</v>
      </c>
      <c r="L64" s="7">
        <v>414.63</v>
      </c>
      <c r="M64" s="7">
        <v>0</v>
      </c>
      <c r="N64" s="7">
        <v>0</v>
      </c>
      <c r="O64" s="7">
        <v>160.5</v>
      </c>
      <c r="P64" s="7">
        <v>160.5</v>
      </c>
      <c r="Q64" s="7">
        <v>294.25</v>
      </c>
      <c r="R64" s="7">
        <v>294.25</v>
      </c>
      <c r="S64" s="7">
        <v>642</v>
      </c>
      <c r="T64" s="7">
        <v>428</v>
      </c>
      <c r="U64" s="7">
        <v>374.5</v>
      </c>
      <c r="V64" s="7">
        <v>0</v>
      </c>
      <c r="W64" s="7">
        <v>0</v>
      </c>
      <c r="X64" s="7">
        <v>0</v>
      </c>
      <c r="Y64" s="7">
        <v>256.8</v>
      </c>
      <c r="Z64" s="7">
        <v>256.8</v>
      </c>
      <c r="AA64" s="7">
        <v>74.900000000000006</v>
      </c>
      <c r="AB64" s="7">
        <v>0</v>
      </c>
      <c r="AC64" s="7">
        <v>0</v>
      </c>
      <c r="AD64" s="7">
        <v>5617</v>
      </c>
    </row>
    <row r="65" spans="3:30" x14ac:dyDescent="0.2">
      <c r="C65" t="s">
        <v>70</v>
      </c>
      <c r="D65" s="7">
        <v>0</v>
      </c>
      <c r="E65" s="7">
        <v>13.99</v>
      </c>
      <c r="F65" s="7">
        <v>441.94</v>
      </c>
      <c r="G65" s="7">
        <v>53.12</v>
      </c>
      <c r="H65" s="7">
        <v>0</v>
      </c>
      <c r="I65" s="7">
        <v>78.64</v>
      </c>
      <c r="J65" s="7">
        <v>0</v>
      </c>
      <c r="K65" s="7">
        <v>0</v>
      </c>
      <c r="L65" s="7">
        <v>30.8</v>
      </c>
      <c r="M65" s="7">
        <v>0</v>
      </c>
      <c r="N65" s="7">
        <v>10.97</v>
      </c>
      <c r="O65" s="7">
        <v>30.47</v>
      </c>
      <c r="P65" s="7">
        <v>0</v>
      </c>
      <c r="Q65" s="7">
        <v>63.22</v>
      </c>
      <c r="R65" s="7">
        <v>120.67</v>
      </c>
      <c r="S65" s="7">
        <v>216.3</v>
      </c>
      <c r="T65" s="7">
        <v>18.010000000000002</v>
      </c>
      <c r="U65" s="7">
        <v>0</v>
      </c>
      <c r="V65" s="7">
        <v>0</v>
      </c>
      <c r="W65" s="7">
        <v>95.44</v>
      </c>
      <c r="X65" s="7">
        <v>26.53</v>
      </c>
      <c r="Y65" s="7">
        <v>0</v>
      </c>
      <c r="Z65" s="7">
        <v>4.4800000000000004</v>
      </c>
      <c r="AA65" s="7">
        <v>0</v>
      </c>
      <c r="AB65" s="7">
        <v>0</v>
      </c>
      <c r="AC65" s="7">
        <v>0</v>
      </c>
      <c r="AD65" s="7">
        <v>1204.58</v>
      </c>
    </row>
    <row r="66" spans="3:30" x14ac:dyDescent="0.2">
      <c r="C66" t="s">
        <v>71</v>
      </c>
      <c r="D66" s="7">
        <v>0</v>
      </c>
      <c r="E66" s="7">
        <v>548.99</v>
      </c>
      <c r="F66" s="7">
        <v>685.88</v>
      </c>
      <c r="G66" s="7">
        <v>461.63</v>
      </c>
      <c r="H66" s="7">
        <v>374.5</v>
      </c>
      <c r="I66" s="7">
        <v>78.64</v>
      </c>
      <c r="J66" s="7">
        <v>374.5</v>
      </c>
      <c r="K66" s="7">
        <v>414.62</v>
      </c>
      <c r="L66" s="7">
        <v>557.03</v>
      </c>
      <c r="M66" s="7">
        <v>0</v>
      </c>
      <c r="N66" s="7">
        <v>10.97</v>
      </c>
      <c r="O66" s="7">
        <v>190.97</v>
      </c>
      <c r="P66" s="7">
        <v>160.5</v>
      </c>
      <c r="Q66" s="7">
        <v>357.47</v>
      </c>
      <c r="R66" s="7">
        <v>414.92</v>
      </c>
      <c r="S66" s="7">
        <v>858.3</v>
      </c>
      <c r="T66" s="7">
        <v>446.01</v>
      </c>
      <c r="U66" s="7">
        <v>374.5</v>
      </c>
      <c r="V66" s="7">
        <v>0</v>
      </c>
      <c r="W66" s="7">
        <v>95.44</v>
      </c>
      <c r="X66" s="7">
        <v>26.53</v>
      </c>
      <c r="Y66" s="7">
        <v>256.8</v>
      </c>
      <c r="Z66" s="7">
        <v>261.27999999999997</v>
      </c>
      <c r="AA66" s="7">
        <v>74.900000000000006</v>
      </c>
      <c r="AB66" s="7">
        <v>0</v>
      </c>
      <c r="AC66" s="7">
        <v>0</v>
      </c>
      <c r="AD66" s="7">
        <v>7024.38</v>
      </c>
    </row>
    <row r="67" spans="3:30" x14ac:dyDescent="0.2">
      <c r="C67" t="s">
        <v>72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7" t="s">
        <v>2</v>
      </c>
      <c r="N67" s="7" t="s">
        <v>2</v>
      </c>
      <c r="O67" s="7" t="s">
        <v>2</v>
      </c>
      <c r="P67" s="7" t="s">
        <v>2</v>
      </c>
      <c r="Q67" s="7" t="s">
        <v>2</v>
      </c>
      <c r="R67" s="7" t="s">
        <v>2</v>
      </c>
      <c r="S67" s="7" t="s">
        <v>2</v>
      </c>
      <c r="T67" s="7" t="s">
        <v>2</v>
      </c>
      <c r="U67" s="7" t="s">
        <v>2</v>
      </c>
      <c r="V67" s="7" t="s">
        <v>2</v>
      </c>
      <c r="W67" s="7" t="s">
        <v>2</v>
      </c>
      <c r="X67" s="7" t="s">
        <v>2</v>
      </c>
      <c r="Y67" s="7" t="s">
        <v>2</v>
      </c>
      <c r="Z67" s="7" t="s">
        <v>2</v>
      </c>
      <c r="AA67" s="7" t="s">
        <v>2</v>
      </c>
      <c r="AB67" s="7" t="s">
        <v>2</v>
      </c>
      <c r="AC67" s="7" t="s">
        <v>2</v>
      </c>
      <c r="AD67" s="7" t="s">
        <v>2</v>
      </c>
    </row>
    <row r="68" spans="3:30" x14ac:dyDescent="0.2">
      <c r="C68" t="s">
        <v>56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-7919.82</v>
      </c>
      <c r="AD68" s="7">
        <v>-7919.82</v>
      </c>
    </row>
    <row r="69" spans="3:30" x14ac:dyDescent="0.2">
      <c r="C69" t="s">
        <v>57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3:30" x14ac:dyDescent="0.2">
      <c r="C70" t="s">
        <v>58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3:30" x14ac:dyDescent="0.2">
      <c r="C71" t="s">
        <v>60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3:30" x14ac:dyDescent="0.2">
      <c r="C72" t="s">
        <v>73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3:30" x14ac:dyDescent="0.2">
      <c r="C73" t="s">
        <v>59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3:30" x14ac:dyDescent="0.2">
      <c r="C74" t="s">
        <v>74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3:30" x14ac:dyDescent="0.2">
      <c r="C75" t="s">
        <v>75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-7919.82</v>
      </c>
      <c r="AD75" s="7">
        <v>-7919.82</v>
      </c>
    </row>
    <row r="76" spans="3:30" x14ac:dyDescent="0.2">
      <c r="C76" t="s">
        <v>76</v>
      </c>
      <c r="D76" s="7" t="s">
        <v>2</v>
      </c>
      <c r="E76" s="7" t="s">
        <v>2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7" t="s">
        <v>2</v>
      </c>
      <c r="N76" s="7" t="s">
        <v>2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7" t="s">
        <v>2</v>
      </c>
      <c r="V76" s="7" t="s">
        <v>2</v>
      </c>
      <c r="W76" s="7" t="s">
        <v>2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7" t="s">
        <v>2</v>
      </c>
      <c r="AD76" s="7" t="s">
        <v>2</v>
      </c>
    </row>
    <row r="77" spans="3:30" x14ac:dyDescent="0.2">
      <c r="C77" t="s">
        <v>77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3:30" x14ac:dyDescent="0.2">
      <c r="C78" t="s">
        <v>78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3:30" x14ac:dyDescent="0.2">
      <c r="C79" t="s">
        <v>79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3:30" x14ac:dyDescent="0.2">
      <c r="C80" t="s">
        <v>80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3:30" x14ac:dyDescent="0.2">
      <c r="C81" t="s">
        <v>81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3:30" x14ac:dyDescent="0.2">
      <c r="C82" t="s">
        <v>82</v>
      </c>
      <c r="D82" s="7">
        <v>285.63</v>
      </c>
      <c r="E82" s="7">
        <v>70.010000000000005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14.44</v>
      </c>
      <c r="Y82" s="7">
        <v>20.37</v>
      </c>
      <c r="Z82" s="7">
        <v>52.99</v>
      </c>
      <c r="AA82" s="7">
        <v>1.04</v>
      </c>
      <c r="AB82" s="7">
        <v>131.22999999999999</v>
      </c>
      <c r="AC82" s="7">
        <v>152.51</v>
      </c>
      <c r="AD82" s="7">
        <v>728.22</v>
      </c>
    </row>
    <row r="83" spans="3:30" x14ac:dyDescent="0.2">
      <c r="C83" t="s">
        <v>83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3:30" x14ac:dyDescent="0.2">
      <c r="C84" t="s">
        <v>84</v>
      </c>
      <c r="D84" s="7" t="s">
        <v>2</v>
      </c>
      <c r="E84" s="7" t="s">
        <v>2</v>
      </c>
      <c r="F84" s="7" t="s">
        <v>2</v>
      </c>
      <c r="G84" s="7" t="s">
        <v>2</v>
      </c>
      <c r="H84" s="7" t="s">
        <v>2</v>
      </c>
      <c r="I84" s="7" t="s">
        <v>2</v>
      </c>
      <c r="J84" s="7" t="s">
        <v>2</v>
      </c>
      <c r="K84" s="7" t="s">
        <v>2</v>
      </c>
      <c r="L84" s="7" t="s">
        <v>2</v>
      </c>
      <c r="M84" s="7" t="s">
        <v>2</v>
      </c>
      <c r="N84" s="7" t="s">
        <v>2</v>
      </c>
      <c r="O84" s="7" t="s">
        <v>2</v>
      </c>
      <c r="P84" s="7" t="s">
        <v>2</v>
      </c>
      <c r="Q84" s="7" t="s">
        <v>2</v>
      </c>
      <c r="R84" s="7" t="s">
        <v>2</v>
      </c>
      <c r="S84" s="7" t="s">
        <v>2</v>
      </c>
      <c r="T84" s="7" t="s">
        <v>2</v>
      </c>
      <c r="U84" s="7" t="s">
        <v>2</v>
      </c>
      <c r="V84" s="7" t="s">
        <v>2</v>
      </c>
      <c r="W84" s="7" t="s">
        <v>2</v>
      </c>
      <c r="X84" s="7" t="s">
        <v>2</v>
      </c>
      <c r="Y84" s="7" t="s">
        <v>2</v>
      </c>
      <c r="Z84" s="7" t="s">
        <v>2</v>
      </c>
      <c r="AA84" s="7" t="s">
        <v>2</v>
      </c>
      <c r="AB84" s="7" t="s">
        <v>2</v>
      </c>
      <c r="AC84" s="7" t="s">
        <v>2</v>
      </c>
      <c r="AD84" s="7" t="s">
        <v>2</v>
      </c>
    </row>
    <row r="85" spans="3:30" x14ac:dyDescent="0.2">
      <c r="C85" t="s">
        <v>85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3:30" x14ac:dyDescent="0.2">
      <c r="C86" t="s">
        <v>86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3:30" x14ac:dyDescent="0.2">
      <c r="C87" t="s">
        <v>87</v>
      </c>
      <c r="D87" s="7">
        <v>0</v>
      </c>
      <c r="E87" s="7">
        <v>110.5</v>
      </c>
      <c r="F87" s="7">
        <v>158.86000000000001</v>
      </c>
      <c r="G87" s="7">
        <v>22.62</v>
      </c>
      <c r="H87" s="7">
        <v>16.760000000000002</v>
      </c>
      <c r="I87" s="7">
        <v>6.57</v>
      </c>
      <c r="J87" s="7">
        <v>11.51</v>
      </c>
      <c r="K87" s="7">
        <v>9.86</v>
      </c>
      <c r="L87" s="7">
        <v>12.5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2.94</v>
      </c>
      <c r="S87" s="7">
        <v>14.28</v>
      </c>
      <c r="T87" s="7">
        <v>6.89</v>
      </c>
      <c r="U87" s="7">
        <v>0</v>
      </c>
      <c r="V87" s="7">
        <v>0</v>
      </c>
      <c r="W87" s="7">
        <v>3.37</v>
      </c>
      <c r="X87" s="7">
        <v>3.69</v>
      </c>
      <c r="Y87" s="7">
        <v>0</v>
      </c>
      <c r="Z87" s="7">
        <v>0</v>
      </c>
      <c r="AA87" s="7">
        <v>0</v>
      </c>
      <c r="AB87" s="7">
        <v>0</v>
      </c>
      <c r="AC87" s="7">
        <v>1.63</v>
      </c>
      <c r="AD87" s="7">
        <v>381.98</v>
      </c>
    </row>
    <row r="88" spans="3:30" x14ac:dyDescent="0.2">
      <c r="C88" t="s">
        <v>88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58.03</v>
      </c>
      <c r="AC88" s="7">
        <v>0</v>
      </c>
      <c r="AD88" s="7">
        <v>58.03</v>
      </c>
    </row>
    <row r="89" spans="3:30" x14ac:dyDescent="0.2">
      <c r="C89" t="s">
        <v>89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3:30" x14ac:dyDescent="0.2">
      <c r="C90" t="s">
        <v>90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3:30" x14ac:dyDescent="0.2">
      <c r="C91" t="s">
        <v>91</v>
      </c>
      <c r="D91" s="7">
        <v>0</v>
      </c>
      <c r="E91" s="7">
        <v>110.5</v>
      </c>
      <c r="F91" s="7">
        <v>158.86000000000001</v>
      </c>
      <c r="G91" s="7">
        <v>22.62</v>
      </c>
      <c r="H91" s="7">
        <v>16.760000000000002</v>
      </c>
      <c r="I91" s="7">
        <v>6.57</v>
      </c>
      <c r="J91" s="7">
        <v>11.51</v>
      </c>
      <c r="K91" s="7">
        <v>9.86</v>
      </c>
      <c r="L91" s="7">
        <v>12.5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2.94</v>
      </c>
      <c r="S91" s="7">
        <v>14.28</v>
      </c>
      <c r="T91" s="7">
        <v>6.89</v>
      </c>
      <c r="U91" s="7">
        <v>0</v>
      </c>
      <c r="V91" s="7">
        <v>0</v>
      </c>
      <c r="W91" s="7">
        <v>3.37</v>
      </c>
      <c r="X91" s="7">
        <v>3.69</v>
      </c>
      <c r="Y91" s="7">
        <v>0</v>
      </c>
      <c r="Z91" s="7">
        <v>0</v>
      </c>
      <c r="AA91" s="7">
        <v>0</v>
      </c>
      <c r="AB91" s="7">
        <v>58.03</v>
      </c>
      <c r="AC91" s="7">
        <v>1.63</v>
      </c>
      <c r="AD91" s="7">
        <v>440.01</v>
      </c>
    </row>
    <row r="92" spans="3:30" x14ac:dyDescent="0.2">
      <c r="C92" t="s">
        <v>92</v>
      </c>
      <c r="D92" s="7" t="s">
        <v>2</v>
      </c>
      <c r="E92" s="7" t="s">
        <v>2</v>
      </c>
      <c r="F92" s="7" t="s">
        <v>2</v>
      </c>
      <c r="G92" s="7" t="s">
        <v>2</v>
      </c>
      <c r="H92" s="7" t="s">
        <v>2</v>
      </c>
      <c r="I92" s="7" t="s">
        <v>2</v>
      </c>
      <c r="J92" s="7" t="s">
        <v>2</v>
      </c>
      <c r="K92" s="7" t="s">
        <v>2</v>
      </c>
      <c r="L92" s="7" t="s">
        <v>2</v>
      </c>
      <c r="M92" s="7" t="s">
        <v>2</v>
      </c>
      <c r="N92" s="7" t="s">
        <v>2</v>
      </c>
      <c r="O92" s="7" t="s">
        <v>2</v>
      </c>
      <c r="P92" s="7" t="s">
        <v>2</v>
      </c>
      <c r="Q92" s="7" t="s">
        <v>2</v>
      </c>
      <c r="R92" s="7" t="s">
        <v>2</v>
      </c>
      <c r="S92" s="7" t="s">
        <v>2</v>
      </c>
      <c r="T92" s="7" t="s">
        <v>2</v>
      </c>
      <c r="U92" s="7" t="s">
        <v>2</v>
      </c>
      <c r="V92" s="7" t="s">
        <v>2</v>
      </c>
      <c r="W92" s="7" t="s">
        <v>2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7" t="s">
        <v>2</v>
      </c>
      <c r="AD92" s="7" t="s">
        <v>2</v>
      </c>
    </row>
    <row r="93" spans="3:30" x14ac:dyDescent="0.2">
      <c r="C93" t="s">
        <v>93</v>
      </c>
      <c r="D93" s="7">
        <v>0</v>
      </c>
      <c r="E93" s="7">
        <v>84.96</v>
      </c>
      <c r="F93" s="7">
        <v>256.62</v>
      </c>
      <c r="G93" s="7">
        <v>212.15</v>
      </c>
      <c r="H93" s="7">
        <v>0</v>
      </c>
      <c r="I93" s="7">
        <v>173.78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35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402.4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1164.9100000000001</v>
      </c>
    </row>
    <row r="94" spans="3:30" x14ac:dyDescent="0.2">
      <c r="C94" t="s">
        <v>94</v>
      </c>
      <c r="D94" s="7">
        <v>0</v>
      </c>
      <c r="E94" s="7">
        <v>465</v>
      </c>
      <c r="F94" s="7">
        <v>0</v>
      </c>
      <c r="G94" s="7">
        <v>0</v>
      </c>
      <c r="H94" s="7">
        <v>0</v>
      </c>
      <c r="I94" s="7">
        <v>0</v>
      </c>
      <c r="J94" s="7">
        <v>80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545</v>
      </c>
    </row>
    <row r="95" spans="3:30" x14ac:dyDescent="0.2">
      <c r="C95" t="s">
        <v>95</v>
      </c>
      <c r="D95" s="7">
        <v>0</v>
      </c>
      <c r="E95" s="7">
        <v>252.64</v>
      </c>
      <c r="F95" s="7">
        <v>257.76</v>
      </c>
      <c r="G95" s="7">
        <v>2183</v>
      </c>
      <c r="H95" s="7">
        <v>0</v>
      </c>
      <c r="I95" s="7">
        <v>0</v>
      </c>
      <c r="J95" s="7">
        <v>104.29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224.36</v>
      </c>
      <c r="Z95" s="7">
        <v>0</v>
      </c>
      <c r="AA95" s="7">
        <v>0</v>
      </c>
      <c r="AB95" s="7">
        <v>0</v>
      </c>
      <c r="AC95" s="7">
        <v>0</v>
      </c>
      <c r="AD95" s="7">
        <v>3022.05</v>
      </c>
    </row>
    <row r="96" spans="3:30" x14ac:dyDescent="0.2">
      <c r="C96" t="s">
        <v>96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3:30" x14ac:dyDescent="0.2">
      <c r="C97" t="s">
        <v>97</v>
      </c>
      <c r="D97" s="7">
        <v>0</v>
      </c>
      <c r="E97" s="7">
        <v>814.18</v>
      </c>
      <c r="F97" s="7">
        <v>619.82000000000005</v>
      </c>
      <c r="G97" s="7">
        <v>96.65</v>
      </c>
      <c r="H97" s="7">
        <v>114.46</v>
      </c>
      <c r="I97" s="7">
        <v>447.55</v>
      </c>
      <c r="J97" s="7">
        <v>322.47000000000003</v>
      </c>
      <c r="K97" s="7">
        <v>360.72</v>
      </c>
      <c r="L97" s="7">
        <v>340.45</v>
      </c>
      <c r="M97" s="7">
        <v>0</v>
      </c>
      <c r="N97" s="7">
        <v>87.5</v>
      </c>
      <c r="O97" s="7">
        <v>277.23</v>
      </c>
      <c r="P97" s="7">
        <v>116.58</v>
      </c>
      <c r="Q97" s="7">
        <v>395.11</v>
      </c>
      <c r="R97" s="7">
        <v>521.59</v>
      </c>
      <c r="S97" s="7">
        <v>2375.17</v>
      </c>
      <c r="T97" s="7">
        <v>923.13</v>
      </c>
      <c r="U97" s="7">
        <v>589.29999999999995</v>
      </c>
      <c r="V97" s="7">
        <v>161.9</v>
      </c>
      <c r="W97" s="7">
        <v>203.84</v>
      </c>
      <c r="X97" s="7">
        <v>75.62</v>
      </c>
      <c r="Y97" s="7">
        <v>610.38</v>
      </c>
      <c r="Z97" s="7">
        <v>453.48</v>
      </c>
      <c r="AA97" s="7">
        <v>254.38</v>
      </c>
      <c r="AB97" s="7">
        <v>0</v>
      </c>
      <c r="AC97" s="7">
        <v>0</v>
      </c>
      <c r="AD97" s="7">
        <v>10161.51</v>
      </c>
    </row>
    <row r="98" spans="3:30" x14ac:dyDescent="0.2">
      <c r="C98" t="s">
        <v>98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3:30" x14ac:dyDescent="0.2">
      <c r="C99" t="s">
        <v>99</v>
      </c>
      <c r="D99" s="7">
        <v>0</v>
      </c>
      <c r="E99" s="7">
        <v>971</v>
      </c>
      <c r="F99" s="7">
        <v>522.35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276.51</v>
      </c>
      <c r="P99" s="7">
        <v>0</v>
      </c>
      <c r="Q99" s="7">
        <v>276.51</v>
      </c>
      <c r="R99" s="7">
        <v>0</v>
      </c>
      <c r="S99" s="7">
        <v>685.96</v>
      </c>
      <c r="T99" s="7">
        <v>310.54000000000002</v>
      </c>
      <c r="U99" s="7">
        <v>414.77</v>
      </c>
      <c r="V99" s="7">
        <v>0</v>
      </c>
      <c r="W99" s="7">
        <v>0</v>
      </c>
      <c r="X99" s="7">
        <v>0</v>
      </c>
      <c r="Y99" s="7">
        <v>0</v>
      </c>
      <c r="Z99" s="7">
        <v>537.4</v>
      </c>
      <c r="AA99" s="7">
        <v>0</v>
      </c>
      <c r="AB99" s="7">
        <v>0</v>
      </c>
      <c r="AC99" s="7">
        <v>0</v>
      </c>
      <c r="AD99" s="7">
        <v>3995.04</v>
      </c>
    </row>
    <row r="100" spans="3:30" x14ac:dyDescent="0.2">
      <c r="C100" t="s">
        <v>100</v>
      </c>
      <c r="D100" s="7">
        <v>0</v>
      </c>
      <c r="E100" s="7">
        <v>30</v>
      </c>
      <c r="F100" s="7">
        <v>78.34</v>
      </c>
      <c r="G100" s="7">
        <v>194.5</v>
      </c>
      <c r="H100" s="7">
        <v>18.079999999999998</v>
      </c>
      <c r="I100" s="7">
        <v>12.06</v>
      </c>
      <c r="J100" s="7">
        <v>351.56</v>
      </c>
      <c r="K100" s="7">
        <v>138.53</v>
      </c>
      <c r="L100" s="7">
        <v>18.059999999999999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96.65</v>
      </c>
      <c r="AD100" s="7">
        <v>937.78</v>
      </c>
    </row>
    <row r="101" spans="3:30" x14ac:dyDescent="0.2">
      <c r="C101" t="s">
        <v>101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3:30" x14ac:dyDescent="0.2">
      <c r="C102" t="s">
        <v>102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3:30" x14ac:dyDescent="0.2">
      <c r="C103" t="s">
        <v>103</v>
      </c>
      <c r="D103" s="7">
        <v>0</v>
      </c>
      <c r="E103" s="7">
        <v>0</v>
      </c>
      <c r="F103" s="7">
        <v>51.23</v>
      </c>
      <c r="G103" s="7">
        <v>0</v>
      </c>
      <c r="H103" s="7">
        <v>0</v>
      </c>
      <c r="I103" s="7">
        <v>9.9</v>
      </c>
      <c r="J103" s="7">
        <v>80.47</v>
      </c>
      <c r="K103" s="7">
        <v>64.25</v>
      </c>
      <c r="L103" s="7">
        <v>0</v>
      </c>
      <c r="M103" s="7">
        <v>0</v>
      </c>
      <c r="N103" s="7">
        <v>37.729999999999997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650.08000000000004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893.66</v>
      </c>
    </row>
    <row r="104" spans="3:30" x14ac:dyDescent="0.2">
      <c r="C104" t="s">
        <v>104</v>
      </c>
      <c r="D104" s="7">
        <v>0</v>
      </c>
      <c r="E104" s="7">
        <v>720</v>
      </c>
      <c r="F104" s="7">
        <v>0</v>
      </c>
      <c r="G104" s="7">
        <v>65</v>
      </c>
      <c r="H104" s="7">
        <v>95</v>
      </c>
      <c r="I104" s="7">
        <v>0</v>
      </c>
      <c r="J104" s="7">
        <v>0</v>
      </c>
      <c r="K104" s="7">
        <v>0</v>
      </c>
      <c r="L104" s="7">
        <v>75</v>
      </c>
      <c r="M104" s="7">
        <v>0</v>
      </c>
      <c r="N104" s="7">
        <v>0</v>
      </c>
      <c r="O104" s="7">
        <v>0</v>
      </c>
      <c r="P104" s="7">
        <v>0</v>
      </c>
      <c r="Q104" s="7">
        <v>220</v>
      </c>
      <c r="R104" s="7">
        <v>0</v>
      </c>
      <c r="S104" s="7">
        <v>0</v>
      </c>
      <c r="T104" s="7">
        <v>0</v>
      </c>
      <c r="U104" s="7">
        <v>140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1315</v>
      </c>
    </row>
    <row r="105" spans="3:30" x14ac:dyDescent="0.2">
      <c r="C105" t="s">
        <v>105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18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558.94000000000005</v>
      </c>
      <c r="AA105" s="7">
        <v>0</v>
      </c>
      <c r="AB105" s="7">
        <v>0</v>
      </c>
      <c r="AC105" s="7">
        <v>0</v>
      </c>
      <c r="AD105" s="7">
        <v>576.94000000000005</v>
      </c>
    </row>
    <row r="106" spans="3:30" x14ac:dyDescent="0.2">
      <c r="C106" t="s">
        <v>106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3:30" x14ac:dyDescent="0.2">
      <c r="C107" t="s">
        <v>107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3:30" x14ac:dyDescent="0.2">
      <c r="C108" t="s">
        <v>108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3:30" x14ac:dyDescent="0.2">
      <c r="C109" t="s">
        <v>109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3:30" x14ac:dyDescent="0.2">
      <c r="C110" t="s">
        <v>110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3:30" x14ac:dyDescent="0.2">
      <c r="C111" t="s">
        <v>111</v>
      </c>
      <c r="D111" s="7">
        <v>0</v>
      </c>
      <c r="E111" s="7">
        <v>0</v>
      </c>
      <c r="F111" s="7">
        <v>63.51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108.53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224.47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396.51</v>
      </c>
    </row>
    <row r="112" spans="3:30" x14ac:dyDescent="0.2">
      <c r="C112" t="s">
        <v>112</v>
      </c>
      <c r="D112" s="7">
        <v>0</v>
      </c>
      <c r="E112" s="7">
        <v>3337.78</v>
      </c>
      <c r="F112" s="7">
        <v>1849.63</v>
      </c>
      <c r="G112" s="7">
        <v>2751.3</v>
      </c>
      <c r="H112" s="7">
        <v>227.54</v>
      </c>
      <c r="I112" s="7">
        <v>643.29</v>
      </c>
      <c r="J112" s="7">
        <v>938.79</v>
      </c>
      <c r="K112" s="7">
        <v>563.5</v>
      </c>
      <c r="L112" s="7">
        <v>433.51</v>
      </c>
      <c r="M112" s="7">
        <v>0</v>
      </c>
      <c r="N112" s="7">
        <v>125.23</v>
      </c>
      <c r="O112" s="7">
        <v>697.27</v>
      </c>
      <c r="P112" s="7">
        <v>116.58</v>
      </c>
      <c r="Q112" s="7">
        <v>891.62</v>
      </c>
      <c r="R112" s="7">
        <v>521.59</v>
      </c>
      <c r="S112" s="7">
        <v>3079.13</v>
      </c>
      <c r="T112" s="7">
        <v>1233.67</v>
      </c>
      <c r="U112" s="7">
        <v>1144.07</v>
      </c>
      <c r="V112" s="7">
        <v>161.9</v>
      </c>
      <c r="W112" s="7">
        <v>1480.79</v>
      </c>
      <c r="X112" s="7">
        <v>75.62</v>
      </c>
      <c r="Y112" s="7">
        <v>834.74</v>
      </c>
      <c r="Z112" s="7">
        <v>1549.82</v>
      </c>
      <c r="AA112" s="7">
        <v>254.38</v>
      </c>
      <c r="AB112" s="7">
        <v>0</v>
      </c>
      <c r="AC112" s="7">
        <v>96.65</v>
      </c>
      <c r="AD112" s="7">
        <v>23008.400000000001</v>
      </c>
    </row>
    <row r="113" spans="3:30" x14ac:dyDescent="0.2">
      <c r="C113" t="s">
        <v>113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3:30" x14ac:dyDescent="0.2">
      <c r="C114" t="s">
        <v>114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3:30" x14ac:dyDescent="0.2">
      <c r="C115" t="s">
        <v>115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3:30" x14ac:dyDescent="0.2">
      <c r="C116" t="s">
        <v>116</v>
      </c>
      <c r="D116" s="7" t="s">
        <v>2</v>
      </c>
      <c r="E116" s="7" t="s">
        <v>2</v>
      </c>
      <c r="F116" s="7" t="s">
        <v>2</v>
      </c>
      <c r="G116" s="7" t="s">
        <v>2</v>
      </c>
      <c r="H116" s="7" t="s">
        <v>2</v>
      </c>
      <c r="I116" s="7" t="s">
        <v>2</v>
      </c>
      <c r="J116" s="7" t="s">
        <v>2</v>
      </c>
      <c r="K116" s="7" t="s">
        <v>2</v>
      </c>
      <c r="L116" s="7" t="s">
        <v>2</v>
      </c>
      <c r="M116" s="7" t="s">
        <v>2</v>
      </c>
      <c r="N116" s="7" t="s">
        <v>2</v>
      </c>
      <c r="O116" s="7" t="s">
        <v>2</v>
      </c>
      <c r="P116" s="7" t="s">
        <v>2</v>
      </c>
      <c r="Q116" s="7" t="s">
        <v>2</v>
      </c>
      <c r="R116" s="7" t="s">
        <v>2</v>
      </c>
      <c r="S116" s="7" t="s">
        <v>2</v>
      </c>
      <c r="T116" s="7" t="s">
        <v>2</v>
      </c>
      <c r="U116" s="7" t="s">
        <v>2</v>
      </c>
      <c r="V116" s="7" t="s">
        <v>2</v>
      </c>
      <c r="W116" s="7" t="s">
        <v>2</v>
      </c>
      <c r="X116" s="7" t="s">
        <v>2</v>
      </c>
      <c r="Y116" s="7" t="s">
        <v>2</v>
      </c>
      <c r="Z116" s="7" t="s">
        <v>2</v>
      </c>
      <c r="AA116" s="7" t="s">
        <v>2</v>
      </c>
      <c r="AB116" s="7" t="s">
        <v>2</v>
      </c>
      <c r="AC116" s="7" t="s">
        <v>2</v>
      </c>
      <c r="AD116" s="7" t="s">
        <v>2</v>
      </c>
    </row>
    <row r="117" spans="3:30" x14ac:dyDescent="0.2">
      <c r="C117" t="s">
        <v>117</v>
      </c>
      <c r="D117" s="7">
        <v>0</v>
      </c>
      <c r="E117" s="7">
        <v>42.14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42.14</v>
      </c>
    </row>
    <row r="118" spans="3:30" x14ac:dyDescent="0.2">
      <c r="C118" t="s">
        <v>118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3:30" x14ac:dyDescent="0.2">
      <c r="C119" t="s">
        <v>119</v>
      </c>
      <c r="D119" s="7">
        <v>0</v>
      </c>
      <c r="E119" s="7">
        <v>42.14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42.14</v>
      </c>
    </row>
    <row r="120" spans="3:30" x14ac:dyDescent="0.2">
      <c r="C120" t="s">
        <v>120</v>
      </c>
      <c r="D120" s="7" t="s">
        <v>2</v>
      </c>
      <c r="E120" s="7" t="s">
        <v>2</v>
      </c>
      <c r="F120" s="7" t="s">
        <v>2</v>
      </c>
      <c r="G120" s="7" t="s">
        <v>2</v>
      </c>
      <c r="H120" s="7" t="s">
        <v>2</v>
      </c>
      <c r="I120" s="7" t="s">
        <v>2</v>
      </c>
      <c r="J120" s="7" t="s">
        <v>2</v>
      </c>
      <c r="K120" s="7" t="s">
        <v>2</v>
      </c>
      <c r="L120" s="7" t="s">
        <v>2</v>
      </c>
      <c r="M120" s="7" t="s">
        <v>2</v>
      </c>
      <c r="N120" s="7" t="s">
        <v>2</v>
      </c>
      <c r="O120" s="7" t="s">
        <v>2</v>
      </c>
      <c r="P120" s="7" t="s">
        <v>2</v>
      </c>
      <c r="Q120" s="7" t="s">
        <v>2</v>
      </c>
      <c r="R120" s="7" t="s">
        <v>2</v>
      </c>
      <c r="S120" s="7" t="s">
        <v>2</v>
      </c>
      <c r="T120" s="7" t="s">
        <v>2</v>
      </c>
      <c r="U120" s="7" t="s">
        <v>2</v>
      </c>
      <c r="V120" s="7" t="s">
        <v>2</v>
      </c>
      <c r="W120" s="7" t="s">
        <v>2</v>
      </c>
      <c r="X120" s="7" t="s">
        <v>2</v>
      </c>
      <c r="Y120" s="7" t="s">
        <v>2</v>
      </c>
      <c r="Z120" s="7" t="s">
        <v>2</v>
      </c>
      <c r="AA120" s="7" t="s">
        <v>2</v>
      </c>
      <c r="AB120" s="7" t="s">
        <v>2</v>
      </c>
      <c r="AC120" s="7" t="s">
        <v>2</v>
      </c>
      <c r="AD120" s="7" t="s">
        <v>2</v>
      </c>
    </row>
    <row r="121" spans="3:30" x14ac:dyDescent="0.2">
      <c r="C121" t="s">
        <v>121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3:30" x14ac:dyDescent="0.2">
      <c r="C122" t="s">
        <v>122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3:30" x14ac:dyDescent="0.2">
      <c r="C123" t="s">
        <v>123</v>
      </c>
      <c r="D123" s="7" t="s">
        <v>2</v>
      </c>
      <c r="E123" s="7" t="s">
        <v>2</v>
      </c>
      <c r="F123" s="7" t="s">
        <v>2</v>
      </c>
      <c r="G123" s="7" t="s">
        <v>2</v>
      </c>
      <c r="H123" s="7" t="s">
        <v>2</v>
      </c>
      <c r="I123" s="7" t="s">
        <v>2</v>
      </c>
      <c r="J123" s="7" t="s">
        <v>2</v>
      </c>
      <c r="K123" s="7" t="s">
        <v>2</v>
      </c>
      <c r="L123" s="7" t="s">
        <v>2</v>
      </c>
      <c r="M123" s="7" t="s">
        <v>2</v>
      </c>
      <c r="N123" s="7" t="s">
        <v>2</v>
      </c>
      <c r="O123" s="7" t="s">
        <v>2</v>
      </c>
      <c r="P123" s="7" t="s">
        <v>2</v>
      </c>
      <c r="Q123" s="7" t="s">
        <v>2</v>
      </c>
      <c r="R123" s="7" t="s">
        <v>2</v>
      </c>
      <c r="S123" s="7" t="s">
        <v>2</v>
      </c>
      <c r="T123" s="7" t="s">
        <v>2</v>
      </c>
      <c r="U123" s="7" t="s">
        <v>2</v>
      </c>
      <c r="V123" s="7" t="s">
        <v>2</v>
      </c>
      <c r="W123" s="7" t="s">
        <v>2</v>
      </c>
      <c r="X123" s="7" t="s">
        <v>2</v>
      </c>
      <c r="Y123" s="7" t="s">
        <v>2</v>
      </c>
      <c r="Z123" s="7" t="s">
        <v>2</v>
      </c>
      <c r="AA123" s="7" t="s">
        <v>2</v>
      </c>
      <c r="AB123" s="7" t="s">
        <v>2</v>
      </c>
      <c r="AC123" s="7" t="s">
        <v>2</v>
      </c>
      <c r="AD123" s="7" t="s">
        <v>2</v>
      </c>
    </row>
    <row r="124" spans="3:30" x14ac:dyDescent="0.2">
      <c r="C124" t="s">
        <v>124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3:30" x14ac:dyDescent="0.2">
      <c r="C125" t="s">
        <v>125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3:30" x14ac:dyDescent="0.2">
      <c r="C126" t="s">
        <v>126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3:30" x14ac:dyDescent="0.2">
      <c r="C127" t="s">
        <v>127</v>
      </c>
      <c r="D127" s="7" t="s">
        <v>2</v>
      </c>
      <c r="E127" s="7" t="s">
        <v>2</v>
      </c>
      <c r="F127" s="7" t="s">
        <v>2</v>
      </c>
      <c r="G127" s="7" t="s">
        <v>2</v>
      </c>
      <c r="H127" s="7" t="s">
        <v>2</v>
      </c>
      <c r="I127" s="7" t="s">
        <v>2</v>
      </c>
      <c r="J127" s="7" t="s">
        <v>2</v>
      </c>
      <c r="K127" s="7" t="s">
        <v>2</v>
      </c>
      <c r="L127" s="7" t="s">
        <v>2</v>
      </c>
      <c r="M127" s="7" t="s">
        <v>2</v>
      </c>
      <c r="N127" s="7" t="s">
        <v>2</v>
      </c>
      <c r="O127" s="7" t="s">
        <v>2</v>
      </c>
      <c r="P127" s="7" t="s">
        <v>2</v>
      </c>
      <c r="Q127" s="7" t="s">
        <v>2</v>
      </c>
      <c r="R127" s="7" t="s">
        <v>2</v>
      </c>
      <c r="S127" s="7" t="s">
        <v>2</v>
      </c>
      <c r="T127" s="7" t="s">
        <v>2</v>
      </c>
      <c r="U127" s="7" t="s">
        <v>2</v>
      </c>
      <c r="V127" s="7" t="s">
        <v>2</v>
      </c>
      <c r="W127" s="7" t="s">
        <v>2</v>
      </c>
      <c r="X127" s="7" t="s">
        <v>2</v>
      </c>
      <c r="Y127" s="7" t="s">
        <v>2</v>
      </c>
      <c r="Z127" s="7" t="s">
        <v>2</v>
      </c>
      <c r="AA127" s="7" t="s">
        <v>2</v>
      </c>
      <c r="AB127" s="7" t="s">
        <v>2</v>
      </c>
      <c r="AC127" s="7" t="s">
        <v>2</v>
      </c>
      <c r="AD127" s="7" t="s">
        <v>2</v>
      </c>
    </row>
    <row r="128" spans="3:30" x14ac:dyDescent="0.2">
      <c r="C128" t="s">
        <v>128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3:30" x14ac:dyDescent="0.2">
      <c r="C129" t="s">
        <v>129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3:30" x14ac:dyDescent="0.2">
      <c r="C130" t="s">
        <v>130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3:30" x14ac:dyDescent="0.2">
      <c r="C131" t="s">
        <v>131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3:30" x14ac:dyDescent="0.2">
      <c r="C132" t="s">
        <v>132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3:30" x14ac:dyDescent="0.2">
      <c r="C133" t="s">
        <v>133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26.95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26.95</v>
      </c>
    </row>
    <row r="134" spans="3:30" x14ac:dyDescent="0.2">
      <c r="C134" t="s">
        <v>134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26.95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26.95</v>
      </c>
    </row>
    <row r="135" spans="3:30" x14ac:dyDescent="0.2">
      <c r="C135" t="s">
        <v>135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7" t="s">
        <v>2</v>
      </c>
      <c r="J135" s="7" t="s">
        <v>2</v>
      </c>
      <c r="K135" s="7" t="s">
        <v>2</v>
      </c>
      <c r="L135" s="7" t="s">
        <v>2</v>
      </c>
      <c r="M135" s="7" t="s">
        <v>2</v>
      </c>
      <c r="N135" s="7" t="s">
        <v>2</v>
      </c>
      <c r="O135" s="7" t="s">
        <v>2</v>
      </c>
      <c r="P135" s="7" t="s">
        <v>2</v>
      </c>
      <c r="Q135" s="7" t="s">
        <v>2</v>
      </c>
      <c r="R135" s="7" t="s">
        <v>2</v>
      </c>
      <c r="S135" s="7" t="s">
        <v>2</v>
      </c>
      <c r="T135" s="7" t="s">
        <v>2</v>
      </c>
      <c r="U135" s="7" t="s">
        <v>2</v>
      </c>
      <c r="V135" s="7" t="s">
        <v>2</v>
      </c>
      <c r="W135" s="7" t="s">
        <v>2</v>
      </c>
      <c r="X135" s="7" t="s">
        <v>2</v>
      </c>
      <c r="Y135" s="7" t="s">
        <v>2</v>
      </c>
      <c r="Z135" s="7" t="s">
        <v>2</v>
      </c>
      <c r="AA135" s="7" t="s">
        <v>2</v>
      </c>
      <c r="AB135" s="7" t="s">
        <v>2</v>
      </c>
      <c r="AC135" s="7" t="s">
        <v>2</v>
      </c>
      <c r="AD135" s="7" t="s">
        <v>2</v>
      </c>
    </row>
    <row r="136" spans="3:30" x14ac:dyDescent="0.2">
      <c r="C136" t="s">
        <v>136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3:30" x14ac:dyDescent="0.2">
      <c r="C137" t="s">
        <v>137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3:30" x14ac:dyDescent="0.2">
      <c r="C138" t="s">
        <v>138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3:30" x14ac:dyDescent="0.2">
      <c r="C139" t="s">
        <v>139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3:30" x14ac:dyDescent="0.2">
      <c r="C140" t="s">
        <v>140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</row>
    <row r="141" spans="3:30" x14ac:dyDescent="0.2">
      <c r="C141" t="s">
        <v>141</v>
      </c>
      <c r="D141" s="7" t="s">
        <v>2</v>
      </c>
      <c r="E141" s="7" t="s">
        <v>2</v>
      </c>
      <c r="F141" s="7" t="s">
        <v>2</v>
      </c>
      <c r="G141" s="7" t="s">
        <v>2</v>
      </c>
      <c r="H141" s="7" t="s">
        <v>2</v>
      </c>
      <c r="I141" s="7" t="s">
        <v>2</v>
      </c>
      <c r="J141" s="7" t="s">
        <v>2</v>
      </c>
      <c r="K141" s="7" t="s">
        <v>2</v>
      </c>
      <c r="L141" s="7" t="s">
        <v>2</v>
      </c>
      <c r="M141" s="7" t="s">
        <v>2</v>
      </c>
      <c r="N141" s="7" t="s">
        <v>2</v>
      </c>
      <c r="O141" s="7" t="s">
        <v>2</v>
      </c>
      <c r="P141" s="7" t="s">
        <v>2</v>
      </c>
      <c r="Q141" s="7" t="s">
        <v>2</v>
      </c>
      <c r="R141" s="7" t="s">
        <v>2</v>
      </c>
      <c r="S141" s="7" t="s">
        <v>2</v>
      </c>
      <c r="T141" s="7" t="s">
        <v>2</v>
      </c>
      <c r="U141" s="7" t="s">
        <v>2</v>
      </c>
      <c r="V141" s="7" t="s">
        <v>2</v>
      </c>
      <c r="W141" s="7" t="s">
        <v>2</v>
      </c>
      <c r="X141" s="7" t="s">
        <v>2</v>
      </c>
      <c r="Y141" s="7" t="s">
        <v>2</v>
      </c>
      <c r="Z141" s="7" t="s">
        <v>2</v>
      </c>
      <c r="AA141" s="7" t="s">
        <v>2</v>
      </c>
      <c r="AB141" s="7" t="s">
        <v>2</v>
      </c>
      <c r="AC141" s="7" t="s">
        <v>2</v>
      </c>
      <c r="AD141" s="7" t="s">
        <v>2</v>
      </c>
    </row>
    <row r="142" spans="3:30" x14ac:dyDescent="0.2">
      <c r="C142" t="s">
        <v>142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3:30" x14ac:dyDescent="0.2">
      <c r="C143" t="s">
        <v>143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3:30" x14ac:dyDescent="0.2">
      <c r="C144" t="s">
        <v>144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3:30" x14ac:dyDescent="0.2">
      <c r="C145" t="s">
        <v>145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3:30" x14ac:dyDescent="0.2">
      <c r="C146" t="s">
        <v>146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3:30" x14ac:dyDescent="0.2">
      <c r="C147" t="s">
        <v>147</v>
      </c>
      <c r="D147" s="7" t="s">
        <v>2</v>
      </c>
      <c r="E147" s="7" t="s">
        <v>2</v>
      </c>
      <c r="F147" s="7" t="s">
        <v>2</v>
      </c>
      <c r="G147" s="7" t="s">
        <v>2</v>
      </c>
      <c r="H147" s="7" t="s">
        <v>2</v>
      </c>
      <c r="I147" s="7" t="s">
        <v>2</v>
      </c>
      <c r="J147" s="7" t="s">
        <v>2</v>
      </c>
      <c r="K147" s="7" t="s">
        <v>2</v>
      </c>
      <c r="L147" s="7" t="s">
        <v>2</v>
      </c>
      <c r="M147" s="7" t="s">
        <v>2</v>
      </c>
      <c r="N147" s="7" t="s">
        <v>2</v>
      </c>
      <c r="O147" s="7" t="s">
        <v>2</v>
      </c>
      <c r="P147" s="7" t="s">
        <v>2</v>
      </c>
      <c r="Q147" s="7" t="s">
        <v>2</v>
      </c>
      <c r="R147" s="7" t="s">
        <v>2</v>
      </c>
      <c r="S147" s="7" t="s">
        <v>2</v>
      </c>
      <c r="T147" s="7" t="s">
        <v>2</v>
      </c>
      <c r="U147" s="7" t="s">
        <v>2</v>
      </c>
      <c r="V147" s="7" t="s">
        <v>2</v>
      </c>
      <c r="W147" s="7" t="s">
        <v>2</v>
      </c>
      <c r="X147" s="7" t="s">
        <v>2</v>
      </c>
      <c r="Y147" s="7" t="s">
        <v>2</v>
      </c>
      <c r="Z147" s="7" t="s">
        <v>2</v>
      </c>
      <c r="AA147" s="7" t="s">
        <v>2</v>
      </c>
      <c r="AB147" s="7" t="s">
        <v>2</v>
      </c>
      <c r="AC147" s="7" t="s">
        <v>2</v>
      </c>
      <c r="AD147" s="7" t="s">
        <v>2</v>
      </c>
    </row>
    <row r="148" spans="3:30" x14ac:dyDescent="0.2">
      <c r="C148" t="s">
        <v>148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3:30" x14ac:dyDescent="0.2">
      <c r="C149" t="s">
        <v>149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3:30" x14ac:dyDescent="0.2">
      <c r="C150" t="s">
        <v>150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3:30" x14ac:dyDescent="0.2">
      <c r="C151" t="s">
        <v>151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3:30" x14ac:dyDescent="0.2">
      <c r="C152" t="s">
        <v>152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3:30" x14ac:dyDescent="0.2">
      <c r="C153" t="s">
        <v>153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3:30" x14ac:dyDescent="0.2">
      <c r="C154" t="s">
        <v>154</v>
      </c>
      <c r="D154" s="7" t="s">
        <v>2</v>
      </c>
      <c r="E154" s="7" t="s">
        <v>2</v>
      </c>
      <c r="F154" s="7" t="s">
        <v>2</v>
      </c>
      <c r="G154" s="7" t="s">
        <v>2</v>
      </c>
      <c r="H154" s="7" t="s">
        <v>2</v>
      </c>
      <c r="I154" s="7" t="s">
        <v>2</v>
      </c>
      <c r="J154" s="7" t="s">
        <v>2</v>
      </c>
      <c r="K154" s="7" t="s">
        <v>2</v>
      </c>
      <c r="L154" s="7" t="s">
        <v>2</v>
      </c>
      <c r="M154" s="7" t="s">
        <v>2</v>
      </c>
      <c r="N154" s="7" t="s">
        <v>2</v>
      </c>
      <c r="O154" s="7" t="s">
        <v>2</v>
      </c>
      <c r="P154" s="7" t="s">
        <v>2</v>
      </c>
      <c r="Q154" s="7" t="s">
        <v>2</v>
      </c>
      <c r="R154" s="7" t="s">
        <v>2</v>
      </c>
      <c r="S154" s="7" t="s">
        <v>2</v>
      </c>
      <c r="T154" s="7" t="s">
        <v>2</v>
      </c>
      <c r="U154" s="7" t="s">
        <v>2</v>
      </c>
      <c r="V154" s="7" t="s">
        <v>2</v>
      </c>
      <c r="W154" s="7" t="s">
        <v>2</v>
      </c>
      <c r="X154" s="7" t="s">
        <v>2</v>
      </c>
      <c r="Y154" s="7" t="s">
        <v>2</v>
      </c>
      <c r="Z154" s="7" t="s">
        <v>2</v>
      </c>
      <c r="AA154" s="7" t="s">
        <v>2</v>
      </c>
      <c r="AB154" s="7" t="s">
        <v>2</v>
      </c>
      <c r="AC154" s="7" t="s">
        <v>2</v>
      </c>
      <c r="AD154" s="7" t="s">
        <v>2</v>
      </c>
    </row>
    <row r="155" spans="3:30" x14ac:dyDescent="0.2">
      <c r="C155" t="s">
        <v>155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</row>
    <row r="156" spans="3:30" x14ac:dyDescent="0.2">
      <c r="C156" t="s">
        <v>156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3:30" x14ac:dyDescent="0.2">
      <c r="C157" t="s">
        <v>157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3:30" x14ac:dyDescent="0.2">
      <c r="C158" t="s">
        <v>158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</row>
    <row r="159" spans="3:30" x14ac:dyDescent="0.2">
      <c r="C159" t="s">
        <v>159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</row>
    <row r="160" spans="3:30" x14ac:dyDescent="0.2">
      <c r="C160" t="s">
        <v>66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3:30" x14ac:dyDescent="0.2">
      <c r="C161" t="s">
        <v>65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</row>
    <row r="162" spans="3:30" x14ac:dyDescent="0.2">
      <c r="C162" t="s">
        <v>160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</row>
    <row r="163" spans="3:30" x14ac:dyDescent="0.2">
      <c r="C163" t="s">
        <v>161</v>
      </c>
      <c r="D163" s="7" t="s">
        <v>2</v>
      </c>
      <c r="E163" s="7" t="s">
        <v>2</v>
      </c>
      <c r="F163" s="7" t="s">
        <v>2</v>
      </c>
      <c r="G163" s="7" t="s">
        <v>2</v>
      </c>
      <c r="H163" s="7" t="s">
        <v>2</v>
      </c>
      <c r="I163" s="7" t="s">
        <v>2</v>
      </c>
      <c r="J163" s="7" t="s">
        <v>2</v>
      </c>
      <c r="K163" s="7" t="s">
        <v>2</v>
      </c>
      <c r="L163" s="7" t="s">
        <v>2</v>
      </c>
      <c r="M163" s="7" t="s">
        <v>2</v>
      </c>
      <c r="N163" s="7" t="s">
        <v>2</v>
      </c>
      <c r="O163" s="7" t="s">
        <v>2</v>
      </c>
      <c r="P163" s="7" t="s">
        <v>2</v>
      </c>
      <c r="Q163" s="7" t="s">
        <v>2</v>
      </c>
      <c r="R163" s="7" t="s">
        <v>2</v>
      </c>
      <c r="S163" s="7" t="s">
        <v>2</v>
      </c>
      <c r="T163" s="7" t="s">
        <v>2</v>
      </c>
      <c r="U163" s="7" t="s">
        <v>2</v>
      </c>
      <c r="V163" s="7" t="s">
        <v>2</v>
      </c>
      <c r="W163" s="7" t="s">
        <v>2</v>
      </c>
      <c r="X163" s="7" t="s">
        <v>2</v>
      </c>
      <c r="Y163" s="7" t="s">
        <v>2</v>
      </c>
      <c r="Z163" s="7" t="s">
        <v>2</v>
      </c>
      <c r="AA163" s="7" t="s">
        <v>2</v>
      </c>
      <c r="AB163" s="7" t="s">
        <v>2</v>
      </c>
      <c r="AC163" s="7" t="s">
        <v>2</v>
      </c>
      <c r="AD163" s="7" t="s">
        <v>2</v>
      </c>
    </row>
    <row r="164" spans="3:30" x14ac:dyDescent="0.2">
      <c r="C164" t="s">
        <v>162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</row>
    <row r="165" spans="3:30" x14ac:dyDescent="0.2">
      <c r="C165" t="s">
        <v>163</v>
      </c>
      <c r="D165" s="7">
        <v>0</v>
      </c>
      <c r="E165" s="7">
        <v>3983.41</v>
      </c>
      <c r="F165" s="7">
        <v>16372.68</v>
      </c>
      <c r="G165" s="7">
        <v>3645.42</v>
      </c>
      <c r="H165" s="7">
        <v>2143.6799999999998</v>
      </c>
      <c r="I165" s="7">
        <v>1600.4</v>
      </c>
      <c r="J165" s="7">
        <v>1957.19</v>
      </c>
      <c r="K165" s="7">
        <v>2977.81</v>
      </c>
      <c r="L165" s="7">
        <v>1829.42</v>
      </c>
      <c r="M165" s="7">
        <v>0</v>
      </c>
      <c r="N165" s="7">
        <v>7700.23</v>
      </c>
      <c r="O165" s="7">
        <v>4531.53</v>
      </c>
      <c r="P165" s="7">
        <v>636.71</v>
      </c>
      <c r="Q165" s="7">
        <v>2173.16</v>
      </c>
      <c r="R165" s="7">
        <v>1540.84</v>
      </c>
      <c r="S165" s="7">
        <v>8703.66</v>
      </c>
      <c r="T165" s="7">
        <v>2499.63</v>
      </c>
      <c r="U165" s="7">
        <v>3230.93</v>
      </c>
      <c r="V165" s="7">
        <v>2045.41</v>
      </c>
      <c r="W165" s="7">
        <v>6553.62</v>
      </c>
      <c r="X165" s="7">
        <v>13020.06</v>
      </c>
      <c r="Y165" s="7">
        <v>1950.12</v>
      </c>
      <c r="Z165" s="7">
        <v>2316.27</v>
      </c>
      <c r="AA165" s="7">
        <v>1605.92</v>
      </c>
      <c r="AB165" s="7">
        <v>0</v>
      </c>
      <c r="AC165" s="7">
        <v>10504.66</v>
      </c>
      <c r="AD165" s="7">
        <v>103522.76</v>
      </c>
    </row>
    <row r="166" spans="3:30" x14ac:dyDescent="0.2">
      <c r="C166" t="s">
        <v>164</v>
      </c>
      <c r="D166" s="7">
        <v>0</v>
      </c>
      <c r="E166" s="7">
        <v>0</v>
      </c>
      <c r="F166" s="7">
        <v>199.79</v>
      </c>
      <c r="G166" s="7">
        <v>74.92</v>
      </c>
      <c r="H166" s="7">
        <v>74.92</v>
      </c>
      <c r="I166" s="7">
        <v>49.95</v>
      </c>
      <c r="J166" s="7">
        <v>74.92</v>
      </c>
      <c r="K166" s="7">
        <v>74.92</v>
      </c>
      <c r="L166" s="7">
        <v>74.92</v>
      </c>
      <c r="M166" s="7">
        <v>0</v>
      </c>
      <c r="N166" s="7">
        <v>23.08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15.39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662.81</v>
      </c>
    </row>
    <row r="167" spans="3:30" x14ac:dyDescent="0.2">
      <c r="C167" t="s">
        <v>165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</row>
    <row r="168" spans="3:30" x14ac:dyDescent="0.2">
      <c r="C168" t="s">
        <v>166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</row>
    <row r="169" spans="3:30" x14ac:dyDescent="0.2">
      <c r="C169" t="s">
        <v>167</v>
      </c>
      <c r="D169" s="7">
        <v>0</v>
      </c>
      <c r="E169" s="7">
        <v>3983.41</v>
      </c>
      <c r="F169" s="7">
        <v>16572.47</v>
      </c>
      <c r="G169" s="7">
        <v>3720.34</v>
      </c>
      <c r="H169" s="7">
        <v>2218.6</v>
      </c>
      <c r="I169" s="7">
        <v>1650.35</v>
      </c>
      <c r="J169" s="7">
        <v>2032.11</v>
      </c>
      <c r="K169" s="7">
        <v>3052.73</v>
      </c>
      <c r="L169" s="7">
        <v>1904.34</v>
      </c>
      <c r="M169" s="7">
        <v>0</v>
      </c>
      <c r="N169" s="7">
        <v>7723.31</v>
      </c>
      <c r="O169" s="7">
        <v>4531.53</v>
      </c>
      <c r="P169" s="7">
        <v>636.71</v>
      </c>
      <c r="Q169" s="7">
        <v>2173.16</v>
      </c>
      <c r="R169" s="7">
        <v>1540.84</v>
      </c>
      <c r="S169" s="7">
        <v>8703.66</v>
      </c>
      <c r="T169" s="7">
        <v>2499.63</v>
      </c>
      <c r="U169" s="7">
        <v>3230.93</v>
      </c>
      <c r="V169" s="7">
        <v>2045.41</v>
      </c>
      <c r="W169" s="7">
        <v>6569.01</v>
      </c>
      <c r="X169" s="7">
        <v>13020.06</v>
      </c>
      <c r="Y169" s="7">
        <v>1950.12</v>
      </c>
      <c r="Z169" s="7">
        <v>2316.27</v>
      </c>
      <c r="AA169" s="7">
        <v>1605.92</v>
      </c>
      <c r="AB169" s="7">
        <v>0</v>
      </c>
      <c r="AC169" s="7">
        <v>10504.66</v>
      </c>
      <c r="AD169" s="7">
        <v>104185.57</v>
      </c>
    </row>
    <row r="170" spans="3:30" x14ac:dyDescent="0.2">
      <c r="C170" t="s">
        <v>113</v>
      </c>
      <c r="D170" s="7" t="s">
        <v>2</v>
      </c>
      <c r="E170" s="7" t="s">
        <v>2</v>
      </c>
      <c r="F170" s="7" t="s">
        <v>2</v>
      </c>
      <c r="G170" s="7" t="s">
        <v>2</v>
      </c>
      <c r="H170" s="7" t="s">
        <v>2</v>
      </c>
      <c r="I170" s="7" t="s">
        <v>2</v>
      </c>
      <c r="J170" s="7" t="s">
        <v>2</v>
      </c>
      <c r="K170" s="7" t="s">
        <v>2</v>
      </c>
      <c r="L170" s="7" t="s">
        <v>2</v>
      </c>
      <c r="M170" s="7" t="s">
        <v>2</v>
      </c>
      <c r="N170" s="7" t="s">
        <v>2</v>
      </c>
      <c r="O170" s="7" t="s">
        <v>2</v>
      </c>
      <c r="P170" s="7" t="s">
        <v>2</v>
      </c>
      <c r="Q170" s="7" t="s">
        <v>2</v>
      </c>
      <c r="R170" s="7" t="s">
        <v>2</v>
      </c>
      <c r="S170" s="7" t="s">
        <v>2</v>
      </c>
      <c r="T170" s="7" t="s">
        <v>2</v>
      </c>
      <c r="U170" s="7" t="s">
        <v>2</v>
      </c>
      <c r="V170" s="7" t="s">
        <v>2</v>
      </c>
      <c r="W170" s="7" t="s">
        <v>2</v>
      </c>
      <c r="X170" s="7" t="s">
        <v>2</v>
      </c>
      <c r="Y170" s="7" t="s">
        <v>2</v>
      </c>
      <c r="Z170" s="7" t="s">
        <v>2</v>
      </c>
      <c r="AA170" s="7" t="s">
        <v>2</v>
      </c>
      <c r="AB170" s="7" t="s">
        <v>2</v>
      </c>
      <c r="AC170" s="7" t="s">
        <v>2</v>
      </c>
      <c r="AD170" s="7" t="s">
        <v>2</v>
      </c>
    </row>
    <row r="171" spans="3:30" x14ac:dyDescent="0.2">
      <c r="C171" t="s">
        <v>168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</row>
    <row r="172" spans="3:30" x14ac:dyDescent="0.2">
      <c r="C172" t="s">
        <v>169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</row>
    <row r="173" spans="3:30" x14ac:dyDescent="0.2">
      <c r="C173" t="s">
        <v>170</v>
      </c>
      <c r="D173" s="7">
        <v>0</v>
      </c>
      <c r="E173" s="7">
        <v>2958.09</v>
      </c>
      <c r="F173" s="7">
        <v>88.47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447.06</v>
      </c>
      <c r="P173" s="7">
        <v>481.5</v>
      </c>
      <c r="Q173" s="7">
        <v>355.02</v>
      </c>
      <c r="R173" s="7">
        <v>204.42</v>
      </c>
      <c r="S173" s="7">
        <v>1088.3399999999999</v>
      </c>
      <c r="T173" s="7">
        <v>499.8</v>
      </c>
      <c r="U173" s="7">
        <v>1013.35</v>
      </c>
      <c r="V173" s="7">
        <v>213.48</v>
      </c>
      <c r="W173" s="7">
        <v>0</v>
      </c>
      <c r="X173" s="7">
        <v>149</v>
      </c>
      <c r="Y173" s="7">
        <v>664.3</v>
      </c>
      <c r="Z173" s="7">
        <v>62.22</v>
      </c>
      <c r="AA173" s="7">
        <v>100</v>
      </c>
      <c r="AB173" s="7">
        <v>0</v>
      </c>
      <c r="AC173" s="7">
        <v>0</v>
      </c>
      <c r="AD173" s="7">
        <v>8325.0499999999993</v>
      </c>
    </row>
    <row r="174" spans="3:30" x14ac:dyDescent="0.2">
      <c r="C174" t="s">
        <v>171</v>
      </c>
      <c r="D174" s="7">
        <v>0</v>
      </c>
      <c r="E174" s="7">
        <v>643.03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149.02000000000001</v>
      </c>
      <c r="P174" s="7">
        <v>160.5</v>
      </c>
      <c r="Q174" s="7">
        <v>118.34</v>
      </c>
      <c r="R174" s="7">
        <v>68.14</v>
      </c>
      <c r="S174" s="7">
        <v>362.78</v>
      </c>
      <c r="T174" s="7">
        <v>166.6</v>
      </c>
      <c r="U174" s="7">
        <v>337.78</v>
      </c>
      <c r="V174" s="7">
        <v>71.16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2077.35</v>
      </c>
    </row>
    <row r="175" spans="3:30" x14ac:dyDescent="0.2">
      <c r="C175" t="s">
        <v>172</v>
      </c>
      <c r="D175" s="7">
        <v>0</v>
      </c>
      <c r="E175" s="7">
        <v>576</v>
      </c>
      <c r="F175" s="7">
        <v>0</v>
      </c>
      <c r="G175" s="7">
        <v>800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3100</v>
      </c>
      <c r="O175" s="7">
        <v>975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875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6326</v>
      </c>
    </row>
    <row r="176" spans="3:30" x14ac:dyDescent="0.2">
      <c r="C176" t="s">
        <v>173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</row>
    <row r="177" spans="3:30" x14ac:dyDescent="0.2">
      <c r="C177" t="s">
        <v>174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12.51</v>
      </c>
      <c r="Y177" s="7">
        <v>0</v>
      </c>
      <c r="Z177" s="7">
        <v>22.88</v>
      </c>
      <c r="AA177" s="7">
        <v>3.78</v>
      </c>
      <c r="AB177" s="7">
        <v>0</v>
      </c>
      <c r="AC177" s="7">
        <v>0</v>
      </c>
      <c r="AD177" s="7">
        <v>39.17</v>
      </c>
    </row>
    <row r="178" spans="3:30" x14ac:dyDescent="0.2">
      <c r="C178" t="s">
        <v>175</v>
      </c>
      <c r="D178" s="7">
        <v>0</v>
      </c>
      <c r="E178" s="7">
        <v>4177.12</v>
      </c>
      <c r="F178" s="7">
        <v>88.47</v>
      </c>
      <c r="G178" s="7">
        <v>800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3100</v>
      </c>
      <c r="O178" s="7">
        <v>1571.08</v>
      </c>
      <c r="P178" s="7">
        <v>642</v>
      </c>
      <c r="Q178" s="7">
        <v>473.36</v>
      </c>
      <c r="R178" s="7">
        <v>272.56</v>
      </c>
      <c r="S178" s="7">
        <v>1451.12</v>
      </c>
      <c r="T178" s="7">
        <v>666.4</v>
      </c>
      <c r="U178" s="7">
        <v>1351.13</v>
      </c>
      <c r="V178" s="7">
        <v>1159.6400000000001</v>
      </c>
      <c r="W178" s="7">
        <v>0</v>
      </c>
      <c r="X178" s="7">
        <v>161.51</v>
      </c>
      <c r="Y178" s="7">
        <v>664.3</v>
      </c>
      <c r="Z178" s="7">
        <v>85.1</v>
      </c>
      <c r="AA178" s="7">
        <v>103.78</v>
      </c>
      <c r="AB178" s="7">
        <v>0</v>
      </c>
      <c r="AC178" s="7">
        <v>0</v>
      </c>
      <c r="AD178" s="7">
        <v>16767.57</v>
      </c>
    </row>
    <row r="179" spans="3:30" x14ac:dyDescent="0.2">
      <c r="C179" t="s">
        <v>176</v>
      </c>
      <c r="D179" s="7" t="s">
        <v>2</v>
      </c>
      <c r="E179" s="7" t="s">
        <v>2</v>
      </c>
      <c r="F179" s="7" t="s">
        <v>2</v>
      </c>
      <c r="G179" s="7" t="s">
        <v>2</v>
      </c>
      <c r="H179" s="7" t="s">
        <v>2</v>
      </c>
      <c r="I179" s="7" t="s">
        <v>2</v>
      </c>
      <c r="J179" s="7" t="s">
        <v>2</v>
      </c>
      <c r="K179" s="7" t="s">
        <v>2</v>
      </c>
      <c r="L179" s="7" t="s">
        <v>2</v>
      </c>
      <c r="M179" s="7" t="s">
        <v>2</v>
      </c>
      <c r="N179" s="7" t="s">
        <v>2</v>
      </c>
      <c r="O179" s="7" t="s">
        <v>2</v>
      </c>
      <c r="P179" s="7" t="s">
        <v>2</v>
      </c>
      <c r="Q179" s="7" t="s">
        <v>2</v>
      </c>
      <c r="R179" s="7" t="s">
        <v>2</v>
      </c>
      <c r="S179" s="7" t="s">
        <v>2</v>
      </c>
      <c r="T179" s="7" t="s">
        <v>2</v>
      </c>
      <c r="U179" s="7" t="s">
        <v>2</v>
      </c>
      <c r="V179" s="7" t="s">
        <v>2</v>
      </c>
      <c r="W179" s="7" t="s">
        <v>2</v>
      </c>
      <c r="X179" s="7" t="s">
        <v>2</v>
      </c>
      <c r="Y179" s="7" t="s">
        <v>2</v>
      </c>
      <c r="Z179" s="7" t="s">
        <v>2</v>
      </c>
      <c r="AA179" s="7" t="s">
        <v>2</v>
      </c>
      <c r="AB179" s="7" t="s">
        <v>2</v>
      </c>
      <c r="AC179" s="7" t="s">
        <v>2</v>
      </c>
      <c r="AD179" s="7" t="s">
        <v>2</v>
      </c>
    </row>
    <row r="180" spans="3:30" x14ac:dyDescent="0.2">
      <c r="C180" t="s">
        <v>61</v>
      </c>
      <c r="D180" s="7">
        <v>8965.25</v>
      </c>
      <c r="E180" s="7">
        <v>10010.02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3708.77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3721.2</v>
      </c>
      <c r="X180" s="7">
        <v>0</v>
      </c>
      <c r="Y180" s="7">
        <v>4533.96</v>
      </c>
      <c r="Z180" s="7">
        <v>6865.82</v>
      </c>
      <c r="AA180" s="7">
        <v>0</v>
      </c>
      <c r="AB180" s="7">
        <v>0</v>
      </c>
      <c r="AC180" s="7">
        <v>0</v>
      </c>
      <c r="AD180" s="7">
        <v>37805.019999999997</v>
      </c>
    </row>
    <row r="181" spans="3:30" x14ac:dyDescent="0.2">
      <c r="C181" t="s">
        <v>177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</row>
    <row r="182" spans="3:30" x14ac:dyDescent="0.2">
      <c r="C182" t="s">
        <v>178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</row>
    <row r="183" spans="3:30" x14ac:dyDescent="0.2">
      <c r="C183" t="s">
        <v>179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</row>
    <row r="184" spans="3:30" x14ac:dyDescent="0.2">
      <c r="C184" t="s">
        <v>180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</row>
    <row r="185" spans="3:30" x14ac:dyDescent="0.2">
      <c r="C185" t="s">
        <v>181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</row>
    <row r="186" spans="3:30" x14ac:dyDescent="0.2">
      <c r="C186" t="s">
        <v>182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</row>
    <row r="187" spans="3:30" x14ac:dyDescent="0.2">
      <c r="C187" t="s">
        <v>183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</row>
    <row r="188" spans="3:30" x14ac:dyDescent="0.2">
      <c r="C188" t="s">
        <v>184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</row>
    <row r="189" spans="3:30" x14ac:dyDescent="0.2">
      <c r="C189" t="s">
        <v>185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</row>
    <row r="190" spans="3:30" x14ac:dyDescent="0.2">
      <c r="C190" t="s">
        <v>186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18878.8</v>
      </c>
      <c r="AD190" s="7">
        <v>18878.8</v>
      </c>
    </row>
    <row r="191" spans="3:30" x14ac:dyDescent="0.2">
      <c r="C191" t="s">
        <v>187</v>
      </c>
      <c r="D191" s="7">
        <v>8965.25</v>
      </c>
      <c r="E191" s="7">
        <v>10010.02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3708.77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3721.2</v>
      </c>
      <c r="X191" s="7">
        <v>0</v>
      </c>
      <c r="Y191" s="7">
        <v>4533.96</v>
      </c>
      <c r="Z191" s="7">
        <v>6865.82</v>
      </c>
      <c r="AA191" s="7">
        <v>0</v>
      </c>
      <c r="AB191" s="7">
        <v>0</v>
      </c>
      <c r="AC191" s="7">
        <v>18878.8</v>
      </c>
      <c r="AD191" s="7">
        <v>56683.82</v>
      </c>
    </row>
    <row r="192" spans="3:30" x14ac:dyDescent="0.2">
      <c r="C192" t="s">
        <v>188</v>
      </c>
      <c r="D192" s="7" t="s">
        <v>2</v>
      </c>
      <c r="E192" s="7" t="s">
        <v>2</v>
      </c>
      <c r="F192" s="7" t="s">
        <v>2</v>
      </c>
      <c r="G192" s="7" t="s">
        <v>2</v>
      </c>
      <c r="H192" s="7" t="s">
        <v>2</v>
      </c>
      <c r="I192" s="7" t="s">
        <v>2</v>
      </c>
      <c r="J192" s="7" t="s">
        <v>2</v>
      </c>
      <c r="K192" s="7" t="s">
        <v>2</v>
      </c>
      <c r="L192" s="7" t="s">
        <v>2</v>
      </c>
      <c r="M192" s="7" t="s">
        <v>2</v>
      </c>
      <c r="N192" s="7" t="s">
        <v>2</v>
      </c>
      <c r="O192" s="7" t="s">
        <v>2</v>
      </c>
      <c r="P192" s="7" t="s">
        <v>2</v>
      </c>
      <c r="Q192" s="7" t="s">
        <v>2</v>
      </c>
      <c r="R192" s="7" t="s">
        <v>2</v>
      </c>
      <c r="S192" s="7" t="s">
        <v>2</v>
      </c>
      <c r="T192" s="7" t="s">
        <v>2</v>
      </c>
      <c r="U192" s="7" t="s">
        <v>2</v>
      </c>
      <c r="V192" s="7" t="s">
        <v>2</v>
      </c>
      <c r="W192" s="7" t="s">
        <v>2</v>
      </c>
      <c r="X192" s="7" t="s">
        <v>2</v>
      </c>
      <c r="Y192" s="7" t="s">
        <v>2</v>
      </c>
      <c r="Z192" s="7" t="s">
        <v>2</v>
      </c>
      <c r="AA192" s="7" t="s">
        <v>2</v>
      </c>
      <c r="AB192" s="7" t="s">
        <v>2</v>
      </c>
      <c r="AC192" s="7" t="s">
        <v>2</v>
      </c>
      <c r="AD192" s="7" t="s">
        <v>2</v>
      </c>
    </row>
    <row r="193" spans="3:30" x14ac:dyDescent="0.2">
      <c r="C193" t="s">
        <v>189</v>
      </c>
      <c r="D193" s="7">
        <v>0</v>
      </c>
      <c r="E193" s="7">
        <v>0</v>
      </c>
      <c r="F193" s="7">
        <v>282.43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19.13</v>
      </c>
      <c r="P193" s="7">
        <v>0</v>
      </c>
      <c r="Q193" s="7">
        <v>0</v>
      </c>
      <c r="R193" s="7">
        <v>146.83000000000001</v>
      </c>
      <c r="S193" s="7">
        <v>0</v>
      </c>
      <c r="T193" s="7">
        <v>0</v>
      </c>
      <c r="U193" s="7">
        <v>0</v>
      </c>
      <c r="V193" s="7">
        <v>0</v>
      </c>
      <c r="W193" s="7">
        <v>39.4</v>
      </c>
      <c r="X193" s="7">
        <v>170.65</v>
      </c>
      <c r="Y193" s="7">
        <v>0</v>
      </c>
      <c r="Z193" s="7">
        <v>0</v>
      </c>
      <c r="AA193" s="7">
        <v>0</v>
      </c>
      <c r="AB193" s="7">
        <v>0</v>
      </c>
      <c r="AC193" s="7">
        <v>26.54</v>
      </c>
      <c r="AD193" s="7">
        <v>684.98</v>
      </c>
    </row>
    <row r="194" spans="3:30" x14ac:dyDescent="0.2">
      <c r="C194" t="s">
        <v>190</v>
      </c>
      <c r="D194" s="7">
        <v>0</v>
      </c>
      <c r="E194" s="7">
        <v>0</v>
      </c>
      <c r="F194" s="7">
        <v>63.38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725.48</v>
      </c>
      <c r="T194" s="7">
        <v>0</v>
      </c>
      <c r="U194" s="7">
        <v>0</v>
      </c>
      <c r="V194" s="7">
        <v>0</v>
      </c>
      <c r="W194" s="7">
        <v>595.63</v>
      </c>
      <c r="X194" s="7">
        <v>700.28</v>
      </c>
      <c r="Y194" s="7">
        <v>0</v>
      </c>
      <c r="Z194" s="7">
        <v>0</v>
      </c>
      <c r="AA194" s="7">
        <v>0</v>
      </c>
      <c r="AB194" s="7">
        <v>0</v>
      </c>
      <c r="AC194" s="7">
        <v>89.58</v>
      </c>
      <c r="AD194" s="7">
        <v>2174.35</v>
      </c>
    </row>
    <row r="195" spans="3:30" x14ac:dyDescent="0.2">
      <c r="C195" t="s">
        <v>191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131.29</v>
      </c>
      <c r="AD195" s="7">
        <v>131.29</v>
      </c>
    </row>
    <row r="196" spans="3:30" x14ac:dyDescent="0.2">
      <c r="C196" t="s">
        <v>192</v>
      </c>
      <c r="D196" s="7">
        <v>0</v>
      </c>
      <c r="E196" s="7">
        <v>6.99</v>
      </c>
      <c r="F196" s="7">
        <v>99.69</v>
      </c>
      <c r="G196" s="7">
        <v>66.77</v>
      </c>
      <c r="H196" s="7">
        <v>91.33</v>
      </c>
      <c r="I196" s="7">
        <v>0</v>
      </c>
      <c r="J196" s="7">
        <v>0</v>
      </c>
      <c r="K196" s="7">
        <v>0</v>
      </c>
      <c r="L196" s="7">
        <v>18.03</v>
      </c>
      <c r="M196" s="7">
        <v>0</v>
      </c>
      <c r="N196" s="7">
        <v>4.7699999999999996</v>
      </c>
      <c r="O196" s="7">
        <v>24.55</v>
      </c>
      <c r="P196" s="7">
        <v>0</v>
      </c>
      <c r="Q196" s="7">
        <v>0</v>
      </c>
      <c r="R196" s="7">
        <v>0</v>
      </c>
      <c r="S196" s="7">
        <v>153.96</v>
      </c>
      <c r="T196" s="7">
        <v>20.7</v>
      </c>
      <c r="U196" s="7">
        <v>0</v>
      </c>
      <c r="V196" s="7">
        <v>0</v>
      </c>
      <c r="W196" s="7">
        <v>399.37</v>
      </c>
      <c r="X196" s="7">
        <v>63.21</v>
      </c>
      <c r="Y196" s="7">
        <v>0</v>
      </c>
      <c r="Z196" s="7">
        <v>0</v>
      </c>
      <c r="AA196" s="7">
        <v>6.38</v>
      </c>
      <c r="AB196" s="7">
        <v>0</v>
      </c>
      <c r="AC196" s="7">
        <v>0</v>
      </c>
      <c r="AD196" s="7">
        <v>955.75</v>
      </c>
    </row>
    <row r="197" spans="3:30" x14ac:dyDescent="0.2">
      <c r="C197" t="s">
        <v>193</v>
      </c>
      <c r="D197" s="7">
        <v>0</v>
      </c>
      <c r="E197" s="7">
        <v>0</v>
      </c>
      <c r="F197" s="7">
        <v>15.92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15.92</v>
      </c>
    </row>
    <row r="198" spans="3:30" x14ac:dyDescent="0.2">
      <c r="C198" t="s">
        <v>194</v>
      </c>
      <c r="D198" s="7">
        <v>0</v>
      </c>
      <c r="E198" s="7">
        <v>0</v>
      </c>
      <c r="F198" s="7">
        <v>-35.729999999999997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400</v>
      </c>
      <c r="S198" s="7">
        <v>0</v>
      </c>
      <c r="T198" s="7">
        <v>25.64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389.91</v>
      </c>
    </row>
    <row r="199" spans="3:30" x14ac:dyDescent="0.2">
      <c r="C199" t="s">
        <v>195</v>
      </c>
      <c r="D199" s="7">
        <v>0</v>
      </c>
      <c r="E199" s="7">
        <v>72.900000000000006</v>
      </c>
      <c r="F199" s="7">
        <v>753.82</v>
      </c>
      <c r="G199" s="7">
        <v>27.64</v>
      </c>
      <c r="H199" s="7">
        <v>1.36</v>
      </c>
      <c r="I199" s="7">
        <v>15.79</v>
      </c>
      <c r="J199" s="7">
        <v>1.58</v>
      </c>
      <c r="K199" s="7">
        <v>1.35</v>
      </c>
      <c r="L199" s="7">
        <v>1.35</v>
      </c>
      <c r="M199" s="7">
        <v>0</v>
      </c>
      <c r="N199" s="7">
        <v>0</v>
      </c>
      <c r="O199" s="7">
        <v>0</v>
      </c>
      <c r="P199" s="7">
        <v>0</v>
      </c>
      <c r="Q199" s="7">
        <v>47.86</v>
      </c>
      <c r="R199" s="7">
        <v>59.9</v>
      </c>
      <c r="S199" s="7">
        <v>34.119999999999997</v>
      </c>
      <c r="T199" s="7">
        <v>31.77</v>
      </c>
      <c r="U199" s="7">
        <v>0</v>
      </c>
      <c r="V199" s="7">
        <v>45.01</v>
      </c>
      <c r="W199" s="7">
        <v>937.94</v>
      </c>
      <c r="X199" s="7">
        <v>242.77</v>
      </c>
      <c r="Y199" s="7">
        <v>0</v>
      </c>
      <c r="Z199" s="7">
        <v>0</v>
      </c>
      <c r="AA199" s="7">
        <v>0</v>
      </c>
      <c r="AB199" s="7">
        <v>0</v>
      </c>
      <c r="AC199" s="7">
        <v>208</v>
      </c>
      <c r="AD199" s="7">
        <v>2483.16</v>
      </c>
    </row>
    <row r="200" spans="3:30" x14ac:dyDescent="0.2">
      <c r="C200" t="s">
        <v>196</v>
      </c>
      <c r="D200" s="7">
        <v>0</v>
      </c>
      <c r="E200" s="7">
        <v>14.88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14.88</v>
      </c>
    </row>
    <row r="201" spans="3:30" x14ac:dyDescent="0.2">
      <c r="C201" t="s">
        <v>197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3:30" x14ac:dyDescent="0.2">
      <c r="C202" t="s">
        <v>198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</row>
    <row r="203" spans="3:30" x14ac:dyDescent="0.2">
      <c r="C203" t="s">
        <v>199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150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150</v>
      </c>
    </row>
    <row r="204" spans="3:30" x14ac:dyDescent="0.2">
      <c r="C204" t="s">
        <v>200</v>
      </c>
      <c r="D204" s="7">
        <v>0</v>
      </c>
      <c r="E204" s="7">
        <v>0</v>
      </c>
      <c r="F204" s="7">
        <v>220.68</v>
      </c>
      <c r="G204" s="7">
        <v>34.01</v>
      </c>
      <c r="H204" s="7">
        <v>169.12</v>
      </c>
      <c r="I204" s="7">
        <v>8.4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14.88</v>
      </c>
      <c r="P204" s="7">
        <v>0</v>
      </c>
      <c r="Q204" s="7">
        <v>0</v>
      </c>
      <c r="R204" s="7">
        <v>0</v>
      </c>
      <c r="S204" s="7">
        <v>6.34</v>
      </c>
      <c r="T204" s="7">
        <v>0</v>
      </c>
      <c r="U204" s="7">
        <v>77.78</v>
      </c>
      <c r="V204" s="7">
        <v>0</v>
      </c>
      <c r="W204" s="7">
        <v>6.35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537.55999999999995</v>
      </c>
    </row>
    <row r="205" spans="3:30" x14ac:dyDescent="0.2">
      <c r="C205" t="s">
        <v>201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3:30" x14ac:dyDescent="0.2">
      <c r="C206" t="s">
        <v>202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3:30" x14ac:dyDescent="0.2">
      <c r="C207" t="s">
        <v>203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250</v>
      </c>
      <c r="R207" s="7">
        <v>350</v>
      </c>
      <c r="S207" s="7">
        <v>0</v>
      </c>
      <c r="T207" s="7">
        <v>0</v>
      </c>
      <c r="U207" s="7">
        <v>300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900</v>
      </c>
    </row>
    <row r="208" spans="3:30" x14ac:dyDescent="0.2">
      <c r="C208" t="s">
        <v>204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3:30" x14ac:dyDescent="0.2">
      <c r="C209" t="s">
        <v>205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</row>
    <row r="210" spans="3:30" x14ac:dyDescent="0.2">
      <c r="C210" t="s">
        <v>206</v>
      </c>
      <c r="D210" s="7">
        <v>0</v>
      </c>
      <c r="E210" s="7">
        <v>0</v>
      </c>
      <c r="F210" s="7">
        <v>42.49</v>
      </c>
      <c r="G210" s="7">
        <v>0</v>
      </c>
      <c r="H210" s="7">
        <v>4.54</v>
      </c>
      <c r="I210" s="7">
        <v>0</v>
      </c>
      <c r="J210" s="7">
        <v>0</v>
      </c>
      <c r="K210" s="7">
        <v>0</v>
      </c>
      <c r="L210" s="7">
        <v>139.21</v>
      </c>
      <c r="M210" s="7">
        <v>0</v>
      </c>
      <c r="N210" s="7">
        <v>0</v>
      </c>
      <c r="O210" s="7">
        <v>42.53</v>
      </c>
      <c r="P210" s="7">
        <v>0</v>
      </c>
      <c r="Q210" s="7">
        <v>0</v>
      </c>
      <c r="R210" s="7">
        <v>24.19</v>
      </c>
      <c r="S210" s="7">
        <v>25.38</v>
      </c>
      <c r="T210" s="7">
        <v>400</v>
      </c>
      <c r="U210" s="7">
        <v>0</v>
      </c>
      <c r="V210" s="7">
        <v>0</v>
      </c>
      <c r="W210" s="7">
        <v>37.880000000000003</v>
      </c>
      <c r="X210" s="7">
        <v>14.5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730.72</v>
      </c>
    </row>
    <row r="211" spans="3:30" x14ac:dyDescent="0.2">
      <c r="C211" t="s">
        <v>207</v>
      </c>
      <c r="D211" s="7">
        <v>0</v>
      </c>
      <c r="E211" s="7">
        <v>37.21</v>
      </c>
      <c r="F211" s="7">
        <v>49.96</v>
      </c>
      <c r="G211" s="7">
        <v>0</v>
      </c>
      <c r="H211" s="7">
        <v>0</v>
      </c>
      <c r="I211" s="7">
        <v>9.1300000000000008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650</v>
      </c>
      <c r="R211" s="7">
        <v>0</v>
      </c>
      <c r="S211" s="7">
        <v>9.25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25.57</v>
      </c>
      <c r="AD211" s="7">
        <v>781.12</v>
      </c>
    </row>
    <row r="212" spans="3:30" x14ac:dyDescent="0.2">
      <c r="C212" t="s">
        <v>208</v>
      </c>
      <c r="D212" s="7">
        <v>0</v>
      </c>
      <c r="E212" s="7">
        <v>131.97999999999999</v>
      </c>
      <c r="F212" s="7">
        <v>1492.64</v>
      </c>
      <c r="G212" s="7">
        <v>128.41999999999999</v>
      </c>
      <c r="H212" s="7">
        <v>266.35000000000002</v>
      </c>
      <c r="I212" s="7">
        <v>33.32</v>
      </c>
      <c r="J212" s="7">
        <v>1.58</v>
      </c>
      <c r="K212" s="7">
        <v>1.35</v>
      </c>
      <c r="L212" s="7">
        <v>158.59</v>
      </c>
      <c r="M212" s="7">
        <v>0</v>
      </c>
      <c r="N212" s="7">
        <v>4.7699999999999996</v>
      </c>
      <c r="O212" s="7">
        <v>101.09</v>
      </c>
      <c r="P212" s="7">
        <v>0</v>
      </c>
      <c r="Q212" s="7">
        <v>947.86</v>
      </c>
      <c r="R212" s="7">
        <v>980.92</v>
      </c>
      <c r="S212" s="7">
        <v>1104.53</v>
      </c>
      <c r="T212" s="7">
        <v>478.11</v>
      </c>
      <c r="U212" s="7">
        <v>377.78</v>
      </c>
      <c r="V212" s="7">
        <v>45.01</v>
      </c>
      <c r="W212" s="7">
        <v>2016.57</v>
      </c>
      <c r="X212" s="7">
        <v>1191.4100000000001</v>
      </c>
      <c r="Y212" s="7">
        <v>0</v>
      </c>
      <c r="Z212" s="7">
        <v>0</v>
      </c>
      <c r="AA212" s="7">
        <v>6.38</v>
      </c>
      <c r="AB212" s="7">
        <v>0</v>
      </c>
      <c r="AC212" s="7">
        <v>480.98</v>
      </c>
      <c r="AD212" s="7">
        <v>9949.64</v>
      </c>
    </row>
    <row r="213" spans="3:30" x14ac:dyDescent="0.2">
      <c r="C213" t="s">
        <v>209</v>
      </c>
      <c r="D213" s="7" t="s">
        <v>2</v>
      </c>
      <c r="E213" s="7" t="s">
        <v>2</v>
      </c>
      <c r="F213" s="7" t="s">
        <v>2</v>
      </c>
      <c r="G213" s="7" t="s">
        <v>2</v>
      </c>
      <c r="H213" s="7" t="s">
        <v>2</v>
      </c>
      <c r="I213" s="7" t="s">
        <v>2</v>
      </c>
      <c r="J213" s="7" t="s">
        <v>2</v>
      </c>
      <c r="K213" s="7" t="s">
        <v>2</v>
      </c>
      <c r="L213" s="7" t="s">
        <v>2</v>
      </c>
      <c r="M213" s="7" t="s">
        <v>2</v>
      </c>
      <c r="N213" s="7" t="s">
        <v>2</v>
      </c>
      <c r="O213" s="7" t="s">
        <v>2</v>
      </c>
      <c r="P213" s="7" t="s">
        <v>2</v>
      </c>
      <c r="Q213" s="7" t="s">
        <v>2</v>
      </c>
      <c r="R213" s="7" t="s">
        <v>2</v>
      </c>
      <c r="S213" s="7" t="s">
        <v>2</v>
      </c>
      <c r="T213" s="7" t="s">
        <v>2</v>
      </c>
      <c r="U213" s="7" t="s">
        <v>2</v>
      </c>
      <c r="V213" s="7" t="s">
        <v>2</v>
      </c>
      <c r="W213" s="7" t="s">
        <v>2</v>
      </c>
      <c r="X213" s="7" t="s">
        <v>2</v>
      </c>
      <c r="Y213" s="7" t="s">
        <v>2</v>
      </c>
      <c r="Z213" s="7" t="s">
        <v>2</v>
      </c>
      <c r="AA213" s="7" t="s">
        <v>2</v>
      </c>
      <c r="AB213" s="7" t="s">
        <v>2</v>
      </c>
      <c r="AC213" s="7" t="s">
        <v>2</v>
      </c>
      <c r="AD213" s="7" t="s">
        <v>2</v>
      </c>
    </row>
    <row r="214" spans="3:30" x14ac:dyDescent="0.2">
      <c r="C214" t="s">
        <v>67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</row>
    <row r="215" spans="3:30" x14ac:dyDescent="0.2">
      <c r="C215" t="s">
        <v>210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</row>
    <row r="216" spans="3:30" x14ac:dyDescent="0.2">
      <c r="C216" t="s">
        <v>211</v>
      </c>
      <c r="D216" s="7">
        <v>791.88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791.88</v>
      </c>
    </row>
    <row r="217" spans="3:30" x14ac:dyDescent="0.2">
      <c r="C217" t="s">
        <v>212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</row>
    <row r="218" spans="3:30" x14ac:dyDescent="0.2">
      <c r="C218" t="s">
        <v>213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</row>
    <row r="219" spans="3:30" x14ac:dyDescent="0.2">
      <c r="C219" t="s">
        <v>214</v>
      </c>
      <c r="D219" s="7">
        <v>791.88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791.88</v>
      </c>
    </row>
    <row r="220" spans="3:30" x14ac:dyDescent="0.2">
      <c r="C220" t="s">
        <v>215</v>
      </c>
      <c r="D220" s="7" t="s">
        <v>2</v>
      </c>
      <c r="E220" s="7" t="s">
        <v>2</v>
      </c>
      <c r="F220" s="7" t="s">
        <v>2</v>
      </c>
      <c r="G220" s="7" t="s">
        <v>2</v>
      </c>
      <c r="H220" s="7" t="s">
        <v>2</v>
      </c>
      <c r="I220" s="7" t="s">
        <v>2</v>
      </c>
      <c r="J220" s="7" t="s">
        <v>2</v>
      </c>
      <c r="K220" s="7" t="s">
        <v>2</v>
      </c>
      <c r="L220" s="7" t="s">
        <v>2</v>
      </c>
      <c r="M220" s="7" t="s">
        <v>2</v>
      </c>
      <c r="N220" s="7" t="s">
        <v>2</v>
      </c>
      <c r="O220" s="7" t="s">
        <v>2</v>
      </c>
      <c r="P220" s="7" t="s">
        <v>2</v>
      </c>
      <c r="Q220" s="7" t="s">
        <v>2</v>
      </c>
      <c r="R220" s="7" t="s">
        <v>2</v>
      </c>
      <c r="S220" s="7" t="s">
        <v>2</v>
      </c>
      <c r="T220" s="7" t="s">
        <v>2</v>
      </c>
      <c r="U220" s="7" t="s">
        <v>2</v>
      </c>
      <c r="V220" s="7" t="s">
        <v>2</v>
      </c>
      <c r="W220" s="7" t="s">
        <v>2</v>
      </c>
      <c r="X220" s="7" t="s">
        <v>2</v>
      </c>
      <c r="Y220" s="7" t="s">
        <v>2</v>
      </c>
      <c r="Z220" s="7" t="s">
        <v>2</v>
      </c>
      <c r="AA220" s="7" t="s">
        <v>2</v>
      </c>
      <c r="AB220" s="7" t="s">
        <v>2</v>
      </c>
      <c r="AC220" s="7" t="s">
        <v>2</v>
      </c>
      <c r="AD220" s="7" t="s">
        <v>2</v>
      </c>
    </row>
    <row r="221" spans="3:30" x14ac:dyDescent="0.2">
      <c r="C221" t="s">
        <v>62</v>
      </c>
      <c r="D221" s="7">
        <v>0</v>
      </c>
      <c r="E221" s="7">
        <v>0</v>
      </c>
      <c r="F221" s="7">
        <v>152.81</v>
      </c>
      <c r="G221" s="7">
        <v>25.82</v>
      </c>
      <c r="H221" s="7">
        <v>25.82</v>
      </c>
      <c r="I221" s="7">
        <v>17.22</v>
      </c>
      <c r="J221" s="7">
        <v>30.1</v>
      </c>
      <c r="K221" s="7">
        <v>25.8</v>
      </c>
      <c r="L221" s="7">
        <v>25.79</v>
      </c>
      <c r="M221" s="7">
        <v>0</v>
      </c>
      <c r="N221" s="7">
        <v>6.48</v>
      </c>
      <c r="O221" s="7">
        <v>0</v>
      </c>
      <c r="P221" s="7">
        <v>0</v>
      </c>
      <c r="Q221" s="7">
        <v>7.99</v>
      </c>
      <c r="R221" s="7">
        <v>0</v>
      </c>
      <c r="S221" s="7">
        <v>22.3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0.98</v>
      </c>
      <c r="AA221" s="7">
        <v>0</v>
      </c>
      <c r="AB221" s="7">
        <v>0</v>
      </c>
      <c r="AC221" s="7">
        <v>4.29</v>
      </c>
      <c r="AD221" s="7">
        <v>345.4</v>
      </c>
    </row>
    <row r="222" spans="3:30" x14ac:dyDescent="0.2">
      <c r="C222" t="s">
        <v>216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3:30" x14ac:dyDescent="0.2">
      <c r="C223" t="s">
        <v>217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</row>
    <row r="224" spans="3:30" x14ac:dyDescent="0.2">
      <c r="C224" t="s">
        <v>218</v>
      </c>
      <c r="D224" s="7">
        <v>200</v>
      </c>
      <c r="E224" s="7">
        <v>632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50</v>
      </c>
      <c r="AA224" s="7">
        <v>0</v>
      </c>
      <c r="AB224" s="7">
        <v>265</v>
      </c>
      <c r="AC224" s="7">
        <v>0</v>
      </c>
      <c r="AD224" s="7">
        <v>1147</v>
      </c>
    </row>
    <row r="225" spans="3:30" x14ac:dyDescent="0.2">
      <c r="C225" t="s">
        <v>219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3:30" x14ac:dyDescent="0.2">
      <c r="C226" t="s">
        <v>220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3:30" x14ac:dyDescent="0.2">
      <c r="C227" t="s">
        <v>221</v>
      </c>
      <c r="D227" s="7">
        <v>407.5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104</v>
      </c>
      <c r="AD227" s="7">
        <v>511.5</v>
      </c>
    </row>
    <row r="228" spans="3:30" x14ac:dyDescent="0.2">
      <c r="C228" t="s">
        <v>222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3:30" x14ac:dyDescent="0.2">
      <c r="C229" t="s">
        <v>223</v>
      </c>
      <c r="D229" s="7">
        <v>0</v>
      </c>
      <c r="E229" s="7">
        <v>0</v>
      </c>
      <c r="F229" s="7">
        <v>424.36</v>
      </c>
      <c r="G229" s="7">
        <v>97.93</v>
      </c>
      <c r="H229" s="7">
        <v>97.93</v>
      </c>
      <c r="I229" s="7">
        <v>65.290000000000006</v>
      </c>
      <c r="J229" s="7">
        <v>114.25</v>
      </c>
      <c r="K229" s="7">
        <v>97.92</v>
      </c>
      <c r="L229" s="7">
        <v>97.92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0.01</v>
      </c>
      <c r="AC229" s="7">
        <v>16.32</v>
      </c>
      <c r="AD229" s="7">
        <v>1011.93</v>
      </c>
    </row>
    <row r="230" spans="3:30" x14ac:dyDescent="0.2">
      <c r="C230" t="s">
        <v>63</v>
      </c>
      <c r="D230" s="7">
        <v>0</v>
      </c>
      <c r="E230" s="7">
        <v>163.19999999999999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163.19999999999999</v>
      </c>
    </row>
    <row r="231" spans="3:30" x14ac:dyDescent="0.2">
      <c r="C231" t="s">
        <v>64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</row>
    <row r="232" spans="3:30" x14ac:dyDescent="0.2">
      <c r="C232" t="s">
        <v>224</v>
      </c>
      <c r="D232" s="7">
        <v>607.5</v>
      </c>
      <c r="E232" s="7">
        <v>795.2</v>
      </c>
      <c r="F232" s="7">
        <v>577.16999999999996</v>
      </c>
      <c r="G232" s="7">
        <v>123.75</v>
      </c>
      <c r="H232" s="7">
        <v>123.75</v>
      </c>
      <c r="I232" s="7">
        <v>82.51</v>
      </c>
      <c r="J232" s="7">
        <v>144.35</v>
      </c>
      <c r="K232" s="7">
        <v>123.72</v>
      </c>
      <c r="L232" s="7">
        <v>123.71</v>
      </c>
      <c r="M232" s="7">
        <v>0</v>
      </c>
      <c r="N232" s="7">
        <v>6.48</v>
      </c>
      <c r="O232" s="7">
        <v>0</v>
      </c>
      <c r="P232" s="7">
        <v>0</v>
      </c>
      <c r="Q232" s="7">
        <v>7.99</v>
      </c>
      <c r="R232" s="7">
        <v>0</v>
      </c>
      <c r="S232" s="7">
        <v>22.3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50.98</v>
      </c>
      <c r="AA232" s="7">
        <v>0</v>
      </c>
      <c r="AB232" s="7">
        <v>265.01</v>
      </c>
      <c r="AC232" s="7">
        <v>124.61</v>
      </c>
      <c r="AD232" s="7">
        <v>3179.03</v>
      </c>
    </row>
    <row r="233" spans="3:30" x14ac:dyDescent="0.2">
      <c r="C233" t="s">
        <v>225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1000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1000</v>
      </c>
    </row>
    <row r="234" spans="3:30" x14ac:dyDescent="0.2">
      <c r="C234" t="s">
        <v>226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3:30" x14ac:dyDescent="0.2">
      <c r="C235" t="s">
        <v>227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3:30" x14ac:dyDescent="0.2">
      <c r="C236" t="s">
        <v>228</v>
      </c>
      <c r="D236" s="7">
        <v>10650.26</v>
      </c>
      <c r="E236" s="7">
        <v>23207.15</v>
      </c>
      <c r="F236" s="7">
        <v>21425.119999999999</v>
      </c>
      <c r="G236" s="7">
        <v>8008.06</v>
      </c>
      <c r="H236" s="7">
        <v>3227.5</v>
      </c>
      <c r="I236" s="7">
        <v>2494.6799999999998</v>
      </c>
      <c r="J236" s="7">
        <v>3502.84</v>
      </c>
      <c r="K236" s="7">
        <v>4165.78</v>
      </c>
      <c r="L236" s="7">
        <v>3189.68</v>
      </c>
      <c r="M236" s="7">
        <v>0</v>
      </c>
      <c r="N236" s="7">
        <v>14679.53</v>
      </c>
      <c r="O236" s="7">
        <v>7091.94</v>
      </c>
      <c r="P236" s="7">
        <v>1555.79</v>
      </c>
      <c r="Q236" s="7">
        <v>4851.46</v>
      </c>
      <c r="R236" s="7">
        <v>3733.77</v>
      </c>
      <c r="S236" s="7">
        <v>15260.27</v>
      </c>
      <c r="T236" s="7">
        <v>6330.71</v>
      </c>
      <c r="U236" s="7">
        <v>6478.41</v>
      </c>
      <c r="V236" s="7">
        <v>3411.96</v>
      </c>
      <c r="W236" s="7">
        <v>13886.38</v>
      </c>
      <c r="X236" s="7">
        <v>14493.26</v>
      </c>
      <c r="Y236" s="7">
        <v>8260.2900000000009</v>
      </c>
      <c r="Z236" s="7">
        <v>11182.26</v>
      </c>
      <c r="AA236" s="7">
        <v>2046.4</v>
      </c>
      <c r="AB236" s="7">
        <v>454.27</v>
      </c>
      <c r="AC236" s="7">
        <v>22320.02</v>
      </c>
      <c r="AD236" s="7">
        <v>215907.79</v>
      </c>
    </row>
    <row r="237" spans="3:30" x14ac:dyDescent="0.2">
      <c r="C237" t="s">
        <v>2</v>
      </c>
      <c r="D237" s="7" t="s">
        <v>2</v>
      </c>
      <c r="E237" s="7" t="s">
        <v>2</v>
      </c>
      <c r="F237" s="7" t="s">
        <v>2</v>
      </c>
      <c r="G237" s="7" t="s">
        <v>2</v>
      </c>
      <c r="H237" s="7" t="s">
        <v>2</v>
      </c>
      <c r="I237" s="7" t="s">
        <v>2</v>
      </c>
      <c r="J237" s="7" t="s">
        <v>2</v>
      </c>
      <c r="K237" s="7" t="s">
        <v>2</v>
      </c>
      <c r="L237" s="7" t="s">
        <v>2</v>
      </c>
      <c r="M237" s="7" t="s">
        <v>2</v>
      </c>
      <c r="N237" s="7" t="s">
        <v>2</v>
      </c>
      <c r="O237" s="7" t="s">
        <v>2</v>
      </c>
      <c r="P237" s="7" t="s">
        <v>2</v>
      </c>
      <c r="Q237" s="7" t="s">
        <v>2</v>
      </c>
      <c r="R237" s="7" t="s">
        <v>2</v>
      </c>
      <c r="S237" s="7" t="s">
        <v>2</v>
      </c>
      <c r="T237" s="7" t="s">
        <v>2</v>
      </c>
      <c r="U237" s="7" t="s">
        <v>2</v>
      </c>
      <c r="V237" s="7" t="s">
        <v>2</v>
      </c>
      <c r="W237" s="7" t="s">
        <v>2</v>
      </c>
      <c r="X237" s="7" t="s">
        <v>2</v>
      </c>
      <c r="Y237" s="7" t="s">
        <v>2</v>
      </c>
      <c r="Z237" s="7" t="s">
        <v>2</v>
      </c>
      <c r="AA237" s="7" t="s">
        <v>2</v>
      </c>
      <c r="AB237" s="7" t="s">
        <v>2</v>
      </c>
      <c r="AC237" s="7" t="s">
        <v>2</v>
      </c>
      <c r="AD237" s="7" t="s">
        <v>2</v>
      </c>
    </row>
    <row r="238" spans="3:30" x14ac:dyDescent="0.2">
      <c r="C238" t="s">
        <v>229</v>
      </c>
      <c r="D238" s="7">
        <v>2481.56</v>
      </c>
      <c r="E238" s="7">
        <v>643.85</v>
      </c>
      <c r="F238" s="7">
        <v>-1305.1199999999999</v>
      </c>
      <c r="G238" s="7">
        <v>439.94</v>
      </c>
      <c r="H238" s="7">
        <v>10199.5</v>
      </c>
      <c r="I238" s="7">
        <v>1885.32</v>
      </c>
      <c r="J238" s="7">
        <v>5398.16</v>
      </c>
      <c r="K238" s="7">
        <v>6019.22</v>
      </c>
      <c r="L238" s="7">
        <v>8701.32</v>
      </c>
      <c r="M238" s="7">
        <v>0</v>
      </c>
      <c r="N238" s="7">
        <v>-12319.53</v>
      </c>
      <c r="O238" s="7">
        <v>1518.06</v>
      </c>
      <c r="P238" s="7">
        <v>2783.21</v>
      </c>
      <c r="Q238" s="7">
        <v>990.54</v>
      </c>
      <c r="R238" s="7">
        <v>549.23</v>
      </c>
      <c r="S238" s="7">
        <v>2227.73</v>
      </c>
      <c r="T238" s="7">
        <v>1995.29</v>
      </c>
      <c r="U238" s="7">
        <v>10776.59</v>
      </c>
      <c r="V238" s="7">
        <v>171.04</v>
      </c>
      <c r="W238" s="7">
        <v>-11376.38</v>
      </c>
      <c r="X238" s="7">
        <v>-11993.26</v>
      </c>
      <c r="Y238" s="7">
        <v>630.71</v>
      </c>
      <c r="Z238" s="7">
        <v>452.74</v>
      </c>
      <c r="AA238" s="7">
        <v>2849.84</v>
      </c>
      <c r="AB238" s="7">
        <v>-454.27</v>
      </c>
      <c r="AC238" s="7">
        <v>-22320.02</v>
      </c>
      <c r="AD238" s="7">
        <v>945.27</v>
      </c>
    </row>
    <row r="239" spans="3:30" x14ac:dyDescent="0.2">
      <c r="C239" t="s">
        <v>2</v>
      </c>
      <c r="D239" s="7" t="s">
        <v>2</v>
      </c>
      <c r="E239" s="7" t="s">
        <v>2</v>
      </c>
      <c r="F239" s="7" t="s">
        <v>2</v>
      </c>
      <c r="G239" s="7" t="s">
        <v>2</v>
      </c>
      <c r="H239" s="7" t="s">
        <v>2</v>
      </c>
      <c r="I239" s="7" t="s">
        <v>2</v>
      </c>
      <c r="J239" s="7" t="s">
        <v>2</v>
      </c>
      <c r="K239" s="7" t="s">
        <v>2</v>
      </c>
      <c r="L239" s="7" t="s">
        <v>2</v>
      </c>
      <c r="M239" s="7" t="s">
        <v>2</v>
      </c>
      <c r="N239" s="7" t="s">
        <v>2</v>
      </c>
      <c r="O239" s="7" t="s">
        <v>2</v>
      </c>
      <c r="P239" s="7" t="s">
        <v>2</v>
      </c>
      <c r="Q239" s="7" t="s">
        <v>2</v>
      </c>
      <c r="R239" s="7" t="s">
        <v>2</v>
      </c>
      <c r="S239" s="7" t="s">
        <v>2</v>
      </c>
      <c r="T239" s="7" t="s">
        <v>2</v>
      </c>
      <c r="U239" s="7" t="s">
        <v>2</v>
      </c>
      <c r="V239" s="7" t="s">
        <v>2</v>
      </c>
      <c r="W239" s="7" t="s">
        <v>2</v>
      </c>
      <c r="X239" s="7" t="s">
        <v>2</v>
      </c>
      <c r="Y239" s="7" t="s">
        <v>2</v>
      </c>
      <c r="Z239" s="7" t="s">
        <v>2</v>
      </c>
      <c r="AA239" s="7" t="s">
        <v>2</v>
      </c>
      <c r="AB239" s="7" t="s">
        <v>2</v>
      </c>
      <c r="AC239" s="7" t="s">
        <v>2</v>
      </c>
      <c r="AD239" s="7" t="s">
        <v>2</v>
      </c>
    </row>
    <row r="240" spans="3:30" x14ac:dyDescent="0.2">
      <c r="C240" t="s">
        <v>230</v>
      </c>
      <c r="D240" s="7">
        <v>13131.82</v>
      </c>
      <c r="E240" s="7">
        <v>23851</v>
      </c>
      <c r="F240" s="7">
        <v>20120</v>
      </c>
      <c r="G240" s="7">
        <v>8448</v>
      </c>
      <c r="H240" s="7">
        <v>13427</v>
      </c>
      <c r="I240" s="7">
        <v>4380</v>
      </c>
      <c r="J240" s="7">
        <v>8901</v>
      </c>
      <c r="K240" s="7">
        <v>10185</v>
      </c>
      <c r="L240" s="7">
        <v>11891</v>
      </c>
      <c r="M240" s="7">
        <v>0</v>
      </c>
      <c r="N240" s="7">
        <v>2360</v>
      </c>
      <c r="O240" s="7">
        <v>8610</v>
      </c>
      <c r="P240" s="7">
        <v>4339</v>
      </c>
      <c r="Q240" s="7">
        <v>5842</v>
      </c>
      <c r="R240" s="7">
        <v>4283</v>
      </c>
      <c r="S240" s="7">
        <v>17488</v>
      </c>
      <c r="T240" s="7">
        <v>8326</v>
      </c>
      <c r="U240" s="7">
        <v>17255</v>
      </c>
      <c r="V240" s="7">
        <v>3583</v>
      </c>
      <c r="W240" s="7">
        <v>2510</v>
      </c>
      <c r="X240" s="7">
        <v>2500</v>
      </c>
      <c r="Y240" s="7">
        <v>8891</v>
      </c>
      <c r="Z240" s="7">
        <v>11635</v>
      </c>
      <c r="AA240" s="7">
        <v>4896.24</v>
      </c>
      <c r="AB240" s="7">
        <v>0</v>
      </c>
      <c r="AC240" s="7">
        <v>0</v>
      </c>
      <c r="AD240" s="7">
        <v>216853.06</v>
      </c>
    </row>
    <row r="241" spans="3:30" x14ac:dyDescent="0.2">
      <c r="C241" t="s">
        <v>231</v>
      </c>
      <c r="D241" s="7">
        <v>10650.26</v>
      </c>
      <c r="E241" s="7">
        <v>23207.15</v>
      </c>
      <c r="F241" s="7">
        <v>21425.119999999999</v>
      </c>
      <c r="G241" s="7">
        <v>8008.06</v>
      </c>
      <c r="H241" s="7">
        <v>3227.5</v>
      </c>
      <c r="I241" s="7">
        <v>2494.6799999999998</v>
      </c>
      <c r="J241" s="7">
        <v>3502.84</v>
      </c>
      <c r="K241" s="7">
        <v>4165.78</v>
      </c>
      <c r="L241" s="7">
        <v>3189.68</v>
      </c>
      <c r="M241" s="7">
        <v>0</v>
      </c>
      <c r="N241" s="7">
        <v>14679.53</v>
      </c>
      <c r="O241" s="7">
        <v>7091.94</v>
      </c>
      <c r="P241" s="7">
        <v>1555.79</v>
      </c>
      <c r="Q241" s="7">
        <v>4851.46</v>
      </c>
      <c r="R241" s="7">
        <v>3733.77</v>
      </c>
      <c r="S241" s="7">
        <v>15260.27</v>
      </c>
      <c r="T241" s="7">
        <v>6330.71</v>
      </c>
      <c r="U241" s="7">
        <v>6478.41</v>
      </c>
      <c r="V241" s="7">
        <v>3411.96</v>
      </c>
      <c r="W241" s="7">
        <v>13886.38</v>
      </c>
      <c r="X241" s="7">
        <v>14493.26</v>
      </c>
      <c r="Y241" s="7">
        <v>8260.2900000000009</v>
      </c>
      <c r="Z241" s="7">
        <v>11182.26</v>
      </c>
      <c r="AA241" s="7">
        <v>2046.4</v>
      </c>
      <c r="AB241" s="7">
        <v>454.27</v>
      </c>
      <c r="AC241" s="7">
        <v>22320.02</v>
      </c>
      <c r="AD241" s="7">
        <v>215907.79</v>
      </c>
    </row>
    <row r="242" spans="3:30" x14ac:dyDescent="0.2">
      <c r="C242" t="s">
        <v>2</v>
      </c>
      <c r="D242" s="7" t="s">
        <v>2</v>
      </c>
      <c r="E242" s="7" t="s">
        <v>2</v>
      </c>
      <c r="F242" s="7" t="s">
        <v>2</v>
      </c>
      <c r="G242" s="7" t="s">
        <v>2</v>
      </c>
      <c r="H242" s="7" t="s">
        <v>2</v>
      </c>
      <c r="I242" s="7" t="s">
        <v>2</v>
      </c>
      <c r="J242" s="7" t="s">
        <v>2</v>
      </c>
      <c r="K242" s="7" t="s">
        <v>2</v>
      </c>
      <c r="L242" s="7" t="s">
        <v>2</v>
      </c>
      <c r="M242" s="7" t="s">
        <v>2</v>
      </c>
      <c r="N242" s="7" t="s">
        <v>2</v>
      </c>
      <c r="O242" s="7" t="s">
        <v>2</v>
      </c>
      <c r="P242" s="7" t="s">
        <v>2</v>
      </c>
      <c r="Q242" s="7" t="s">
        <v>2</v>
      </c>
      <c r="R242" s="7" t="s">
        <v>2</v>
      </c>
      <c r="S242" s="7" t="s">
        <v>2</v>
      </c>
      <c r="T242" s="7" t="s">
        <v>2</v>
      </c>
      <c r="U242" s="7" t="s">
        <v>2</v>
      </c>
      <c r="V242" s="7" t="s">
        <v>2</v>
      </c>
      <c r="W242" s="7" t="s">
        <v>2</v>
      </c>
      <c r="X242" s="7" t="s">
        <v>2</v>
      </c>
      <c r="Y242" s="7" t="s">
        <v>2</v>
      </c>
      <c r="Z242" s="7" t="s">
        <v>2</v>
      </c>
      <c r="AA242" s="7" t="s">
        <v>2</v>
      </c>
      <c r="AB242" s="7" t="s">
        <v>2</v>
      </c>
      <c r="AC242" s="7" t="s">
        <v>2</v>
      </c>
      <c r="AD242" s="7" t="s">
        <v>2</v>
      </c>
    </row>
    <row r="243" spans="3:30" x14ac:dyDescent="0.2">
      <c r="C243" t="s">
        <v>232</v>
      </c>
      <c r="D243" s="7">
        <v>2481.56</v>
      </c>
      <c r="E243" s="7">
        <v>643.85</v>
      </c>
      <c r="F243" s="7">
        <v>-1305.1199999999999</v>
      </c>
      <c r="G243" s="7">
        <v>439.94</v>
      </c>
      <c r="H243" s="7">
        <v>10199.5</v>
      </c>
      <c r="I243" s="7">
        <v>1885.32</v>
      </c>
      <c r="J243" s="7">
        <v>5398.16</v>
      </c>
      <c r="K243" s="7">
        <v>6019.22</v>
      </c>
      <c r="L243" s="7">
        <v>8701.32</v>
      </c>
      <c r="M243" s="7">
        <v>0</v>
      </c>
      <c r="N243" s="7">
        <v>-12319.53</v>
      </c>
      <c r="O243" s="7">
        <v>1518.06</v>
      </c>
      <c r="P243" s="7">
        <v>2783.21</v>
      </c>
      <c r="Q243" s="7">
        <v>990.54</v>
      </c>
      <c r="R243" s="7">
        <v>549.23</v>
      </c>
      <c r="S243" s="7">
        <v>2227.73</v>
      </c>
      <c r="T243" s="7">
        <v>1995.29</v>
      </c>
      <c r="U243" s="7">
        <v>10776.59</v>
      </c>
      <c r="V243" s="7">
        <v>171.04</v>
      </c>
      <c r="W243" s="7">
        <v>-11376.38</v>
      </c>
      <c r="X243" s="7">
        <v>-11993.26</v>
      </c>
      <c r="Y243" s="7">
        <v>630.71</v>
      </c>
      <c r="Z243" s="7">
        <v>452.74</v>
      </c>
      <c r="AA243" s="7">
        <v>2849.84</v>
      </c>
      <c r="AB243" s="7">
        <v>-454.27</v>
      </c>
      <c r="AC243" s="7">
        <v>-22320.02</v>
      </c>
      <c r="AD243" s="7">
        <v>945.27</v>
      </c>
    </row>
    <row r="244" spans="3:30" x14ac:dyDescent="0.2">
      <c r="C244" t="s">
        <v>2</v>
      </c>
      <c r="D244" s="7" t="s">
        <v>2</v>
      </c>
      <c r="E244" s="7" t="s">
        <v>2</v>
      </c>
      <c r="F244" s="7" t="s">
        <v>2</v>
      </c>
      <c r="G244" s="7" t="s">
        <v>2</v>
      </c>
      <c r="H244" s="7" t="s">
        <v>2</v>
      </c>
      <c r="I244" s="7" t="s">
        <v>2</v>
      </c>
      <c r="J244" s="7" t="s">
        <v>2</v>
      </c>
      <c r="K244" s="7" t="s">
        <v>2</v>
      </c>
      <c r="L244" s="7" t="s">
        <v>2</v>
      </c>
      <c r="M244" s="7" t="s">
        <v>2</v>
      </c>
      <c r="N244" s="7" t="s">
        <v>2</v>
      </c>
      <c r="O244" s="7" t="s">
        <v>2</v>
      </c>
      <c r="P244" s="7" t="s">
        <v>2</v>
      </c>
      <c r="Q244" s="7" t="s">
        <v>2</v>
      </c>
      <c r="R244" s="7" t="s">
        <v>2</v>
      </c>
      <c r="S244" s="7" t="s">
        <v>2</v>
      </c>
      <c r="T244" s="7" t="s">
        <v>2</v>
      </c>
      <c r="U244" s="7" t="s">
        <v>2</v>
      </c>
      <c r="V244" s="7" t="s">
        <v>2</v>
      </c>
      <c r="W244" s="7" t="s">
        <v>2</v>
      </c>
      <c r="X244" s="7" t="s">
        <v>2</v>
      </c>
      <c r="Y244" s="7" t="s">
        <v>2</v>
      </c>
      <c r="Z244" s="7" t="s">
        <v>2</v>
      </c>
      <c r="AA244" s="7" t="s">
        <v>2</v>
      </c>
      <c r="AB244" s="7" t="s">
        <v>2</v>
      </c>
      <c r="AC244" s="7" t="s">
        <v>2</v>
      </c>
      <c r="AD244" s="7" t="s">
        <v>2</v>
      </c>
    </row>
    <row r="245" spans="3:30" x14ac:dyDescent="0.2">
      <c r="C245" t="s">
        <v>259</v>
      </c>
      <c r="D245" s="7" t="s">
        <v>2</v>
      </c>
      <c r="E245" s="7" t="s">
        <v>2</v>
      </c>
      <c r="F245" s="7" t="s">
        <v>2</v>
      </c>
      <c r="G245" s="7" t="s">
        <v>2</v>
      </c>
      <c r="H245" s="7" t="s">
        <v>2</v>
      </c>
      <c r="I245" s="7" t="s">
        <v>2</v>
      </c>
      <c r="J245" s="7" t="s">
        <v>2</v>
      </c>
      <c r="K245" s="7" t="s">
        <v>2</v>
      </c>
      <c r="L245" s="7" t="s">
        <v>2</v>
      </c>
      <c r="M245" s="7" t="s">
        <v>2</v>
      </c>
      <c r="N245" s="7" t="s">
        <v>2</v>
      </c>
      <c r="O245" s="7" t="s">
        <v>2</v>
      </c>
      <c r="P245" s="7" t="s">
        <v>2</v>
      </c>
      <c r="Q245" s="7" t="s">
        <v>2</v>
      </c>
      <c r="R245" s="7" t="s">
        <v>2</v>
      </c>
      <c r="S245" s="7" t="s">
        <v>2</v>
      </c>
      <c r="T245" s="7" t="s">
        <v>2</v>
      </c>
      <c r="U245" s="7" t="s">
        <v>2</v>
      </c>
      <c r="V245" s="7" t="s">
        <v>2</v>
      </c>
      <c r="W245" s="7" t="s">
        <v>2</v>
      </c>
      <c r="X245" s="7" t="s">
        <v>2</v>
      </c>
      <c r="Y245" s="7" t="s">
        <v>2</v>
      </c>
      <c r="Z245" s="7" t="s">
        <v>2</v>
      </c>
      <c r="AA245" s="7" t="s">
        <v>2</v>
      </c>
      <c r="AB245" s="7" t="s">
        <v>2</v>
      </c>
      <c r="AC245" s="7" t="s">
        <v>2</v>
      </c>
      <c r="AD245" s="7" t="s">
        <v>2</v>
      </c>
    </row>
    <row r="246" spans="3:30" x14ac:dyDescent="0.2">
      <c r="C246" t="s">
        <v>260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</row>
    <row r="247" spans="3:30" x14ac:dyDescent="0.2">
      <c r="C247" t="s">
        <v>261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3:30" x14ac:dyDescent="0.2">
      <c r="C248" t="s">
        <v>262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3:30" x14ac:dyDescent="0.2">
      <c r="C249" t="s">
        <v>263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3:30" x14ac:dyDescent="0.2">
      <c r="C250" t="s">
        <v>264</v>
      </c>
      <c r="D250" s="7">
        <v>-666.82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-628.53</v>
      </c>
      <c r="Z250" s="7">
        <v>0</v>
      </c>
      <c r="AA250" s="7">
        <v>0</v>
      </c>
      <c r="AB250" s="7">
        <v>0</v>
      </c>
      <c r="AC250" s="7">
        <v>0</v>
      </c>
      <c r="AD250" s="7">
        <v>-1295.3499999999999</v>
      </c>
    </row>
    <row r="251" spans="3:30" x14ac:dyDescent="0.2">
      <c r="C251" t="s">
        <v>265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3:30" x14ac:dyDescent="0.2">
      <c r="C252" t="s">
        <v>266</v>
      </c>
      <c r="D252" s="7">
        <v>0</v>
      </c>
      <c r="E252" s="7">
        <v>-18.510000000000002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-71.91</v>
      </c>
      <c r="P252" s="7">
        <v>0</v>
      </c>
      <c r="Q252" s="7">
        <v>-80.760000000000005</v>
      </c>
      <c r="R252" s="7">
        <v>0</v>
      </c>
      <c r="S252" s="7">
        <v>-320.18</v>
      </c>
      <c r="T252" s="7">
        <v>-76.28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-567.64</v>
      </c>
    </row>
    <row r="253" spans="3:30" x14ac:dyDescent="0.2">
      <c r="C253" t="s">
        <v>267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-60.48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-160.59</v>
      </c>
      <c r="AC253" s="7">
        <v>0</v>
      </c>
      <c r="AD253" s="7">
        <v>-221.07</v>
      </c>
    </row>
    <row r="254" spans="3:30" x14ac:dyDescent="0.2">
      <c r="C254" t="s">
        <v>268</v>
      </c>
      <c r="D254" s="7">
        <v>0</v>
      </c>
      <c r="E254" s="7">
        <v>0</v>
      </c>
      <c r="F254" s="7">
        <v>-22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-124</v>
      </c>
      <c r="AD254" s="7">
        <v>-146</v>
      </c>
    </row>
    <row r="255" spans="3:30" x14ac:dyDescent="0.2">
      <c r="C255" t="s">
        <v>269</v>
      </c>
      <c r="D255" s="7">
        <v>0</v>
      </c>
      <c r="E255" s="7">
        <v>0</v>
      </c>
      <c r="F255" s="7">
        <v>-174.73</v>
      </c>
      <c r="G255" s="7">
        <v>0</v>
      </c>
      <c r="H255" s="7">
        <v>-119.04</v>
      </c>
      <c r="I255" s="7">
        <v>0</v>
      </c>
      <c r="J255" s="7">
        <v>0</v>
      </c>
      <c r="K255" s="7">
        <v>-13.7</v>
      </c>
      <c r="L255" s="7">
        <v>0</v>
      </c>
      <c r="M255" s="7">
        <v>0</v>
      </c>
      <c r="N255" s="7">
        <v>0</v>
      </c>
      <c r="O255" s="7">
        <v>-16.41</v>
      </c>
      <c r="P255" s="7">
        <v>0</v>
      </c>
      <c r="Q255" s="7">
        <v>0</v>
      </c>
      <c r="R255" s="7">
        <v>0</v>
      </c>
      <c r="S255" s="7">
        <v>-229.34</v>
      </c>
      <c r="T255" s="7">
        <v>-1293.1300000000001</v>
      </c>
      <c r="U255" s="7">
        <v>0</v>
      </c>
      <c r="V255" s="7">
        <v>0</v>
      </c>
      <c r="W255" s="7">
        <v>-296.98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-2143.33</v>
      </c>
    </row>
    <row r="256" spans="3:30" x14ac:dyDescent="0.2">
      <c r="C256" t="s">
        <v>270</v>
      </c>
      <c r="D256" s="7">
        <v>0</v>
      </c>
      <c r="E256" s="7">
        <v>-53.14</v>
      </c>
      <c r="F256" s="7">
        <v>-70.150000000000006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-3450.34</v>
      </c>
      <c r="O256" s="7">
        <v>-67.099999999999994</v>
      </c>
      <c r="P256" s="7">
        <v>0</v>
      </c>
      <c r="Q256" s="7">
        <v>0</v>
      </c>
      <c r="R256" s="7">
        <v>-31.69</v>
      </c>
      <c r="S256" s="7">
        <v>-72.36</v>
      </c>
      <c r="T256" s="7">
        <v>-2.2599999999999998</v>
      </c>
      <c r="U256" s="7">
        <v>0</v>
      </c>
      <c r="V256" s="7">
        <v>0</v>
      </c>
      <c r="W256" s="7">
        <v>-3464.09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-7211.13</v>
      </c>
    </row>
    <row r="257" spans="3:30" x14ac:dyDescent="0.2">
      <c r="C257" t="s">
        <v>271</v>
      </c>
      <c r="D257" s="7">
        <v>0</v>
      </c>
      <c r="E257" s="7">
        <v>0</v>
      </c>
      <c r="F257" s="7">
        <v>-372.23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-372.23</v>
      </c>
    </row>
    <row r="258" spans="3:30" x14ac:dyDescent="0.2">
      <c r="C258" t="s">
        <v>272</v>
      </c>
      <c r="D258" s="7">
        <v>-1725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-1725</v>
      </c>
    </row>
    <row r="259" spans="3:30" x14ac:dyDescent="0.2">
      <c r="C259" t="s">
        <v>273</v>
      </c>
      <c r="D259" s="7">
        <v>0</v>
      </c>
      <c r="E259" s="7">
        <v>-20.99</v>
      </c>
      <c r="F259" s="7">
        <v>-2649.81</v>
      </c>
      <c r="G259" s="7">
        <v>-19.36</v>
      </c>
      <c r="H259" s="7">
        <v>-269.69</v>
      </c>
      <c r="I259" s="7">
        <v>-12.9</v>
      </c>
      <c r="J259" s="7">
        <v>-22.58</v>
      </c>
      <c r="K259" s="7">
        <v>-19.350000000000001</v>
      </c>
      <c r="L259" s="7">
        <v>-19.350000000000001</v>
      </c>
      <c r="M259" s="7">
        <v>0</v>
      </c>
      <c r="N259" s="7">
        <v>-128.86000000000001</v>
      </c>
      <c r="O259" s="7">
        <v>-639.28</v>
      </c>
      <c r="P259" s="7">
        <v>0</v>
      </c>
      <c r="Q259" s="7">
        <v>0</v>
      </c>
      <c r="R259" s="7">
        <v>-219.19</v>
      </c>
      <c r="S259" s="7">
        <v>0</v>
      </c>
      <c r="T259" s="7">
        <v>-50.99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-3.22</v>
      </c>
      <c r="AD259" s="7">
        <v>-4075.57</v>
      </c>
    </row>
    <row r="260" spans="3:30" x14ac:dyDescent="0.2">
      <c r="C260" t="s">
        <v>274</v>
      </c>
      <c r="D260" s="7">
        <v>0</v>
      </c>
      <c r="E260" s="7">
        <v>-285.23</v>
      </c>
      <c r="F260" s="7">
        <v>-114.09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-13.5</v>
      </c>
      <c r="P260" s="7">
        <v>0</v>
      </c>
      <c r="Q260" s="7">
        <v>0</v>
      </c>
      <c r="R260" s="7">
        <v>0</v>
      </c>
      <c r="S260" s="7">
        <v>-1605.13</v>
      </c>
      <c r="T260" s="7">
        <v>0</v>
      </c>
      <c r="U260" s="7">
        <v>0</v>
      </c>
      <c r="V260" s="7">
        <v>0</v>
      </c>
      <c r="W260" s="7">
        <v>-220.53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-2238.48</v>
      </c>
    </row>
    <row r="261" spans="3:30" x14ac:dyDescent="0.2">
      <c r="C261" t="s">
        <v>275</v>
      </c>
      <c r="D261" s="7">
        <v>-121.31</v>
      </c>
      <c r="E261" s="7">
        <v>0</v>
      </c>
      <c r="F261" s="7">
        <v>-94.44</v>
      </c>
      <c r="G261" s="7">
        <v>0</v>
      </c>
      <c r="H261" s="7">
        <v>-10.02</v>
      </c>
      <c r="I261" s="7">
        <v>0</v>
      </c>
      <c r="J261" s="7">
        <v>0</v>
      </c>
      <c r="K261" s="7">
        <v>-61.13</v>
      </c>
      <c r="L261" s="7">
        <v>0</v>
      </c>
      <c r="M261" s="7">
        <v>0</v>
      </c>
      <c r="N261" s="7">
        <v>0</v>
      </c>
      <c r="O261" s="7">
        <v>-34.799999999999997</v>
      </c>
      <c r="P261" s="7">
        <v>0</v>
      </c>
      <c r="Q261" s="7">
        <v>0</v>
      </c>
      <c r="R261" s="7">
        <v>0</v>
      </c>
      <c r="S261" s="7">
        <v>-213.03</v>
      </c>
      <c r="T261" s="7">
        <v>-530.75</v>
      </c>
      <c r="U261" s="7">
        <v>0</v>
      </c>
      <c r="V261" s="7">
        <v>0</v>
      </c>
      <c r="W261" s="7">
        <v>-199.7</v>
      </c>
      <c r="X261" s="7">
        <v>-1161.43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-2426.61</v>
      </c>
    </row>
    <row r="262" spans="3:30" x14ac:dyDescent="0.2">
      <c r="C262" t="s">
        <v>276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3:30" x14ac:dyDescent="0.2">
      <c r="C263" t="s">
        <v>277</v>
      </c>
      <c r="D263" s="7">
        <v>0</v>
      </c>
      <c r="E263" s="7">
        <v>0</v>
      </c>
      <c r="F263" s="7">
        <v>-169.03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-30.67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-199.7</v>
      </c>
    </row>
    <row r="264" spans="3:30" x14ac:dyDescent="0.2">
      <c r="C264" t="s">
        <v>278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3:30" x14ac:dyDescent="0.2">
      <c r="C265" t="s">
        <v>279</v>
      </c>
      <c r="D265" s="7">
        <v>0</v>
      </c>
      <c r="E265" s="7">
        <v>0</v>
      </c>
      <c r="F265" s="7">
        <v>-209.51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-39.53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-249.04</v>
      </c>
    </row>
    <row r="266" spans="3:30" x14ac:dyDescent="0.2">
      <c r="C266" t="s">
        <v>280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-3100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-3100</v>
      </c>
    </row>
    <row r="267" spans="3:30" x14ac:dyDescent="0.2">
      <c r="C267" t="s">
        <v>281</v>
      </c>
      <c r="D267" s="7">
        <v>0</v>
      </c>
      <c r="E267" s="7">
        <v>-29.69</v>
      </c>
      <c r="F267" s="7">
        <v>-287.2</v>
      </c>
      <c r="G267" s="7">
        <v>-54.43</v>
      </c>
      <c r="H267" s="7">
        <v>-61.15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-52.91</v>
      </c>
      <c r="O267" s="7">
        <v>-227.24</v>
      </c>
      <c r="P267" s="7">
        <v>0</v>
      </c>
      <c r="Q267" s="7">
        <v>-84.13</v>
      </c>
      <c r="R267" s="7">
        <v>-298.54000000000002</v>
      </c>
      <c r="S267" s="7">
        <v>-341.53</v>
      </c>
      <c r="T267" s="7">
        <v>-389.74</v>
      </c>
      <c r="U267" s="7">
        <v>0</v>
      </c>
      <c r="V267" s="7">
        <v>0</v>
      </c>
      <c r="W267" s="7">
        <v>-257.56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-1053.8900000000001</v>
      </c>
      <c r="AD267" s="7">
        <v>-3138.01</v>
      </c>
    </row>
    <row r="268" spans="3:30" x14ac:dyDescent="0.2">
      <c r="C268" t="s">
        <v>282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3:30" x14ac:dyDescent="0.2">
      <c r="C269" t="s">
        <v>283</v>
      </c>
      <c r="D269" s="7">
        <v>0</v>
      </c>
      <c r="E269" s="7">
        <v>0</v>
      </c>
      <c r="F269" s="7">
        <v>-124.64</v>
      </c>
      <c r="G269" s="7">
        <v>-4.88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-2763.55</v>
      </c>
      <c r="O269" s="7">
        <v>-106.02</v>
      </c>
      <c r="P269" s="7">
        <v>0</v>
      </c>
      <c r="Q269" s="7">
        <v>-605.17999999999995</v>
      </c>
      <c r="R269" s="7">
        <v>-675.03</v>
      </c>
      <c r="S269" s="7">
        <v>-144.88999999999999</v>
      </c>
      <c r="T269" s="7">
        <v>0</v>
      </c>
      <c r="U269" s="7">
        <v>0</v>
      </c>
      <c r="V269" s="7">
        <v>0</v>
      </c>
      <c r="W269" s="7">
        <v>-36.68</v>
      </c>
      <c r="X269" s="7">
        <v>0</v>
      </c>
      <c r="Y269" s="7">
        <v>-324.36</v>
      </c>
      <c r="Z269" s="7">
        <v>-301.37</v>
      </c>
      <c r="AA269" s="7">
        <v>-30.82</v>
      </c>
      <c r="AB269" s="7">
        <v>0</v>
      </c>
      <c r="AC269" s="7">
        <v>0</v>
      </c>
      <c r="AD269" s="7">
        <v>-5117.42</v>
      </c>
    </row>
    <row r="270" spans="3:30" x14ac:dyDescent="0.2">
      <c r="C270" t="s">
        <v>284</v>
      </c>
      <c r="D270" s="7">
        <v>-155.19999999999999</v>
      </c>
      <c r="E270" s="7">
        <v>0</v>
      </c>
      <c r="F270" s="7">
        <v>-276.83</v>
      </c>
      <c r="G270" s="7">
        <v>-13.99</v>
      </c>
      <c r="H270" s="7">
        <v>0</v>
      </c>
      <c r="I270" s="7">
        <v>0</v>
      </c>
      <c r="J270" s="7">
        <v>0</v>
      </c>
      <c r="K270" s="7">
        <v>-2.37</v>
      </c>
      <c r="L270" s="7">
        <v>0</v>
      </c>
      <c r="M270" s="7">
        <v>0</v>
      </c>
      <c r="N270" s="7">
        <v>0</v>
      </c>
      <c r="O270" s="7">
        <v>-44.85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-253.75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-746.99</v>
      </c>
    </row>
    <row r="271" spans="3:30" x14ac:dyDescent="0.2">
      <c r="C271" t="s">
        <v>285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3:30" x14ac:dyDescent="0.2">
      <c r="C272" t="s">
        <v>286</v>
      </c>
      <c r="D272" s="7">
        <v>0</v>
      </c>
      <c r="E272" s="7">
        <v>-8.5</v>
      </c>
      <c r="F272" s="7">
        <v>-335.52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-116.26</v>
      </c>
      <c r="M272" s="7">
        <v>0</v>
      </c>
      <c r="N272" s="7">
        <v>-84.65</v>
      </c>
      <c r="O272" s="7">
        <v>0</v>
      </c>
      <c r="P272" s="7">
        <v>0</v>
      </c>
      <c r="Q272" s="7">
        <v>-2.99</v>
      </c>
      <c r="R272" s="7">
        <v>-9.57</v>
      </c>
      <c r="S272" s="7">
        <v>-64.61</v>
      </c>
      <c r="T272" s="7">
        <v>-156.69999999999999</v>
      </c>
      <c r="U272" s="7">
        <v>0</v>
      </c>
      <c r="V272" s="7">
        <v>-272.54000000000002</v>
      </c>
      <c r="W272" s="7">
        <v>-100.66</v>
      </c>
      <c r="X272" s="7">
        <v>-93.33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-1245.33</v>
      </c>
    </row>
    <row r="273" spans="3:30" x14ac:dyDescent="0.2">
      <c r="C273" t="s">
        <v>287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3:30" x14ac:dyDescent="0.2">
      <c r="C274" t="s">
        <v>288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3:30" x14ac:dyDescent="0.2">
      <c r="C275" t="s">
        <v>289</v>
      </c>
      <c r="D275" s="7">
        <v>0</v>
      </c>
      <c r="E275" s="7">
        <v>0</v>
      </c>
      <c r="F275" s="7">
        <v>-51.01</v>
      </c>
      <c r="G275" s="7">
        <v>0</v>
      </c>
      <c r="H275" s="7">
        <v>-22.73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-84.97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-158.71</v>
      </c>
    </row>
    <row r="276" spans="3:30" x14ac:dyDescent="0.2">
      <c r="C276" t="s">
        <v>290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-2611.69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-2611.69</v>
      </c>
    </row>
    <row r="277" spans="3:30" x14ac:dyDescent="0.2">
      <c r="C277" t="s">
        <v>291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3:30" x14ac:dyDescent="0.2">
      <c r="C278" t="s">
        <v>292</v>
      </c>
      <c r="D278" s="7">
        <v>0</v>
      </c>
      <c r="E278" s="7">
        <v>-354.76</v>
      </c>
      <c r="F278" s="7">
        <v>-382.39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-86.91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-824.06</v>
      </c>
    </row>
    <row r="279" spans="3:30" x14ac:dyDescent="0.2">
      <c r="C279" t="s">
        <v>293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3:30" x14ac:dyDescent="0.2">
      <c r="C280" t="s">
        <v>294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3:30" x14ac:dyDescent="0.2">
      <c r="C281" t="s">
        <v>295</v>
      </c>
      <c r="D281" s="7">
        <v>-12522.64</v>
      </c>
      <c r="E281" s="7">
        <v>-3993.58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-1578.08</v>
      </c>
      <c r="Z281" s="7">
        <v>-1281.82</v>
      </c>
      <c r="AA281" s="7">
        <v>0</v>
      </c>
      <c r="AB281" s="7">
        <v>0</v>
      </c>
      <c r="AC281" s="7">
        <v>0</v>
      </c>
      <c r="AD281" s="7">
        <v>-19376.12</v>
      </c>
    </row>
    <row r="282" spans="3:30" x14ac:dyDescent="0.2">
      <c r="C282" t="s">
        <v>296</v>
      </c>
      <c r="D282" s="7">
        <v>-8229.26</v>
      </c>
      <c r="E282" s="7">
        <v>-4631.96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-12861.22</v>
      </c>
    </row>
    <row r="283" spans="3:30" x14ac:dyDescent="0.2">
      <c r="C283" t="s">
        <v>297</v>
      </c>
      <c r="D283" s="7">
        <v>-1369.17</v>
      </c>
      <c r="E283" s="7">
        <v>-200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-1569.17</v>
      </c>
    </row>
    <row r="284" spans="3:30" x14ac:dyDescent="0.2">
      <c r="C284" t="s">
        <v>298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3:30" x14ac:dyDescent="0.2">
      <c r="C285" t="s">
        <v>299</v>
      </c>
      <c r="D285" s="7">
        <v>0</v>
      </c>
      <c r="E285" s="7">
        <v>0</v>
      </c>
      <c r="F285" s="7">
        <v>2480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8400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-1235</v>
      </c>
      <c r="AA285" s="7">
        <v>0</v>
      </c>
      <c r="AB285" s="7">
        <v>0</v>
      </c>
      <c r="AC285" s="7">
        <v>0</v>
      </c>
      <c r="AD285" s="7">
        <v>9645</v>
      </c>
    </row>
    <row r="286" spans="3:30" x14ac:dyDescent="0.2">
      <c r="C286" t="s">
        <v>300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3:30" x14ac:dyDescent="0.2">
      <c r="C287" t="s">
        <v>301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-2350</v>
      </c>
      <c r="AD287" s="7">
        <v>-2350</v>
      </c>
    </row>
    <row r="288" spans="3:30" x14ac:dyDescent="0.2">
      <c r="C288" t="s">
        <v>302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3:30" x14ac:dyDescent="0.2">
      <c r="C289" t="s">
        <v>303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3:30" x14ac:dyDescent="0.2">
      <c r="C290" t="s">
        <v>304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3:30" x14ac:dyDescent="0.2">
      <c r="C291" t="s">
        <v>305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3:30" x14ac:dyDescent="0.2">
      <c r="C292" t="s">
        <v>306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3:30" x14ac:dyDescent="0.2">
      <c r="C293" t="s">
        <v>307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3:30" x14ac:dyDescent="0.2">
      <c r="C294" t="s">
        <v>308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3:30" x14ac:dyDescent="0.2">
      <c r="C295" t="s">
        <v>309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283.33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476.05</v>
      </c>
      <c r="X295" s="7">
        <v>43.56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802.94</v>
      </c>
    </row>
    <row r="296" spans="3:30" x14ac:dyDescent="0.2">
      <c r="C296" t="s">
        <v>310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3:30" x14ac:dyDescent="0.2">
      <c r="C297" t="s">
        <v>311</v>
      </c>
      <c r="D297" s="7">
        <v>0</v>
      </c>
      <c r="E297" s="7">
        <v>354.76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3149.03</v>
      </c>
      <c r="X297" s="7">
        <v>959.46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4463.25</v>
      </c>
    </row>
    <row r="298" spans="3:30" x14ac:dyDescent="0.2">
      <c r="C298" t="s">
        <v>312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3:30" x14ac:dyDescent="0.2">
      <c r="C299" t="s">
        <v>313</v>
      </c>
      <c r="D299" s="7">
        <v>-4097.3</v>
      </c>
      <c r="E299" s="7">
        <v>-1539.22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-5636.52</v>
      </c>
    </row>
    <row r="300" spans="3:30" x14ac:dyDescent="0.2">
      <c r="C300" t="s">
        <v>314</v>
      </c>
      <c r="D300" s="7">
        <v>30500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20100</v>
      </c>
      <c r="Y300" s="7">
        <v>800</v>
      </c>
      <c r="Z300" s="7">
        <v>4500</v>
      </c>
      <c r="AA300" s="7">
        <v>0</v>
      </c>
      <c r="AB300" s="7">
        <v>33000</v>
      </c>
      <c r="AC300" s="7">
        <v>9500</v>
      </c>
      <c r="AD300" s="7">
        <v>98400</v>
      </c>
    </row>
    <row r="301" spans="3:30" x14ac:dyDescent="0.2">
      <c r="C301" t="s">
        <v>315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11600</v>
      </c>
      <c r="Y301" s="7">
        <v>0</v>
      </c>
      <c r="Z301" s="7">
        <v>0</v>
      </c>
      <c r="AA301" s="7">
        <v>-4000</v>
      </c>
      <c r="AB301" s="7">
        <v>0</v>
      </c>
      <c r="AC301" s="7">
        <v>-1250</v>
      </c>
      <c r="AD301" s="7">
        <v>6350</v>
      </c>
    </row>
    <row r="302" spans="3:30" x14ac:dyDescent="0.2">
      <c r="C302" t="s">
        <v>316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3:30" x14ac:dyDescent="0.2">
      <c r="C303" t="s">
        <v>317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3:30" x14ac:dyDescent="0.2">
      <c r="C304" t="s">
        <v>318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3:30" x14ac:dyDescent="0.2">
      <c r="C305" t="s">
        <v>319</v>
      </c>
      <c r="D305" s="7">
        <v>1613.3</v>
      </c>
      <c r="E305" s="7">
        <v>-10780.82</v>
      </c>
      <c r="F305" s="7">
        <v>-2853.58</v>
      </c>
      <c r="G305" s="7">
        <v>-92.66</v>
      </c>
      <c r="H305" s="7">
        <v>-482.63</v>
      </c>
      <c r="I305" s="7">
        <v>-12.9</v>
      </c>
      <c r="J305" s="7">
        <v>-22.58</v>
      </c>
      <c r="K305" s="7">
        <v>-96.55</v>
      </c>
      <c r="L305" s="7">
        <v>-166.28</v>
      </c>
      <c r="M305" s="7">
        <v>0</v>
      </c>
      <c r="N305" s="7">
        <v>2203.02</v>
      </c>
      <c r="O305" s="7">
        <v>-1281.5899999999999</v>
      </c>
      <c r="P305" s="7">
        <v>0</v>
      </c>
      <c r="Q305" s="7">
        <v>-773.06</v>
      </c>
      <c r="R305" s="7">
        <v>-1320.93</v>
      </c>
      <c r="S305" s="7">
        <v>-3076.04</v>
      </c>
      <c r="T305" s="7">
        <v>-2539.38</v>
      </c>
      <c r="U305" s="7">
        <v>0</v>
      </c>
      <c r="V305" s="7">
        <v>-272.54000000000002</v>
      </c>
      <c r="W305" s="7">
        <v>-6916.56</v>
      </c>
      <c r="X305" s="7">
        <v>31448.26</v>
      </c>
      <c r="Y305" s="7">
        <v>-1730.97</v>
      </c>
      <c r="Z305" s="7">
        <v>1681.81</v>
      </c>
      <c r="AA305" s="7">
        <v>-4030.82</v>
      </c>
      <c r="AB305" s="7">
        <v>32839.410000000003</v>
      </c>
      <c r="AC305" s="7">
        <v>4718.8900000000003</v>
      </c>
      <c r="AD305" s="7">
        <v>38054.800000000003</v>
      </c>
    </row>
    <row r="306" spans="3:30" x14ac:dyDescent="0.2">
      <c r="C306" t="s">
        <v>2</v>
      </c>
      <c r="D306" s="7" t="s">
        <v>2</v>
      </c>
      <c r="E306" s="7" t="s">
        <v>2</v>
      </c>
      <c r="F306" s="7" t="s">
        <v>2</v>
      </c>
      <c r="G306" s="7" t="s">
        <v>2</v>
      </c>
      <c r="H306" s="7" t="s">
        <v>2</v>
      </c>
      <c r="I306" s="7" t="s">
        <v>2</v>
      </c>
      <c r="J306" s="7" t="s">
        <v>2</v>
      </c>
      <c r="K306" s="7" t="s">
        <v>2</v>
      </c>
      <c r="L306" s="7" t="s">
        <v>2</v>
      </c>
      <c r="M306" s="7" t="s">
        <v>2</v>
      </c>
      <c r="N306" s="7" t="s">
        <v>2</v>
      </c>
      <c r="O306" s="7" t="s">
        <v>2</v>
      </c>
      <c r="P306" s="7" t="s">
        <v>2</v>
      </c>
      <c r="Q306" s="7" t="s">
        <v>2</v>
      </c>
      <c r="R306" s="7" t="s">
        <v>2</v>
      </c>
      <c r="S306" s="7" t="s">
        <v>2</v>
      </c>
      <c r="T306" s="7" t="s">
        <v>2</v>
      </c>
      <c r="U306" s="7" t="s">
        <v>2</v>
      </c>
      <c r="V306" s="7" t="s">
        <v>2</v>
      </c>
      <c r="W306" s="7" t="s">
        <v>2</v>
      </c>
      <c r="X306" s="7" t="s">
        <v>2</v>
      </c>
      <c r="Y306" s="7" t="s">
        <v>2</v>
      </c>
      <c r="Z306" s="7" t="s">
        <v>2</v>
      </c>
      <c r="AA306" s="7" t="s">
        <v>2</v>
      </c>
      <c r="AB306" s="7" t="s">
        <v>2</v>
      </c>
      <c r="AC306" s="7" t="s">
        <v>2</v>
      </c>
      <c r="AD306" s="7" t="s">
        <v>2</v>
      </c>
    </row>
    <row r="307" spans="3:30" x14ac:dyDescent="0.2">
      <c r="C307" t="s">
        <v>320</v>
      </c>
      <c r="D307" s="7">
        <v>4094.86</v>
      </c>
      <c r="E307" s="7">
        <v>-10136.969999999999</v>
      </c>
      <c r="F307" s="7">
        <v>-4158.7</v>
      </c>
      <c r="G307" s="7">
        <v>347.28</v>
      </c>
      <c r="H307" s="7">
        <v>9716.8700000000008</v>
      </c>
      <c r="I307" s="7">
        <v>1872.42</v>
      </c>
      <c r="J307" s="7">
        <v>5375.58</v>
      </c>
      <c r="K307" s="7">
        <v>5922.67</v>
      </c>
      <c r="L307" s="7">
        <v>8535.0400000000009</v>
      </c>
      <c r="M307" s="7">
        <v>0</v>
      </c>
      <c r="N307" s="7">
        <v>-10116.51</v>
      </c>
      <c r="O307" s="7">
        <v>236.47</v>
      </c>
      <c r="P307" s="7">
        <v>2783.21</v>
      </c>
      <c r="Q307" s="7">
        <v>217.48</v>
      </c>
      <c r="R307" s="7">
        <v>-771.7</v>
      </c>
      <c r="S307" s="7">
        <v>-848.31</v>
      </c>
      <c r="T307" s="7">
        <v>-544.09</v>
      </c>
      <c r="U307" s="7">
        <v>10776.59</v>
      </c>
      <c r="V307" s="7">
        <v>-101.5</v>
      </c>
      <c r="W307" s="7">
        <v>-18292.939999999999</v>
      </c>
      <c r="X307" s="7">
        <v>19455</v>
      </c>
      <c r="Y307" s="7">
        <v>-1100.26</v>
      </c>
      <c r="Z307" s="7">
        <v>2134.5500000000002</v>
      </c>
      <c r="AA307" s="7">
        <v>-1180.98</v>
      </c>
      <c r="AB307" s="7">
        <v>32385.14</v>
      </c>
      <c r="AC307" s="7">
        <v>-17601.13</v>
      </c>
      <c r="AD307" s="7">
        <v>39000.07</v>
      </c>
    </row>
    <row r="308" spans="3:30" x14ac:dyDescent="0.2">
      <c r="C308" t="s">
        <v>2</v>
      </c>
      <c r="D308" s="7" t="s">
        <v>2</v>
      </c>
      <c r="E308" s="7" t="s">
        <v>2</v>
      </c>
      <c r="F308" s="7" t="s">
        <v>2</v>
      </c>
      <c r="G308" s="7" t="s">
        <v>2</v>
      </c>
      <c r="H308" s="7" t="s">
        <v>2</v>
      </c>
      <c r="I308" s="7" t="s">
        <v>2</v>
      </c>
      <c r="J308" s="7" t="s">
        <v>2</v>
      </c>
      <c r="K308" s="7" t="s">
        <v>2</v>
      </c>
      <c r="L308" s="7" t="s">
        <v>2</v>
      </c>
      <c r="M308" s="7" t="s">
        <v>2</v>
      </c>
      <c r="N308" s="7" t="s">
        <v>2</v>
      </c>
      <c r="O308" s="7" t="s">
        <v>2</v>
      </c>
      <c r="P308" s="7" t="s">
        <v>2</v>
      </c>
      <c r="Q308" s="7" t="s">
        <v>2</v>
      </c>
      <c r="R308" s="7" t="s">
        <v>2</v>
      </c>
      <c r="S308" s="7" t="s">
        <v>2</v>
      </c>
      <c r="T308" s="7" t="s">
        <v>2</v>
      </c>
      <c r="U308" s="7" t="s">
        <v>2</v>
      </c>
      <c r="V308" s="7" t="s">
        <v>2</v>
      </c>
      <c r="W308" s="7" t="s">
        <v>2</v>
      </c>
      <c r="X308" s="7" t="s">
        <v>2</v>
      </c>
      <c r="Y308" s="7" t="s">
        <v>2</v>
      </c>
      <c r="Z308" s="7" t="s">
        <v>2</v>
      </c>
      <c r="AA308" s="7" t="s">
        <v>2</v>
      </c>
      <c r="AB308" s="7" t="s">
        <v>2</v>
      </c>
      <c r="AC308" s="7" t="s">
        <v>2</v>
      </c>
      <c r="AD308" s="7" t="s">
        <v>2</v>
      </c>
    </row>
    <row r="309" spans="3:30" x14ac:dyDescent="0.2">
      <c r="C309" t="s">
        <v>321</v>
      </c>
      <c r="D309" s="7">
        <v>-760331.49</v>
      </c>
      <c r="E309" s="7">
        <v>108050.34</v>
      </c>
      <c r="F309" s="7">
        <v>179260.06</v>
      </c>
      <c r="G309" s="7">
        <v>31678.75</v>
      </c>
      <c r="H309" s="7">
        <v>332305.75</v>
      </c>
      <c r="I309" s="7">
        <v>20330.98</v>
      </c>
      <c r="J309" s="7">
        <v>30631.59</v>
      </c>
      <c r="K309" s="7">
        <v>-67178.850000000006</v>
      </c>
      <c r="L309" s="7">
        <v>20974.03</v>
      </c>
      <c r="M309" s="7">
        <v>-10494.61</v>
      </c>
      <c r="N309" s="7">
        <v>-491036.93</v>
      </c>
      <c r="O309" s="7">
        <v>23970.19</v>
      </c>
      <c r="P309" s="7">
        <v>32301.8</v>
      </c>
      <c r="Q309" s="7">
        <v>120683.54</v>
      </c>
      <c r="R309" s="7">
        <v>70003.740000000005</v>
      </c>
      <c r="S309" s="7">
        <v>185301.48</v>
      </c>
      <c r="T309" s="7">
        <v>44049.41</v>
      </c>
      <c r="U309" s="7">
        <v>109351.66</v>
      </c>
      <c r="V309" s="7">
        <v>50888.32</v>
      </c>
      <c r="W309" s="7">
        <v>-228082.26</v>
      </c>
      <c r="X309" s="7">
        <v>65500.46</v>
      </c>
      <c r="Y309" s="7">
        <v>19158.330000000002</v>
      </c>
      <c r="Z309" s="7">
        <v>-50845.11</v>
      </c>
      <c r="AA309" s="7">
        <v>10004.700000000001</v>
      </c>
      <c r="AB309" s="7">
        <v>1101995.3400000001</v>
      </c>
      <c r="AC309" s="7">
        <v>-342289.41</v>
      </c>
      <c r="AD309" s="7">
        <v>606181.81000000006</v>
      </c>
    </row>
    <row r="310" spans="3:30" x14ac:dyDescent="0.2">
      <c r="C310" t="s">
        <v>322</v>
      </c>
      <c r="D310" s="7">
        <v>-756236.63</v>
      </c>
      <c r="E310" s="7">
        <v>97913.37</v>
      </c>
      <c r="F310" s="7">
        <v>175101.36</v>
      </c>
      <c r="G310" s="7">
        <v>32026.03</v>
      </c>
      <c r="H310" s="7">
        <v>342022.62</v>
      </c>
      <c r="I310" s="7">
        <v>22203.4</v>
      </c>
      <c r="J310" s="7">
        <v>36007.17</v>
      </c>
      <c r="K310" s="7">
        <v>-61256.18</v>
      </c>
      <c r="L310" s="7">
        <v>29509.07</v>
      </c>
      <c r="M310" s="7">
        <v>-10494.61</v>
      </c>
      <c r="N310" s="7">
        <v>-501153.44</v>
      </c>
      <c r="O310" s="7">
        <v>24206.66</v>
      </c>
      <c r="P310" s="7">
        <v>35085.01</v>
      </c>
      <c r="Q310" s="7">
        <v>120901.02</v>
      </c>
      <c r="R310" s="7">
        <v>69232.039999999994</v>
      </c>
      <c r="S310" s="7">
        <v>184453.17</v>
      </c>
      <c r="T310" s="7">
        <v>43505.32</v>
      </c>
      <c r="U310" s="7">
        <v>120128.25</v>
      </c>
      <c r="V310" s="7">
        <v>50786.82</v>
      </c>
      <c r="W310" s="7">
        <v>-246375.2</v>
      </c>
      <c r="X310" s="7">
        <v>84955.46</v>
      </c>
      <c r="Y310" s="7">
        <v>18058.07</v>
      </c>
      <c r="Z310" s="7">
        <v>-48710.559999999998</v>
      </c>
      <c r="AA310" s="7">
        <v>8823.7199999999993</v>
      </c>
      <c r="AB310" s="7">
        <v>1134380.48</v>
      </c>
      <c r="AC310" s="7">
        <v>-359890.54</v>
      </c>
      <c r="AD310" s="7">
        <v>645181.88</v>
      </c>
    </row>
    <row r="311" spans="3:30" x14ac:dyDescent="0.2">
      <c r="C311" t="s">
        <v>323</v>
      </c>
      <c r="D311" s="7">
        <v>-750883.66</v>
      </c>
      <c r="E311" s="7">
        <v>104985.63</v>
      </c>
      <c r="F311" s="7">
        <v>174661.49</v>
      </c>
      <c r="G311" s="7">
        <v>32177.7</v>
      </c>
      <c r="H311" s="7">
        <v>342043.02</v>
      </c>
      <c r="I311" s="7">
        <v>22227.41</v>
      </c>
      <c r="J311" s="7">
        <v>36007.17</v>
      </c>
      <c r="K311" s="7">
        <v>-61256.38</v>
      </c>
      <c r="L311" s="7">
        <v>29483.64</v>
      </c>
      <c r="M311" s="7">
        <v>-10494.61</v>
      </c>
      <c r="N311" s="7">
        <v>-501197.84</v>
      </c>
      <c r="O311" s="7">
        <v>23884.39</v>
      </c>
      <c r="P311" s="7">
        <v>35047.72</v>
      </c>
      <c r="Q311" s="7">
        <v>120789.17</v>
      </c>
      <c r="R311" s="7">
        <v>68991.81</v>
      </c>
      <c r="S311" s="7">
        <v>182379.51</v>
      </c>
      <c r="T311" s="7">
        <v>40045.519999999997</v>
      </c>
      <c r="U311" s="7">
        <v>119941.86</v>
      </c>
      <c r="V311" s="7">
        <v>50730.91</v>
      </c>
      <c r="W311" s="7">
        <v>-249861.81</v>
      </c>
      <c r="X311" s="7">
        <v>85313.67</v>
      </c>
      <c r="Y311" s="7">
        <v>17961.63</v>
      </c>
      <c r="Z311" s="7">
        <v>-48710.559999999998</v>
      </c>
      <c r="AA311" s="7">
        <v>8786.48</v>
      </c>
      <c r="AB311" s="7">
        <v>1136462.49</v>
      </c>
      <c r="AC311" s="7">
        <v>-362145.41</v>
      </c>
      <c r="AD311" s="7">
        <v>647370.94999999995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17B-C1E0-4E87-8017-A68F54013656}">
  <sheetPr>
    <tabColor rgb="FFFFFF00"/>
  </sheetPr>
  <dimension ref="C2:AD134"/>
  <sheetViews>
    <sheetView topLeftCell="B1" workbookViewId="0">
      <pane xSplit="2" ySplit="8" topLeftCell="D9" activePane="bottomRight" state="frozen"/>
      <selection activeCell="B1" sqref="B1"/>
      <selection pane="topRight" activeCell="D1" sqref="D1"/>
      <selection pane="bottomLeft" activeCell="B11" sqref="B11"/>
      <selection pane="bottomRight" activeCell="E45" sqref="E45"/>
    </sheetView>
  </sheetViews>
  <sheetFormatPr defaultRowHeight="12.75" x14ac:dyDescent="0.2"/>
  <cols>
    <col min="1" max="2" width="5.140625" customWidth="1"/>
    <col min="3" max="3" width="28.5703125" customWidth="1"/>
    <col min="4" max="4" width="15.7109375" style="10" customWidth="1"/>
    <col min="5" max="29" width="14.7109375" style="10" customWidth="1"/>
    <col min="30" max="30" width="15.7109375" style="10" customWidth="1"/>
  </cols>
  <sheetData>
    <row r="2" spans="3:30" x14ac:dyDescent="0.2">
      <c r="C2" s="1"/>
    </row>
    <row r="3" spans="3:30" ht="16.5" x14ac:dyDescent="0.25">
      <c r="C3" s="5" t="s">
        <v>442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 t="s">
        <v>2</v>
      </c>
    </row>
    <row r="4" spans="3:30" x14ac:dyDescent="0.2">
      <c r="C4" s="3" t="s">
        <v>443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 t="s">
        <v>2</v>
      </c>
    </row>
    <row r="5" spans="3:30" x14ac:dyDescent="0.2">
      <c r="C5" s="3" t="s">
        <v>444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 t="s">
        <v>2</v>
      </c>
    </row>
    <row r="6" spans="3:30" x14ac:dyDescent="0.2">
      <c r="C6" s="3" t="s">
        <v>445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 t="s">
        <v>2</v>
      </c>
    </row>
    <row r="7" spans="3:30" x14ac:dyDescent="0.2">
      <c r="C7" s="6" t="s">
        <v>446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 t="s">
        <v>2</v>
      </c>
    </row>
    <row r="8" spans="3:30" s="13" customFormat="1" ht="51" x14ac:dyDescent="0.2">
      <c r="C8" s="14" t="s">
        <v>0</v>
      </c>
      <c r="D8" s="15" t="s">
        <v>233</v>
      </c>
      <c r="E8" s="15" t="s">
        <v>234</v>
      </c>
      <c r="F8" s="15" t="s">
        <v>235</v>
      </c>
      <c r="G8" s="15" t="s">
        <v>236</v>
      </c>
      <c r="H8" s="15" t="s">
        <v>237</v>
      </c>
      <c r="I8" s="15" t="s">
        <v>238</v>
      </c>
      <c r="J8" s="15" t="s">
        <v>239</v>
      </c>
      <c r="K8" s="15" t="s">
        <v>240</v>
      </c>
      <c r="L8" s="15" t="s">
        <v>241</v>
      </c>
      <c r="M8" s="15" t="s">
        <v>242</v>
      </c>
      <c r="N8" s="15" t="s">
        <v>243</v>
      </c>
      <c r="O8" s="15" t="s">
        <v>244</v>
      </c>
      <c r="P8" s="15" t="s">
        <v>245</v>
      </c>
      <c r="Q8" s="15" t="s">
        <v>246</v>
      </c>
      <c r="R8" s="15" t="s">
        <v>247</v>
      </c>
      <c r="S8" s="15" t="s">
        <v>248</v>
      </c>
      <c r="T8" s="15" t="s">
        <v>249</v>
      </c>
      <c r="U8" s="15" t="s">
        <v>250</v>
      </c>
      <c r="V8" s="15" t="s">
        <v>251</v>
      </c>
      <c r="W8" s="15" t="s">
        <v>252</v>
      </c>
      <c r="X8" s="15" t="s">
        <v>253</v>
      </c>
      <c r="Y8" s="15" t="s">
        <v>254</v>
      </c>
      <c r="Z8" s="15" t="s">
        <v>255</v>
      </c>
      <c r="AA8" s="15" t="s">
        <v>256</v>
      </c>
      <c r="AB8" s="15" t="s">
        <v>257</v>
      </c>
      <c r="AC8" s="15" t="s">
        <v>258</v>
      </c>
      <c r="AD8" s="15" t="s">
        <v>1</v>
      </c>
    </row>
    <row r="9" spans="3:30" x14ac:dyDescent="0.2">
      <c r="C9" s="1" t="s">
        <v>2</v>
      </c>
      <c r="D9" s="10" t="s">
        <v>2</v>
      </c>
      <c r="E9" s="10" t="s">
        <v>2</v>
      </c>
      <c r="F9" s="10" t="s">
        <v>2</v>
      </c>
      <c r="G9" s="10" t="s">
        <v>2</v>
      </c>
      <c r="H9" s="10" t="s">
        <v>2</v>
      </c>
      <c r="I9" s="10" t="s">
        <v>2</v>
      </c>
      <c r="J9" s="10" t="s">
        <v>2</v>
      </c>
      <c r="K9" s="10" t="s">
        <v>2</v>
      </c>
      <c r="L9" s="10" t="s">
        <v>2</v>
      </c>
      <c r="M9" s="10" t="s">
        <v>2</v>
      </c>
      <c r="N9" s="10" t="s">
        <v>2</v>
      </c>
      <c r="O9" s="10" t="s">
        <v>2</v>
      </c>
      <c r="P9" s="10" t="s">
        <v>2</v>
      </c>
      <c r="Q9" s="10" t="s">
        <v>2</v>
      </c>
      <c r="R9" s="10" t="s">
        <v>2</v>
      </c>
      <c r="S9" s="10" t="s">
        <v>2</v>
      </c>
      <c r="T9" s="10" t="s">
        <v>2</v>
      </c>
      <c r="U9" s="10" t="s">
        <v>2</v>
      </c>
      <c r="V9" s="10" t="s">
        <v>2</v>
      </c>
      <c r="W9" s="10" t="s">
        <v>2</v>
      </c>
      <c r="X9" s="10" t="s">
        <v>2</v>
      </c>
      <c r="Y9" s="10" t="s">
        <v>2</v>
      </c>
      <c r="Z9" s="10" t="s">
        <v>2</v>
      </c>
      <c r="AA9" s="10" t="s">
        <v>2</v>
      </c>
      <c r="AB9" s="10" t="s">
        <v>2</v>
      </c>
      <c r="AC9" s="10" t="s">
        <v>2</v>
      </c>
      <c r="AD9" s="10" t="s">
        <v>2</v>
      </c>
    </row>
    <row r="10" spans="3:30" x14ac:dyDescent="0.2">
      <c r="C10" s="1" t="s">
        <v>329</v>
      </c>
      <c r="D10" s="10" t="s">
        <v>2</v>
      </c>
      <c r="E10" s="10" t="s">
        <v>2</v>
      </c>
      <c r="F10" s="10" t="s">
        <v>2</v>
      </c>
      <c r="G10" s="10" t="s">
        <v>2</v>
      </c>
      <c r="H10" s="10" t="s">
        <v>2</v>
      </c>
      <c r="I10" s="10" t="s">
        <v>2</v>
      </c>
      <c r="J10" s="10" t="s">
        <v>2</v>
      </c>
      <c r="K10" s="10" t="s">
        <v>2</v>
      </c>
      <c r="L10" s="10" t="s">
        <v>2</v>
      </c>
      <c r="M10" s="10" t="s">
        <v>2</v>
      </c>
      <c r="N10" s="10" t="s">
        <v>2</v>
      </c>
      <c r="O10" s="10" t="s">
        <v>2</v>
      </c>
      <c r="P10" s="10" t="s">
        <v>2</v>
      </c>
      <c r="Q10" s="10" t="s">
        <v>2</v>
      </c>
      <c r="R10" s="10" t="s">
        <v>2</v>
      </c>
      <c r="S10" s="10" t="s">
        <v>2</v>
      </c>
      <c r="T10" s="10" t="s">
        <v>2</v>
      </c>
      <c r="U10" s="10" t="s">
        <v>2</v>
      </c>
      <c r="V10" s="10" t="s">
        <v>2</v>
      </c>
      <c r="W10" s="10" t="s">
        <v>2</v>
      </c>
      <c r="X10" s="10" t="s">
        <v>2</v>
      </c>
      <c r="Y10" s="10" t="s">
        <v>2</v>
      </c>
      <c r="Z10" s="10" t="s">
        <v>2</v>
      </c>
      <c r="AA10" s="10" t="s">
        <v>2</v>
      </c>
      <c r="AB10" s="10" t="s">
        <v>2</v>
      </c>
      <c r="AC10" s="10" t="s">
        <v>2</v>
      </c>
      <c r="AD10" s="10" t="s">
        <v>2</v>
      </c>
    </row>
    <row r="11" spans="3:30" x14ac:dyDescent="0.2">
      <c r="C11" s="1" t="s">
        <v>330</v>
      </c>
      <c r="D11" s="10" t="s">
        <v>2</v>
      </c>
      <c r="E11" s="10" t="s">
        <v>2</v>
      </c>
      <c r="F11" s="10" t="s">
        <v>2</v>
      </c>
      <c r="G11" s="10" t="s">
        <v>2</v>
      </c>
      <c r="H11" s="10" t="s">
        <v>2</v>
      </c>
      <c r="I11" s="10" t="s">
        <v>2</v>
      </c>
      <c r="J11" s="10" t="s">
        <v>2</v>
      </c>
      <c r="K11" s="10" t="s">
        <v>2</v>
      </c>
      <c r="L11" s="10" t="s">
        <v>2</v>
      </c>
      <c r="M11" s="10" t="s">
        <v>2</v>
      </c>
      <c r="N11" s="10" t="s">
        <v>2</v>
      </c>
      <c r="O11" s="10" t="s">
        <v>2</v>
      </c>
      <c r="P11" s="10" t="s">
        <v>2</v>
      </c>
      <c r="Q11" s="10" t="s">
        <v>2</v>
      </c>
      <c r="R11" s="10" t="s">
        <v>2</v>
      </c>
      <c r="S11" s="10" t="s">
        <v>2</v>
      </c>
      <c r="T11" s="10" t="s">
        <v>2</v>
      </c>
      <c r="U11" s="10" t="s">
        <v>2</v>
      </c>
      <c r="V11" s="10" t="s">
        <v>2</v>
      </c>
      <c r="W11" s="10" t="s">
        <v>2</v>
      </c>
      <c r="X11" s="10" t="s">
        <v>2</v>
      </c>
      <c r="Y11" s="10" t="s">
        <v>2</v>
      </c>
      <c r="Z11" s="10" t="s">
        <v>2</v>
      </c>
      <c r="AA11" s="10" t="s">
        <v>2</v>
      </c>
      <c r="AB11" s="10" t="s">
        <v>2</v>
      </c>
      <c r="AC11" s="10" t="s">
        <v>2</v>
      </c>
      <c r="AD11" s="10" t="s">
        <v>2</v>
      </c>
    </row>
    <row r="12" spans="3:30" x14ac:dyDescent="0.2">
      <c r="C12" s="1" t="s">
        <v>331</v>
      </c>
      <c r="D12" s="10">
        <v>-750933.66</v>
      </c>
      <c r="E12" s="10">
        <v>63712.88</v>
      </c>
      <c r="F12" s="10">
        <v>140711.22</v>
      </c>
      <c r="G12" s="10">
        <v>30677.7</v>
      </c>
      <c r="H12" s="10">
        <v>339763.02</v>
      </c>
      <c r="I12" s="10">
        <v>19327.41</v>
      </c>
      <c r="J12" s="10">
        <v>25002.02</v>
      </c>
      <c r="K12" s="10">
        <v>-65130.38</v>
      </c>
      <c r="L12" s="10">
        <v>20159.64</v>
      </c>
      <c r="M12" s="10">
        <v>-10494.61</v>
      </c>
      <c r="N12" s="10">
        <v>-505397.84</v>
      </c>
      <c r="O12" s="10">
        <v>20884.39</v>
      </c>
      <c r="P12" s="10">
        <v>35047.72</v>
      </c>
      <c r="Q12" s="10">
        <v>121589.17</v>
      </c>
      <c r="R12" s="10">
        <v>68991.81</v>
      </c>
      <c r="S12" s="10">
        <v>180409.51</v>
      </c>
      <c r="T12" s="10">
        <v>40045.519999999997</v>
      </c>
      <c r="U12" s="10">
        <v>115041.86</v>
      </c>
      <c r="V12" s="10">
        <v>50255.91</v>
      </c>
      <c r="W12" s="10">
        <v>-253361.81</v>
      </c>
      <c r="X12" s="10">
        <v>85313.67</v>
      </c>
      <c r="Y12" s="10">
        <v>16361.63</v>
      </c>
      <c r="Z12" s="10">
        <v>-47475.56</v>
      </c>
      <c r="AA12" s="10">
        <v>8786.48</v>
      </c>
      <c r="AB12" s="10">
        <v>1105412.49</v>
      </c>
      <c r="AC12" s="10">
        <v>-390202.41</v>
      </c>
      <c r="AD12" s="10">
        <v>464497.78</v>
      </c>
    </row>
    <row r="13" spans="3:30" x14ac:dyDescent="0.2">
      <c r="C13" s="1" t="s">
        <v>332</v>
      </c>
      <c r="D13" s="10">
        <v>50</v>
      </c>
      <c r="E13" s="10">
        <v>41272.75</v>
      </c>
      <c r="F13" s="10">
        <v>33950.269999999997</v>
      </c>
      <c r="G13" s="10">
        <v>1500</v>
      </c>
      <c r="H13" s="10">
        <v>2280</v>
      </c>
      <c r="I13" s="10">
        <v>2900</v>
      </c>
      <c r="J13" s="10">
        <v>11005.15</v>
      </c>
      <c r="K13" s="10">
        <v>3874</v>
      </c>
      <c r="L13" s="10">
        <v>9324</v>
      </c>
      <c r="M13" s="10">
        <v>0</v>
      </c>
      <c r="N13" s="10">
        <v>4200</v>
      </c>
      <c r="O13" s="10">
        <v>3000</v>
      </c>
      <c r="P13" s="10">
        <v>0</v>
      </c>
      <c r="Q13" s="10">
        <v>-800</v>
      </c>
      <c r="R13" s="10">
        <v>0</v>
      </c>
      <c r="S13" s="10">
        <v>1970</v>
      </c>
      <c r="T13" s="10">
        <v>0</v>
      </c>
      <c r="U13" s="10">
        <v>4900</v>
      </c>
      <c r="V13" s="10">
        <v>475</v>
      </c>
      <c r="W13" s="10">
        <v>3500</v>
      </c>
      <c r="X13" s="10">
        <v>0</v>
      </c>
      <c r="Y13" s="10">
        <v>1600</v>
      </c>
      <c r="Z13" s="10">
        <v>-1235</v>
      </c>
      <c r="AA13" s="10">
        <v>0</v>
      </c>
      <c r="AB13" s="10">
        <v>31050</v>
      </c>
      <c r="AC13" s="10">
        <v>28057</v>
      </c>
      <c r="AD13" s="10">
        <v>182873.17</v>
      </c>
    </row>
    <row r="14" spans="3:30" x14ac:dyDescent="0.2">
      <c r="C14" s="1" t="s">
        <v>333</v>
      </c>
      <c r="D14" s="10">
        <v>-750883.66</v>
      </c>
      <c r="E14" s="10">
        <v>104985.63</v>
      </c>
      <c r="F14" s="10">
        <v>174661.49</v>
      </c>
      <c r="G14" s="10">
        <v>32177.7</v>
      </c>
      <c r="H14" s="10">
        <v>342043.02</v>
      </c>
      <c r="I14" s="10">
        <v>22227.41</v>
      </c>
      <c r="J14" s="10">
        <v>36007.17</v>
      </c>
      <c r="K14" s="10">
        <v>-61256.38</v>
      </c>
      <c r="L14" s="10">
        <v>29483.64</v>
      </c>
      <c r="M14" s="10">
        <v>-10494.61</v>
      </c>
      <c r="N14" s="10">
        <v>-501197.84</v>
      </c>
      <c r="O14" s="10">
        <v>23884.39</v>
      </c>
      <c r="P14" s="10">
        <v>35047.72</v>
      </c>
      <c r="Q14" s="10">
        <v>120789.17</v>
      </c>
      <c r="R14" s="10">
        <v>68991.81</v>
      </c>
      <c r="S14" s="10">
        <v>182379.51</v>
      </c>
      <c r="T14" s="10">
        <v>40045.519999999997</v>
      </c>
      <c r="U14" s="10">
        <v>119941.86</v>
      </c>
      <c r="V14" s="10">
        <v>50730.91</v>
      </c>
      <c r="W14" s="10">
        <v>-249861.81</v>
      </c>
      <c r="X14" s="10">
        <v>85313.67</v>
      </c>
      <c r="Y14" s="10">
        <v>17961.63</v>
      </c>
      <c r="Z14" s="10">
        <v>-48710.559999999998</v>
      </c>
      <c r="AA14" s="10">
        <v>8786.48</v>
      </c>
      <c r="AB14" s="10">
        <v>1136462.49</v>
      </c>
      <c r="AC14" s="10">
        <v>-362145.41</v>
      </c>
      <c r="AD14" s="10">
        <v>647370.94999999995</v>
      </c>
    </row>
    <row r="15" spans="3:30" x14ac:dyDescent="0.2">
      <c r="C15" s="1" t="s">
        <v>334</v>
      </c>
      <c r="D15" s="10">
        <v>0</v>
      </c>
      <c r="E15" s="10">
        <v>0</v>
      </c>
      <c r="F15" s="10">
        <v>0</v>
      </c>
      <c r="G15" s="10">
        <v>1000</v>
      </c>
      <c r="H15" s="10">
        <v>71303.48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-71303.48</v>
      </c>
      <c r="AD15" s="10">
        <v>1000</v>
      </c>
    </row>
    <row r="16" spans="3:30" x14ac:dyDescent="0.2">
      <c r="C16" s="1" t="s">
        <v>335</v>
      </c>
      <c r="D16" s="10">
        <v>125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105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230</v>
      </c>
    </row>
    <row r="17" spans="3:30" x14ac:dyDescent="0.2">
      <c r="C17" s="1" t="s">
        <v>336</v>
      </c>
      <c r="D17" s="10" t="s">
        <v>2</v>
      </c>
      <c r="E17" s="10" t="s">
        <v>2</v>
      </c>
      <c r="F17" s="10" t="s">
        <v>2</v>
      </c>
      <c r="G17" s="10" t="s">
        <v>2</v>
      </c>
      <c r="H17" s="10" t="s">
        <v>2</v>
      </c>
      <c r="I17" s="10" t="s">
        <v>2</v>
      </c>
      <c r="J17" s="10" t="s">
        <v>2</v>
      </c>
      <c r="K17" s="10" t="s">
        <v>2</v>
      </c>
      <c r="L17" s="10" t="s">
        <v>2</v>
      </c>
      <c r="M17" s="10" t="s">
        <v>2</v>
      </c>
      <c r="N17" s="10" t="s">
        <v>2</v>
      </c>
      <c r="O17" s="10" t="s">
        <v>2</v>
      </c>
      <c r="P17" s="10" t="s">
        <v>2</v>
      </c>
      <c r="Q17" s="10" t="s">
        <v>2</v>
      </c>
      <c r="R17" s="10" t="s">
        <v>2</v>
      </c>
      <c r="S17" s="10" t="s">
        <v>2</v>
      </c>
      <c r="T17" s="10" t="s">
        <v>2</v>
      </c>
      <c r="U17" s="10" t="s">
        <v>2</v>
      </c>
      <c r="V17" s="10" t="s">
        <v>2</v>
      </c>
      <c r="W17" s="10" t="s">
        <v>2</v>
      </c>
      <c r="X17" s="10" t="s">
        <v>2</v>
      </c>
      <c r="Y17" s="10" t="s">
        <v>2</v>
      </c>
      <c r="Z17" s="10" t="s">
        <v>2</v>
      </c>
      <c r="AA17" s="10" t="s">
        <v>2</v>
      </c>
      <c r="AB17" s="10" t="s">
        <v>2</v>
      </c>
      <c r="AC17" s="10" t="s">
        <v>2</v>
      </c>
      <c r="AD17" s="10" t="s">
        <v>2</v>
      </c>
    </row>
    <row r="18" spans="3:30" x14ac:dyDescent="0.2">
      <c r="C18" s="1" t="s">
        <v>337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200.37</v>
      </c>
      <c r="AC18" s="10">
        <v>50</v>
      </c>
      <c r="AD18" s="10">
        <v>250.37</v>
      </c>
    </row>
    <row r="19" spans="3:30" x14ac:dyDescent="0.2">
      <c r="C19" s="1" t="s">
        <v>338</v>
      </c>
      <c r="D19" s="10">
        <v>48000</v>
      </c>
      <c r="E19" s="10">
        <v>12050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272.06</v>
      </c>
      <c r="AA19" s="10">
        <v>0</v>
      </c>
      <c r="AB19" s="10">
        <v>8000</v>
      </c>
      <c r="AC19" s="10">
        <v>266975.13</v>
      </c>
      <c r="AD19" s="10">
        <v>335297.19</v>
      </c>
    </row>
    <row r="20" spans="3:30" x14ac:dyDescent="0.2">
      <c r="C20" s="1" t="s">
        <v>339</v>
      </c>
      <c r="D20" s="10">
        <v>600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14000</v>
      </c>
      <c r="AD20" s="10">
        <v>14600</v>
      </c>
    </row>
    <row r="21" spans="3:30" x14ac:dyDescent="0.2">
      <c r="C21" s="1" t="s">
        <v>340</v>
      </c>
      <c r="D21" s="10">
        <v>211.2</v>
      </c>
      <c r="E21" s="10">
        <v>0</v>
      </c>
      <c r="F21" s="10">
        <v>150.27000000000001</v>
      </c>
      <c r="G21" s="10">
        <v>0</v>
      </c>
      <c r="H21" s="10">
        <v>372.1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58.33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17692.11</v>
      </c>
      <c r="AC21" s="10">
        <v>15317.81</v>
      </c>
      <c r="AD21" s="10">
        <v>33801.82</v>
      </c>
    </row>
    <row r="22" spans="3:30" x14ac:dyDescent="0.2">
      <c r="C22" s="1" t="s">
        <v>341</v>
      </c>
      <c r="D22" s="10">
        <v>7099.9</v>
      </c>
      <c r="E22" s="10">
        <v>38101.57</v>
      </c>
      <c r="F22" s="10">
        <v>0</v>
      </c>
      <c r="G22" s="10">
        <v>0</v>
      </c>
      <c r="H22" s="10">
        <v>0</v>
      </c>
      <c r="I22" s="10">
        <v>1650</v>
      </c>
      <c r="J22" s="10">
        <v>1562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15400.1</v>
      </c>
      <c r="AC22" s="10">
        <v>46570.53</v>
      </c>
      <c r="AD22" s="10">
        <v>110384.1</v>
      </c>
    </row>
    <row r="23" spans="3:30" x14ac:dyDescent="0.2">
      <c r="C23" s="1" t="s">
        <v>342</v>
      </c>
      <c r="D23" s="10">
        <v>87509.94</v>
      </c>
      <c r="E23" s="10">
        <v>12710.24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106.29</v>
      </c>
      <c r="T23" s="10">
        <v>0</v>
      </c>
      <c r="U23" s="10">
        <v>1168</v>
      </c>
      <c r="V23" s="10">
        <v>1600</v>
      </c>
      <c r="W23" s="10">
        <v>0</v>
      </c>
      <c r="X23" s="10">
        <v>0</v>
      </c>
      <c r="Y23" s="10">
        <v>2980</v>
      </c>
      <c r="Z23" s="10">
        <v>5023.17</v>
      </c>
      <c r="AA23" s="10">
        <v>296</v>
      </c>
      <c r="AB23" s="10">
        <v>66300.77</v>
      </c>
      <c r="AC23" s="10">
        <v>0</v>
      </c>
      <c r="AD23" s="10">
        <v>177694.41</v>
      </c>
    </row>
    <row r="24" spans="3:30" x14ac:dyDescent="0.2">
      <c r="C24" s="1" t="s">
        <v>343</v>
      </c>
      <c r="D24" s="10">
        <v>8375</v>
      </c>
      <c r="E24" s="10">
        <v>17975.689999999999</v>
      </c>
      <c r="F24" s="10">
        <v>421.02</v>
      </c>
      <c r="G24" s="10">
        <v>0</v>
      </c>
      <c r="H24" s="10">
        <v>4908.5200000000004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21816.02</v>
      </c>
      <c r="AC24" s="10">
        <v>56619.4</v>
      </c>
      <c r="AD24" s="10">
        <v>110115.65</v>
      </c>
    </row>
    <row r="25" spans="3:30" x14ac:dyDescent="0.2">
      <c r="C25" s="1" t="s">
        <v>344</v>
      </c>
      <c r="D25" s="10">
        <v>13733.95</v>
      </c>
      <c r="E25" s="10">
        <v>1105.6300000000001</v>
      </c>
      <c r="F25" s="10">
        <v>761.01</v>
      </c>
      <c r="G25" s="10">
        <v>0</v>
      </c>
      <c r="H25" s="10">
        <v>1884.42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15385.52</v>
      </c>
      <c r="AD25" s="10">
        <v>32870.53</v>
      </c>
    </row>
    <row r="26" spans="3:30" x14ac:dyDescent="0.2">
      <c r="C26" s="1" t="s">
        <v>345</v>
      </c>
      <c r="D26" s="10">
        <v>-185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185</v>
      </c>
      <c r="V26" s="10">
        <v>0</v>
      </c>
      <c r="W26" s="10">
        <v>0</v>
      </c>
      <c r="X26" s="10">
        <v>0</v>
      </c>
      <c r="Y26" s="10">
        <v>17400</v>
      </c>
      <c r="Z26" s="10">
        <v>7617</v>
      </c>
      <c r="AA26" s="10">
        <v>24965.73</v>
      </c>
      <c r="AB26" s="10">
        <v>0</v>
      </c>
      <c r="AC26" s="10">
        <v>0</v>
      </c>
      <c r="AD26" s="10">
        <v>49982.73</v>
      </c>
    </row>
    <row r="27" spans="3:30" x14ac:dyDescent="0.2">
      <c r="C27" s="1" t="s">
        <v>346</v>
      </c>
      <c r="D27" s="10">
        <v>3656.34</v>
      </c>
      <c r="E27" s="10">
        <v>43.56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1410.54</v>
      </c>
      <c r="AC27" s="10">
        <v>5710.13</v>
      </c>
      <c r="AD27" s="10">
        <v>10820.57</v>
      </c>
    </row>
    <row r="28" spans="3:30" x14ac:dyDescent="0.2">
      <c r="C28" s="1" t="s">
        <v>347</v>
      </c>
      <c r="D28" s="10">
        <v>206.82</v>
      </c>
      <c r="E28" s="10">
        <v>706.45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33</v>
      </c>
      <c r="Z28" s="10">
        <v>0</v>
      </c>
      <c r="AA28" s="10">
        <v>0</v>
      </c>
      <c r="AB28" s="10">
        <v>0</v>
      </c>
      <c r="AC28" s="10">
        <v>568.37</v>
      </c>
      <c r="AD28" s="10">
        <v>1514.64</v>
      </c>
    </row>
    <row r="29" spans="3:30" x14ac:dyDescent="0.2">
      <c r="C29" s="1" t="s">
        <v>348</v>
      </c>
      <c r="D29" s="10">
        <v>2002.83</v>
      </c>
      <c r="E29" s="10">
        <v>525.82000000000005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2624.33</v>
      </c>
      <c r="Z29" s="10">
        <v>0</v>
      </c>
      <c r="AA29" s="10">
        <v>0</v>
      </c>
      <c r="AB29" s="10">
        <v>47.4</v>
      </c>
      <c r="AC29" s="10">
        <v>1971.11</v>
      </c>
      <c r="AD29" s="10">
        <v>7171.49</v>
      </c>
    </row>
    <row r="30" spans="3:30" x14ac:dyDescent="0.2">
      <c r="C30" s="1" t="s">
        <v>349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1114.3900000000001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1114.3900000000001</v>
      </c>
    </row>
    <row r="31" spans="3:30" x14ac:dyDescent="0.2">
      <c r="C31" s="1" t="s">
        <v>350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2323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2323</v>
      </c>
    </row>
    <row r="32" spans="3:30" x14ac:dyDescent="0.2">
      <c r="C32" s="1" t="s">
        <v>351</v>
      </c>
      <c r="D32" s="10">
        <v>1300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1300</v>
      </c>
    </row>
    <row r="33" spans="3:30" x14ac:dyDescent="0.2">
      <c r="C33" s="1" t="s">
        <v>352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7600</v>
      </c>
      <c r="L33" s="10">
        <v>8298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4524</v>
      </c>
      <c r="X33" s="10">
        <v>0</v>
      </c>
      <c r="Y33" s="10">
        <v>0</v>
      </c>
      <c r="Z33" s="10">
        <v>0</v>
      </c>
      <c r="AA33" s="10">
        <v>0</v>
      </c>
      <c r="AB33" s="10">
        <v>13569.3</v>
      </c>
      <c r="AC33" s="10">
        <v>4800</v>
      </c>
      <c r="AD33" s="10">
        <v>38791.300000000003</v>
      </c>
    </row>
    <row r="34" spans="3:30" x14ac:dyDescent="0.2">
      <c r="C34" s="1" t="s">
        <v>353</v>
      </c>
      <c r="D34" s="10">
        <v>70.16</v>
      </c>
      <c r="E34" s="10">
        <v>0</v>
      </c>
      <c r="F34" s="10">
        <v>0</v>
      </c>
      <c r="G34" s="10">
        <v>0</v>
      </c>
      <c r="H34" s="10">
        <v>4700</v>
      </c>
      <c r="I34" s="10">
        <v>3060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3722.68</v>
      </c>
      <c r="AC34" s="10">
        <v>7208.54</v>
      </c>
      <c r="AD34" s="10">
        <v>18761.38</v>
      </c>
    </row>
    <row r="35" spans="3:30" x14ac:dyDescent="0.2">
      <c r="C35" s="1" t="s">
        <v>354</v>
      </c>
      <c r="D35" s="10">
        <v>0</v>
      </c>
      <c r="E35" s="10">
        <v>271.27999999999997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2657.34</v>
      </c>
      <c r="Z35" s="10">
        <v>0</v>
      </c>
      <c r="AA35" s="10">
        <v>0</v>
      </c>
      <c r="AB35" s="10">
        <v>0</v>
      </c>
      <c r="AC35" s="10">
        <v>296</v>
      </c>
      <c r="AD35" s="10">
        <v>3224.62</v>
      </c>
    </row>
    <row r="36" spans="3:30" x14ac:dyDescent="0.2">
      <c r="C36" s="1" t="s">
        <v>355</v>
      </c>
      <c r="D36" s="10">
        <v>341.16</v>
      </c>
      <c r="E36" s="10">
        <v>789.44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2675</v>
      </c>
      <c r="AB36" s="10">
        <v>0</v>
      </c>
      <c r="AC36" s="10">
        <v>1193.5</v>
      </c>
      <c r="AD36" s="10">
        <v>4999.1000000000004</v>
      </c>
    </row>
    <row r="37" spans="3:30" x14ac:dyDescent="0.2">
      <c r="C37" t="s">
        <v>356</v>
      </c>
      <c r="D37" s="10">
        <v>1024.55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1024.55</v>
      </c>
    </row>
    <row r="38" spans="3:30" x14ac:dyDescent="0.2">
      <c r="C38" t="s">
        <v>357</v>
      </c>
      <c r="D38" s="10">
        <v>0</v>
      </c>
      <c r="E38" s="10">
        <v>0</v>
      </c>
      <c r="F38" s="10">
        <v>23.39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878.28</v>
      </c>
      <c r="AD38" s="10">
        <v>901.67</v>
      </c>
    </row>
    <row r="39" spans="3:30" x14ac:dyDescent="0.2">
      <c r="C39" t="s">
        <v>358</v>
      </c>
      <c r="D39" s="10">
        <v>173946.85</v>
      </c>
      <c r="E39" s="10">
        <v>84279.679999999993</v>
      </c>
      <c r="F39" s="10">
        <v>1355.69</v>
      </c>
      <c r="G39" s="10">
        <v>0</v>
      </c>
      <c r="H39" s="10">
        <v>11865.04</v>
      </c>
      <c r="I39" s="10">
        <v>4710</v>
      </c>
      <c r="J39" s="10">
        <v>1562</v>
      </c>
      <c r="K39" s="10">
        <v>7600</v>
      </c>
      <c r="L39" s="10">
        <v>10621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164.62</v>
      </c>
      <c r="T39" s="10">
        <v>0</v>
      </c>
      <c r="U39" s="10">
        <v>1353</v>
      </c>
      <c r="V39" s="10">
        <v>1600</v>
      </c>
      <c r="W39" s="10">
        <v>5638.39</v>
      </c>
      <c r="X39" s="10">
        <v>0</v>
      </c>
      <c r="Y39" s="10">
        <v>25694.67</v>
      </c>
      <c r="Z39" s="10">
        <v>12912.23</v>
      </c>
      <c r="AA39" s="10">
        <v>27936.73</v>
      </c>
      <c r="AB39" s="10">
        <v>148159.29</v>
      </c>
      <c r="AC39" s="10">
        <v>437544.32</v>
      </c>
      <c r="AD39" s="10">
        <v>956943.51</v>
      </c>
    </row>
    <row r="40" spans="3:30" x14ac:dyDescent="0.2">
      <c r="C40" t="s">
        <v>359</v>
      </c>
      <c r="D40" s="10" t="s">
        <v>2</v>
      </c>
      <c r="E40" s="10" t="s">
        <v>2</v>
      </c>
      <c r="F40" s="10" t="s">
        <v>2</v>
      </c>
      <c r="G40" s="10" t="s">
        <v>2</v>
      </c>
      <c r="H40" s="10" t="s">
        <v>2</v>
      </c>
      <c r="I40" s="10" t="s">
        <v>2</v>
      </c>
      <c r="J40" s="10" t="s">
        <v>2</v>
      </c>
      <c r="K40" s="10" t="s">
        <v>2</v>
      </c>
      <c r="L40" s="10" t="s">
        <v>2</v>
      </c>
      <c r="M40" s="10" t="s">
        <v>2</v>
      </c>
      <c r="N40" s="10" t="s">
        <v>2</v>
      </c>
      <c r="O40" s="10" t="s">
        <v>2</v>
      </c>
      <c r="P40" s="10" t="s">
        <v>2</v>
      </c>
      <c r="Q40" s="10" t="s">
        <v>2</v>
      </c>
      <c r="R40" s="10" t="s">
        <v>2</v>
      </c>
      <c r="S40" s="10" t="s">
        <v>2</v>
      </c>
      <c r="T40" s="10" t="s">
        <v>2</v>
      </c>
      <c r="U40" s="10" t="s">
        <v>2</v>
      </c>
      <c r="V40" s="10" t="s">
        <v>2</v>
      </c>
      <c r="W40" s="10" t="s">
        <v>2</v>
      </c>
      <c r="X40" s="10" t="s">
        <v>2</v>
      </c>
      <c r="Y40" s="10" t="s">
        <v>2</v>
      </c>
      <c r="Z40" s="10" t="s">
        <v>2</v>
      </c>
      <c r="AA40" s="10" t="s">
        <v>2</v>
      </c>
      <c r="AB40" s="10" t="s">
        <v>2</v>
      </c>
      <c r="AC40" s="10" t="s">
        <v>2</v>
      </c>
      <c r="AD40" s="10" t="s">
        <v>2</v>
      </c>
    </row>
    <row r="41" spans="3:30" x14ac:dyDescent="0.2">
      <c r="C41" t="s">
        <v>360</v>
      </c>
      <c r="D41" s="10">
        <v>3713725</v>
      </c>
      <c r="E41" s="10">
        <v>1079089</v>
      </c>
      <c r="F41" s="10">
        <v>0</v>
      </c>
      <c r="G41" s="10">
        <v>0</v>
      </c>
      <c r="H41" s="10">
        <v>3500000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255379</v>
      </c>
      <c r="X41" s="10">
        <v>699458.95</v>
      </c>
      <c r="Y41" s="10">
        <v>608490.94999999995</v>
      </c>
      <c r="Z41" s="10">
        <v>1023661.95</v>
      </c>
      <c r="AA41" s="10">
        <v>0</v>
      </c>
      <c r="AB41" s="10">
        <v>0</v>
      </c>
      <c r="AC41" s="10">
        <v>-570608.75</v>
      </c>
      <c r="AD41" s="10">
        <v>10309196.1</v>
      </c>
    </row>
    <row r="42" spans="3:30" x14ac:dyDescent="0.2">
      <c r="C42" t="s">
        <v>361</v>
      </c>
      <c r="D42" s="10">
        <v>-842294.55</v>
      </c>
      <c r="E42" s="10">
        <v>-244079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-4611.01</v>
      </c>
      <c r="AC42" s="10">
        <v>-816925.78</v>
      </c>
      <c r="AD42" s="10">
        <v>-1907910.34</v>
      </c>
    </row>
    <row r="43" spans="3:30" x14ac:dyDescent="0.2">
      <c r="C43" t="s">
        <v>362</v>
      </c>
      <c r="D43" s="10">
        <v>2871430.45</v>
      </c>
      <c r="E43" s="10">
        <v>835010</v>
      </c>
      <c r="F43" s="10">
        <v>0</v>
      </c>
      <c r="G43" s="10">
        <v>0</v>
      </c>
      <c r="H43" s="10">
        <v>3500000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255379</v>
      </c>
      <c r="X43" s="10">
        <v>699458.95</v>
      </c>
      <c r="Y43" s="10">
        <v>608490.94999999995</v>
      </c>
      <c r="Z43" s="10">
        <v>1023661.95</v>
      </c>
      <c r="AA43" s="10">
        <v>0</v>
      </c>
      <c r="AB43" s="10">
        <v>-4611.01</v>
      </c>
      <c r="AC43" s="10">
        <v>-1387534.53</v>
      </c>
      <c r="AD43" s="10">
        <v>8401285.7599999998</v>
      </c>
    </row>
    <row r="44" spans="3:30" x14ac:dyDescent="0.2">
      <c r="C44" t="s">
        <v>363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311544.61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27690.1</v>
      </c>
      <c r="AC44" s="10">
        <v>0</v>
      </c>
      <c r="AD44" s="10">
        <v>339234.71</v>
      </c>
    </row>
    <row r="45" spans="3:30" x14ac:dyDescent="0.2">
      <c r="C45" t="s">
        <v>364</v>
      </c>
      <c r="D45" s="10">
        <v>312760</v>
      </c>
      <c r="E45" s="10">
        <v>63910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50800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76100</v>
      </c>
      <c r="X45" s="10">
        <v>44000</v>
      </c>
      <c r="Y45" s="10">
        <v>28200</v>
      </c>
      <c r="Z45" s="10">
        <v>28900</v>
      </c>
      <c r="AA45" s="10">
        <v>0</v>
      </c>
      <c r="AB45" s="10">
        <v>0</v>
      </c>
      <c r="AC45" s="10">
        <v>623059</v>
      </c>
      <c r="AD45" s="10">
        <v>1227729</v>
      </c>
    </row>
    <row r="46" spans="3:30" x14ac:dyDescent="0.2">
      <c r="C46" t="s">
        <v>365</v>
      </c>
      <c r="D46" s="10">
        <v>0</v>
      </c>
      <c r="E46" s="10">
        <v>0</v>
      </c>
      <c r="F46" s="10">
        <v>0</v>
      </c>
      <c r="G46" s="10">
        <v>0</v>
      </c>
      <c r="H46" s="10">
        <v>-35000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35000</v>
      </c>
      <c r="AD46" s="10">
        <v>0</v>
      </c>
    </row>
    <row r="47" spans="3:30" x14ac:dyDescent="0.2">
      <c r="C47" t="s">
        <v>366</v>
      </c>
      <c r="D47" s="10">
        <v>0</v>
      </c>
      <c r="E47" s="10">
        <v>0</v>
      </c>
      <c r="F47" s="10">
        <v>0</v>
      </c>
      <c r="G47" s="10">
        <v>0</v>
      </c>
      <c r="H47" s="10">
        <v>35672.620000000003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-35672.620000000003</v>
      </c>
      <c r="AD47" s="10">
        <v>0</v>
      </c>
    </row>
    <row r="48" spans="3:30" x14ac:dyDescent="0.2">
      <c r="C48" t="s">
        <v>367</v>
      </c>
      <c r="D48" s="10">
        <v>50955.33</v>
      </c>
      <c r="E48" s="10">
        <v>46922.720000000001</v>
      </c>
      <c r="F48" s="10">
        <v>0</v>
      </c>
      <c r="G48" s="10">
        <v>7200</v>
      </c>
      <c r="H48" s="10">
        <v>83158.2</v>
      </c>
      <c r="I48" s="10">
        <v>7200</v>
      </c>
      <c r="J48" s="10">
        <v>12300</v>
      </c>
      <c r="K48" s="10">
        <v>0</v>
      </c>
      <c r="L48" s="10">
        <v>12300</v>
      </c>
      <c r="M48" s="10">
        <v>0</v>
      </c>
      <c r="N48" s="10">
        <v>9915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12880.08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59162.16</v>
      </c>
      <c r="AD48" s="10">
        <v>301993.49</v>
      </c>
    </row>
    <row r="49" spans="3:30" x14ac:dyDescent="0.2">
      <c r="C49" t="s">
        <v>368</v>
      </c>
      <c r="D49" s="10">
        <v>-3397.02</v>
      </c>
      <c r="E49" s="10">
        <v>-4692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-808.56</v>
      </c>
      <c r="AC49" s="10">
        <v>-30066.79</v>
      </c>
      <c r="AD49" s="10">
        <v>-38964.370000000003</v>
      </c>
    </row>
    <row r="50" spans="3:30" x14ac:dyDescent="0.2">
      <c r="C50" t="s">
        <v>369</v>
      </c>
      <c r="D50" s="10" t="s">
        <v>2</v>
      </c>
      <c r="E50" s="10" t="s">
        <v>2</v>
      </c>
      <c r="F50" s="10" t="s">
        <v>2</v>
      </c>
      <c r="G50" s="10" t="s">
        <v>2</v>
      </c>
      <c r="H50" s="10" t="s">
        <v>2</v>
      </c>
      <c r="I50" s="10" t="s">
        <v>2</v>
      </c>
      <c r="J50" s="10" t="s">
        <v>2</v>
      </c>
      <c r="K50" s="10" t="s">
        <v>2</v>
      </c>
      <c r="L50" s="10" t="s">
        <v>2</v>
      </c>
      <c r="M50" s="10" t="s">
        <v>2</v>
      </c>
      <c r="N50" s="10" t="s">
        <v>2</v>
      </c>
      <c r="O50" s="10" t="s">
        <v>2</v>
      </c>
      <c r="P50" s="10" t="s">
        <v>2</v>
      </c>
      <c r="Q50" s="10" t="s">
        <v>2</v>
      </c>
      <c r="R50" s="10" t="s">
        <v>2</v>
      </c>
      <c r="S50" s="10" t="s">
        <v>2</v>
      </c>
      <c r="T50" s="10" t="s">
        <v>2</v>
      </c>
      <c r="U50" s="10" t="s">
        <v>2</v>
      </c>
      <c r="V50" s="10" t="s">
        <v>2</v>
      </c>
      <c r="W50" s="10" t="s">
        <v>2</v>
      </c>
      <c r="X50" s="10" t="s">
        <v>2</v>
      </c>
      <c r="Y50" s="10" t="s">
        <v>2</v>
      </c>
      <c r="Z50" s="10" t="s">
        <v>2</v>
      </c>
      <c r="AA50" s="10" t="s">
        <v>2</v>
      </c>
      <c r="AB50" s="10" t="s">
        <v>2</v>
      </c>
      <c r="AC50" s="10" t="s">
        <v>2</v>
      </c>
      <c r="AD50" s="10" t="s">
        <v>2</v>
      </c>
    </row>
    <row r="51" spans="3:30" x14ac:dyDescent="0.2">
      <c r="C51" t="s">
        <v>370</v>
      </c>
      <c r="D51" s="10">
        <v>9558.52</v>
      </c>
      <c r="E51" s="10">
        <v>4792.1400000000003</v>
      </c>
      <c r="F51" s="10">
        <v>10187.51</v>
      </c>
      <c r="G51" s="10">
        <v>11027.44</v>
      </c>
      <c r="H51" s="10">
        <v>3661.16</v>
      </c>
      <c r="I51" s="10">
        <v>3271.33</v>
      </c>
      <c r="J51" s="10">
        <v>14681.62</v>
      </c>
      <c r="K51" s="10">
        <v>13097.01</v>
      </c>
      <c r="L51" s="10">
        <v>16255.59</v>
      </c>
      <c r="M51" s="10">
        <v>0</v>
      </c>
      <c r="N51" s="10">
        <v>1094.08</v>
      </c>
      <c r="O51" s="10">
        <v>1359.16</v>
      </c>
      <c r="P51" s="10">
        <v>638.78</v>
      </c>
      <c r="Q51" s="10">
        <v>2332.2600000000002</v>
      </c>
      <c r="R51" s="10">
        <v>244.34</v>
      </c>
      <c r="S51" s="10">
        <v>4078.74</v>
      </c>
      <c r="T51" s="10">
        <v>307.74</v>
      </c>
      <c r="U51" s="10">
        <v>1419.35</v>
      </c>
      <c r="V51" s="10">
        <v>0</v>
      </c>
      <c r="W51" s="10">
        <v>0</v>
      </c>
      <c r="X51" s="10">
        <v>0</v>
      </c>
      <c r="Y51" s="10">
        <v>628.53</v>
      </c>
      <c r="Z51" s="10">
        <v>1275.1400000000001</v>
      </c>
      <c r="AA51" s="10">
        <v>0</v>
      </c>
      <c r="AB51" s="10">
        <v>11114.24</v>
      </c>
      <c r="AC51" s="10">
        <v>-32147.31</v>
      </c>
      <c r="AD51" s="10">
        <v>78877.37</v>
      </c>
    </row>
    <row r="52" spans="3:30" x14ac:dyDescent="0.2">
      <c r="C52" t="s">
        <v>371</v>
      </c>
      <c r="D52" s="10">
        <v>716.27</v>
      </c>
      <c r="E52" s="10">
        <v>491.17</v>
      </c>
      <c r="F52" s="10">
        <v>344.5</v>
      </c>
      <c r="G52" s="10">
        <v>215.96</v>
      </c>
      <c r="H52" s="10">
        <v>82.37</v>
      </c>
      <c r="I52" s="10">
        <v>41.87</v>
      </c>
      <c r="J52" s="10">
        <v>112.29</v>
      </c>
      <c r="K52" s="10">
        <v>11.86</v>
      </c>
      <c r="L52" s="10">
        <v>11.86</v>
      </c>
      <c r="M52" s="10">
        <v>0</v>
      </c>
      <c r="N52" s="10">
        <v>1746.34</v>
      </c>
      <c r="O52" s="10">
        <v>439.52</v>
      </c>
      <c r="P52" s="10">
        <v>0</v>
      </c>
      <c r="Q52" s="10">
        <v>443.78</v>
      </c>
      <c r="R52" s="10">
        <v>0</v>
      </c>
      <c r="S52" s="10">
        <v>937.83</v>
      </c>
      <c r="T52" s="10">
        <v>661.86</v>
      </c>
      <c r="U52" s="10">
        <v>217.57</v>
      </c>
      <c r="V52" s="10">
        <v>0</v>
      </c>
      <c r="W52" s="10">
        <v>410.48</v>
      </c>
      <c r="X52" s="10">
        <v>0</v>
      </c>
      <c r="Y52" s="10">
        <v>375.19</v>
      </c>
      <c r="Z52" s="10">
        <v>315.81</v>
      </c>
      <c r="AA52" s="10">
        <v>0</v>
      </c>
      <c r="AB52" s="10">
        <v>0</v>
      </c>
      <c r="AC52" s="10">
        <v>0</v>
      </c>
      <c r="AD52" s="10">
        <v>7576.53</v>
      </c>
    </row>
    <row r="53" spans="3:30" x14ac:dyDescent="0.2">
      <c r="C53" t="s">
        <v>372</v>
      </c>
      <c r="D53" s="10">
        <v>8122.04</v>
      </c>
      <c r="E53" s="10">
        <v>204.22</v>
      </c>
      <c r="F53" s="10">
        <v>32.94</v>
      </c>
      <c r="G53" s="10">
        <v>863.87</v>
      </c>
      <c r="H53" s="10">
        <v>4889.3599999999997</v>
      </c>
      <c r="I53" s="10">
        <v>0</v>
      </c>
      <c r="J53" s="10">
        <v>6523.27</v>
      </c>
      <c r="K53" s="10">
        <v>103.04</v>
      </c>
      <c r="L53" s="10">
        <v>10007.06</v>
      </c>
      <c r="M53" s="10">
        <v>0</v>
      </c>
      <c r="N53" s="10">
        <v>13566.8</v>
      </c>
      <c r="O53" s="10">
        <v>172.92</v>
      </c>
      <c r="P53" s="10">
        <v>4.7</v>
      </c>
      <c r="Q53" s="10">
        <v>14.09</v>
      </c>
      <c r="R53" s="10">
        <v>168.64</v>
      </c>
      <c r="S53" s="10">
        <v>175.9</v>
      </c>
      <c r="T53" s="10">
        <v>38.99</v>
      </c>
      <c r="U53" s="10">
        <v>4097.74</v>
      </c>
      <c r="V53" s="10">
        <v>7.04</v>
      </c>
      <c r="W53" s="10">
        <v>4169.05</v>
      </c>
      <c r="X53" s="10">
        <v>0</v>
      </c>
      <c r="Y53" s="10">
        <v>0</v>
      </c>
      <c r="Z53" s="10">
        <v>0</v>
      </c>
      <c r="AA53" s="10">
        <v>0</v>
      </c>
      <c r="AB53" s="10">
        <v>5616.07</v>
      </c>
      <c r="AC53" s="10">
        <v>-12868.21</v>
      </c>
      <c r="AD53" s="10">
        <v>45909.53</v>
      </c>
    </row>
    <row r="54" spans="3:30" x14ac:dyDescent="0.2">
      <c r="C54" t="s">
        <v>373</v>
      </c>
      <c r="D54" s="10">
        <v>31323.71</v>
      </c>
      <c r="E54" s="10">
        <v>0</v>
      </c>
      <c r="F54" s="10">
        <v>22</v>
      </c>
      <c r="G54" s="10">
        <v>4500</v>
      </c>
      <c r="H54" s="10">
        <v>0</v>
      </c>
      <c r="I54" s="10">
        <v>0</v>
      </c>
      <c r="J54" s="10">
        <v>125</v>
      </c>
      <c r="K54" s="10">
        <v>50</v>
      </c>
      <c r="L54" s="10">
        <v>1719</v>
      </c>
      <c r="M54" s="10">
        <v>0</v>
      </c>
      <c r="N54" s="10">
        <v>0</v>
      </c>
      <c r="O54" s="10">
        <v>600</v>
      </c>
      <c r="P54" s="10">
        <v>100</v>
      </c>
      <c r="Q54" s="10">
        <v>100</v>
      </c>
      <c r="R54" s="10">
        <v>0</v>
      </c>
      <c r="S54" s="10">
        <v>0</v>
      </c>
      <c r="T54" s="10">
        <v>450</v>
      </c>
      <c r="U54" s="10">
        <v>525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-1745</v>
      </c>
      <c r="AD54" s="10">
        <v>37769.71</v>
      </c>
    </row>
    <row r="55" spans="3:30" x14ac:dyDescent="0.2">
      <c r="C55" t="s">
        <v>374</v>
      </c>
      <c r="D55" s="10">
        <v>0</v>
      </c>
      <c r="E55" s="10">
        <v>966.19</v>
      </c>
      <c r="F55" s="10">
        <v>316.82</v>
      </c>
      <c r="G55" s="10">
        <v>441.36</v>
      </c>
      <c r="H55" s="10">
        <v>500.07</v>
      </c>
      <c r="I55" s="10">
        <v>432</v>
      </c>
      <c r="J55" s="10">
        <v>194.52</v>
      </c>
      <c r="K55" s="10">
        <v>256.74</v>
      </c>
      <c r="L55" s="10">
        <v>0</v>
      </c>
      <c r="M55" s="10">
        <v>0</v>
      </c>
      <c r="N55" s="10">
        <v>13700.81</v>
      </c>
      <c r="O55" s="10">
        <v>216.64</v>
      </c>
      <c r="P55" s="10">
        <v>0</v>
      </c>
      <c r="Q55" s="10">
        <v>18.32</v>
      </c>
      <c r="R55" s="10">
        <v>52.9</v>
      </c>
      <c r="S55" s="10">
        <v>912.33</v>
      </c>
      <c r="T55" s="10">
        <v>3781.71</v>
      </c>
      <c r="U55" s="10">
        <v>1458.4</v>
      </c>
      <c r="V55" s="10">
        <v>0</v>
      </c>
      <c r="W55" s="10">
        <v>1972.15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25220.959999999999</v>
      </c>
    </row>
    <row r="56" spans="3:30" x14ac:dyDescent="0.2">
      <c r="C56" t="s">
        <v>375</v>
      </c>
      <c r="D56" s="10">
        <v>1618.47</v>
      </c>
      <c r="E56" s="10">
        <v>95.65</v>
      </c>
      <c r="F56" s="10">
        <v>6959.1</v>
      </c>
      <c r="G56" s="10">
        <v>5130.8</v>
      </c>
      <c r="H56" s="10">
        <v>3003.63</v>
      </c>
      <c r="I56" s="10">
        <v>641.6</v>
      </c>
      <c r="J56" s="10">
        <v>1937.55</v>
      </c>
      <c r="K56" s="10">
        <v>15181.43</v>
      </c>
      <c r="L56" s="10">
        <v>21540.71</v>
      </c>
      <c r="M56" s="10">
        <v>0</v>
      </c>
      <c r="N56" s="10">
        <v>24692.07</v>
      </c>
      <c r="O56" s="10">
        <v>638.29</v>
      </c>
      <c r="P56" s="10">
        <v>41.83</v>
      </c>
      <c r="Q56" s="10">
        <v>119.17</v>
      </c>
      <c r="R56" s="10">
        <v>73.099999999999994</v>
      </c>
      <c r="S56" s="10">
        <v>476.12</v>
      </c>
      <c r="T56" s="10">
        <v>643</v>
      </c>
      <c r="U56" s="10">
        <v>809.62</v>
      </c>
      <c r="V56" s="10">
        <v>245.49</v>
      </c>
      <c r="W56" s="10">
        <v>23198.71</v>
      </c>
      <c r="X56" s="10">
        <v>2940.34</v>
      </c>
      <c r="Y56" s="10">
        <v>0</v>
      </c>
      <c r="Z56" s="10">
        <v>54.06</v>
      </c>
      <c r="AA56" s="10">
        <v>0</v>
      </c>
      <c r="AB56" s="10">
        <v>-973.09</v>
      </c>
      <c r="AC56" s="10">
        <v>-32029.53</v>
      </c>
      <c r="AD56" s="10">
        <v>77038.12</v>
      </c>
    </row>
    <row r="57" spans="3:30" x14ac:dyDescent="0.2">
      <c r="C57" t="s">
        <v>376</v>
      </c>
      <c r="D57" s="10">
        <v>234.85</v>
      </c>
      <c r="E57" s="10">
        <v>-85.49</v>
      </c>
      <c r="F57" s="10">
        <v>372.23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119</v>
      </c>
      <c r="O57" s="10">
        <v>411.58</v>
      </c>
      <c r="P57" s="10">
        <v>0</v>
      </c>
      <c r="Q57" s="10">
        <v>38.39</v>
      </c>
      <c r="R57" s="10">
        <v>0</v>
      </c>
      <c r="S57" s="10">
        <v>140.33000000000001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1369.4</v>
      </c>
      <c r="AD57" s="10">
        <v>2600.29</v>
      </c>
    </row>
    <row r="58" spans="3:30" x14ac:dyDescent="0.2">
      <c r="C58" t="s">
        <v>377</v>
      </c>
      <c r="D58" s="10">
        <v>3370</v>
      </c>
      <c r="E58" s="10">
        <v>0</v>
      </c>
      <c r="F58" s="10">
        <v>0</v>
      </c>
      <c r="G58" s="10">
        <v>852.5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9050</v>
      </c>
      <c r="O58" s="10">
        <v>175</v>
      </c>
      <c r="P58" s="10">
        <v>0</v>
      </c>
      <c r="Q58" s="10">
        <v>0</v>
      </c>
      <c r="R58" s="10">
        <v>0</v>
      </c>
      <c r="S58" s="10">
        <v>1181.25</v>
      </c>
      <c r="T58" s="10">
        <v>7415</v>
      </c>
      <c r="U58" s="10">
        <v>0</v>
      </c>
      <c r="V58" s="10">
        <v>1020</v>
      </c>
      <c r="W58" s="10">
        <v>60</v>
      </c>
      <c r="X58" s="10">
        <v>400</v>
      </c>
      <c r="Y58" s="10">
        <v>0</v>
      </c>
      <c r="Z58" s="10">
        <v>0</v>
      </c>
      <c r="AA58" s="10">
        <v>0</v>
      </c>
      <c r="AB58" s="10">
        <v>1630</v>
      </c>
      <c r="AC58" s="10">
        <v>300</v>
      </c>
      <c r="AD58" s="10">
        <v>25453.75</v>
      </c>
    </row>
    <row r="59" spans="3:30" x14ac:dyDescent="0.2">
      <c r="C59" t="s">
        <v>378</v>
      </c>
      <c r="D59" s="10">
        <v>172.27</v>
      </c>
      <c r="E59" s="10">
        <v>254.96</v>
      </c>
      <c r="F59" s="10">
        <v>3109.75</v>
      </c>
      <c r="G59" s="10">
        <v>19.36</v>
      </c>
      <c r="H59" s="10">
        <v>269.69</v>
      </c>
      <c r="I59" s="10">
        <v>228.54</v>
      </c>
      <c r="J59" s="10">
        <v>240.63</v>
      </c>
      <c r="K59" s="10">
        <v>19.350000000000001</v>
      </c>
      <c r="L59" s="10">
        <v>19.350000000000001</v>
      </c>
      <c r="M59" s="10">
        <v>0</v>
      </c>
      <c r="N59" s="10">
        <v>4991.6099999999997</v>
      </c>
      <c r="O59" s="10">
        <v>639.28</v>
      </c>
      <c r="P59" s="10">
        <v>0</v>
      </c>
      <c r="Q59" s="10">
        <v>267.51</v>
      </c>
      <c r="R59" s="10">
        <v>400.08</v>
      </c>
      <c r="S59" s="10">
        <v>3196.74</v>
      </c>
      <c r="T59" s="10">
        <v>2731.31</v>
      </c>
      <c r="U59" s="10">
        <v>1310.82</v>
      </c>
      <c r="V59" s="10">
        <v>0</v>
      </c>
      <c r="W59" s="10">
        <v>515.5</v>
      </c>
      <c r="X59" s="10">
        <v>0</v>
      </c>
      <c r="Y59" s="10">
        <v>0</v>
      </c>
      <c r="Z59" s="10">
        <v>48.98</v>
      </c>
      <c r="AA59" s="10">
        <v>0</v>
      </c>
      <c r="AB59" s="10">
        <v>0</v>
      </c>
      <c r="AC59" s="10">
        <v>782.5</v>
      </c>
      <c r="AD59" s="10">
        <v>19218.23</v>
      </c>
    </row>
    <row r="60" spans="3:30" x14ac:dyDescent="0.2">
      <c r="C60" t="s">
        <v>379</v>
      </c>
      <c r="D60" s="10">
        <v>4915.5</v>
      </c>
      <c r="E60" s="10">
        <v>375.74</v>
      </c>
      <c r="F60" s="10">
        <v>970.29</v>
      </c>
      <c r="G60" s="10">
        <v>5552.4</v>
      </c>
      <c r="H60" s="10">
        <v>11250.41</v>
      </c>
      <c r="I60" s="10">
        <v>0</v>
      </c>
      <c r="J60" s="10">
        <v>600</v>
      </c>
      <c r="K60" s="10">
        <v>5715.88</v>
      </c>
      <c r="L60" s="10">
        <v>11050.17</v>
      </c>
      <c r="M60" s="10">
        <v>0</v>
      </c>
      <c r="N60" s="10">
        <v>3131.1</v>
      </c>
      <c r="O60" s="10">
        <v>3167.26</v>
      </c>
      <c r="P60" s="10">
        <v>1471.67</v>
      </c>
      <c r="Q60" s="10">
        <v>429.42</v>
      </c>
      <c r="R60" s="10">
        <v>548.38</v>
      </c>
      <c r="S60" s="10">
        <v>6125.2</v>
      </c>
      <c r="T60" s="10">
        <v>2927.29</v>
      </c>
      <c r="U60" s="10">
        <v>7112.59</v>
      </c>
      <c r="V60" s="10">
        <v>0</v>
      </c>
      <c r="W60" s="10">
        <v>2552.7800000000002</v>
      </c>
      <c r="X60" s="10">
        <v>0</v>
      </c>
      <c r="Y60" s="10">
        <v>0</v>
      </c>
      <c r="Z60" s="10">
        <v>0</v>
      </c>
      <c r="AA60" s="10">
        <v>0</v>
      </c>
      <c r="AB60" s="10">
        <v>6324.64</v>
      </c>
      <c r="AC60" s="10">
        <v>-18010.689999999999</v>
      </c>
      <c r="AD60" s="10">
        <v>56210.03</v>
      </c>
    </row>
    <row r="61" spans="3:30" x14ac:dyDescent="0.2">
      <c r="C61" t="s">
        <v>380</v>
      </c>
      <c r="D61" s="10">
        <v>707.74</v>
      </c>
      <c r="E61" s="10">
        <v>996.16</v>
      </c>
      <c r="F61" s="10">
        <v>1136.06</v>
      </c>
      <c r="G61" s="10">
        <v>1038.58</v>
      </c>
      <c r="H61" s="10">
        <v>20.67</v>
      </c>
      <c r="I61" s="10">
        <v>7.09</v>
      </c>
      <c r="J61" s="10">
        <v>14.19</v>
      </c>
      <c r="K61" s="10">
        <v>294.77999999999997</v>
      </c>
      <c r="L61" s="10">
        <v>10.64</v>
      </c>
      <c r="M61" s="10">
        <v>0</v>
      </c>
      <c r="N61" s="10">
        <v>48612.959999999999</v>
      </c>
      <c r="O61" s="10">
        <v>34.799999999999997</v>
      </c>
      <c r="P61" s="10">
        <v>0</v>
      </c>
      <c r="Q61" s="10">
        <v>0</v>
      </c>
      <c r="R61" s="10">
        <v>163.1</v>
      </c>
      <c r="S61" s="10">
        <v>518.86</v>
      </c>
      <c r="T61" s="10">
        <v>930.04</v>
      </c>
      <c r="U61" s="10">
        <v>432.42</v>
      </c>
      <c r="V61" s="10">
        <v>0</v>
      </c>
      <c r="W61" s="10">
        <v>9755.69</v>
      </c>
      <c r="X61" s="10">
        <v>2735.13</v>
      </c>
      <c r="Y61" s="10">
        <v>0</v>
      </c>
      <c r="Z61" s="10">
        <v>24.99</v>
      </c>
      <c r="AA61" s="10">
        <v>0</v>
      </c>
      <c r="AB61" s="10">
        <v>14462.13</v>
      </c>
      <c r="AC61" s="10">
        <v>1006.6</v>
      </c>
      <c r="AD61" s="10">
        <v>82902.63</v>
      </c>
    </row>
    <row r="62" spans="3:30" x14ac:dyDescent="0.2">
      <c r="C62" t="s">
        <v>381</v>
      </c>
      <c r="D62" s="10">
        <v>0</v>
      </c>
      <c r="E62" s="10">
        <v>0</v>
      </c>
      <c r="F62" s="10">
        <v>180.78</v>
      </c>
      <c r="G62" s="10">
        <v>168.03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32</v>
      </c>
      <c r="T62" s="10">
        <v>0</v>
      </c>
      <c r="U62" s="10">
        <v>80</v>
      </c>
      <c r="V62" s="10">
        <v>0</v>
      </c>
      <c r="W62" s="10">
        <v>1720.97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-24.46</v>
      </c>
      <c r="AD62" s="10">
        <v>2157.3200000000002</v>
      </c>
    </row>
    <row r="63" spans="3:30" x14ac:dyDescent="0.2">
      <c r="C63" t="s">
        <v>382</v>
      </c>
      <c r="D63" s="10">
        <v>0</v>
      </c>
      <c r="E63" s="10">
        <v>0</v>
      </c>
      <c r="F63" s="10">
        <v>1261.1099999999999</v>
      </c>
      <c r="G63" s="10">
        <v>1525</v>
      </c>
      <c r="H63" s="10">
        <v>183.91</v>
      </c>
      <c r="I63" s="10">
        <v>36.06</v>
      </c>
      <c r="J63" s="10">
        <v>1109.5899999999999</v>
      </c>
      <c r="K63" s="10">
        <v>0</v>
      </c>
      <c r="L63" s="10">
        <v>510.3</v>
      </c>
      <c r="M63" s="10">
        <v>0</v>
      </c>
      <c r="N63" s="10">
        <v>26314.93</v>
      </c>
      <c r="O63" s="10">
        <v>376.8</v>
      </c>
      <c r="P63" s="10">
        <v>0</v>
      </c>
      <c r="Q63" s="10">
        <v>0</v>
      </c>
      <c r="R63" s="10">
        <v>0</v>
      </c>
      <c r="S63" s="10">
        <v>28.97</v>
      </c>
      <c r="T63" s="10">
        <v>0</v>
      </c>
      <c r="U63" s="10">
        <v>106.34</v>
      </c>
      <c r="V63" s="10">
        <v>174.73</v>
      </c>
      <c r="W63" s="10">
        <v>704.1</v>
      </c>
      <c r="X63" s="10">
        <v>13951.44</v>
      </c>
      <c r="Y63" s="10">
        <v>412.81</v>
      </c>
      <c r="Z63" s="10">
        <v>1411.53</v>
      </c>
      <c r="AA63" s="10">
        <v>0</v>
      </c>
      <c r="AB63" s="10">
        <v>1228.1400000000001</v>
      </c>
      <c r="AC63" s="10">
        <v>0</v>
      </c>
      <c r="AD63" s="10">
        <v>49335.76</v>
      </c>
    </row>
    <row r="64" spans="3:30" x14ac:dyDescent="0.2">
      <c r="C64" t="s">
        <v>383</v>
      </c>
      <c r="D64" s="10">
        <v>0</v>
      </c>
      <c r="E64" s="10">
        <v>569.13</v>
      </c>
      <c r="F64" s="10">
        <v>209.51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39.53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818.17</v>
      </c>
    </row>
    <row r="65" spans="3:30" x14ac:dyDescent="0.2">
      <c r="C65" t="s">
        <v>384</v>
      </c>
      <c r="D65" s="10">
        <v>0</v>
      </c>
      <c r="E65" s="10">
        <v>31.62</v>
      </c>
      <c r="F65" s="10">
        <v>48.35</v>
      </c>
      <c r="G65" s="10">
        <v>11.16</v>
      </c>
      <c r="H65" s="10">
        <v>11.16</v>
      </c>
      <c r="I65" s="10">
        <v>7.44</v>
      </c>
      <c r="J65" s="10">
        <v>13.02</v>
      </c>
      <c r="K65" s="10">
        <v>11.16</v>
      </c>
      <c r="L65" s="10">
        <v>11.16</v>
      </c>
      <c r="M65" s="10">
        <v>0</v>
      </c>
      <c r="N65" s="10">
        <v>18.55</v>
      </c>
      <c r="O65" s="10">
        <v>13.02</v>
      </c>
      <c r="P65" s="10">
        <v>3.72</v>
      </c>
      <c r="Q65" s="10">
        <v>11.16</v>
      </c>
      <c r="R65" s="10">
        <v>5.58</v>
      </c>
      <c r="S65" s="10">
        <v>27.9</v>
      </c>
      <c r="T65" s="10">
        <v>14.87</v>
      </c>
      <c r="U65" s="10">
        <v>18.59</v>
      </c>
      <c r="V65" s="10">
        <v>5.57</v>
      </c>
      <c r="W65" s="10">
        <v>3119.39</v>
      </c>
      <c r="X65" s="10">
        <v>13.01</v>
      </c>
      <c r="Y65" s="10">
        <v>11.15</v>
      </c>
      <c r="Z65" s="10">
        <v>18.59</v>
      </c>
      <c r="AA65" s="10">
        <v>5.57</v>
      </c>
      <c r="AB65" s="10">
        <v>0</v>
      </c>
      <c r="AC65" s="10">
        <v>0</v>
      </c>
      <c r="AD65" s="10">
        <v>3431.74</v>
      </c>
    </row>
    <row r="66" spans="3:30" x14ac:dyDescent="0.2">
      <c r="C66" t="s">
        <v>385</v>
      </c>
      <c r="D66" s="10">
        <v>-1591.79</v>
      </c>
      <c r="E66" s="10">
        <v>518.86</v>
      </c>
      <c r="F66" s="10">
        <v>1174.5899999999999</v>
      </c>
      <c r="G66" s="10">
        <v>643.85</v>
      </c>
      <c r="H66" s="10">
        <v>1292.03</v>
      </c>
      <c r="I66" s="10">
        <v>0</v>
      </c>
      <c r="J66" s="10">
        <v>20.69</v>
      </c>
      <c r="K66" s="10">
        <v>201.39</v>
      </c>
      <c r="L66" s="10">
        <v>9283.2900000000009</v>
      </c>
      <c r="M66" s="10">
        <v>0</v>
      </c>
      <c r="N66" s="10">
        <v>12989.41</v>
      </c>
      <c r="O66" s="10">
        <v>842.08</v>
      </c>
      <c r="P66" s="10">
        <v>0</v>
      </c>
      <c r="Q66" s="10">
        <v>232.75</v>
      </c>
      <c r="R66" s="10">
        <v>885.31</v>
      </c>
      <c r="S66" s="10">
        <v>2674.92</v>
      </c>
      <c r="T66" s="10">
        <v>3489.35</v>
      </c>
      <c r="U66" s="10">
        <v>2513.86</v>
      </c>
      <c r="V66" s="10">
        <v>81.64</v>
      </c>
      <c r="W66" s="10">
        <v>3072.18</v>
      </c>
      <c r="X66" s="10">
        <v>0</v>
      </c>
      <c r="Y66" s="10">
        <v>115.49</v>
      </c>
      <c r="Z66" s="10">
        <v>111.9</v>
      </c>
      <c r="AA66" s="10">
        <v>118.1</v>
      </c>
      <c r="AB66" s="10">
        <v>871.78</v>
      </c>
      <c r="AC66" s="10">
        <v>-5349.38</v>
      </c>
      <c r="AD66" s="10">
        <v>34192.300000000003</v>
      </c>
    </row>
    <row r="67" spans="3:30" x14ac:dyDescent="0.2">
      <c r="C67" t="s">
        <v>386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200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200</v>
      </c>
    </row>
    <row r="68" spans="3:30" x14ac:dyDescent="0.2">
      <c r="C68" t="s">
        <v>387</v>
      </c>
      <c r="D68" s="10">
        <v>-2135.5100000000002</v>
      </c>
      <c r="E68" s="10">
        <v>0</v>
      </c>
      <c r="F68" s="10">
        <v>2175.2600000000002</v>
      </c>
      <c r="G68" s="10">
        <v>3810.17</v>
      </c>
      <c r="H68" s="10">
        <v>1787.05</v>
      </c>
      <c r="I68" s="10">
        <v>167.04</v>
      </c>
      <c r="J68" s="10">
        <v>5150.7</v>
      </c>
      <c r="K68" s="10">
        <v>3357.79</v>
      </c>
      <c r="L68" s="10">
        <v>8752.25</v>
      </c>
      <c r="M68" s="10">
        <v>0</v>
      </c>
      <c r="N68" s="10">
        <v>30540.82</v>
      </c>
      <c r="O68" s="10">
        <v>480.12</v>
      </c>
      <c r="P68" s="10">
        <v>200</v>
      </c>
      <c r="Q68" s="10">
        <v>1167.26</v>
      </c>
      <c r="R68" s="10">
        <v>1495.62</v>
      </c>
      <c r="S68" s="10">
        <v>1195.73</v>
      </c>
      <c r="T68" s="10">
        <v>3363.26</v>
      </c>
      <c r="U68" s="10">
        <v>613.70000000000005</v>
      </c>
      <c r="V68" s="10">
        <v>0</v>
      </c>
      <c r="W68" s="10">
        <v>2289</v>
      </c>
      <c r="X68" s="10">
        <v>7976.25</v>
      </c>
      <c r="Y68" s="10">
        <v>324.36</v>
      </c>
      <c r="Z68" s="10">
        <v>1076.7</v>
      </c>
      <c r="AA68" s="10">
        <v>30.82</v>
      </c>
      <c r="AB68" s="10">
        <v>16961.64</v>
      </c>
      <c r="AC68" s="10">
        <v>-21537.41</v>
      </c>
      <c r="AD68" s="10">
        <v>69242.62</v>
      </c>
    </row>
    <row r="69" spans="3:30" x14ac:dyDescent="0.2">
      <c r="C69" t="s">
        <v>388</v>
      </c>
      <c r="D69" s="10">
        <v>-5456.44</v>
      </c>
      <c r="E69" s="10">
        <v>1902.06</v>
      </c>
      <c r="F69" s="10">
        <v>9163.5499999999993</v>
      </c>
      <c r="G69" s="10">
        <v>7984.23</v>
      </c>
      <c r="H69" s="10">
        <v>1542.45</v>
      </c>
      <c r="I69" s="10">
        <v>1235.53</v>
      </c>
      <c r="J69" s="10">
        <v>4461.74</v>
      </c>
      <c r="K69" s="10">
        <v>18432.650000000001</v>
      </c>
      <c r="L69" s="10">
        <v>5859.47</v>
      </c>
      <c r="M69" s="10">
        <v>0</v>
      </c>
      <c r="N69" s="10">
        <v>8569.81</v>
      </c>
      <c r="O69" s="10">
        <v>3171.33</v>
      </c>
      <c r="P69" s="10">
        <v>188.85</v>
      </c>
      <c r="Q69" s="10">
        <v>1245.79</v>
      </c>
      <c r="R69" s="10">
        <v>641.13</v>
      </c>
      <c r="S69" s="10">
        <v>3863.97</v>
      </c>
      <c r="T69" s="10">
        <v>2974.02</v>
      </c>
      <c r="U69" s="10">
        <v>6928.4</v>
      </c>
      <c r="V69" s="10">
        <v>629.13</v>
      </c>
      <c r="W69" s="10">
        <v>12819.12</v>
      </c>
      <c r="X69" s="10">
        <v>0</v>
      </c>
      <c r="Y69" s="10">
        <v>0</v>
      </c>
      <c r="Z69" s="10">
        <v>188.26</v>
      </c>
      <c r="AA69" s="10">
        <v>0</v>
      </c>
      <c r="AB69" s="10">
        <v>3573.43</v>
      </c>
      <c r="AC69" s="10">
        <v>-13922.3</v>
      </c>
      <c r="AD69" s="10">
        <v>75996.179999999993</v>
      </c>
    </row>
    <row r="70" spans="3:30" x14ac:dyDescent="0.2">
      <c r="C70" t="s">
        <v>389</v>
      </c>
      <c r="D70" s="10">
        <v>104.9</v>
      </c>
      <c r="E70" s="10">
        <v>7700</v>
      </c>
      <c r="F70" s="10">
        <v>323.27999999999997</v>
      </c>
      <c r="G70" s="10">
        <v>4080.82</v>
      </c>
      <c r="H70" s="10">
        <v>80.819999999999993</v>
      </c>
      <c r="I70" s="10">
        <v>53.88</v>
      </c>
      <c r="J70" s="10">
        <v>5927.76</v>
      </c>
      <c r="K70" s="10">
        <v>3330.82</v>
      </c>
      <c r="L70" s="10">
        <v>3330.82</v>
      </c>
      <c r="M70" s="10">
        <v>0</v>
      </c>
      <c r="N70" s="10">
        <v>4750</v>
      </c>
      <c r="O70" s="10">
        <v>0</v>
      </c>
      <c r="P70" s="10">
        <v>0</v>
      </c>
      <c r="Q70" s="10">
        <v>0</v>
      </c>
      <c r="R70" s="10">
        <v>0</v>
      </c>
      <c r="S70" s="10">
        <v>12508.68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42191.78</v>
      </c>
    </row>
    <row r="71" spans="3:30" x14ac:dyDescent="0.2">
      <c r="C71" t="s">
        <v>390</v>
      </c>
      <c r="D71" s="10">
        <v>2397.9</v>
      </c>
      <c r="E71" s="10">
        <v>249.09</v>
      </c>
      <c r="F71" s="10">
        <v>3509.64</v>
      </c>
      <c r="G71" s="10">
        <v>2049.0500000000002</v>
      </c>
      <c r="H71" s="10">
        <v>1024.71</v>
      </c>
      <c r="I71" s="10">
        <v>68.77</v>
      </c>
      <c r="J71" s="10">
        <v>1639.88</v>
      </c>
      <c r="K71" s="10">
        <v>1809.88</v>
      </c>
      <c r="L71" s="10">
        <v>7020.85</v>
      </c>
      <c r="M71" s="10">
        <v>0</v>
      </c>
      <c r="N71" s="10">
        <v>798.72</v>
      </c>
      <c r="O71" s="10">
        <v>723.48</v>
      </c>
      <c r="P71" s="10">
        <v>86.17</v>
      </c>
      <c r="Q71" s="10">
        <v>181.71</v>
      </c>
      <c r="R71" s="10">
        <v>1173.74</v>
      </c>
      <c r="S71" s="10">
        <v>1315.28</v>
      </c>
      <c r="T71" s="10">
        <v>1573.64</v>
      </c>
      <c r="U71" s="10">
        <v>1380.24</v>
      </c>
      <c r="V71" s="10">
        <v>287.37</v>
      </c>
      <c r="W71" s="10">
        <v>539.29999999999995</v>
      </c>
      <c r="X71" s="10">
        <v>93.33</v>
      </c>
      <c r="Y71" s="10">
        <v>29.28</v>
      </c>
      <c r="Z71" s="10">
        <v>117.04</v>
      </c>
      <c r="AA71" s="10">
        <v>0</v>
      </c>
      <c r="AB71" s="10">
        <v>61.83</v>
      </c>
      <c r="AC71" s="10">
        <v>-13741.37</v>
      </c>
      <c r="AD71" s="10">
        <v>14389.53</v>
      </c>
    </row>
    <row r="72" spans="3:30" x14ac:dyDescent="0.2">
      <c r="C72" t="s">
        <v>391</v>
      </c>
      <c r="D72" s="10">
        <v>0</v>
      </c>
      <c r="E72" s="10">
        <v>625.54999999999995</v>
      </c>
      <c r="F72" s="10">
        <v>373.16</v>
      </c>
      <c r="G72" s="10">
        <v>122.43</v>
      </c>
      <c r="H72" s="10">
        <v>214.65</v>
      </c>
      <c r="I72" s="10">
        <v>32.229999999999997</v>
      </c>
      <c r="J72" s="10">
        <v>74.98</v>
      </c>
      <c r="K72" s="10">
        <v>231.83</v>
      </c>
      <c r="L72" s="10">
        <v>0</v>
      </c>
      <c r="M72" s="10">
        <v>0</v>
      </c>
      <c r="N72" s="10">
        <v>3094</v>
      </c>
      <c r="O72" s="10">
        <v>26.08</v>
      </c>
      <c r="P72" s="10">
        <v>0</v>
      </c>
      <c r="Q72" s="10">
        <v>91.39</v>
      </c>
      <c r="R72" s="10">
        <v>0</v>
      </c>
      <c r="S72" s="10">
        <v>310.19</v>
      </c>
      <c r="T72" s="10">
        <v>83.5</v>
      </c>
      <c r="U72" s="10">
        <v>73.55</v>
      </c>
      <c r="V72" s="10">
        <v>0</v>
      </c>
      <c r="W72" s="10">
        <v>2312.5100000000002</v>
      </c>
      <c r="X72" s="10">
        <v>0</v>
      </c>
      <c r="Y72" s="10">
        <v>9.9600000000000009</v>
      </c>
      <c r="Z72" s="10">
        <v>0</v>
      </c>
      <c r="AA72" s="10">
        <v>0</v>
      </c>
      <c r="AB72" s="10">
        <v>0</v>
      </c>
      <c r="AC72" s="10">
        <v>0</v>
      </c>
      <c r="AD72" s="10">
        <v>7676.01</v>
      </c>
    </row>
    <row r="73" spans="3:30" x14ac:dyDescent="0.2">
      <c r="C73" t="s">
        <v>392</v>
      </c>
      <c r="D73" s="10">
        <v>0</v>
      </c>
      <c r="E73" s="10">
        <v>25.19</v>
      </c>
      <c r="F73" s="10">
        <v>2773.12</v>
      </c>
      <c r="G73" s="10">
        <v>25.59</v>
      </c>
      <c r="H73" s="10">
        <v>247.5</v>
      </c>
      <c r="I73" s="10">
        <v>57.72</v>
      </c>
      <c r="J73" s="10">
        <v>0</v>
      </c>
      <c r="K73" s="10">
        <v>220.14</v>
      </c>
      <c r="L73" s="10">
        <v>0</v>
      </c>
      <c r="M73" s="10">
        <v>0</v>
      </c>
      <c r="N73" s="10">
        <v>26447.32</v>
      </c>
      <c r="O73" s="10">
        <v>118.25</v>
      </c>
      <c r="P73" s="10">
        <v>0</v>
      </c>
      <c r="Q73" s="10">
        <v>26.74</v>
      </c>
      <c r="R73" s="10">
        <v>182.22</v>
      </c>
      <c r="S73" s="10">
        <v>362.35</v>
      </c>
      <c r="T73" s="10">
        <v>3352.07</v>
      </c>
      <c r="U73" s="10">
        <v>14474.95</v>
      </c>
      <c r="V73" s="10">
        <v>0</v>
      </c>
      <c r="W73" s="10">
        <v>5468.01</v>
      </c>
      <c r="X73" s="10">
        <v>1283.45</v>
      </c>
      <c r="Y73" s="10">
        <v>13.79</v>
      </c>
      <c r="Z73" s="10">
        <v>598.63</v>
      </c>
      <c r="AA73" s="10">
        <v>0</v>
      </c>
      <c r="AB73" s="10">
        <v>327.56</v>
      </c>
      <c r="AC73" s="10">
        <v>0</v>
      </c>
      <c r="AD73" s="10">
        <v>56004.6</v>
      </c>
    </row>
    <row r="74" spans="3:30" x14ac:dyDescent="0.2">
      <c r="C74" t="s">
        <v>393</v>
      </c>
      <c r="D74" s="10">
        <v>2054.9899999999998</v>
      </c>
      <c r="E74" s="10">
        <v>528.85</v>
      </c>
      <c r="F74" s="10">
        <v>1962.98</v>
      </c>
      <c r="G74" s="10">
        <v>219.79</v>
      </c>
      <c r="H74" s="10">
        <v>247.75</v>
      </c>
      <c r="I74" s="10">
        <v>41.81</v>
      </c>
      <c r="J74" s="10">
        <v>0</v>
      </c>
      <c r="K74" s="10">
        <v>126.81</v>
      </c>
      <c r="L74" s="10">
        <v>22.7</v>
      </c>
      <c r="M74" s="10">
        <v>0</v>
      </c>
      <c r="N74" s="10">
        <v>8542.7999999999993</v>
      </c>
      <c r="O74" s="10">
        <v>314.67</v>
      </c>
      <c r="P74" s="10">
        <v>48.61</v>
      </c>
      <c r="Q74" s="10">
        <v>264.02</v>
      </c>
      <c r="R74" s="10">
        <v>263.47000000000003</v>
      </c>
      <c r="S74" s="10">
        <v>1762.05</v>
      </c>
      <c r="T74" s="10">
        <v>493.85</v>
      </c>
      <c r="U74" s="10">
        <v>1419.83</v>
      </c>
      <c r="V74" s="10">
        <v>110.21</v>
      </c>
      <c r="W74" s="10">
        <v>4180.29</v>
      </c>
      <c r="X74" s="10">
        <v>344.47</v>
      </c>
      <c r="Y74" s="10">
        <v>152.6</v>
      </c>
      <c r="Z74" s="10">
        <v>106.38</v>
      </c>
      <c r="AA74" s="10">
        <v>37.24</v>
      </c>
      <c r="AB74" s="10">
        <v>1581.88</v>
      </c>
      <c r="AC74" s="10">
        <v>5200.7700000000004</v>
      </c>
      <c r="AD74" s="10">
        <v>30028.82</v>
      </c>
    </row>
    <row r="75" spans="3:30" x14ac:dyDescent="0.2">
      <c r="C75" t="s">
        <v>394</v>
      </c>
      <c r="D75" s="10">
        <v>0</v>
      </c>
      <c r="E75" s="10">
        <v>0</v>
      </c>
      <c r="F75" s="10">
        <v>1453.74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22.93</v>
      </c>
      <c r="M75" s="10">
        <v>0</v>
      </c>
      <c r="N75" s="10">
        <v>1127.5999999999999</v>
      </c>
      <c r="O75" s="10">
        <v>9.7799999999999994</v>
      </c>
      <c r="P75" s="10">
        <v>0</v>
      </c>
      <c r="Q75" s="10">
        <v>0</v>
      </c>
      <c r="R75" s="10">
        <v>12.95</v>
      </c>
      <c r="S75" s="10">
        <v>0</v>
      </c>
      <c r="T75" s="10">
        <v>0</v>
      </c>
      <c r="U75" s="10">
        <v>7.98</v>
      </c>
      <c r="V75" s="10">
        <v>0</v>
      </c>
      <c r="W75" s="10">
        <v>2909.18</v>
      </c>
      <c r="X75" s="10">
        <v>0</v>
      </c>
      <c r="Y75" s="10">
        <v>0</v>
      </c>
      <c r="Z75" s="10">
        <v>0</v>
      </c>
      <c r="AA75" s="10">
        <v>0</v>
      </c>
      <c r="AB75" s="10">
        <v>497.62</v>
      </c>
      <c r="AC75" s="10">
        <v>0</v>
      </c>
      <c r="AD75" s="10">
        <v>6041.78</v>
      </c>
    </row>
    <row r="76" spans="3:30" x14ac:dyDescent="0.2">
      <c r="C76" t="s">
        <v>395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2700</v>
      </c>
      <c r="P76" s="10">
        <v>0</v>
      </c>
      <c r="Q76" s="10">
        <v>0</v>
      </c>
      <c r="R76" s="10">
        <v>0</v>
      </c>
      <c r="S76" s="10">
        <v>1700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4400</v>
      </c>
    </row>
    <row r="77" spans="3:30" x14ac:dyDescent="0.2">
      <c r="C77" t="s">
        <v>396</v>
      </c>
      <c r="D77" s="10">
        <v>56113.42</v>
      </c>
      <c r="E77" s="10">
        <v>20241.09</v>
      </c>
      <c r="F77" s="10">
        <v>48060.27</v>
      </c>
      <c r="G77" s="10">
        <v>50282.39</v>
      </c>
      <c r="H77" s="10">
        <v>30309.39</v>
      </c>
      <c r="I77" s="10">
        <v>6322.91</v>
      </c>
      <c r="J77" s="10">
        <v>42827.43</v>
      </c>
      <c r="K77" s="10">
        <v>62452.56</v>
      </c>
      <c r="L77" s="10">
        <v>95628.15</v>
      </c>
      <c r="M77" s="10">
        <v>0</v>
      </c>
      <c r="N77" s="10">
        <v>243898.73</v>
      </c>
      <c r="O77" s="10">
        <v>16630.060000000001</v>
      </c>
      <c r="P77" s="10">
        <v>2784.33</v>
      </c>
      <c r="Q77" s="10">
        <v>6983.76</v>
      </c>
      <c r="R77" s="10">
        <v>6310.56</v>
      </c>
      <c r="S77" s="10">
        <v>43525.34</v>
      </c>
      <c r="T77" s="10">
        <v>35271.03</v>
      </c>
      <c r="U77" s="10">
        <v>45000.95</v>
      </c>
      <c r="V77" s="10">
        <v>2561.1799999999998</v>
      </c>
      <c r="W77" s="10">
        <v>81768.41</v>
      </c>
      <c r="X77" s="10">
        <v>29737.42</v>
      </c>
      <c r="Y77" s="10">
        <v>2073.16</v>
      </c>
      <c r="Z77" s="10">
        <v>5348.01</v>
      </c>
      <c r="AA77" s="10">
        <v>191.73</v>
      </c>
      <c r="AB77" s="10">
        <v>63277.87</v>
      </c>
      <c r="AC77" s="10">
        <v>-142716.39000000001</v>
      </c>
      <c r="AD77" s="10">
        <v>854883.76</v>
      </c>
    </row>
    <row r="78" spans="3:30" x14ac:dyDescent="0.2">
      <c r="C78" t="s">
        <v>397</v>
      </c>
      <c r="D78" s="10" t="s">
        <v>2</v>
      </c>
      <c r="E78" s="10" t="s">
        <v>2</v>
      </c>
      <c r="F78" s="10" t="s">
        <v>2</v>
      </c>
      <c r="G78" s="10" t="s">
        <v>2</v>
      </c>
      <c r="H78" s="10" t="s">
        <v>2</v>
      </c>
      <c r="I78" s="10" t="s">
        <v>2</v>
      </c>
      <c r="J78" s="10" t="s">
        <v>2</v>
      </c>
      <c r="K78" s="10" t="s">
        <v>2</v>
      </c>
      <c r="L78" s="10" t="s">
        <v>2</v>
      </c>
      <c r="M78" s="10" t="s">
        <v>2</v>
      </c>
      <c r="N78" s="10" t="s">
        <v>2</v>
      </c>
      <c r="O78" s="10" t="s">
        <v>2</v>
      </c>
      <c r="P78" s="10" t="s">
        <v>2</v>
      </c>
      <c r="Q78" s="10" t="s">
        <v>2</v>
      </c>
      <c r="R78" s="10" t="s">
        <v>2</v>
      </c>
      <c r="S78" s="10" t="s">
        <v>2</v>
      </c>
      <c r="T78" s="10" t="s">
        <v>2</v>
      </c>
      <c r="U78" s="10" t="s">
        <v>2</v>
      </c>
      <c r="V78" s="10" t="s">
        <v>2</v>
      </c>
      <c r="W78" s="10" t="s">
        <v>2</v>
      </c>
      <c r="X78" s="10" t="s">
        <v>2</v>
      </c>
      <c r="Y78" s="10" t="s">
        <v>2</v>
      </c>
      <c r="Z78" s="10" t="s">
        <v>2</v>
      </c>
      <c r="AA78" s="10" t="s">
        <v>2</v>
      </c>
      <c r="AB78" s="10" t="s">
        <v>2</v>
      </c>
      <c r="AC78" s="10" t="s">
        <v>2</v>
      </c>
      <c r="AD78" s="10" t="s">
        <v>2</v>
      </c>
    </row>
    <row r="79" spans="3:30" x14ac:dyDescent="0.2">
      <c r="C79" t="s">
        <v>398</v>
      </c>
      <c r="D79" s="10">
        <v>0</v>
      </c>
      <c r="E79" s="10">
        <v>0</v>
      </c>
      <c r="F79" s="10">
        <v>4000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17000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2611.69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4000</v>
      </c>
      <c r="AD79" s="10">
        <v>27611.69</v>
      </c>
    </row>
    <row r="80" spans="3:30" x14ac:dyDescent="0.2">
      <c r="C80" t="s">
        <v>399</v>
      </c>
      <c r="D80" s="10">
        <v>2296.81</v>
      </c>
      <c r="E80" s="10">
        <v>0</v>
      </c>
      <c r="F80" s="10">
        <v>0</v>
      </c>
      <c r="G80" s="10">
        <v>300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160.47</v>
      </c>
      <c r="O80" s="10">
        <v>7300</v>
      </c>
      <c r="P80" s="10">
        <v>0</v>
      </c>
      <c r="Q80" s="10">
        <v>408.62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599.79</v>
      </c>
      <c r="AC80" s="10">
        <v>0</v>
      </c>
      <c r="AD80" s="10">
        <v>11065.69</v>
      </c>
    </row>
    <row r="81" spans="3:30" x14ac:dyDescent="0.2">
      <c r="C81" t="s">
        <v>400</v>
      </c>
      <c r="D81" s="10">
        <v>0</v>
      </c>
      <c r="E81" s="10">
        <v>354.76</v>
      </c>
      <c r="F81" s="10">
        <v>382.39</v>
      </c>
      <c r="G81" s="10">
        <v>0</v>
      </c>
      <c r="H81" s="10">
        <v>52.07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1127.3900000000001</v>
      </c>
      <c r="O81" s="10">
        <v>26902.1</v>
      </c>
      <c r="P81" s="10">
        <v>0</v>
      </c>
      <c r="Q81" s="10">
        <v>0</v>
      </c>
      <c r="R81" s="10">
        <v>86.91</v>
      </c>
      <c r="S81" s="10">
        <v>289.98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29195.599999999999</v>
      </c>
    </row>
    <row r="82" spans="3:30" x14ac:dyDescent="0.2">
      <c r="C82" t="s">
        <v>401</v>
      </c>
      <c r="D82" s="10">
        <v>500.88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170.14</v>
      </c>
      <c r="M82" s="10">
        <v>0</v>
      </c>
      <c r="N82" s="10">
        <v>0</v>
      </c>
      <c r="O82" s="10">
        <v>8254.73</v>
      </c>
      <c r="P82" s="10">
        <v>2358.5100000000002</v>
      </c>
      <c r="Q82" s="10">
        <v>7075.48</v>
      </c>
      <c r="R82" s="10">
        <v>3537.75</v>
      </c>
      <c r="S82" s="10">
        <v>16509.43</v>
      </c>
      <c r="T82" s="10">
        <v>9433.9500000000007</v>
      </c>
      <c r="U82" s="10">
        <v>11792.44</v>
      </c>
      <c r="V82" s="10">
        <v>3537.71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63171.02</v>
      </c>
    </row>
    <row r="83" spans="3:30" x14ac:dyDescent="0.2">
      <c r="C83" t="s">
        <v>402</v>
      </c>
      <c r="D83" s="10">
        <v>2797.69</v>
      </c>
      <c r="E83" s="10">
        <v>354.76</v>
      </c>
      <c r="F83" s="10">
        <v>4382.3900000000003</v>
      </c>
      <c r="G83" s="10">
        <v>300</v>
      </c>
      <c r="H83" s="10">
        <v>52.07</v>
      </c>
      <c r="I83" s="10">
        <v>0</v>
      </c>
      <c r="J83" s="10">
        <v>0</v>
      </c>
      <c r="K83" s="10">
        <v>0</v>
      </c>
      <c r="L83" s="10">
        <v>170.14</v>
      </c>
      <c r="M83" s="10">
        <v>0</v>
      </c>
      <c r="N83" s="10">
        <v>18287.86</v>
      </c>
      <c r="O83" s="10">
        <v>42456.83</v>
      </c>
      <c r="P83" s="10">
        <v>2358.5100000000002</v>
      </c>
      <c r="Q83" s="10">
        <v>7484.1</v>
      </c>
      <c r="R83" s="10">
        <v>3624.66</v>
      </c>
      <c r="S83" s="10">
        <v>16799.41</v>
      </c>
      <c r="T83" s="10">
        <v>9433.9500000000007</v>
      </c>
      <c r="U83" s="10">
        <v>11792.44</v>
      </c>
      <c r="V83" s="10">
        <v>3537.71</v>
      </c>
      <c r="W83" s="10">
        <v>2611.69</v>
      </c>
      <c r="X83" s="10">
        <v>0</v>
      </c>
      <c r="Y83" s="10">
        <v>0</v>
      </c>
      <c r="Z83" s="10">
        <v>0</v>
      </c>
      <c r="AA83" s="10">
        <v>0</v>
      </c>
      <c r="AB83" s="10">
        <v>599.79</v>
      </c>
      <c r="AC83" s="10">
        <v>4000</v>
      </c>
      <c r="AD83" s="10">
        <v>131044</v>
      </c>
    </row>
    <row r="84" spans="3:30" x14ac:dyDescent="0.2">
      <c r="C84" t="s">
        <v>403</v>
      </c>
      <c r="D84" s="10" t="s">
        <v>2</v>
      </c>
      <c r="E84" s="10" t="s">
        <v>2</v>
      </c>
      <c r="F84" s="10" t="s">
        <v>2</v>
      </c>
      <c r="G84" s="10" t="s">
        <v>2</v>
      </c>
      <c r="H84" s="10" t="s">
        <v>2</v>
      </c>
      <c r="I84" s="10" t="s">
        <v>2</v>
      </c>
      <c r="J84" s="10" t="s">
        <v>2</v>
      </c>
      <c r="K84" s="10" t="s">
        <v>2</v>
      </c>
      <c r="L84" s="10" t="s">
        <v>2</v>
      </c>
      <c r="M84" s="10" t="s">
        <v>2</v>
      </c>
      <c r="N84" s="10" t="s">
        <v>2</v>
      </c>
      <c r="O84" s="10" t="s">
        <v>2</v>
      </c>
      <c r="P84" s="10" t="s">
        <v>2</v>
      </c>
      <c r="Q84" s="10" t="s">
        <v>2</v>
      </c>
      <c r="R84" s="10" t="s">
        <v>2</v>
      </c>
      <c r="S84" s="10" t="s">
        <v>2</v>
      </c>
      <c r="T84" s="10" t="s">
        <v>2</v>
      </c>
      <c r="U84" s="10" t="s">
        <v>2</v>
      </c>
      <c r="V84" s="10" t="s">
        <v>2</v>
      </c>
      <c r="W84" s="10" t="s">
        <v>2</v>
      </c>
      <c r="X84" s="10" t="s">
        <v>2</v>
      </c>
      <c r="Y84" s="10" t="s">
        <v>2</v>
      </c>
      <c r="Z84" s="10" t="s">
        <v>2</v>
      </c>
      <c r="AA84" s="10" t="s">
        <v>2</v>
      </c>
      <c r="AB84" s="10" t="s">
        <v>2</v>
      </c>
      <c r="AC84" s="10" t="s">
        <v>2</v>
      </c>
      <c r="AD84" s="10" t="s">
        <v>2</v>
      </c>
    </row>
    <row r="85" spans="3:30" x14ac:dyDescent="0.2">
      <c r="C85" t="s">
        <v>404</v>
      </c>
      <c r="D85" s="10">
        <v>157996.6</v>
      </c>
      <c r="E85" s="10">
        <v>33392.49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6312.32</v>
      </c>
      <c r="Z85" s="10">
        <v>6409.1</v>
      </c>
      <c r="AA85" s="10">
        <v>0</v>
      </c>
      <c r="AB85" s="10">
        <v>0</v>
      </c>
      <c r="AC85" s="10">
        <v>18846.3</v>
      </c>
      <c r="AD85" s="10">
        <v>222956.81</v>
      </c>
    </row>
    <row r="86" spans="3:30" x14ac:dyDescent="0.2">
      <c r="C86" t="s">
        <v>405</v>
      </c>
      <c r="D86" s="10">
        <v>136750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505.88</v>
      </c>
      <c r="AD86" s="10">
        <v>137255.88</v>
      </c>
    </row>
    <row r="87" spans="3:30" x14ac:dyDescent="0.2">
      <c r="C87" t="s">
        <v>406</v>
      </c>
      <c r="D87" s="10">
        <v>90521.86</v>
      </c>
      <c r="E87" s="10">
        <v>57606.54</v>
      </c>
      <c r="F87" s="10">
        <v>0</v>
      </c>
      <c r="G87" s="10">
        <v>0</v>
      </c>
      <c r="H87" s="10">
        <v>33344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1578.08</v>
      </c>
      <c r="Z87" s="10">
        <v>1281.82</v>
      </c>
      <c r="AA87" s="10">
        <v>0</v>
      </c>
      <c r="AB87" s="10">
        <v>0</v>
      </c>
      <c r="AC87" s="10">
        <v>-33344</v>
      </c>
      <c r="AD87" s="10">
        <v>150988.29999999999</v>
      </c>
    </row>
    <row r="88" spans="3:30" x14ac:dyDescent="0.2">
      <c r="C88" t="s">
        <v>407</v>
      </c>
      <c r="D88" s="10">
        <v>41199.050000000003</v>
      </c>
      <c r="E88" s="10">
        <v>15874.59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57073.64</v>
      </c>
    </row>
    <row r="89" spans="3:30" x14ac:dyDescent="0.2">
      <c r="C89" t="s">
        <v>408</v>
      </c>
      <c r="D89" s="10">
        <v>43587.5</v>
      </c>
      <c r="E89" s="10">
        <v>0</v>
      </c>
      <c r="F89" s="10">
        <v>0</v>
      </c>
      <c r="G89" s="10">
        <v>0</v>
      </c>
      <c r="H89" s="10">
        <v>986985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250000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127861.6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-762299.5</v>
      </c>
      <c r="AD89" s="10">
        <v>646134.6</v>
      </c>
    </row>
    <row r="90" spans="3:30" x14ac:dyDescent="0.2">
      <c r="C90" t="s">
        <v>409</v>
      </c>
      <c r="D90" s="10">
        <v>146743.51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146743.51</v>
      </c>
    </row>
    <row r="91" spans="3:30" x14ac:dyDescent="0.2">
      <c r="C91" t="s">
        <v>410</v>
      </c>
      <c r="D91" s="10">
        <v>616798.52</v>
      </c>
      <c r="E91" s="10">
        <v>106873.62</v>
      </c>
      <c r="F91" s="10">
        <v>0</v>
      </c>
      <c r="G91" s="10">
        <v>0</v>
      </c>
      <c r="H91" s="10">
        <v>1020329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250000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127861.6</v>
      </c>
      <c r="X91" s="10">
        <v>0</v>
      </c>
      <c r="Y91" s="10">
        <v>7890.4</v>
      </c>
      <c r="Z91" s="10">
        <v>7690.92</v>
      </c>
      <c r="AA91" s="10">
        <v>0</v>
      </c>
      <c r="AB91" s="10">
        <v>0</v>
      </c>
      <c r="AC91" s="10">
        <v>-776291.32</v>
      </c>
      <c r="AD91" s="10">
        <v>1361152.74</v>
      </c>
    </row>
    <row r="92" spans="3:30" x14ac:dyDescent="0.2">
      <c r="C92" t="s">
        <v>411</v>
      </c>
      <c r="D92" s="10">
        <v>3330646.58</v>
      </c>
      <c r="E92" s="10">
        <v>1257885.5</v>
      </c>
      <c r="F92" s="10">
        <v>228459.84</v>
      </c>
      <c r="G92" s="10">
        <v>90960.09</v>
      </c>
      <c r="H92" s="10">
        <v>5059732.82</v>
      </c>
      <c r="I92" s="10">
        <v>40460.32</v>
      </c>
      <c r="J92" s="10">
        <v>92696.6</v>
      </c>
      <c r="K92" s="10">
        <v>8796.18</v>
      </c>
      <c r="L92" s="10">
        <v>148202.93</v>
      </c>
      <c r="M92" s="10">
        <v>-10494.61</v>
      </c>
      <c r="N92" s="10">
        <v>383248.36</v>
      </c>
      <c r="O92" s="10">
        <v>82971.28</v>
      </c>
      <c r="P92" s="10">
        <v>40295.56</v>
      </c>
      <c r="Q92" s="10">
        <v>135257.03</v>
      </c>
      <c r="R92" s="10">
        <v>78927.03</v>
      </c>
      <c r="S92" s="10">
        <v>242868.88</v>
      </c>
      <c r="T92" s="10">
        <v>84750.5</v>
      </c>
      <c r="U92" s="10">
        <v>178088.25</v>
      </c>
      <c r="V92" s="10">
        <v>58429.8</v>
      </c>
      <c r="W92" s="10">
        <v>312377.36</v>
      </c>
      <c r="X92" s="10">
        <v>858510.04</v>
      </c>
      <c r="Y92" s="10">
        <v>690310.81</v>
      </c>
      <c r="Z92" s="10">
        <v>1029802.55</v>
      </c>
      <c r="AA92" s="10">
        <v>36914.94</v>
      </c>
      <c r="AB92" s="10">
        <v>1370769.97</v>
      </c>
      <c r="AC92" s="10">
        <v>-1646965.06</v>
      </c>
      <c r="AD92" s="10">
        <v>14183903.550000001</v>
      </c>
    </row>
    <row r="93" spans="3:30" x14ac:dyDescent="0.2">
      <c r="C93" t="s">
        <v>2</v>
      </c>
      <c r="D93" s="10" t="s">
        <v>2</v>
      </c>
      <c r="E93" s="10" t="s">
        <v>2</v>
      </c>
      <c r="F93" s="10" t="s">
        <v>2</v>
      </c>
      <c r="G93" s="10" t="s">
        <v>2</v>
      </c>
      <c r="H93" s="10" t="s">
        <v>2</v>
      </c>
      <c r="I93" s="10" t="s">
        <v>2</v>
      </c>
      <c r="J93" s="10" t="s">
        <v>2</v>
      </c>
      <c r="K93" s="10" t="s">
        <v>2</v>
      </c>
      <c r="L93" s="10" t="s">
        <v>2</v>
      </c>
      <c r="M93" s="10" t="s">
        <v>2</v>
      </c>
      <c r="N93" s="10" t="s">
        <v>2</v>
      </c>
      <c r="O93" s="10" t="s">
        <v>2</v>
      </c>
      <c r="P93" s="10" t="s">
        <v>2</v>
      </c>
      <c r="Q93" s="10" t="s">
        <v>2</v>
      </c>
      <c r="R93" s="10" t="s">
        <v>2</v>
      </c>
      <c r="S93" s="10" t="s">
        <v>2</v>
      </c>
      <c r="T93" s="10" t="s">
        <v>2</v>
      </c>
      <c r="U93" s="10" t="s">
        <v>2</v>
      </c>
      <c r="V93" s="10" t="s">
        <v>2</v>
      </c>
      <c r="W93" s="10" t="s">
        <v>2</v>
      </c>
      <c r="X93" s="10" t="s">
        <v>2</v>
      </c>
      <c r="Y93" s="10" t="s">
        <v>2</v>
      </c>
      <c r="Z93" s="10" t="s">
        <v>2</v>
      </c>
      <c r="AA93" s="10" t="s">
        <v>2</v>
      </c>
      <c r="AB93" s="10" t="s">
        <v>2</v>
      </c>
      <c r="AC93" s="10" t="s">
        <v>2</v>
      </c>
      <c r="AD93" s="10" t="s">
        <v>2</v>
      </c>
    </row>
    <row r="94" spans="3:30" x14ac:dyDescent="0.2">
      <c r="C94" t="s">
        <v>2</v>
      </c>
      <c r="D94" s="10" t="s">
        <v>2</v>
      </c>
      <c r="E94" s="10" t="s">
        <v>2</v>
      </c>
      <c r="F94" s="10" t="s">
        <v>2</v>
      </c>
      <c r="G94" s="10" t="s">
        <v>2</v>
      </c>
      <c r="H94" s="10" t="s">
        <v>2</v>
      </c>
      <c r="I94" s="10" t="s">
        <v>2</v>
      </c>
      <c r="J94" s="10" t="s">
        <v>2</v>
      </c>
      <c r="K94" s="10" t="s">
        <v>2</v>
      </c>
      <c r="L94" s="10" t="s">
        <v>2</v>
      </c>
      <c r="M94" s="10" t="s">
        <v>2</v>
      </c>
      <c r="N94" s="10" t="s">
        <v>2</v>
      </c>
      <c r="O94" s="10" t="s">
        <v>2</v>
      </c>
      <c r="P94" s="10" t="s">
        <v>2</v>
      </c>
      <c r="Q94" s="10" t="s">
        <v>2</v>
      </c>
      <c r="R94" s="10" t="s">
        <v>2</v>
      </c>
      <c r="S94" s="10" t="s">
        <v>2</v>
      </c>
      <c r="T94" s="10" t="s">
        <v>2</v>
      </c>
      <c r="U94" s="10" t="s">
        <v>2</v>
      </c>
      <c r="V94" s="10" t="s">
        <v>2</v>
      </c>
      <c r="W94" s="10" t="s">
        <v>2</v>
      </c>
      <c r="X94" s="10" t="s">
        <v>2</v>
      </c>
      <c r="Y94" s="10" t="s">
        <v>2</v>
      </c>
      <c r="Z94" s="10" t="s">
        <v>2</v>
      </c>
      <c r="AA94" s="10" t="s">
        <v>2</v>
      </c>
      <c r="AB94" s="10" t="s">
        <v>2</v>
      </c>
      <c r="AC94" s="10" t="s">
        <v>2</v>
      </c>
      <c r="AD94" s="10" t="s">
        <v>2</v>
      </c>
    </row>
    <row r="95" spans="3:30" x14ac:dyDescent="0.2">
      <c r="C95" t="s">
        <v>412</v>
      </c>
      <c r="D95" s="10" t="s">
        <v>2</v>
      </c>
      <c r="E95" s="10" t="s">
        <v>2</v>
      </c>
      <c r="F95" s="10" t="s">
        <v>2</v>
      </c>
      <c r="G95" s="10" t="s">
        <v>2</v>
      </c>
      <c r="H95" s="10" t="s">
        <v>2</v>
      </c>
      <c r="I95" s="10" t="s">
        <v>2</v>
      </c>
      <c r="J95" s="10" t="s">
        <v>2</v>
      </c>
      <c r="K95" s="10" t="s">
        <v>2</v>
      </c>
      <c r="L95" s="10" t="s">
        <v>2</v>
      </c>
      <c r="M95" s="10" t="s">
        <v>2</v>
      </c>
      <c r="N95" s="10" t="s">
        <v>2</v>
      </c>
      <c r="O95" s="10" t="s">
        <v>2</v>
      </c>
      <c r="P95" s="10" t="s">
        <v>2</v>
      </c>
      <c r="Q95" s="10" t="s">
        <v>2</v>
      </c>
      <c r="R95" s="10" t="s">
        <v>2</v>
      </c>
      <c r="S95" s="10" t="s">
        <v>2</v>
      </c>
      <c r="T95" s="10" t="s">
        <v>2</v>
      </c>
      <c r="U95" s="10" t="s">
        <v>2</v>
      </c>
      <c r="V95" s="10" t="s">
        <v>2</v>
      </c>
      <c r="W95" s="10" t="s">
        <v>2</v>
      </c>
      <c r="X95" s="10" t="s">
        <v>2</v>
      </c>
      <c r="Y95" s="10" t="s">
        <v>2</v>
      </c>
      <c r="Z95" s="10" t="s">
        <v>2</v>
      </c>
      <c r="AA95" s="10" t="s">
        <v>2</v>
      </c>
      <c r="AB95" s="10" t="s">
        <v>2</v>
      </c>
      <c r="AC95" s="10" t="s">
        <v>2</v>
      </c>
      <c r="AD95" s="10" t="s">
        <v>2</v>
      </c>
    </row>
    <row r="96" spans="3:30" x14ac:dyDescent="0.2">
      <c r="C96" t="s">
        <v>413</v>
      </c>
      <c r="D96" s="10" t="s">
        <v>2</v>
      </c>
      <c r="E96" s="10" t="s">
        <v>2</v>
      </c>
      <c r="F96" s="10" t="s">
        <v>2</v>
      </c>
      <c r="G96" s="10" t="s">
        <v>2</v>
      </c>
      <c r="H96" s="10" t="s">
        <v>2</v>
      </c>
      <c r="I96" s="10" t="s">
        <v>2</v>
      </c>
      <c r="J96" s="10" t="s">
        <v>2</v>
      </c>
      <c r="K96" s="10" t="s">
        <v>2</v>
      </c>
      <c r="L96" s="10" t="s">
        <v>2</v>
      </c>
      <c r="M96" s="10" t="s">
        <v>2</v>
      </c>
      <c r="N96" s="10" t="s">
        <v>2</v>
      </c>
      <c r="O96" s="10" t="s">
        <v>2</v>
      </c>
      <c r="P96" s="10" t="s">
        <v>2</v>
      </c>
      <c r="Q96" s="10" t="s">
        <v>2</v>
      </c>
      <c r="R96" s="10" t="s">
        <v>2</v>
      </c>
      <c r="S96" s="10" t="s">
        <v>2</v>
      </c>
      <c r="T96" s="10" t="s">
        <v>2</v>
      </c>
      <c r="U96" s="10" t="s">
        <v>2</v>
      </c>
      <c r="V96" s="10" t="s">
        <v>2</v>
      </c>
      <c r="W96" s="10" t="s">
        <v>2</v>
      </c>
      <c r="X96" s="10" t="s">
        <v>2</v>
      </c>
      <c r="Y96" s="10" t="s">
        <v>2</v>
      </c>
      <c r="Z96" s="10" t="s">
        <v>2</v>
      </c>
      <c r="AA96" s="10" t="s">
        <v>2</v>
      </c>
      <c r="AB96" s="10" t="s">
        <v>2</v>
      </c>
      <c r="AC96" s="10" t="s">
        <v>2</v>
      </c>
      <c r="AD96" s="10" t="s">
        <v>2</v>
      </c>
    </row>
    <row r="97" spans="3:30" x14ac:dyDescent="0.2">
      <c r="C97" t="s">
        <v>414</v>
      </c>
      <c r="D97" s="10" t="s">
        <v>2</v>
      </c>
      <c r="E97" s="10" t="s">
        <v>2</v>
      </c>
      <c r="F97" s="10" t="s">
        <v>2</v>
      </c>
      <c r="G97" s="10" t="s">
        <v>2</v>
      </c>
      <c r="H97" s="10" t="s">
        <v>2</v>
      </c>
      <c r="I97" s="10" t="s">
        <v>2</v>
      </c>
      <c r="J97" s="10" t="s">
        <v>2</v>
      </c>
      <c r="K97" s="10" t="s">
        <v>2</v>
      </c>
      <c r="L97" s="10" t="s">
        <v>2</v>
      </c>
      <c r="M97" s="10" t="s">
        <v>2</v>
      </c>
      <c r="N97" s="10" t="s">
        <v>2</v>
      </c>
      <c r="O97" s="10" t="s">
        <v>2</v>
      </c>
      <c r="P97" s="10" t="s">
        <v>2</v>
      </c>
      <c r="Q97" s="10" t="s">
        <v>2</v>
      </c>
      <c r="R97" s="10" t="s">
        <v>2</v>
      </c>
      <c r="S97" s="10" t="s">
        <v>2</v>
      </c>
      <c r="T97" s="10" t="s">
        <v>2</v>
      </c>
      <c r="U97" s="10" t="s">
        <v>2</v>
      </c>
      <c r="V97" s="10" t="s">
        <v>2</v>
      </c>
      <c r="W97" s="10" t="s">
        <v>2</v>
      </c>
      <c r="X97" s="10" t="s">
        <v>2</v>
      </c>
      <c r="Y97" s="10" t="s">
        <v>2</v>
      </c>
      <c r="Z97" s="10" t="s">
        <v>2</v>
      </c>
      <c r="AA97" s="10" t="s">
        <v>2</v>
      </c>
      <c r="AB97" s="10" t="s">
        <v>2</v>
      </c>
      <c r="AC97" s="10" t="s">
        <v>2</v>
      </c>
      <c r="AD97" s="10" t="s">
        <v>2</v>
      </c>
    </row>
    <row r="98" spans="3:30" x14ac:dyDescent="0.2">
      <c r="C98" t="s">
        <v>299</v>
      </c>
      <c r="D98" s="10">
        <v>27388</v>
      </c>
      <c r="E98" s="10">
        <v>39081</v>
      </c>
      <c r="F98" s="10">
        <v>38597.5</v>
      </c>
      <c r="G98" s="10">
        <v>7082</v>
      </c>
      <c r="H98" s="10">
        <v>9360</v>
      </c>
      <c r="I98" s="10">
        <v>7730</v>
      </c>
      <c r="J98" s="10">
        <v>14352</v>
      </c>
      <c r="K98" s="10">
        <v>22554</v>
      </c>
      <c r="L98" s="10">
        <v>21392.43</v>
      </c>
      <c r="M98" s="10">
        <v>0</v>
      </c>
      <c r="N98" s="10">
        <v>10400</v>
      </c>
      <c r="O98" s="10">
        <v>9816</v>
      </c>
      <c r="P98" s="10">
        <v>0</v>
      </c>
      <c r="Q98" s="10">
        <v>-800</v>
      </c>
      <c r="R98" s="10">
        <v>7588</v>
      </c>
      <c r="S98" s="10">
        <v>17071.150000000001</v>
      </c>
      <c r="T98" s="10">
        <v>6534</v>
      </c>
      <c r="U98" s="10">
        <v>28244</v>
      </c>
      <c r="V98" s="10">
        <v>75</v>
      </c>
      <c r="W98" s="10">
        <v>10347.33</v>
      </c>
      <c r="X98" s="10">
        <v>0</v>
      </c>
      <c r="Y98" s="10">
        <v>821.31</v>
      </c>
      <c r="Z98" s="10">
        <v>-1235</v>
      </c>
      <c r="AA98" s="10">
        <v>0</v>
      </c>
      <c r="AB98" s="10">
        <v>0</v>
      </c>
      <c r="AC98" s="10">
        <v>600</v>
      </c>
      <c r="AD98" s="10">
        <v>276998.71999999997</v>
      </c>
    </row>
    <row r="99" spans="3:30" x14ac:dyDescent="0.2">
      <c r="C99" t="s">
        <v>300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500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500</v>
      </c>
    </row>
    <row r="100" spans="3:30" x14ac:dyDescent="0.2">
      <c r="C100" t="s">
        <v>415</v>
      </c>
      <c r="D100" s="10">
        <v>27388</v>
      </c>
      <c r="E100" s="10">
        <v>39081</v>
      </c>
      <c r="F100" s="10">
        <v>38597.5</v>
      </c>
      <c r="G100" s="10">
        <v>7082</v>
      </c>
      <c r="H100" s="10">
        <v>9360</v>
      </c>
      <c r="I100" s="10">
        <v>7730</v>
      </c>
      <c r="J100" s="10">
        <v>14352</v>
      </c>
      <c r="K100" s="10">
        <v>22554</v>
      </c>
      <c r="L100" s="10">
        <v>21392.43</v>
      </c>
      <c r="M100" s="10">
        <v>0</v>
      </c>
      <c r="N100" s="10">
        <v>10400</v>
      </c>
      <c r="O100" s="10">
        <v>9816</v>
      </c>
      <c r="P100" s="10">
        <v>0</v>
      </c>
      <c r="Q100" s="10">
        <v>-800</v>
      </c>
      <c r="R100" s="10">
        <v>7588</v>
      </c>
      <c r="S100" s="10">
        <v>17071.150000000001</v>
      </c>
      <c r="T100" s="10">
        <v>6534</v>
      </c>
      <c r="U100" s="10">
        <v>28244</v>
      </c>
      <c r="V100" s="10">
        <v>75</v>
      </c>
      <c r="W100" s="10">
        <v>10847.33</v>
      </c>
      <c r="X100" s="10">
        <v>0</v>
      </c>
      <c r="Y100" s="10">
        <v>821.31</v>
      </c>
      <c r="Z100" s="10">
        <v>-1235</v>
      </c>
      <c r="AA100" s="10">
        <v>0</v>
      </c>
      <c r="AB100" s="10">
        <v>0</v>
      </c>
      <c r="AC100" s="10">
        <v>600</v>
      </c>
      <c r="AD100" s="10">
        <v>277498.71999999997</v>
      </c>
    </row>
    <row r="101" spans="3:30" x14ac:dyDescent="0.2">
      <c r="C101" t="s">
        <v>416</v>
      </c>
      <c r="D101" s="10">
        <v>121</v>
      </c>
      <c r="E101" s="10">
        <v>199.75</v>
      </c>
      <c r="F101" s="10">
        <v>3500</v>
      </c>
      <c r="G101" s="10">
        <v>0</v>
      </c>
      <c r="H101" s="10">
        <v>0</v>
      </c>
      <c r="I101" s="10">
        <v>1500</v>
      </c>
      <c r="J101" s="10">
        <v>6494.64</v>
      </c>
      <c r="K101" s="10">
        <v>0</v>
      </c>
      <c r="L101" s="10">
        <v>3800</v>
      </c>
      <c r="M101" s="10">
        <v>0</v>
      </c>
      <c r="N101" s="10">
        <v>0</v>
      </c>
      <c r="O101" s="10">
        <v>772</v>
      </c>
      <c r="P101" s="10">
        <v>0</v>
      </c>
      <c r="Q101" s="10">
        <v>0</v>
      </c>
      <c r="R101" s="10">
        <v>0</v>
      </c>
      <c r="S101" s="10">
        <v>2923</v>
      </c>
      <c r="T101" s="10">
        <v>0</v>
      </c>
      <c r="U101" s="10">
        <v>0</v>
      </c>
      <c r="V101" s="10">
        <v>425</v>
      </c>
      <c r="W101" s="10">
        <v>1000</v>
      </c>
      <c r="X101" s="10">
        <v>0</v>
      </c>
      <c r="Y101" s="10">
        <v>-664</v>
      </c>
      <c r="Z101" s="10">
        <v>0</v>
      </c>
      <c r="AA101" s="10">
        <v>1208.3</v>
      </c>
      <c r="AB101" s="10">
        <v>0</v>
      </c>
      <c r="AC101" s="10">
        <v>-3254</v>
      </c>
      <c r="AD101" s="10">
        <v>18025.689999999999</v>
      </c>
    </row>
    <row r="102" spans="3:30" x14ac:dyDescent="0.2">
      <c r="C102" t="s">
        <v>417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-111.59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-111.59</v>
      </c>
    </row>
    <row r="103" spans="3:30" x14ac:dyDescent="0.2">
      <c r="C103" t="s">
        <v>418</v>
      </c>
      <c r="D103" s="10" t="s">
        <v>2</v>
      </c>
      <c r="E103" s="10" t="s">
        <v>2</v>
      </c>
      <c r="F103" s="10" t="s">
        <v>2</v>
      </c>
      <c r="G103" s="10" t="s">
        <v>2</v>
      </c>
      <c r="H103" s="10" t="s">
        <v>2</v>
      </c>
      <c r="I103" s="10" t="s">
        <v>2</v>
      </c>
      <c r="J103" s="10" t="s">
        <v>2</v>
      </c>
      <c r="K103" s="10" t="s">
        <v>2</v>
      </c>
      <c r="L103" s="10" t="s">
        <v>2</v>
      </c>
      <c r="M103" s="10" t="s">
        <v>2</v>
      </c>
      <c r="N103" s="10" t="s">
        <v>2</v>
      </c>
      <c r="O103" s="10" t="s">
        <v>2</v>
      </c>
      <c r="P103" s="10" t="s">
        <v>2</v>
      </c>
      <c r="Q103" s="10" t="s">
        <v>2</v>
      </c>
      <c r="R103" s="10" t="s">
        <v>2</v>
      </c>
      <c r="S103" s="10" t="s">
        <v>2</v>
      </c>
      <c r="T103" s="10" t="s">
        <v>2</v>
      </c>
      <c r="U103" s="10" t="s">
        <v>2</v>
      </c>
      <c r="V103" s="10" t="s">
        <v>2</v>
      </c>
      <c r="W103" s="10" t="s">
        <v>2</v>
      </c>
      <c r="X103" s="10" t="s">
        <v>2</v>
      </c>
      <c r="Y103" s="10" t="s">
        <v>2</v>
      </c>
      <c r="Z103" s="10" t="s">
        <v>2</v>
      </c>
      <c r="AA103" s="10" t="s">
        <v>2</v>
      </c>
      <c r="AB103" s="10" t="s">
        <v>2</v>
      </c>
      <c r="AC103" s="10" t="s">
        <v>2</v>
      </c>
      <c r="AD103" s="10" t="s">
        <v>2</v>
      </c>
    </row>
    <row r="104" spans="3:30" x14ac:dyDescent="0.2">
      <c r="C104" t="s">
        <v>303</v>
      </c>
      <c r="D104" s="10">
        <v>13875.56</v>
      </c>
      <c r="E104" s="10">
        <v>0</v>
      </c>
      <c r="F104" s="10">
        <v>5232.43</v>
      </c>
      <c r="G104" s="10">
        <v>541.24</v>
      </c>
      <c r="H104" s="10">
        <v>4051.99</v>
      </c>
      <c r="I104" s="10">
        <v>0</v>
      </c>
      <c r="J104" s="10">
        <v>5494.6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8090.39</v>
      </c>
      <c r="AD104" s="10">
        <v>37286.21</v>
      </c>
    </row>
    <row r="105" spans="3:30" x14ac:dyDescent="0.2">
      <c r="C105" t="s">
        <v>304</v>
      </c>
      <c r="D105" s="10">
        <v>0</v>
      </c>
      <c r="E105" s="10">
        <v>0</v>
      </c>
      <c r="F105" s="10">
        <v>0</v>
      </c>
      <c r="G105" s="10">
        <v>3729.78</v>
      </c>
      <c r="H105" s="10">
        <v>0</v>
      </c>
      <c r="I105" s="10">
        <v>0</v>
      </c>
      <c r="J105" s="10">
        <v>2343.83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6073.61</v>
      </c>
    </row>
    <row r="106" spans="3:30" x14ac:dyDescent="0.2">
      <c r="C106" t="s">
        <v>305</v>
      </c>
      <c r="D106" s="10">
        <v>5730.71</v>
      </c>
      <c r="E106" s="10">
        <v>850.22</v>
      </c>
      <c r="F106" s="10">
        <v>11450.37</v>
      </c>
      <c r="G106" s="10">
        <v>14046.85</v>
      </c>
      <c r="H106" s="10">
        <v>3463.98</v>
      </c>
      <c r="I106" s="10">
        <v>3216.91</v>
      </c>
      <c r="J106" s="10">
        <v>4495.4399999999996</v>
      </c>
      <c r="K106" s="10">
        <v>3448.15</v>
      </c>
      <c r="L106" s="10">
        <v>31586.68</v>
      </c>
      <c r="M106" s="10">
        <v>2409</v>
      </c>
      <c r="N106" s="10">
        <v>8350</v>
      </c>
      <c r="O106" s="10">
        <v>2865.55</v>
      </c>
      <c r="P106" s="10">
        <v>247.67</v>
      </c>
      <c r="Q106" s="10">
        <v>2811.49</v>
      </c>
      <c r="R106" s="10">
        <v>790.98</v>
      </c>
      <c r="S106" s="10">
        <v>5501.87</v>
      </c>
      <c r="T106" s="10">
        <v>3411.6</v>
      </c>
      <c r="U106" s="10">
        <v>4718.8</v>
      </c>
      <c r="V106" s="10">
        <v>366.4</v>
      </c>
      <c r="W106" s="10">
        <v>27.62</v>
      </c>
      <c r="X106" s="10">
        <v>0</v>
      </c>
      <c r="Y106" s="10">
        <v>0</v>
      </c>
      <c r="Z106" s="10">
        <v>0</v>
      </c>
      <c r="AA106" s="10">
        <v>0</v>
      </c>
      <c r="AB106" s="10">
        <v>240</v>
      </c>
      <c r="AC106" s="10">
        <v>47578.92</v>
      </c>
      <c r="AD106" s="10">
        <v>157609.21</v>
      </c>
    </row>
    <row r="107" spans="3:30" x14ac:dyDescent="0.2">
      <c r="C107" t="s">
        <v>306</v>
      </c>
      <c r="D107" s="10">
        <v>486116.47</v>
      </c>
      <c r="E107" s="10">
        <v>74500</v>
      </c>
      <c r="F107" s="10">
        <v>264.93</v>
      </c>
      <c r="G107" s="10">
        <v>507.2</v>
      </c>
      <c r="H107" s="10">
        <v>81.849999999999994</v>
      </c>
      <c r="I107" s="10">
        <v>0</v>
      </c>
      <c r="J107" s="10">
        <v>205.26</v>
      </c>
      <c r="K107" s="10">
        <v>391.38</v>
      </c>
      <c r="L107" s="10">
        <v>71.05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19.78</v>
      </c>
      <c r="T107" s="10">
        <v>0</v>
      </c>
      <c r="U107" s="10">
        <v>142.69999999999999</v>
      </c>
      <c r="V107" s="10">
        <v>0</v>
      </c>
      <c r="W107" s="10">
        <v>61.95</v>
      </c>
      <c r="X107" s="10">
        <v>0</v>
      </c>
      <c r="Y107" s="10">
        <v>0</v>
      </c>
      <c r="Z107" s="10">
        <v>0</v>
      </c>
      <c r="AA107" s="10">
        <v>0</v>
      </c>
      <c r="AB107" s="10">
        <v>197575</v>
      </c>
      <c r="AC107" s="10">
        <v>600840.41</v>
      </c>
      <c r="AD107" s="10">
        <v>1360777.98</v>
      </c>
    </row>
    <row r="108" spans="3:30" x14ac:dyDescent="0.2">
      <c r="C108" t="s">
        <v>309</v>
      </c>
      <c r="D108" s="10">
        <v>11913.29</v>
      </c>
      <c r="E108" s="10">
        <v>427.08</v>
      </c>
      <c r="F108" s="10">
        <v>2679.94</v>
      </c>
      <c r="G108" s="10">
        <v>35.270000000000003</v>
      </c>
      <c r="H108" s="10">
        <v>0</v>
      </c>
      <c r="I108" s="10">
        <v>66.099999999999994</v>
      </c>
      <c r="J108" s="10">
        <v>270.19</v>
      </c>
      <c r="K108" s="10">
        <v>419.98</v>
      </c>
      <c r="L108" s="10">
        <v>0</v>
      </c>
      <c r="M108" s="10">
        <v>0</v>
      </c>
      <c r="N108" s="10">
        <v>303.52999999999997</v>
      </c>
      <c r="O108" s="10">
        <v>0</v>
      </c>
      <c r="P108" s="10">
        <v>0</v>
      </c>
      <c r="Q108" s="10">
        <v>97.82</v>
      </c>
      <c r="R108" s="10">
        <v>0</v>
      </c>
      <c r="S108" s="10">
        <v>105.17</v>
      </c>
      <c r="T108" s="10">
        <v>0</v>
      </c>
      <c r="U108" s="10">
        <v>132.93</v>
      </c>
      <c r="V108" s="10">
        <v>697.83</v>
      </c>
      <c r="W108" s="10">
        <v>488.14</v>
      </c>
      <c r="X108" s="10">
        <v>43.56</v>
      </c>
      <c r="Y108" s="10">
        <v>578.83000000000004</v>
      </c>
      <c r="Z108" s="10">
        <v>525.1</v>
      </c>
      <c r="AA108" s="10">
        <v>271.27999999999997</v>
      </c>
      <c r="AB108" s="10">
        <v>785.17</v>
      </c>
      <c r="AC108" s="10">
        <v>10997.38</v>
      </c>
      <c r="AD108" s="10">
        <v>30838.59</v>
      </c>
    </row>
    <row r="109" spans="3:30" x14ac:dyDescent="0.2">
      <c r="C109" t="s">
        <v>310</v>
      </c>
      <c r="D109" s="10">
        <v>90.55</v>
      </c>
      <c r="E109" s="10">
        <v>17823.62</v>
      </c>
      <c r="F109" s="10">
        <v>15039.82</v>
      </c>
      <c r="G109" s="10">
        <v>1488.37</v>
      </c>
      <c r="H109" s="10">
        <v>3821.89</v>
      </c>
      <c r="I109" s="10">
        <v>1421.92</v>
      </c>
      <c r="J109" s="10">
        <v>5067.01</v>
      </c>
      <c r="K109" s="10">
        <v>1986.82</v>
      </c>
      <c r="L109" s="10">
        <v>6933.76</v>
      </c>
      <c r="M109" s="10">
        <v>0</v>
      </c>
      <c r="N109" s="10">
        <v>673.79</v>
      </c>
      <c r="O109" s="10">
        <v>33.25</v>
      </c>
      <c r="P109" s="10">
        <v>9.5</v>
      </c>
      <c r="Q109" s="10">
        <v>28.5</v>
      </c>
      <c r="R109" s="10">
        <v>14.25</v>
      </c>
      <c r="S109" s="10">
        <v>1014.41</v>
      </c>
      <c r="T109" s="10">
        <v>50.7</v>
      </c>
      <c r="U109" s="10">
        <v>47.48</v>
      </c>
      <c r="V109" s="10">
        <v>14.23</v>
      </c>
      <c r="W109" s="10">
        <v>1373.58</v>
      </c>
      <c r="X109" s="10">
        <v>37.18</v>
      </c>
      <c r="Y109" s="10">
        <v>1174.32</v>
      </c>
      <c r="Z109" s="10">
        <v>212.56</v>
      </c>
      <c r="AA109" s="10">
        <v>7.19</v>
      </c>
      <c r="AB109" s="10">
        <v>-8458.19</v>
      </c>
      <c r="AC109" s="10">
        <v>49463.56</v>
      </c>
      <c r="AD109" s="10">
        <v>99370.07</v>
      </c>
    </row>
    <row r="110" spans="3:30" x14ac:dyDescent="0.2">
      <c r="C110" t="s">
        <v>311</v>
      </c>
      <c r="D110" s="10">
        <v>18458.03</v>
      </c>
      <c r="E110" s="10">
        <v>14176.9</v>
      </c>
      <c r="F110" s="10">
        <v>0</v>
      </c>
      <c r="G110" s="10">
        <v>0</v>
      </c>
      <c r="H110" s="10">
        <v>0</v>
      </c>
      <c r="I110" s="10">
        <v>54.39</v>
      </c>
      <c r="J110" s="10">
        <v>0</v>
      </c>
      <c r="K110" s="10">
        <v>0</v>
      </c>
      <c r="L110" s="10">
        <v>0</v>
      </c>
      <c r="M110" s="10">
        <v>0</v>
      </c>
      <c r="N110" s="10">
        <v>1567.66</v>
      </c>
      <c r="O110" s="10">
        <v>10.61</v>
      </c>
      <c r="P110" s="10">
        <v>0</v>
      </c>
      <c r="Q110" s="10">
        <v>561.69000000000005</v>
      </c>
      <c r="R110" s="10">
        <v>0</v>
      </c>
      <c r="S110" s="10">
        <v>2785.12</v>
      </c>
      <c r="T110" s="10">
        <v>1450.16</v>
      </c>
      <c r="U110" s="10">
        <v>576.23</v>
      </c>
      <c r="V110" s="10">
        <v>0</v>
      </c>
      <c r="W110" s="10">
        <v>10648.15</v>
      </c>
      <c r="X110" s="10">
        <v>5710.13</v>
      </c>
      <c r="Y110" s="10">
        <v>568.37</v>
      </c>
      <c r="Z110" s="10">
        <v>1971.11</v>
      </c>
      <c r="AA110" s="10">
        <v>296</v>
      </c>
      <c r="AB110" s="10">
        <v>4538.8999999999996</v>
      </c>
      <c r="AC110" s="10">
        <v>52800</v>
      </c>
      <c r="AD110" s="10">
        <v>116173.45</v>
      </c>
    </row>
    <row r="111" spans="3:30" x14ac:dyDescent="0.2">
      <c r="C111" t="s">
        <v>312</v>
      </c>
      <c r="D111" s="10">
        <v>150250</v>
      </c>
      <c r="E111" s="10">
        <v>38950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15000</v>
      </c>
      <c r="AB111" s="10">
        <v>307000</v>
      </c>
      <c r="AC111" s="10">
        <v>300254.65999999997</v>
      </c>
      <c r="AD111" s="10">
        <v>811454.66</v>
      </c>
    </row>
    <row r="112" spans="3:30" x14ac:dyDescent="0.2">
      <c r="C112" t="s">
        <v>419</v>
      </c>
      <c r="D112" s="10">
        <v>313.04000000000002</v>
      </c>
      <c r="E112" s="10">
        <v>4066.32</v>
      </c>
      <c r="F112" s="10">
        <v>2875.88</v>
      </c>
      <c r="G112" s="10">
        <v>1381.54</v>
      </c>
      <c r="H112" s="10">
        <v>80.66</v>
      </c>
      <c r="I112" s="10">
        <v>0</v>
      </c>
      <c r="J112" s="10">
        <v>529.80999999999995</v>
      </c>
      <c r="K112" s="10">
        <v>802.6</v>
      </c>
      <c r="L112" s="10">
        <v>0</v>
      </c>
      <c r="M112" s="10">
        <v>0</v>
      </c>
      <c r="N112" s="10">
        <v>10144.450000000001</v>
      </c>
      <c r="O112" s="10">
        <v>0</v>
      </c>
      <c r="P112" s="10">
        <v>0</v>
      </c>
      <c r="Q112" s="10">
        <v>0</v>
      </c>
      <c r="R112" s="10">
        <v>0</v>
      </c>
      <c r="S112" s="10">
        <v>588.25</v>
      </c>
      <c r="T112" s="10">
        <v>1027.75</v>
      </c>
      <c r="U112" s="10">
        <v>0</v>
      </c>
      <c r="V112" s="10">
        <v>0</v>
      </c>
      <c r="W112" s="10">
        <v>1309.08</v>
      </c>
      <c r="X112" s="10">
        <v>3397.86</v>
      </c>
      <c r="Y112" s="10">
        <v>465.3</v>
      </c>
      <c r="Z112" s="10">
        <v>2002.83</v>
      </c>
      <c r="AA112" s="10">
        <v>0</v>
      </c>
      <c r="AB112" s="10">
        <v>0</v>
      </c>
      <c r="AC112" s="10">
        <v>86098.91</v>
      </c>
      <c r="AD112" s="10">
        <v>115084.28</v>
      </c>
    </row>
    <row r="113" spans="3:30" x14ac:dyDescent="0.2">
      <c r="C113" t="s">
        <v>420</v>
      </c>
      <c r="D113" s="10">
        <v>22900</v>
      </c>
      <c r="E113" s="10">
        <v>17850.87</v>
      </c>
      <c r="F113" s="10">
        <v>10461.92</v>
      </c>
      <c r="G113" s="10">
        <v>1761.15</v>
      </c>
      <c r="H113" s="10">
        <v>725.66</v>
      </c>
      <c r="I113" s="10">
        <v>316.44</v>
      </c>
      <c r="J113" s="10">
        <v>1030.4000000000001</v>
      </c>
      <c r="K113" s="10">
        <v>3380.29</v>
      </c>
      <c r="L113" s="10">
        <v>2057.54</v>
      </c>
      <c r="M113" s="10">
        <v>685.44</v>
      </c>
      <c r="N113" s="10">
        <v>0</v>
      </c>
      <c r="O113" s="10">
        <v>741.85</v>
      </c>
      <c r="P113" s="10">
        <v>155.99</v>
      </c>
      <c r="Q113" s="10">
        <v>365.76</v>
      </c>
      <c r="R113" s="10">
        <v>342.15</v>
      </c>
      <c r="S113" s="10">
        <v>2210.27</v>
      </c>
      <c r="T113" s="10">
        <v>586.69000000000005</v>
      </c>
      <c r="U113" s="10">
        <v>543.77</v>
      </c>
      <c r="V113" s="10">
        <v>182.68</v>
      </c>
      <c r="W113" s="10">
        <v>165.91</v>
      </c>
      <c r="X113" s="10">
        <v>1410.54</v>
      </c>
      <c r="Y113" s="10">
        <v>0</v>
      </c>
      <c r="Z113" s="10">
        <v>47.4</v>
      </c>
      <c r="AA113" s="10">
        <v>0</v>
      </c>
      <c r="AB113" s="10">
        <v>168242.45</v>
      </c>
      <c r="AC113" s="10">
        <v>58189.14</v>
      </c>
      <c r="AD113" s="10">
        <v>294354.31</v>
      </c>
    </row>
    <row r="114" spans="3:30" x14ac:dyDescent="0.2">
      <c r="C114" t="s">
        <v>421</v>
      </c>
      <c r="D114" s="10">
        <v>5838.6</v>
      </c>
      <c r="E114" s="10">
        <v>0</v>
      </c>
      <c r="F114" s="10">
        <v>0</v>
      </c>
      <c r="G114" s="10">
        <v>1828.58</v>
      </c>
      <c r="H114" s="10">
        <v>2208.6</v>
      </c>
      <c r="I114" s="10">
        <v>0</v>
      </c>
      <c r="J114" s="10">
        <v>618.41</v>
      </c>
      <c r="K114" s="10">
        <v>962.74</v>
      </c>
      <c r="L114" s="10">
        <v>10693.12</v>
      </c>
      <c r="M114" s="10">
        <v>0</v>
      </c>
      <c r="N114" s="10">
        <v>0</v>
      </c>
      <c r="O114" s="10">
        <v>1519.74</v>
      </c>
      <c r="P114" s="10">
        <v>0</v>
      </c>
      <c r="Q114" s="10">
        <v>0</v>
      </c>
      <c r="R114" s="10">
        <v>470.69</v>
      </c>
      <c r="S114" s="10">
        <v>165.32</v>
      </c>
      <c r="T114" s="10">
        <v>1202.58</v>
      </c>
      <c r="U114" s="10">
        <v>291.83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25800.21</v>
      </c>
    </row>
    <row r="115" spans="3:30" x14ac:dyDescent="0.2">
      <c r="C115" t="s">
        <v>422</v>
      </c>
      <c r="D115" s="10">
        <v>57350</v>
      </c>
      <c r="E115" s="10">
        <v>18000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113000</v>
      </c>
      <c r="AC115" s="10">
        <v>93800</v>
      </c>
      <c r="AD115" s="10">
        <v>282150</v>
      </c>
    </row>
    <row r="116" spans="3:30" x14ac:dyDescent="0.2">
      <c r="C116" t="s">
        <v>423</v>
      </c>
      <c r="D116" s="10">
        <v>6000</v>
      </c>
      <c r="E116" s="10">
        <v>20000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20000</v>
      </c>
      <c r="Y116" s="10">
        <v>2000</v>
      </c>
      <c r="Z116" s="10">
        <v>200</v>
      </c>
      <c r="AA116" s="10">
        <v>6091.7</v>
      </c>
      <c r="AB116" s="10">
        <v>0</v>
      </c>
      <c r="AC116" s="10">
        <v>21000</v>
      </c>
      <c r="AD116" s="10">
        <v>75291.7</v>
      </c>
    </row>
    <row r="117" spans="3:30" x14ac:dyDescent="0.2">
      <c r="C117" t="s">
        <v>424</v>
      </c>
      <c r="D117" s="10">
        <v>1000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2657.33</v>
      </c>
      <c r="AA117" s="10">
        <v>2657.34</v>
      </c>
      <c r="AB117" s="10">
        <v>0</v>
      </c>
      <c r="AC117" s="10">
        <v>4580</v>
      </c>
      <c r="AD117" s="10">
        <v>10894.67</v>
      </c>
    </row>
    <row r="118" spans="3:30" x14ac:dyDescent="0.2">
      <c r="C118" t="s">
        <v>425</v>
      </c>
      <c r="D118" s="10">
        <v>2150</v>
      </c>
      <c r="E118" s="10">
        <v>0</v>
      </c>
      <c r="F118" s="10">
        <v>0</v>
      </c>
      <c r="G118" s="10">
        <v>773.17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4250</v>
      </c>
      <c r="AD118" s="10">
        <v>7173.17</v>
      </c>
    </row>
    <row r="119" spans="3:30" x14ac:dyDescent="0.2">
      <c r="C119" t="s">
        <v>426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296</v>
      </c>
      <c r="AD119" s="10">
        <v>296</v>
      </c>
    </row>
    <row r="120" spans="3:30" x14ac:dyDescent="0.2">
      <c r="C120" t="s">
        <v>427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425.59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425.59</v>
      </c>
    </row>
    <row r="121" spans="3:30" x14ac:dyDescent="0.2">
      <c r="C121" t="s">
        <v>428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232000</v>
      </c>
      <c r="AC121" s="10">
        <v>0</v>
      </c>
      <c r="AD121" s="10">
        <v>232000</v>
      </c>
    </row>
    <row r="122" spans="3:30" x14ac:dyDescent="0.2">
      <c r="C122" t="s">
        <v>429</v>
      </c>
      <c r="D122" s="10">
        <v>781986.25</v>
      </c>
      <c r="E122" s="10">
        <v>206645.01</v>
      </c>
      <c r="F122" s="10">
        <v>48005.29</v>
      </c>
      <c r="G122" s="10">
        <v>26093.15</v>
      </c>
      <c r="H122" s="10">
        <v>14434.63</v>
      </c>
      <c r="I122" s="10">
        <v>5075.76</v>
      </c>
      <c r="J122" s="10">
        <v>20054.95</v>
      </c>
      <c r="K122" s="10">
        <v>11391.96</v>
      </c>
      <c r="L122" s="10">
        <v>51342.15</v>
      </c>
      <c r="M122" s="10">
        <v>3094.44</v>
      </c>
      <c r="N122" s="10">
        <v>21039.43</v>
      </c>
      <c r="O122" s="10">
        <v>5171</v>
      </c>
      <c r="P122" s="10">
        <v>413.16</v>
      </c>
      <c r="Q122" s="10">
        <v>3865.26</v>
      </c>
      <c r="R122" s="10">
        <v>1618.07</v>
      </c>
      <c r="S122" s="10">
        <v>12390.19</v>
      </c>
      <c r="T122" s="10">
        <v>7729.48</v>
      </c>
      <c r="U122" s="10">
        <v>6453.74</v>
      </c>
      <c r="V122" s="10">
        <v>1261.1400000000001</v>
      </c>
      <c r="W122" s="10">
        <v>14074.43</v>
      </c>
      <c r="X122" s="10">
        <v>31024.86</v>
      </c>
      <c r="Y122" s="10">
        <v>4786.82</v>
      </c>
      <c r="Z122" s="10">
        <v>7616.33</v>
      </c>
      <c r="AA122" s="10">
        <v>24323.51</v>
      </c>
      <c r="AB122" s="10">
        <v>1014923.33</v>
      </c>
      <c r="AC122" s="10">
        <v>1338239.3700000001</v>
      </c>
      <c r="AD122" s="10">
        <v>3663053.71</v>
      </c>
    </row>
    <row r="123" spans="3:30" x14ac:dyDescent="0.2">
      <c r="C123" t="s">
        <v>430</v>
      </c>
      <c r="D123" s="10">
        <v>2473255.52</v>
      </c>
      <c r="E123" s="10">
        <v>1657399.74</v>
      </c>
      <c r="F123" s="10">
        <v>0</v>
      </c>
      <c r="G123" s="10">
        <v>0</v>
      </c>
      <c r="H123" s="10">
        <v>4552216.82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520000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382861.6</v>
      </c>
      <c r="X123" s="10">
        <v>809742.82</v>
      </c>
      <c r="Y123" s="10">
        <v>648984.13</v>
      </c>
      <c r="Z123" s="10">
        <v>993195.1</v>
      </c>
      <c r="AA123" s="10">
        <v>0</v>
      </c>
      <c r="AB123" s="10">
        <v>0</v>
      </c>
      <c r="AC123" s="10">
        <v>-568011.81999999995</v>
      </c>
      <c r="AD123" s="10">
        <v>11469643.91</v>
      </c>
    </row>
    <row r="124" spans="3:30" x14ac:dyDescent="0.2">
      <c r="C124" t="s">
        <v>431</v>
      </c>
      <c r="D124" s="10">
        <v>750175.91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750175.91</v>
      </c>
    </row>
    <row r="125" spans="3:30" x14ac:dyDescent="0.2">
      <c r="C125" t="s">
        <v>432</v>
      </c>
      <c r="D125" s="10">
        <v>4032926.68</v>
      </c>
      <c r="E125" s="10">
        <v>1903325.5</v>
      </c>
      <c r="F125" s="10">
        <v>90102.79</v>
      </c>
      <c r="G125" s="10">
        <v>33175.15</v>
      </c>
      <c r="H125" s="10">
        <v>4576011.45</v>
      </c>
      <c r="I125" s="10">
        <v>14305.76</v>
      </c>
      <c r="J125" s="10">
        <v>40901.589999999997</v>
      </c>
      <c r="K125" s="10">
        <v>33945.96</v>
      </c>
      <c r="L125" s="10">
        <v>76534.58</v>
      </c>
      <c r="M125" s="10">
        <v>3094.44</v>
      </c>
      <c r="N125" s="10">
        <v>551439.43000000005</v>
      </c>
      <c r="O125" s="10">
        <v>15759</v>
      </c>
      <c r="P125" s="10">
        <v>413.16</v>
      </c>
      <c r="Q125" s="10">
        <v>3065.26</v>
      </c>
      <c r="R125" s="10">
        <v>9206.07</v>
      </c>
      <c r="S125" s="10">
        <v>32384.34</v>
      </c>
      <c r="T125" s="10">
        <v>14263.48</v>
      </c>
      <c r="U125" s="10">
        <v>34697.74</v>
      </c>
      <c r="V125" s="10">
        <v>1761.14</v>
      </c>
      <c r="W125" s="10">
        <v>408783.35999999999</v>
      </c>
      <c r="X125" s="10">
        <v>840656.09</v>
      </c>
      <c r="Y125" s="10">
        <v>653928.26</v>
      </c>
      <c r="Z125" s="10">
        <v>999576.43</v>
      </c>
      <c r="AA125" s="10">
        <v>25531.81</v>
      </c>
      <c r="AB125" s="10">
        <v>1014923.33</v>
      </c>
      <c r="AC125" s="10">
        <v>767573.55</v>
      </c>
      <c r="AD125" s="10">
        <v>16178286.35</v>
      </c>
    </row>
    <row r="126" spans="3:30" x14ac:dyDescent="0.2">
      <c r="C126" t="s">
        <v>433</v>
      </c>
      <c r="D126" s="10" t="s">
        <v>2</v>
      </c>
      <c r="E126" s="10" t="s">
        <v>2</v>
      </c>
      <c r="F126" s="10" t="s">
        <v>2</v>
      </c>
      <c r="G126" s="10" t="s">
        <v>2</v>
      </c>
      <c r="H126" s="10" t="s">
        <v>2</v>
      </c>
      <c r="I126" s="10" t="s">
        <v>2</v>
      </c>
      <c r="J126" s="10" t="s">
        <v>2</v>
      </c>
      <c r="K126" s="10" t="s">
        <v>2</v>
      </c>
      <c r="L126" s="10" t="s">
        <v>2</v>
      </c>
      <c r="M126" s="10" t="s">
        <v>2</v>
      </c>
      <c r="N126" s="10" t="s">
        <v>2</v>
      </c>
      <c r="O126" s="10" t="s">
        <v>2</v>
      </c>
      <c r="P126" s="10" t="s">
        <v>2</v>
      </c>
      <c r="Q126" s="10" t="s">
        <v>2</v>
      </c>
      <c r="R126" s="10" t="s">
        <v>2</v>
      </c>
      <c r="S126" s="10" t="s">
        <v>2</v>
      </c>
      <c r="T126" s="10" t="s">
        <v>2</v>
      </c>
      <c r="U126" s="10" t="s">
        <v>2</v>
      </c>
      <c r="V126" s="10" t="s">
        <v>2</v>
      </c>
      <c r="W126" s="10" t="s">
        <v>2</v>
      </c>
      <c r="X126" s="10" t="s">
        <v>2</v>
      </c>
      <c r="Y126" s="10" t="s">
        <v>2</v>
      </c>
      <c r="Z126" s="10" t="s">
        <v>2</v>
      </c>
      <c r="AA126" s="10" t="s">
        <v>2</v>
      </c>
      <c r="AB126" s="10" t="s">
        <v>2</v>
      </c>
      <c r="AC126" s="10" t="s">
        <v>2</v>
      </c>
      <c r="AD126" s="10" t="s">
        <v>2</v>
      </c>
    </row>
    <row r="127" spans="3:30" x14ac:dyDescent="0.2">
      <c r="C127" t="s">
        <v>434</v>
      </c>
      <c r="D127" s="10">
        <v>1283505.47</v>
      </c>
      <c r="E127" s="10">
        <v>25350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102259.61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-8500</v>
      </c>
      <c r="U127" s="10">
        <v>0</v>
      </c>
      <c r="V127" s="10">
        <v>0</v>
      </c>
      <c r="W127" s="10">
        <v>88484.07</v>
      </c>
      <c r="X127" s="10">
        <v>31100</v>
      </c>
      <c r="Y127" s="10">
        <v>8040.78</v>
      </c>
      <c r="Z127" s="10">
        <v>10050</v>
      </c>
      <c r="AA127" s="10">
        <v>0</v>
      </c>
      <c r="AB127" s="10">
        <v>562855</v>
      </c>
      <c r="AC127" s="10">
        <v>34500</v>
      </c>
      <c r="AD127" s="10">
        <v>2137644.9300000002</v>
      </c>
    </row>
    <row r="128" spans="3:30" x14ac:dyDescent="0.2">
      <c r="C128" t="s">
        <v>435</v>
      </c>
      <c r="D128" s="10">
        <v>5393</v>
      </c>
      <c r="E128" s="10">
        <v>-686060</v>
      </c>
      <c r="F128" s="10">
        <v>-11226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-13816</v>
      </c>
      <c r="P128" s="10">
        <v>0</v>
      </c>
      <c r="Q128" s="10">
        <v>0</v>
      </c>
      <c r="R128" s="10">
        <v>0</v>
      </c>
      <c r="S128" s="10">
        <v>-14984</v>
      </c>
      <c r="T128" s="10">
        <v>-18153</v>
      </c>
      <c r="U128" s="10">
        <v>-21820</v>
      </c>
      <c r="V128" s="10">
        <v>-500</v>
      </c>
      <c r="W128" s="10">
        <v>0</v>
      </c>
      <c r="X128" s="10">
        <v>13800</v>
      </c>
      <c r="Y128" s="10">
        <v>-2000</v>
      </c>
      <c r="Z128" s="10">
        <v>-6803.52</v>
      </c>
      <c r="AA128" s="10">
        <v>-13500</v>
      </c>
      <c r="AB128" s="10">
        <v>-34250</v>
      </c>
      <c r="AC128" s="10">
        <v>-450</v>
      </c>
      <c r="AD128" s="10">
        <v>-804369.52</v>
      </c>
    </row>
    <row r="129" spans="3:30" x14ac:dyDescent="0.2">
      <c r="C129" t="s">
        <v>436</v>
      </c>
      <c r="D129" s="10">
        <v>0</v>
      </c>
      <c r="E129" s="10">
        <v>-54161.2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21293.1</v>
      </c>
      <c r="AD129" s="10">
        <v>-32868.1</v>
      </c>
    </row>
    <row r="130" spans="3:30" x14ac:dyDescent="0.2">
      <c r="C130" t="s">
        <v>437</v>
      </c>
      <c r="D130" s="10">
        <v>0</v>
      </c>
      <c r="E130" s="10">
        <v>184823</v>
      </c>
      <c r="F130" s="10">
        <v>-6430</v>
      </c>
      <c r="G130" s="10">
        <v>-3982</v>
      </c>
      <c r="H130" s="10">
        <v>396744.64</v>
      </c>
      <c r="I130" s="10">
        <v>-1770</v>
      </c>
      <c r="J130" s="10">
        <v>-4395</v>
      </c>
      <c r="K130" s="10">
        <v>-4200</v>
      </c>
      <c r="L130" s="10">
        <v>-1360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143416.38</v>
      </c>
      <c r="AD130" s="10">
        <v>702847.02</v>
      </c>
    </row>
    <row r="131" spans="3:30" x14ac:dyDescent="0.2">
      <c r="C131" t="s">
        <v>438</v>
      </c>
      <c r="D131" s="10">
        <v>-105245.63</v>
      </c>
      <c r="E131" s="10">
        <v>10659.06</v>
      </c>
      <c r="F131" s="10">
        <v>-6076.94</v>
      </c>
      <c r="G131" s="10">
        <v>19265.38</v>
      </c>
      <c r="H131" s="10">
        <v>58476.93</v>
      </c>
      <c r="I131" s="10">
        <v>12667.52</v>
      </c>
      <c r="J131" s="10">
        <v>28741.74</v>
      </c>
      <c r="K131" s="10">
        <v>29875.83</v>
      </c>
      <c r="L131" s="10">
        <v>62578.45</v>
      </c>
      <c r="M131" s="10">
        <v>-685.44</v>
      </c>
      <c r="N131" s="10">
        <v>-145037.5</v>
      </c>
      <c r="O131" s="10">
        <v>-20655.38</v>
      </c>
      <c r="P131" s="10">
        <v>16405.22</v>
      </c>
      <c r="Q131" s="10">
        <v>25814.33</v>
      </c>
      <c r="R131" s="10">
        <v>10920.38</v>
      </c>
      <c r="S131" s="10">
        <v>33395.64</v>
      </c>
      <c r="T131" s="10">
        <v>-25869.119999999999</v>
      </c>
      <c r="U131" s="10">
        <v>2822.44</v>
      </c>
      <c r="V131" s="10">
        <v>7749.9</v>
      </c>
      <c r="W131" s="10">
        <v>-86756.45</v>
      </c>
      <c r="X131" s="10">
        <v>-18304.669999999998</v>
      </c>
      <c r="Y131" s="10">
        <v>3824.26</v>
      </c>
      <c r="Z131" s="10">
        <v>-2481.7399999999998</v>
      </c>
      <c r="AA131" s="10">
        <v>24883.13</v>
      </c>
      <c r="AB131" s="10">
        <v>-45211.07</v>
      </c>
      <c r="AC131" s="10">
        <v>-157802.46</v>
      </c>
      <c r="AD131" s="10">
        <v>-266046.19</v>
      </c>
    </row>
    <row r="132" spans="3:30" x14ac:dyDescent="0.2">
      <c r="C132" t="s">
        <v>439</v>
      </c>
      <c r="D132" s="10">
        <v>-1885932.94</v>
      </c>
      <c r="E132" s="10">
        <v>-126050.86</v>
      </c>
      <c r="F132" s="10">
        <v>162089.99</v>
      </c>
      <c r="G132" s="10">
        <v>42501.56</v>
      </c>
      <c r="H132" s="10">
        <v>28499.8</v>
      </c>
      <c r="I132" s="10">
        <v>15257.04</v>
      </c>
      <c r="J132" s="10">
        <v>27448.27</v>
      </c>
      <c r="K132" s="10">
        <v>-50825.61</v>
      </c>
      <c r="L132" s="10">
        <v>10449.9</v>
      </c>
      <c r="M132" s="10">
        <v>-12903.61</v>
      </c>
      <c r="N132" s="10">
        <v>-125413.18</v>
      </c>
      <c r="O132" s="10">
        <v>101683.66</v>
      </c>
      <c r="P132" s="10">
        <v>23477.18</v>
      </c>
      <c r="Q132" s="10">
        <v>106377.44</v>
      </c>
      <c r="R132" s="10">
        <v>58800.58</v>
      </c>
      <c r="S132" s="10">
        <v>192072.9</v>
      </c>
      <c r="T132" s="10">
        <v>123009.14</v>
      </c>
      <c r="U132" s="10">
        <v>162388.07</v>
      </c>
      <c r="V132" s="10">
        <v>49418.76</v>
      </c>
      <c r="W132" s="10">
        <v>-98133.62</v>
      </c>
      <c r="X132" s="10">
        <v>-8741.3799999999992</v>
      </c>
      <c r="Y132" s="10">
        <v>26517.51</v>
      </c>
      <c r="Z132" s="10">
        <v>29461.38</v>
      </c>
      <c r="AA132" s="10">
        <v>0</v>
      </c>
      <c r="AB132" s="10">
        <v>-127547.29</v>
      </c>
      <c r="AC132" s="10">
        <v>-2455495.63</v>
      </c>
      <c r="AD132" s="10">
        <v>-3731590.94</v>
      </c>
    </row>
    <row r="133" spans="3:30" x14ac:dyDescent="0.2">
      <c r="C133" t="s">
        <v>440</v>
      </c>
      <c r="D133" s="10">
        <v>-702280.1</v>
      </c>
      <c r="E133" s="10">
        <v>-645440</v>
      </c>
      <c r="F133" s="10">
        <v>138357.04999999999</v>
      </c>
      <c r="G133" s="10">
        <v>57784.94</v>
      </c>
      <c r="H133" s="10">
        <v>483721.37</v>
      </c>
      <c r="I133" s="10">
        <v>26154.560000000001</v>
      </c>
      <c r="J133" s="10">
        <v>51795.01</v>
      </c>
      <c r="K133" s="10">
        <v>-25149.78</v>
      </c>
      <c r="L133" s="10">
        <v>71668.350000000006</v>
      </c>
      <c r="M133" s="10">
        <v>-13589.05</v>
      </c>
      <c r="N133" s="10">
        <v>-168191.07</v>
      </c>
      <c r="O133" s="10">
        <v>67212.28</v>
      </c>
      <c r="P133" s="10">
        <v>39882.400000000001</v>
      </c>
      <c r="Q133" s="10">
        <v>132191.76999999999</v>
      </c>
      <c r="R133" s="10">
        <v>69720.960000000006</v>
      </c>
      <c r="S133" s="10">
        <v>210484.54</v>
      </c>
      <c r="T133" s="10">
        <v>70487.02</v>
      </c>
      <c r="U133" s="10">
        <v>143390.51</v>
      </c>
      <c r="V133" s="10">
        <v>56668.66</v>
      </c>
      <c r="W133" s="10">
        <v>-96406</v>
      </c>
      <c r="X133" s="10">
        <v>17853.95</v>
      </c>
      <c r="Y133" s="10">
        <v>36382.550000000003</v>
      </c>
      <c r="Z133" s="10">
        <v>30226.12</v>
      </c>
      <c r="AA133" s="10">
        <v>11383.13</v>
      </c>
      <c r="AB133" s="10">
        <v>355846.64</v>
      </c>
      <c r="AC133" s="10">
        <v>-2414538.61</v>
      </c>
      <c r="AD133" s="10">
        <v>-1994382.8</v>
      </c>
    </row>
    <row r="134" spans="3:30" x14ac:dyDescent="0.2">
      <c r="C134" t="s">
        <v>441</v>
      </c>
      <c r="D134" s="10">
        <v>3330646.58</v>
      </c>
      <c r="E134" s="10">
        <v>1257885.5</v>
      </c>
      <c r="F134" s="10">
        <v>228459.84</v>
      </c>
      <c r="G134" s="10">
        <v>90960.09</v>
      </c>
      <c r="H134" s="10">
        <v>5059732.82</v>
      </c>
      <c r="I134" s="10">
        <v>40460.32</v>
      </c>
      <c r="J134" s="10">
        <v>92696.6</v>
      </c>
      <c r="K134" s="10">
        <v>8796.18</v>
      </c>
      <c r="L134" s="10">
        <v>148202.93</v>
      </c>
      <c r="M134" s="10">
        <v>-10494.61</v>
      </c>
      <c r="N134" s="10">
        <v>383248.36</v>
      </c>
      <c r="O134" s="10">
        <v>82971.28</v>
      </c>
      <c r="P134" s="10">
        <v>40295.56</v>
      </c>
      <c r="Q134" s="10">
        <v>135257.03</v>
      </c>
      <c r="R134" s="10">
        <v>78927.03</v>
      </c>
      <c r="S134" s="10">
        <v>242868.88</v>
      </c>
      <c r="T134" s="10">
        <v>84750.5</v>
      </c>
      <c r="U134" s="10">
        <v>178088.25</v>
      </c>
      <c r="V134" s="10">
        <v>58429.8</v>
      </c>
      <c r="W134" s="10">
        <v>312377.36</v>
      </c>
      <c r="X134" s="10">
        <v>858510.04</v>
      </c>
      <c r="Y134" s="10">
        <v>690310.81</v>
      </c>
      <c r="Z134" s="10">
        <v>1029802.55</v>
      </c>
      <c r="AA134" s="10">
        <v>36914.94</v>
      </c>
      <c r="AB134" s="10">
        <v>1370769.97</v>
      </c>
      <c r="AC134" s="10">
        <v>-1646965.06</v>
      </c>
      <c r="AD134" s="10">
        <v>14183903.550000001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4F04-CF67-4F2B-8060-632F87BFE9FF}">
  <sheetPr codeName="Sheet30">
    <tabColor rgb="FFFFFF00"/>
  </sheetPr>
  <dimension ref="C1:M39"/>
  <sheetViews>
    <sheetView workbookViewId="0">
      <selection activeCell="C11" sqref="C11"/>
    </sheetView>
  </sheetViews>
  <sheetFormatPr defaultRowHeight="15" x14ac:dyDescent="0.25"/>
  <cols>
    <col min="1" max="2" width="3.140625" style="21" customWidth="1"/>
    <col min="3" max="3" width="73.140625" style="21" customWidth="1"/>
    <col min="4" max="4" width="36.140625" style="21" bestFit="1" customWidth="1"/>
    <col min="5" max="5" width="24" style="21" bestFit="1" customWidth="1"/>
    <col min="6" max="6" width="24.5703125" style="21" bestFit="1" customWidth="1"/>
    <col min="7" max="7" width="7.85546875" style="21" customWidth="1"/>
    <col min="8" max="8" width="14.140625" style="21" customWidth="1"/>
    <col min="9" max="9" width="6.7109375" style="21" customWidth="1"/>
    <col min="10" max="10" width="22.42578125" style="21" customWidth="1"/>
    <col min="11" max="11" width="26" style="21" customWidth="1"/>
    <col min="12" max="13" width="24.140625" style="21" customWidth="1"/>
    <col min="14" max="16384" width="9.140625" style="21"/>
  </cols>
  <sheetData>
    <row r="1" spans="3:13" ht="17.25" x14ac:dyDescent="0.3">
      <c r="C1" s="22" t="s">
        <v>797</v>
      </c>
      <c r="D1" s="22"/>
      <c r="E1" s="22"/>
      <c r="F1" s="22"/>
      <c r="G1" s="22"/>
      <c r="H1" s="22"/>
      <c r="I1" s="22"/>
      <c r="J1" s="22"/>
      <c r="K1" s="22"/>
      <c r="L1" s="22" t="s">
        <v>2</v>
      </c>
      <c r="M1" s="22"/>
    </row>
    <row r="2" spans="3:13" x14ac:dyDescent="0.25">
      <c r="C2" s="23" t="s">
        <v>798</v>
      </c>
      <c r="D2" s="23"/>
      <c r="E2" s="23"/>
      <c r="F2" s="23"/>
      <c r="G2" s="23"/>
      <c r="H2" s="23"/>
      <c r="I2" s="23"/>
      <c r="J2" s="23"/>
      <c r="K2" s="23"/>
      <c r="L2" s="23" t="s">
        <v>2</v>
      </c>
      <c r="M2" s="23"/>
    </row>
    <row r="3" spans="3:13" x14ac:dyDescent="0.25">
      <c r="C3" s="23"/>
      <c r="D3" s="23"/>
      <c r="E3" s="23"/>
      <c r="F3" s="23"/>
      <c r="G3" s="23"/>
      <c r="H3" s="23"/>
      <c r="I3" s="23"/>
      <c r="J3" s="23"/>
      <c r="K3" s="23"/>
      <c r="L3" s="23" t="s">
        <v>2</v>
      </c>
      <c r="M3" s="23"/>
    </row>
    <row r="4" spans="3:13" x14ac:dyDescent="0.25">
      <c r="C4" s="23" t="s">
        <v>799</v>
      </c>
      <c r="D4" s="23"/>
      <c r="E4" s="23"/>
      <c r="F4" s="23"/>
      <c r="G4" s="23"/>
      <c r="H4" s="23"/>
      <c r="I4" s="23"/>
      <c r="J4" s="23"/>
      <c r="K4" s="23"/>
      <c r="L4" s="23" t="s">
        <v>2</v>
      </c>
      <c r="M4" s="23"/>
    </row>
    <row r="5" spans="3:13" x14ac:dyDescent="0.25">
      <c r="C5" s="24" t="s">
        <v>800</v>
      </c>
      <c r="D5" s="23"/>
      <c r="E5" s="23"/>
      <c r="F5" s="23"/>
      <c r="G5" s="23"/>
      <c r="H5" s="23"/>
      <c r="I5" s="23"/>
      <c r="J5" s="23"/>
      <c r="K5" s="23"/>
      <c r="L5" s="23" t="s">
        <v>2</v>
      </c>
      <c r="M5" s="23"/>
    </row>
    <row r="6" spans="3:13" x14ac:dyDescent="0.25">
      <c r="C6" s="21" t="s">
        <v>801</v>
      </c>
      <c r="D6" s="21" t="s">
        <v>802</v>
      </c>
      <c r="E6" s="21" t="s">
        <v>803</v>
      </c>
      <c r="F6" s="21" t="s">
        <v>533</v>
      </c>
      <c r="G6" s="21" t="s">
        <v>804</v>
      </c>
      <c r="H6" s="21" t="s">
        <v>805</v>
      </c>
      <c r="I6" s="21" t="s">
        <v>538</v>
      </c>
      <c r="J6" s="21" t="s">
        <v>806</v>
      </c>
      <c r="K6" s="21" t="s">
        <v>807</v>
      </c>
      <c r="L6" s="21" t="s">
        <v>808</v>
      </c>
    </row>
    <row r="7" spans="3:13" x14ac:dyDescent="0.25">
      <c r="C7" s="21" t="s">
        <v>2</v>
      </c>
      <c r="D7" s="21" t="s">
        <v>2</v>
      </c>
      <c r="E7" s="21" t="s">
        <v>2</v>
      </c>
      <c r="F7" s="21" t="s">
        <v>2</v>
      </c>
      <c r="G7" s="21" t="s">
        <v>2</v>
      </c>
      <c r="H7" s="21" t="s">
        <v>2</v>
      </c>
      <c r="I7" s="21" t="s">
        <v>2</v>
      </c>
      <c r="J7" s="21" t="s">
        <v>2</v>
      </c>
      <c r="K7" s="21" t="s">
        <v>2</v>
      </c>
      <c r="L7" s="21" t="s">
        <v>2</v>
      </c>
    </row>
    <row r="8" spans="3:13" x14ac:dyDescent="0.25">
      <c r="C8" s="21" t="s">
        <v>809</v>
      </c>
      <c r="D8" s="21" t="s">
        <v>810</v>
      </c>
      <c r="E8" s="21" t="s">
        <v>447</v>
      </c>
      <c r="F8" s="21" t="s">
        <v>234</v>
      </c>
      <c r="G8" s="21">
        <v>17</v>
      </c>
      <c r="H8" s="27">
        <v>26242</v>
      </c>
      <c r="I8" s="29">
        <v>3750</v>
      </c>
      <c r="J8" s="21" t="s">
        <v>2</v>
      </c>
      <c r="K8" s="30">
        <v>0.06</v>
      </c>
      <c r="L8" s="28">
        <v>44242</v>
      </c>
      <c r="M8" s="28"/>
    </row>
    <row r="9" spans="3:13" x14ac:dyDescent="0.25">
      <c r="C9" s="21" t="s">
        <v>811</v>
      </c>
      <c r="D9" s="21" t="s">
        <v>812</v>
      </c>
      <c r="E9" s="21" t="s">
        <v>813</v>
      </c>
      <c r="F9" s="21" t="s">
        <v>235</v>
      </c>
      <c r="G9" s="21">
        <v>26</v>
      </c>
      <c r="H9" s="27">
        <v>28325</v>
      </c>
      <c r="I9" s="29">
        <v>4825</v>
      </c>
      <c r="J9" s="21" t="s">
        <v>2</v>
      </c>
      <c r="K9" s="30">
        <v>0.06</v>
      </c>
      <c r="L9" s="28">
        <v>44715</v>
      </c>
      <c r="M9" s="28"/>
    </row>
    <row r="10" spans="3:13" x14ac:dyDescent="0.25">
      <c r="C10" s="21" t="s">
        <v>814</v>
      </c>
      <c r="D10" s="21" t="s">
        <v>812</v>
      </c>
      <c r="E10" s="21" t="s">
        <v>813</v>
      </c>
      <c r="F10" s="21" t="s">
        <v>236</v>
      </c>
      <c r="G10" s="21">
        <v>6</v>
      </c>
      <c r="H10" s="27">
        <v>9600</v>
      </c>
      <c r="I10" s="29">
        <v>4350</v>
      </c>
      <c r="J10" s="21" t="s">
        <v>2</v>
      </c>
      <c r="K10" s="30">
        <v>0.06</v>
      </c>
      <c r="L10" s="28">
        <v>44715</v>
      </c>
      <c r="M10" s="28"/>
    </row>
    <row r="11" spans="3:13" x14ac:dyDescent="0.25">
      <c r="C11" s="21" t="s">
        <v>815</v>
      </c>
      <c r="D11" s="21" t="s">
        <v>812</v>
      </c>
      <c r="E11" s="21" t="s">
        <v>813</v>
      </c>
      <c r="F11" s="21" t="s">
        <v>237</v>
      </c>
      <c r="G11" s="21">
        <v>6</v>
      </c>
      <c r="H11" s="27">
        <v>12850</v>
      </c>
      <c r="I11" s="29">
        <v>3100</v>
      </c>
      <c r="J11" s="21" t="s">
        <v>2</v>
      </c>
      <c r="K11" s="30">
        <v>0.06</v>
      </c>
      <c r="L11" s="28">
        <v>44715</v>
      </c>
      <c r="M11" s="28"/>
    </row>
    <row r="12" spans="3:13" x14ac:dyDescent="0.25">
      <c r="C12" s="21" t="s">
        <v>816</v>
      </c>
      <c r="D12" s="21" t="s">
        <v>812</v>
      </c>
      <c r="E12" s="21" t="s">
        <v>813</v>
      </c>
      <c r="F12" s="21" t="s">
        <v>238</v>
      </c>
      <c r="G12" s="21">
        <v>4</v>
      </c>
      <c r="H12" s="27">
        <v>6400</v>
      </c>
      <c r="I12" s="21">
        <v>0</v>
      </c>
      <c r="J12" s="21" t="s">
        <v>2</v>
      </c>
      <c r="K12" s="30">
        <v>0.06</v>
      </c>
      <c r="L12" s="28">
        <v>44715</v>
      </c>
      <c r="M12" s="28"/>
    </row>
    <row r="13" spans="3:13" x14ac:dyDescent="0.25">
      <c r="C13" s="21" t="s">
        <v>817</v>
      </c>
      <c r="D13" s="21" t="s">
        <v>812</v>
      </c>
      <c r="E13" s="21" t="s">
        <v>813</v>
      </c>
      <c r="F13" s="21" t="s">
        <v>239</v>
      </c>
      <c r="G13" s="21">
        <v>7</v>
      </c>
      <c r="H13" s="27">
        <v>9375</v>
      </c>
      <c r="I13" s="29">
        <v>3400</v>
      </c>
      <c r="J13" s="21" t="s">
        <v>2</v>
      </c>
      <c r="K13" s="30">
        <v>0.06</v>
      </c>
      <c r="L13" s="28">
        <v>44715</v>
      </c>
      <c r="M13" s="28"/>
    </row>
    <row r="14" spans="3:13" x14ac:dyDescent="0.25">
      <c r="C14" s="21" t="s">
        <v>818</v>
      </c>
      <c r="D14" s="21" t="s">
        <v>812</v>
      </c>
      <c r="E14" s="21" t="s">
        <v>813</v>
      </c>
      <c r="F14" s="21" t="s">
        <v>240</v>
      </c>
      <c r="G14" s="21">
        <v>6</v>
      </c>
      <c r="H14" s="27">
        <v>11400</v>
      </c>
      <c r="I14" s="29">
        <v>1100</v>
      </c>
      <c r="J14" s="21" t="s">
        <v>2</v>
      </c>
      <c r="K14" s="30">
        <v>0.06</v>
      </c>
      <c r="L14" s="28">
        <v>44715</v>
      </c>
      <c r="M14" s="28"/>
    </row>
    <row r="15" spans="3:13" x14ac:dyDescent="0.25">
      <c r="C15" s="21" t="s">
        <v>819</v>
      </c>
      <c r="D15" s="21" t="s">
        <v>812</v>
      </c>
      <c r="E15" s="21" t="s">
        <v>813</v>
      </c>
      <c r="F15" s="21" t="s">
        <v>241</v>
      </c>
      <c r="G15" s="21">
        <v>6</v>
      </c>
      <c r="H15" s="27">
        <v>13350</v>
      </c>
      <c r="I15" s="21">
        <v>0</v>
      </c>
      <c r="J15" s="21" t="s">
        <v>2</v>
      </c>
      <c r="K15" s="30">
        <v>0.06</v>
      </c>
      <c r="L15" s="28">
        <v>44715</v>
      </c>
      <c r="M15" s="28"/>
    </row>
    <row r="16" spans="3:13" x14ac:dyDescent="0.25">
      <c r="C16" s="21" t="s">
        <v>820</v>
      </c>
      <c r="D16" s="21" t="s">
        <v>812</v>
      </c>
      <c r="E16" s="21" t="s">
        <v>813</v>
      </c>
      <c r="F16" s="21" t="s">
        <v>821</v>
      </c>
      <c r="G16" s="21">
        <v>0</v>
      </c>
      <c r="H16" s="21">
        <v>0</v>
      </c>
      <c r="I16" s="21">
        <v>0</v>
      </c>
      <c r="J16" s="21" t="s">
        <v>2</v>
      </c>
      <c r="K16" s="30">
        <v>0</v>
      </c>
      <c r="L16" s="28">
        <v>45046</v>
      </c>
      <c r="M16" s="28"/>
    </row>
    <row r="17" spans="3:13" x14ac:dyDescent="0.25">
      <c r="C17" s="21" t="s">
        <v>822</v>
      </c>
      <c r="D17" s="21" t="s">
        <v>823</v>
      </c>
      <c r="E17" s="21" t="s">
        <v>824</v>
      </c>
      <c r="F17" s="21" t="s">
        <v>243</v>
      </c>
      <c r="G17" s="21">
        <v>6</v>
      </c>
      <c r="H17" s="27">
        <v>12600</v>
      </c>
      <c r="I17" s="29">
        <v>8320</v>
      </c>
      <c r="J17" s="21" t="s">
        <v>2</v>
      </c>
      <c r="K17" s="30">
        <v>0.06</v>
      </c>
      <c r="L17" s="28">
        <v>45046</v>
      </c>
      <c r="M17" s="28"/>
    </row>
    <row r="18" spans="3:13" x14ac:dyDescent="0.25">
      <c r="C18" s="21" t="s">
        <v>825</v>
      </c>
      <c r="D18" s="21" t="s">
        <v>826</v>
      </c>
      <c r="E18" s="21" t="s">
        <v>827</v>
      </c>
      <c r="F18" s="21" t="s">
        <v>244</v>
      </c>
      <c r="G18" s="21">
        <v>7</v>
      </c>
      <c r="H18" s="27">
        <v>12442</v>
      </c>
      <c r="I18" s="29">
        <v>9392</v>
      </c>
      <c r="J18" s="21" t="s">
        <v>2</v>
      </c>
      <c r="K18" s="30">
        <v>0.06</v>
      </c>
      <c r="L18" s="28">
        <v>45043</v>
      </c>
      <c r="M18" s="28"/>
    </row>
    <row r="19" spans="3:13" x14ac:dyDescent="0.25">
      <c r="C19" s="21" t="s">
        <v>828</v>
      </c>
      <c r="D19" s="21" t="s">
        <v>826</v>
      </c>
      <c r="E19" s="21" t="s">
        <v>827</v>
      </c>
      <c r="F19" s="21" t="s">
        <v>245</v>
      </c>
      <c r="G19" s="21">
        <v>2</v>
      </c>
      <c r="H19" s="27">
        <v>3921</v>
      </c>
      <c r="I19" s="29">
        <v>2650</v>
      </c>
      <c r="J19" s="21" t="s">
        <v>2</v>
      </c>
      <c r="K19" s="30">
        <v>0.06</v>
      </c>
      <c r="L19" s="28">
        <v>45043</v>
      </c>
      <c r="M19" s="28"/>
    </row>
    <row r="20" spans="3:13" x14ac:dyDescent="0.25">
      <c r="C20" s="21" t="s">
        <v>829</v>
      </c>
      <c r="D20" s="21" t="s">
        <v>826</v>
      </c>
      <c r="E20" s="21" t="s">
        <v>827</v>
      </c>
      <c r="F20" s="21" t="s">
        <v>246</v>
      </c>
      <c r="G20" s="21">
        <v>6</v>
      </c>
      <c r="H20" s="27">
        <v>9504</v>
      </c>
      <c r="I20" s="29">
        <v>6240</v>
      </c>
      <c r="J20" s="21" t="s">
        <v>2</v>
      </c>
      <c r="K20" s="30">
        <v>0.06</v>
      </c>
      <c r="L20" s="28">
        <v>45043</v>
      </c>
      <c r="M20" s="28"/>
    </row>
    <row r="21" spans="3:13" x14ac:dyDescent="0.25">
      <c r="C21" s="21" t="s">
        <v>830</v>
      </c>
      <c r="D21" s="21" t="s">
        <v>826</v>
      </c>
      <c r="E21" s="21" t="s">
        <v>827</v>
      </c>
      <c r="F21" s="21" t="s">
        <v>247</v>
      </c>
      <c r="G21" s="21">
        <v>3</v>
      </c>
      <c r="H21" s="27">
        <v>5724</v>
      </c>
      <c r="I21" s="29">
        <v>4605</v>
      </c>
      <c r="J21" s="21" t="s">
        <v>2</v>
      </c>
      <c r="K21" s="30">
        <v>0.06</v>
      </c>
      <c r="L21" s="28">
        <v>45043</v>
      </c>
      <c r="M21" s="28"/>
    </row>
    <row r="22" spans="3:13" x14ac:dyDescent="0.25">
      <c r="C22" s="21" t="s">
        <v>831</v>
      </c>
      <c r="D22" s="21" t="s">
        <v>826</v>
      </c>
      <c r="E22" s="21" t="s">
        <v>827</v>
      </c>
      <c r="F22" s="21" t="s">
        <v>248</v>
      </c>
      <c r="G22" s="21">
        <v>15</v>
      </c>
      <c r="H22" s="27">
        <v>26301</v>
      </c>
      <c r="I22" s="29">
        <v>16075</v>
      </c>
      <c r="J22" s="21" t="s">
        <v>2</v>
      </c>
      <c r="K22" s="30">
        <v>0.06</v>
      </c>
      <c r="L22" s="28">
        <v>45043</v>
      </c>
      <c r="M22" s="28"/>
    </row>
    <row r="23" spans="3:13" x14ac:dyDescent="0.25">
      <c r="C23" s="21" t="s">
        <v>832</v>
      </c>
      <c r="D23" s="21" t="s">
        <v>826</v>
      </c>
      <c r="E23" s="21" t="s">
        <v>827</v>
      </c>
      <c r="F23" s="21" t="s">
        <v>249</v>
      </c>
      <c r="G23" s="21">
        <v>8</v>
      </c>
      <c r="H23" s="27">
        <v>13968</v>
      </c>
      <c r="I23" s="29">
        <v>8438</v>
      </c>
      <c r="J23" s="21" t="s">
        <v>2</v>
      </c>
      <c r="K23" s="30">
        <v>0.06</v>
      </c>
      <c r="L23" s="28">
        <v>45043</v>
      </c>
      <c r="M23" s="28"/>
    </row>
    <row r="24" spans="3:13" x14ac:dyDescent="0.25">
      <c r="C24" s="21" t="s">
        <v>833</v>
      </c>
      <c r="D24" s="21" t="s">
        <v>826</v>
      </c>
      <c r="E24" s="21" t="s">
        <v>827</v>
      </c>
      <c r="F24" s="21" t="s">
        <v>250</v>
      </c>
      <c r="G24" s="21">
        <v>10</v>
      </c>
      <c r="H24" s="27">
        <v>19023</v>
      </c>
      <c r="I24" s="29">
        <v>13662</v>
      </c>
      <c r="J24" s="21" t="s">
        <v>2</v>
      </c>
      <c r="K24" s="30">
        <v>0.06</v>
      </c>
      <c r="L24" s="28">
        <v>45050</v>
      </c>
      <c r="M24" s="28"/>
    </row>
    <row r="25" spans="3:13" x14ac:dyDescent="0.25">
      <c r="C25" s="21" t="s">
        <v>834</v>
      </c>
      <c r="D25" s="21" t="s">
        <v>826</v>
      </c>
      <c r="E25" s="21" t="s">
        <v>827</v>
      </c>
      <c r="F25" s="21" t="s">
        <v>251</v>
      </c>
      <c r="G25" s="21">
        <v>3</v>
      </c>
      <c r="H25" s="27">
        <v>5142</v>
      </c>
      <c r="I25" s="29">
        <v>4474</v>
      </c>
      <c r="J25" s="21" t="s">
        <v>2</v>
      </c>
      <c r="K25" s="30">
        <v>0.06</v>
      </c>
      <c r="L25" s="28">
        <v>45043</v>
      </c>
      <c r="M25" s="28"/>
    </row>
    <row r="26" spans="3:13" x14ac:dyDescent="0.25">
      <c r="C26" s="21" t="s">
        <v>835</v>
      </c>
      <c r="D26" s="21" t="s">
        <v>823</v>
      </c>
      <c r="E26" s="21" t="s">
        <v>824</v>
      </c>
      <c r="F26" s="21" t="s">
        <v>252</v>
      </c>
      <c r="G26" s="21">
        <v>4</v>
      </c>
      <c r="H26" s="27">
        <v>7650</v>
      </c>
      <c r="I26" s="29">
        <v>4200</v>
      </c>
      <c r="J26" s="21" t="s">
        <v>2</v>
      </c>
      <c r="K26" s="30">
        <v>0.06</v>
      </c>
      <c r="L26" s="28">
        <v>45091</v>
      </c>
      <c r="M26" s="28"/>
    </row>
    <row r="27" spans="3:13" x14ac:dyDescent="0.25">
      <c r="C27" s="21" t="s">
        <v>836</v>
      </c>
      <c r="D27" s="21" t="s">
        <v>837</v>
      </c>
      <c r="E27" s="21" t="s">
        <v>447</v>
      </c>
      <c r="F27" s="21" t="s">
        <v>253</v>
      </c>
      <c r="G27" s="21">
        <v>7</v>
      </c>
      <c r="H27" s="27">
        <v>12900</v>
      </c>
      <c r="I27" s="21">
        <v>0</v>
      </c>
      <c r="J27" s="21" t="s">
        <v>2</v>
      </c>
      <c r="K27" s="30">
        <v>0.06</v>
      </c>
      <c r="L27" s="28">
        <v>45506</v>
      </c>
      <c r="M27" s="28"/>
    </row>
    <row r="28" spans="3:13" x14ac:dyDescent="0.25">
      <c r="C28" s="21" t="s">
        <v>838</v>
      </c>
      <c r="D28" s="21" t="s">
        <v>839</v>
      </c>
      <c r="E28" s="21" t="s">
        <v>840</v>
      </c>
      <c r="F28" s="21" t="s">
        <v>764</v>
      </c>
      <c r="G28" s="21">
        <v>6</v>
      </c>
      <c r="H28" s="27">
        <v>9880</v>
      </c>
      <c r="I28" s="29">
        <v>4080</v>
      </c>
      <c r="J28" s="21" t="s">
        <v>2</v>
      </c>
      <c r="K28" s="30">
        <v>0.06</v>
      </c>
      <c r="L28" s="28">
        <v>45506</v>
      </c>
      <c r="M28" s="28"/>
    </row>
    <row r="29" spans="3:13" x14ac:dyDescent="0.25">
      <c r="C29" s="21" t="s">
        <v>841</v>
      </c>
      <c r="D29" s="21" t="s">
        <v>842</v>
      </c>
      <c r="E29" s="21" t="s">
        <v>840</v>
      </c>
      <c r="F29" s="21" t="s">
        <v>774</v>
      </c>
      <c r="G29" s="21">
        <v>10</v>
      </c>
      <c r="H29" s="27">
        <v>13650</v>
      </c>
      <c r="I29" s="29">
        <v>3180</v>
      </c>
      <c r="J29" s="21" t="s">
        <v>2</v>
      </c>
      <c r="K29" s="30">
        <v>0.06</v>
      </c>
      <c r="L29" s="28">
        <v>45506</v>
      </c>
      <c r="M29" s="28"/>
    </row>
    <row r="30" spans="3:13" x14ac:dyDescent="0.25">
      <c r="C30" s="21" t="s">
        <v>843</v>
      </c>
      <c r="D30" s="21" t="s">
        <v>844</v>
      </c>
      <c r="E30" s="21" t="s">
        <v>447</v>
      </c>
      <c r="F30" s="21" t="s">
        <v>789</v>
      </c>
      <c r="G30" s="21">
        <v>3</v>
      </c>
      <c r="H30" s="21">
        <v>0</v>
      </c>
      <c r="I30" s="21">
        <v>0</v>
      </c>
      <c r="J30" s="21" t="s">
        <v>2</v>
      </c>
      <c r="K30" s="30">
        <v>0.06</v>
      </c>
      <c r="L30" s="21" t="s">
        <v>2</v>
      </c>
    </row>
    <row r="31" spans="3:13" x14ac:dyDescent="0.25">
      <c r="C31" s="21" t="s">
        <v>845</v>
      </c>
      <c r="D31" s="21" t="s">
        <v>846</v>
      </c>
      <c r="E31" s="21" t="s">
        <v>447</v>
      </c>
      <c r="F31" s="21" t="s">
        <v>847</v>
      </c>
      <c r="G31" s="21">
        <v>7</v>
      </c>
      <c r="H31" s="27">
        <v>13900</v>
      </c>
      <c r="I31" s="21">
        <v>0</v>
      </c>
      <c r="J31" s="21" t="s">
        <v>2</v>
      </c>
      <c r="K31" s="30">
        <v>0.06</v>
      </c>
      <c r="L31" s="21" t="s">
        <v>2</v>
      </c>
    </row>
    <row r="32" spans="3:13" x14ac:dyDescent="0.25">
      <c r="C32" s="21" t="s">
        <v>848</v>
      </c>
      <c r="D32" s="21" t="s">
        <v>2</v>
      </c>
      <c r="E32" s="21" t="s">
        <v>447</v>
      </c>
      <c r="F32" s="21" t="s">
        <v>849</v>
      </c>
      <c r="G32" s="21">
        <v>1</v>
      </c>
      <c r="H32" s="21">
        <v>0</v>
      </c>
      <c r="I32" s="21">
        <v>0</v>
      </c>
      <c r="J32" s="21" t="s">
        <v>2</v>
      </c>
      <c r="K32" s="30">
        <v>0</v>
      </c>
      <c r="L32" s="21" t="s">
        <v>2</v>
      </c>
    </row>
    <row r="33" spans="3:12" x14ac:dyDescent="0.25">
      <c r="C33" s="21" t="s">
        <v>850</v>
      </c>
      <c r="D33" s="21" t="s">
        <v>823</v>
      </c>
      <c r="E33" s="21" t="s">
        <v>447</v>
      </c>
      <c r="F33" s="21" t="s">
        <v>257</v>
      </c>
      <c r="G33" s="21">
        <v>1</v>
      </c>
      <c r="H33" s="21">
        <v>0</v>
      </c>
      <c r="I33" s="21">
        <v>0</v>
      </c>
      <c r="J33" s="21" t="s">
        <v>2</v>
      </c>
      <c r="K33" s="30">
        <v>0</v>
      </c>
      <c r="L33" s="21" t="s">
        <v>2</v>
      </c>
    </row>
    <row r="34" spans="3:12" x14ac:dyDescent="0.25">
      <c r="C34" s="21" t="s">
        <v>851</v>
      </c>
      <c r="D34" s="21" t="s">
        <v>2</v>
      </c>
      <c r="E34" s="21" t="s">
        <v>447</v>
      </c>
      <c r="F34" s="21" t="s">
        <v>852</v>
      </c>
      <c r="G34" s="21">
        <v>0</v>
      </c>
      <c r="H34" s="21">
        <v>0</v>
      </c>
      <c r="I34" s="21">
        <v>0</v>
      </c>
      <c r="J34" s="21">
        <v>0</v>
      </c>
      <c r="K34" s="21" t="s">
        <v>2</v>
      </c>
      <c r="L34" s="21" t="s">
        <v>2</v>
      </c>
    </row>
    <row r="35" spans="3:12" x14ac:dyDescent="0.25">
      <c r="C35" s="21" t="s">
        <v>853</v>
      </c>
      <c r="D35" s="21" t="s">
        <v>2</v>
      </c>
      <c r="E35" s="21" t="s">
        <v>447</v>
      </c>
      <c r="F35" s="21" t="s">
        <v>854</v>
      </c>
      <c r="G35" s="21">
        <v>0</v>
      </c>
      <c r="H35" s="21">
        <v>0</v>
      </c>
      <c r="I35" s="21">
        <v>0</v>
      </c>
      <c r="J35" s="21" t="s">
        <v>2</v>
      </c>
      <c r="K35" s="30">
        <v>0</v>
      </c>
      <c r="L35" s="21" t="s">
        <v>2</v>
      </c>
    </row>
    <row r="36" spans="3:12" x14ac:dyDescent="0.25">
      <c r="C36" s="21" t="s">
        <v>855</v>
      </c>
      <c r="D36" s="21" t="s">
        <v>826</v>
      </c>
      <c r="E36" s="21" t="s">
        <v>447</v>
      </c>
      <c r="F36" s="21" t="s">
        <v>856</v>
      </c>
      <c r="G36" s="21">
        <v>1</v>
      </c>
      <c r="H36" s="21">
        <v>0</v>
      </c>
      <c r="I36" s="21">
        <v>0</v>
      </c>
      <c r="J36" s="21">
        <v>0</v>
      </c>
      <c r="K36" s="21" t="s">
        <v>2</v>
      </c>
      <c r="L36" s="21" t="s">
        <v>2</v>
      </c>
    </row>
    <row r="37" spans="3:12" x14ac:dyDescent="0.25">
      <c r="C37" s="21" t="s">
        <v>857</v>
      </c>
      <c r="D37" s="21" t="s">
        <v>812</v>
      </c>
      <c r="E37" s="21" t="s">
        <v>447</v>
      </c>
      <c r="F37" s="21" t="s">
        <v>858</v>
      </c>
      <c r="G37" s="21">
        <v>1</v>
      </c>
      <c r="H37" s="21">
        <v>0</v>
      </c>
      <c r="I37" s="21">
        <v>0</v>
      </c>
      <c r="J37" s="21">
        <v>0</v>
      </c>
      <c r="K37" s="21" t="s">
        <v>2</v>
      </c>
      <c r="L37" s="21" t="s">
        <v>2</v>
      </c>
    </row>
    <row r="38" spans="3:12" x14ac:dyDescent="0.25">
      <c r="C38" s="21" t="s">
        <v>2</v>
      </c>
      <c r="D38" s="21" t="s">
        <v>2</v>
      </c>
      <c r="E38" s="21" t="s">
        <v>2</v>
      </c>
      <c r="F38" s="21" t="s">
        <v>2</v>
      </c>
      <c r="G38" s="21" t="s">
        <v>2</v>
      </c>
      <c r="H38" s="21" t="s">
        <v>2</v>
      </c>
      <c r="I38" s="21" t="s">
        <v>2</v>
      </c>
      <c r="J38" s="21" t="s">
        <v>2</v>
      </c>
      <c r="K38" s="21" t="s">
        <v>2</v>
      </c>
      <c r="L38" s="21" t="s">
        <v>2</v>
      </c>
    </row>
    <row r="39" spans="3:12" x14ac:dyDescent="0.25">
      <c r="C39" s="21" t="s">
        <v>1</v>
      </c>
      <c r="D39" s="21" t="s">
        <v>2</v>
      </c>
      <c r="E39" s="21" t="s">
        <v>2</v>
      </c>
      <c r="F39" s="21" t="s">
        <v>2</v>
      </c>
      <c r="G39" s="21">
        <v>179</v>
      </c>
      <c r="H39" s="27">
        <v>284147</v>
      </c>
      <c r="I39" s="29">
        <v>105841</v>
      </c>
      <c r="J39" s="21" t="s">
        <v>2</v>
      </c>
      <c r="K39" s="21" t="s">
        <v>2</v>
      </c>
      <c r="L39" s="21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4AA7-0400-4751-8521-9E121845D023}">
  <sheetPr codeName="Sheet69">
    <tabColor rgb="FFFFFF00"/>
  </sheetPr>
  <dimension ref="A1:T290"/>
  <sheetViews>
    <sheetView workbookViewId="0">
      <pane xSplit="2" ySplit="6" topLeftCell="C64" activePane="bottomRight" state="frozen"/>
      <selection activeCell="D20" sqref="D20"/>
      <selection pane="topRight" activeCell="D20" sqref="D20"/>
      <selection pane="bottomLeft" activeCell="D20" sqref="D20"/>
      <selection pane="bottomRight" activeCell="C66" sqref="C66"/>
    </sheetView>
  </sheetViews>
  <sheetFormatPr defaultRowHeight="15" outlineLevelRow="1" x14ac:dyDescent="0.25"/>
  <cols>
    <col min="1" max="1" width="17.42578125" style="21" bestFit="1" customWidth="1"/>
    <col min="2" max="2" width="4.42578125" style="21" customWidth="1"/>
    <col min="3" max="3" width="20.5703125" style="21" customWidth="1"/>
    <col min="4" max="4" width="21.42578125" style="21" bestFit="1" customWidth="1"/>
    <col min="5" max="5" width="7.5703125" style="21" bestFit="1" customWidth="1"/>
    <col min="6" max="6" width="8.85546875" style="21" customWidth="1"/>
    <col min="7" max="7" width="8.5703125" style="21" customWidth="1"/>
    <col min="8" max="8" width="6.7109375" style="21" customWidth="1"/>
    <col min="9" max="9" width="8.140625" style="21" bestFit="1" customWidth="1"/>
    <col min="10" max="10" width="15.7109375" style="21" customWidth="1"/>
    <col min="11" max="11" width="14.28515625" style="21" customWidth="1"/>
    <col min="12" max="12" width="15.7109375" style="21" customWidth="1"/>
    <col min="13" max="13" width="17.85546875" style="21" customWidth="1"/>
    <col min="14" max="14" width="24.28515625" style="21" customWidth="1"/>
    <col min="15" max="15" width="23" style="21" customWidth="1"/>
    <col min="16" max="16" width="11" style="21" customWidth="1"/>
    <col min="17" max="17" width="13.140625" style="21" customWidth="1"/>
    <col min="18" max="18" width="12.28515625" style="21" customWidth="1"/>
    <col min="19" max="19" width="22.85546875" style="21" customWidth="1"/>
    <col min="20" max="20" width="255.7109375" style="21" bestFit="1" customWidth="1"/>
    <col min="21" max="16384" width="9.140625" style="21"/>
  </cols>
  <sheetData>
    <row r="1" spans="1:20" ht="17.25" x14ac:dyDescent="0.3">
      <c r="C1" s="22" t="s">
        <v>528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 t="s">
        <v>2</v>
      </c>
      <c r="P1" s="22"/>
      <c r="Q1" s="22"/>
      <c r="R1" s="22"/>
      <c r="S1" s="22"/>
      <c r="T1" s="22"/>
    </row>
    <row r="2" spans="1:20" x14ac:dyDescent="0.25">
      <c r="C2" s="23" t="s">
        <v>529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 t="s">
        <v>2</v>
      </c>
      <c r="P2" s="23"/>
      <c r="Q2" s="23"/>
      <c r="R2" s="23"/>
      <c r="S2" s="23"/>
      <c r="T2" s="23"/>
    </row>
    <row r="3" spans="1:20" x14ac:dyDescent="0.25">
      <c r="C3" s="23" t="s">
        <v>530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 t="s">
        <v>2</v>
      </c>
      <c r="P3" s="23"/>
      <c r="Q3" s="23"/>
      <c r="R3" s="23"/>
      <c r="S3" s="23"/>
      <c r="T3" s="23"/>
    </row>
    <row r="4" spans="1:20" x14ac:dyDescent="0.25">
      <c r="C4" s="23" t="s">
        <v>531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 t="s">
        <v>2</v>
      </c>
      <c r="P4" s="23"/>
      <c r="Q4" s="23"/>
      <c r="R4" s="23"/>
      <c r="S4" s="23"/>
      <c r="T4" s="23"/>
    </row>
    <row r="5" spans="1:20" x14ac:dyDescent="0.25">
      <c r="C5" s="24" t="s">
        <v>532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 t="s">
        <v>2</v>
      </c>
      <c r="P5" s="23"/>
      <c r="Q5" s="23"/>
      <c r="R5" s="23"/>
      <c r="S5" s="23"/>
      <c r="T5" s="23"/>
    </row>
    <row r="6" spans="1:20" x14ac:dyDescent="0.25">
      <c r="A6" s="21" t="s">
        <v>796</v>
      </c>
      <c r="C6" s="21" t="s">
        <v>533</v>
      </c>
      <c r="D6" s="21" t="s">
        <v>534</v>
      </c>
      <c r="E6" s="21" t="s">
        <v>535</v>
      </c>
      <c r="F6" s="21" t="s">
        <v>536</v>
      </c>
      <c r="G6" s="21" t="s">
        <v>537</v>
      </c>
      <c r="H6" s="21" t="s">
        <v>538</v>
      </c>
      <c r="I6" s="21" t="s">
        <v>1</v>
      </c>
      <c r="J6" s="21" t="s">
        <v>539</v>
      </c>
      <c r="K6" s="21" t="s">
        <v>540</v>
      </c>
      <c r="L6" s="21" t="s">
        <v>541</v>
      </c>
      <c r="M6" s="21" t="s">
        <v>542</v>
      </c>
      <c r="N6" s="21" t="s">
        <v>543</v>
      </c>
      <c r="O6" s="21" t="s">
        <v>544</v>
      </c>
    </row>
    <row r="7" spans="1:20" outlineLevel="1" x14ac:dyDescent="0.25">
      <c r="C7" s="21" t="s">
        <v>2</v>
      </c>
      <c r="D7" s="21" t="s">
        <v>2</v>
      </c>
      <c r="E7" s="21" t="s">
        <v>2</v>
      </c>
      <c r="F7" s="21" t="s">
        <v>2</v>
      </c>
      <c r="G7" s="21" t="s">
        <v>2</v>
      </c>
      <c r="H7" s="21" t="s">
        <v>2</v>
      </c>
      <c r="I7" s="21" t="s">
        <v>2</v>
      </c>
      <c r="J7" s="21" t="s">
        <v>2</v>
      </c>
      <c r="K7" s="21" t="s">
        <v>2</v>
      </c>
      <c r="L7" s="21" t="s">
        <v>2</v>
      </c>
      <c r="M7" s="21" t="s">
        <v>2</v>
      </c>
      <c r="N7" s="21" t="s">
        <v>2</v>
      </c>
      <c r="O7" s="21" t="s">
        <v>2</v>
      </c>
    </row>
    <row r="8" spans="1:20" outlineLevel="1" x14ac:dyDescent="0.25">
      <c r="A8" s="25" t="str">
        <f>LEFT(C8,5)&amp;"_"&amp;SUBSTITUTE(TRIM(E8)," ","")</f>
        <v>S0001_Retail1</v>
      </c>
      <c r="C8" s="21" t="s">
        <v>234</v>
      </c>
      <c r="D8" s="21" t="s">
        <v>545</v>
      </c>
      <c r="E8" s="21" t="s">
        <v>546</v>
      </c>
      <c r="F8" s="26" t="s">
        <v>547</v>
      </c>
      <c r="G8" s="21" t="s">
        <v>548</v>
      </c>
      <c r="H8" s="21" t="s">
        <v>2</v>
      </c>
      <c r="I8" s="27">
        <v>2472</v>
      </c>
      <c r="J8" s="21">
        <v>0</v>
      </c>
      <c r="K8" s="27">
        <v>2472</v>
      </c>
      <c r="L8" s="21">
        <v>0</v>
      </c>
      <c r="M8" s="21">
        <v>0</v>
      </c>
      <c r="N8" s="21">
        <v>0</v>
      </c>
      <c r="O8" s="21">
        <v>0</v>
      </c>
    </row>
    <row r="9" spans="1:20" outlineLevel="1" x14ac:dyDescent="0.25">
      <c r="A9" s="25" t="str">
        <f t="shared" ref="A9:A72" si="0">LEFT(C9,5)&amp;"_"&amp;SUBSTITUTE(TRIM(E9)," ","")</f>
        <v>S0001_Retail2</v>
      </c>
      <c r="C9" s="21" t="s">
        <v>234</v>
      </c>
      <c r="D9" s="21" t="s">
        <v>549</v>
      </c>
      <c r="E9" s="21" t="s">
        <v>550</v>
      </c>
      <c r="F9" s="26" t="s">
        <v>547</v>
      </c>
      <c r="G9" s="21" t="s">
        <v>548</v>
      </c>
      <c r="H9" s="21" t="s">
        <v>2</v>
      </c>
      <c r="I9" s="27">
        <v>2550</v>
      </c>
      <c r="J9" s="21">
        <v>0</v>
      </c>
      <c r="K9" s="27">
        <v>2550</v>
      </c>
      <c r="L9" s="21">
        <v>0</v>
      </c>
      <c r="M9" s="21">
        <v>0</v>
      </c>
      <c r="N9" s="21">
        <v>0</v>
      </c>
      <c r="O9" s="21">
        <v>0</v>
      </c>
    </row>
    <row r="10" spans="1:20" outlineLevel="1" x14ac:dyDescent="0.25">
      <c r="A10" s="25" t="str">
        <f t="shared" si="0"/>
        <v>S0001_4</v>
      </c>
      <c r="C10" s="21" t="s">
        <v>234</v>
      </c>
      <c r="D10" s="21" t="s">
        <v>551</v>
      </c>
      <c r="E10" s="21">
        <v>4</v>
      </c>
      <c r="F10" s="21" t="s">
        <v>552</v>
      </c>
      <c r="G10" s="21" t="s">
        <v>548</v>
      </c>
      <c r="H10" s="21" t="s">
        <v>2</v>
      </c>
      <c r="I10" s="27">
        <v>2425</v>
      </c>
      <c r="J10" s="21">
        <v>0</v>
      </c>
      <c r="K10" s="21">
        <v>268</v>
      </c>
      <c r="L10" s="27">
        <v>2157</v>
      </c>
      <c r="M10" s="21">
        <v>0</v>
      </c>
      <c r="N10" s="21">
        <v>0</v>
      </c>
      <c r="O10" s="21">
        <v>0</v>
      </c>
      <c r="S10" s="28"/>
    </row>
    <row r="11" spans="1:20" outlineLevel="1" x14ac:dyDescent="0.25">
      <c r="A11" s="25" t="str">
        <f t="shared" si="0"/>
        <v>S0001_5-A</v>
      </c>
      <c r="C11" s="21" t="s">
        <v>234</v>
      </c>
      <c r="D11" s="21" t="s">
        <v>553</v>
      </c>
      <c r="E11" s="21" t="s">
        <v>554</v>
      </c>
      <c r="F11" s="26" t="s">
        <v>547</v>
      </c>
      <c r="G11" s="21" t="s">
        <v>548</v>
      </c>
      <c r="H11" s="21" t="s">
        <v>2</v>
      </c>
      <c r="I11" s="21">
        <v>630</v>
      </c>
      <c r="J11" s="21">
        <v>0</v>
      </c>
      <c r="K11" s="21">
        <v>630</v>
      </c>
      <c r="L11" s="21">
        <v>0</v>
      </c>
      <c r="M11" s="21">
        <v>0</v>
      </c>
      <c r="N11" s="21">
        <v>0</v>
      </c>
      <c r="O11" s="21">
        <v>0</v>
      </c>
      <c r="S11" s="28"/>
    </row>
    <row r="12" spans="1:20" outlineLevel="1" x14ac:dyDescent="0.25">
      <c r="A12" s="25" t="str">
        <f t="shared" si="0"/>
        <v>S0001_5-B</v>
      </c>
      <c r="C12" s="21" t="s">
        <v>234</v>
      </c>
      <c r="D12" s="21" t="s">
        <v>555</v>
      </c>
      <c r="E12" s="21" t="s">
        <v>556</v>
      </c>
      <c r="F12" s="26" t="s">
        <v>547</v>
      </c>
      <c r="G12" s="21" t="s">
        <v>548</v>
      </c>
      <c r="H12" s="21" t="s">
        <v>2</v>
      </c>
      <c r="I12" s="21">
        <v>550</v>
      </c>
      <c r="J12" s="21">
        <v>0</v>
      </c>
      <c r="K12" s="21">
        <v>550</v>
      </c>
      <c r="L12" s="21">
        <v>0</v>
      </c>
      <c r="M12" s="21">
        <v>0</v>
      </c>
      <c r="N12" s="21">
        <v>0</v>
      </c>
      <c r="O12" s="21">
        <v>0</v>
      </c>
      <c r="S12" s="28"/>
    </row>
    <row r="13" spans="1:20" outlineLevel="1" x14ac:dyDescent="0.25">
      <c r="A13" s="25" t="str">
        <f t="shared" si="0"/>
        <v>S0001_5-C</v>
      </c>
      <c r="C13" s="21" t="s">
        <v>234</v>
      </c>
      <c r="D13" s="21" t="s">
        <v>557</v>
      </c>
      <c r="E13" s="21" t="s">
        <v>558</v>
      </c>
      <c r="F13" s="26" t="s">
        <v>547</v>
      </c>
      <c r="G13" s="21" t="s">
        <v>548</v>
      </c>
      <c r="H13" s="21" t="s">
        <v>2</v>
      </c>
      <c r="I13" s="21">
        <v>650</v>
      </c>
      <c r="J13" s="21">
        <v>0</v>
      </c>
      <c r="K13" s="21">
        <v>650</v>
      </c>
      <c r="L13" s="21">
        <v>0</v>
      </c>
      <c r="M13" s="21">
        <v>0</v>
      </c>
      <c r="N13" s="21">
        <v>0</v>
      </c>
      <c r="O13" s="21">
        <v>0</v>
      </c>
      <c r="S13" s="28"/>
    </row>
    <row r="14" spans="1:20" outlineLevel="1" x14ac:dyDescent="0.25">
      <c r="A14" s="25" t="str">
        <f t="shared" si="0"/>
        <v>S0001_5-D</v>
      </c>
      <c r="C14" s="21" t="s">
        <v>234</v>
      </c>
      <c r="D14" s="21" t="s">
        <v>559</v>
      </c>
      <c r="E14" s="21" t="s">
        <v>560</v>
      </c>
      <c r="F14" s="26" t="s">
        <v>547</v>
      </c>
      <c r="G14" s="21" t="s">
        <v>548</v>
      </c>
      <c r="H14" s="21" t="s">
        <v>2</v>
      </c>
      <c r="I14" s="21">
        <v>680</v>
      </c>
      <c r="J14" s="21">
        <v>0</v>
      </c>
      <c r="K14" s="21">
        <v>680</v>
      </c>
      <c r="L14" s="21">
        <v>0</v>
      </c>
      <c r="M14" s="21">
        <v>0</v>
      </c>
      <c r="N14" s="21">
        <v>0</v>
      </c>
      <c r="O14" s="21">
        <v>0</v>
      </c>
      <c r="S14" s="28"/>
    </row>
    <row r="15" spans="1:20" outlineLevel="1" x14ac:dyDescent="0.25">
      <c r="A15" s="25" t="str">
        <f t="shared" si="0"/>
        <v>S0001_5-E</v>
      </c>
      <c r="C15" s="21" t="s">
        <v>234</v>
      </c>
      <c r="D15" s="21" t="s">
        <v>561</v>
      </c>
      <c r="E15" s="21" t="s">
        <v>562</v>
      </c>
      <c r="F15" s="26" t="s">
        <v>547</v>
      </c>
      <c r="G15" s="21" t="s">
        <v>548</v>
      </c>
      <c r="H15" s="21" t="s">
        <v>2</v>
      </c>
      <c r="I15" s="21">
        <v>650</v>
      </c>
      <c r="J15" s="21">
        <v>0</v>
      </c>
      <c r="K15" s="21">
        <v>650</v>
      </c>
      <c r="L15" s="21">
        <v>0</v>
      </c>
      <c r="M15" s="21">
        <v>0</v>
      </c>
      <c r="N15" s="21">
        <v>0</v>
      </c>
      <c r="O15" s="21">
        <v>0</v>
      </c>
      <c r="S15" s="28"/>
    </row>
    <row r="16" spans="1:20" outlineLevel="1" x14ac:dyDescent="0.25">
      <c r="A16" s="25" t="str">
        <f t="shared" si="0"/>
        <v>S0001_6</v>
      </c>
      <c r="C16" s="21" t="s">
        <v>234</v>
      </c>
      <c r="D16" s="21" t="s">
        <v>563</v>
      </c>
      <c r="E16" s="21">
        <v>6</v>
      </c>
      <c r="F16" s="21" t="s">
        <v>552</v>
      </c>
      <c r="G16" s="21" t="s">
        <v>548</v>
      </c>
      <c r="H16" s="21" t="s">
        <v>2</v>
      </c>
      <c r="I16" s="27">
        <v>2400</v>
      </c>
      <c r="J16" s="21">
        <v>0</v>
      </c>
      <c r="K16" s="21">
        <v>52</v>
      </c>
      <c r="L16" s="27">
        <v>2348</v>
      </c>
      <c r="M16" s="21">
        <v>0</v>
      </c>
      <c r="N16" s="21">
        <v>0</v>
      </c>
      <c r="O16" s="21">
        <v>0</v>
      </c>
      <c r="S16" s="28"/>
    </row>
    <row r="17" spans="1:19" outlineLevel="1" x14ac:dyDescent="0.25">
      <c r="A17" s="25" t="str">
        <f t="shared" si="0"/>
        <v>S0001_8</v>
      </c>
      <c r="C17" s="21" t="s">
        <v>234</v>
      </c>
      <c r="D17" s="21" t="s">
        <v>564</v>
      </c>
      <c r="E17" s="21">
        <v>8</v>
      </c>
      <c r="F17" s="21" t="s">
        <v>565</v>
      </c>
      <c r="G17" s="21" t="s">
        <v>548</v>
      </c>
      <c r="H17" s="21" t="s">
        <v>2</v>
      </c>
      <c r="I17" s="27">
        <v>1650</v>
      </c>
      <c r="J17" s="21">
        <v>0</v>
      </c>
      <c r="K17" s="21">
        <v>0</v>
      </c>
      <c r="L17" s="27">
        <v>1650</v>
      </c>
      <c r="M17" s="21">
        <v>0</v>
      </c>
      <c r="N17" s="21">
        <v>0</v>
      </c>
      <c r="O17" s="21">
        <v>0</v>
      </c>
      <c r="S17" s="28"/>
    </row>
    <row r="18" spans="1:19" outlineLevel="1" x14ac:dyDescent="0.25">
      <c r="A18" s="25" t="str">
        <f t="shared" si="0"/>
        <v>S0001_9</v>
      </c>
      <c r="C18" s="21" t="s">
        <v>234</v>
      </c>
      <c r="D18" s="21" t="s">
        <v>566</v>
      </c>
      <c r="E18" s="21">
        <v>9</v>
      </c>
      <c r="F18" s="21" t="s">
        <v>565</v>
      </c>
      <c r="G18" s="21" t="s">
        <v>548</v>
      </c>
      <c r="H18" s="21" t="s">
        <v>2</v>
      </c>
      <c r="I18" s="27">
        <v>1600</v>
      </c>
      <c r="J18" s="21">
        <v>0</v>
      </c>
      <c r="K18" s="21">
        <v>164</v>
      </c>
      <c r="L18" s="27">
        <v>1436</v>
      </c>
      <c r="M18" s="21">
        <v>0</v>
      </c>
      <c r="N18" s="21">
        <v>0</v>
      </c>
      <c r="O18" s="21">
        <v>0</v>
      </c>
      <c r="S18" s="28"/>
    </row>
    <row r="19" spans="1:19" outlineLevel="1" x14ac:dyDescent="0.25">
      <c r="A19" s="25" t="str">
        <f t="shared" si="0"/>
        <v>S0001_10</v>
      </c>
      <c r="C19" s="21" t="s">
        <v>234</v>
      </c>
      <c r="D19" s="21" t="s">
        <v>567</v>
      </c>
      <c r="E19" s="21">
        <v>10</v>
      </c>
      <c r="F19" s="21" t="s">
        <v>565</v>
      </c>
      <c r="G19" s="21" t="s">
        <v>548</v>
      </c>
      <c r="H19" s="21" t="s">
        <v>2</v>
      </c>
      <c r="I19" s="27">
        <v>1560</v>
      </c>
      <c r="J19" s="21">
        <v>0</v>
      </c>
      <c r="K19" s="27">
        <v>1560</v>
      </c>
      <c r="L19" s="21">
        <v>0</v>
      </c>
      <c r="M19" s="21">
        <v>0</v>
      </c>
      <c r="N19" s="21">
        <v>0</v>
      </c>
      <c r="O19" s="21">
        <v>0</v>
      </c>
      <c r="S19" s="28"/>
    </row>
    <row r="20" spans="1:19" outlineLevel="1" x14ac:dyDescent="0.25">
      <c r="A20" s="25" t="str">
        <f t="shared" si="0"/>
        <v>S0001_1</v>
      </c>
      <c r="C20" s="21" t="s">
        <v>234</v>
      </c>
      <c r="D20" s="21" t="s">
        <v>568</v>
      </c>
      <c r="E20" s="21">
        <v>1</v>
      </c>
      <c r="F20" s="21" t="s">
        <v>552</v>
      </c>
      <c r="G20" s="21" t="s">
        <v>548</v>
      </c>
      <c r="H20" s="29">
        <v>1200</v>
      </c>
      <c r="I20" s="27">
        <v>2189</v>
      </c>
      <c r="J20" s="21">
        <v>0</v>
      </c>
      <c r="K20" s="21">
        <v>151</v>
      </c>
      <c r="L20" s="27">
        <v>2038</v>
      </c>
      <c r="M20" s="21">
        <v>0</v>
      </c>
      <c r="N20" s="21">
        <v>0</v>
      </c>
      <c r="O20" s="21">
        <v>0</v>
      </c>
      <c r="S20" s="28"/>
    </row>
    <row r="21" spans="1:19" outlineLevel="1" x14ac:dyDescent="0.25">
      <c r="A21" s="25" t="str">
        <f t="shared" si="0"/>
        <v>S0001_3</v>
      </c>
      <c r="C21" s="21" t="s">
        <v>234</v>
      </c>
      <c r="D21" s="21" t="s">
        <v>569</v>
      </c>
      <c r="E21" s="21">
        <v>3</v>
      </c>
      <c r="F21" s="21" t="s">
        <v>552</v>
      </c>
      <c r="G21" s="21" t="s">
        <v>548</v>
      </c>
      <c r="H21" s="29">
        <v>1200</v>
      </c>
      <c r="I21" s="27">
        <v>2342</v>
      </c>
      <c r="J21" s="21">
        <v>0</v>
      </c>
      <c r="K21" s="21">
        <v>79</v>
      </c>
      <c r="L21" s="27">
        <v>2263</v>
      </c>
      <c r="M21" s="21">
        <v>0</v>
      </c>
      <c r="N21" s="21">
        <v>0</v>
      </c>
      <c r="O21" s="21">
        <v>0</v>
      </c>
      <c r="S21" s="28"/>
    </row>
    <row r="22" spans="1:19" outlineLevel="1" x14ac:dyDescent="0.25">
      <c r="A22" s="25" t="str">
        <f t="shared" si="0"/>
        <v>S0001_2</v>
      </c>
      <c r="C22" s="21" t="s">
        <v>234</v>
      </c>
      <c r="D22" s="21" t="s">
        <v>570</v>
      </c>
      <c r="E22" s="21">
        <v>2</v>
      </c>
      <c r="F22" s="21" t="s">
        <v>552</v>
      </c>
      <c r="G22" s="21" t="s">
        <v>548</v>
      </c>
      <c r="H22" s="29">
        <v>1200</v>
      </c>
      <c r="I22" s="27">
        <v>2450</v>
      </c>
      <c r="J22" s="21">
        <v>0</v>
      </c>
      <c r="K22" s="21">
        <v>522</v>
      </c>
      <c r="L22" s="27">
        <v>1928</v>
      </c>
      <c r="M22" s="21">
        <v>0</v>
      </c>
      <c r="N22" s="21">
        <v>0</v>
      </c>
      <c r="O22" s="21">
        <v>0</v>
      </c>
      <c r="S22" s="28"/>
    </row>
    <row r="23" spans="1:19" outlineLevel="1" x14ac:dyDescent="0.25">
      <c r="A23" s="25" t="str">
        <f t="shared" si="0"/>
        <v>S0001_7-A</v>
      </c>
      <c r="C23" s="21" t="s">
        <v>234</v>
      </c>
      <c r="D23" s="21" t="s">
        <v>571</v>
      </c>
      <c r="E23" s="21" t="s">
        <v>572</v>
      </c>
      <c r="F23" s="26" t="s">
        <v>547</v>
      </c>
      <c r="G23" s="21" t="s">
        <v>548</v>
      </c>
      <c r="H23" s="21" t="s">
        <v>2</v>
      </c>
      <c r="I23" s="21">
        <v>630</v>
      </c>
      <c r="J23" s="21">
        <v>0</v>
      </c>
      <c r="K23" s="21">
        <v>630</v>
      </c>
      <c r="L23" s="21">
        <v>0</v>
      </c>
      <c r="M23" s="21">
        <v>0</v>
      </c>
      <c r="N23" s="21">
        <v>0</v>
      </c>
      <c r="O23" s="21">
        <v>0</v>
      </c>
    </row>
    <row r="24" spans="1:19" outlineLevel="1" x14ac:dyDescent="0.25">
      <c r="A24" s="25" t="str">
        <f t="shared" si="0"/>
        <v>S0001_7-B</v>
      </c>
      <c r="C24" s="21" t="s">
        <v>234</v>
      </c>
      <c r="D24" s="21" t="s">
        <v>573</v>
      </c>
      <c r="E24" s="21" t="s">
        <v>574</v>
      </c>
      <c r="F24" s="26" t="s">
        <v>547</v>
      </c>
      <c r="G24" s="21" t="s">
        <v>548</v>
      </c>
      <c r="H24" s="21">
        <v>150</v>
      </c>
      <c r="I24" s="21">
        <v>700</v>
      </c>
      <c r="J24" s="21">
        <v>0</v>
      </c>
      <c r="K24" s="21">
        <v>700</v>
      </c>
      <c r="L24" s="21">
        <v>0</v>
      </c>
      <c r="M24" s="21">
        <v>0</v>
      </c>
      <c r="N24" s="21">
        <v>0</v>
      </c>
      <c r="O24" s="21">
        <v>0</v>
      </c>
    </row>
    <row r="25" spans="1:19" outlineLevel="1" x14ac:dyDescent="0.25">
      <c r="A25" s="25" t="str">
        <f t="shared" si="0"/>
        <v>S0002_Retail1</v>
      </c>
      <c r="C25" s="21" t="s">
        <v>235</v>
      </c>
      <c r="D25" s="21" t="s">
        <v>575</v>
      </c>
      <c r="E25" s="21" t="s">
        <v>546</v>
      </c>
      <c r="F25" s="26" t="s">
        <v>547</v>
      </c>
      <c r="G25" s="21" t="s">
        <v>548</v>
      </c>
      <c r="H25" s="21" t="s">
        <v>2</v>
      </c>
      <c r="I25" s="27">
        <v>1750</v>
      </c>
      <c r="J25" s="21">
        <v>0</v>
      </c>
      <c r="K25" s="27">
        <v>1750</v>
      </c>
      <c r="L25" s="21">
        <v>0</v>
      </c>
      <c r="M25" s="21">
        <v>0</v>
      </c>
      <c r="N25" s="21">
        <v>0</v>
      </c>
      <c r="O25" s="21">
        <v>0</v>
      </c>
      <c r="S25" s="28"/>
    </row>
    <row r="26" spans="1:19" outlineLevel="1" x14ac:dyDescent="0.25">
      <c r="A26" s="25" t="str">
        <f t="shared" si="0"/>
        <v>S0002_Retail2</v>
      </c>
      <c r="C26" s="21" t="s">
        <v>235</v>
      </c>
      <c r="D26" s="21" t="s">
        <v>576</v>
      </c>
      <c r="E26" s="21" t="s">
        <v>550</v>
      </c>
      <c r="F26" s="26" t="s">
        <v>547</v>
      </c>
      <c r="G26" s="21" t="s">
        <v>548</v>
      </c>
      <c r="H26" s="21" t="s">
        <v>2</v>
      </c>
      <c r="I26" s="27">
        <v>3000</v>
      </c>
      <c r="J26" s="21">
        <v>0</v>
      </c>
      <c r="K26" s="27">
        <v>3000</v>
      </c>
      <c r="L26" s="21">
        <v>0</v>
      </c>
      <c r="M26" s="21">
        <v>0</v>
      </c>
      <c r="N26" s="21">
        <v>0</v>
      </c>
      <c r="O26" s="21">
        <v>0</v>
      </c>
      <c r="R26" s="27"/>
      <c r="S26" s="28"/>
    </row>
    <row r="27" spans="1:19" outlineLevel="1" x14ac:dyDescent="0.25">
      <c r="A27" s="25" t="str">
        <f t="shared" si="0"/>
        <v>S0002_Retail3</v>
      </c>
      <c r="C27" s="21" t="s">
        <v>235</v>
      </c>
      <c r="D27" s="21" t="s">
        <v>577</v>
      </c>
      <c r="E27" s="21" t="s">
        <v>578</v>
      </c>
      <c r="F27" s="26" t="s">
        <v>547</v>
      </c>
      <c r="G27" s="21" t="s">
        <v>548</v>
      </c>
      <c r="H27" s="21" t="s">
        <v>2</v>
      </c>
      <c r="I27" s="21">
        <v>500</v>
      </c>
      <c r="J27" s="21">
        <v>0</v>
      </c>
      <c r="K27" s="21">
        <v>500</v>
      </c>
      <c r="L27" s="21">
        <v>0</v>
      </c>
      <c r="M27" s="21">
        <v>0</v>
      </c>
      <c r="N27" s="21">
        <v>0</v>
      </c>
      <c r="O27" s="21">
        <v>0</v>
      </c>
    </row>
    <row r="28" spans="1:19" outlineLevel="1" x14ac:dyDescent="0.25">
      <c r="A28" s="25" t="str">
        <f t="shared" si="0"/>
        <v>S0002_A2</v>
      </c>
      <c r="C28" s="21" t="s">
        <v>235</v>
      </c>
      <c r="D28" s="21" t="s">
        <v>579</v>
      </c>
      <c r="E28" s="21" t="s">
        <v>580</v>
      </c>
      <c r="F28" s="21" t="s">
        <v>581</v>
      </c>
      <c r="G28" s="21" t="s">
        <v>548</v>
      </c>
      <c r="H28" s="21" t="s">
        <v>2</v>
      </c>
      <c r="I28" s="21">
        <v>760</v>
      </c>
      <c r="J28" s="21">
        <v>0</v>
      </c>
      <c r="K28" s="21">
        <v>760</v>
      </c>
      <c r="L28" s="21">
        <v>0</v>
      </c>
      <c r="M28" s="21">
        <v>0</v>
      </c>
      <c r="N28" s="21">
        <v>0</v>
      </c>
      <c r="O28" s="21">
        <v>0</v>
      </c>
      <c r="S28" s="28"/>
    </row>
    <row r="29" spans="1:19" outlineLevel="1" x14ac:dyDescent="0.25">
      <c r="A29" s="25" t="str">
        <f t="shared" si="0"/>
        <v>S0002_B3</v>
      </c>
      <c r="C29" s="21" t="s">
        <v>235</v>
      </c>
      <c r="D29" s="21" t="s">
        <v>582</v>
      </c>
      <c r="E29" s="21" t="s">
        <v>583</v>
      </c>
      <c r="F29" s="21" t="s">
        <v>581</v>
      </c>
      <c r="G29" s="21" t="s">
        <v>548</v>
      </c>
      <c r="H29" s="21" t="s">
        <v>2</v>
      </c>
      <c r="I29" s="27">
        <v>1200</v>
      </c>
      <c r="J29" s="21">
        <v>0</v>
      </c>
      <c r="K29" s="27">
        <v>1200</v>
      </c>
      <c r="L29" s="21">
        <v>0</v>
      </c>
      <c r="M29" s="21">
        <v>0</v>
      </c>
      <c r="N29" s="21">
        <v>0</v>
      </c>
      <c r="O29" s="21">
        <v>0</v>
      </c>
      <c r="S29" s="28"/>
    </row>
    <row r="30" spans="1:19" outlineLevel="1" x14ac:dyDescent="0.25">
      <c r="A30" s="25" t="str">
        <f t="shared" si="0"/>
        <v>S0002_C2</v>
      </c>
      <c r="C30" s="21" t="s">
        <v>235</v>
      </c>
      <c r="D30" s="21" t="s">
        <v>584</v>
      </c>
      <c r="E30" s="21" t="s">
        <v>585</v>
      </c>
      <c r="F30" s="21" t="s">
        <v>565</v>
      </c>
      <c r="G30" s="21" t="s">
        <v>548</v>
      </c>
      <c r="H30" s="21" t="s">
        <v>2</v>
      </c>
      <c r="I30" s="27">
        <v>1600</v>
      </c>
      <c r="J30" s="21">
        <v>0</v>
      </c>
      <c r="K30" s="27">
        <v>1600</v>
      </c>
      <c r="L30" s="21">
        <v>0</v>
      </c>
      <c r="M30" s="21">
        <v>0</v>
      </c>
      <c r="N30" s="21">
        <v>0</v>
      </c>
      <c r="O30" s="21">
        <v>0</v>
      </c>
      <c r="S30" s="28"/>
    </row>
    <row r="31" spans="1:19" outlineLevel="1" x14ac:dyDescent="0.25">
      <c r="A31" s="25" t="str">
        <f t="shared" si="0"/>
        <v>S0002_D1</v>
      </c>
      <c r="C31" s="21" t="s">
        <v>235</v>
      </c>
      <c r="D31" s="21" t="s">
        <v>586</v>
      </c>
      <c r="E31" s="21" t="s">
        <v>587</v>
      </c>
      <c r="F31" s="21" t="s">
        <v>565</v>
      </c>
      <c r="G31" s="21" t="s">
        <v>548</v>
      </c>
      <c r="H31" s="21" t="s">
        <v>2</v>
      </c>
      <c r="I31" s="27">
        <v>1526</v>
      </c>
      <c r="J31" s="21">
        <v>0</v>
      </c>
      <c r="K31" s="21">
        <v>0</v>
      </c>
      <c r="L31" s="27">
        <v>1526</v>
      </c>
      <c r="M31" s="21">
        <v>0</v>
      </c>
      <c r="N31" s="21">
        <v>0</v>
      </c>
      <c r="O31" s="21">
        <v>0</v>
      </c>
    </row>
    <row r="32" spans="1:19" outlineLevel="1" x14ac:dyDescent="0.25">
      <c r="A32" s="25" t="str">
        <f t="shared" si="0"/>
        <v>S0002_D3</v>
      </c>
      <c r="C32" s="21" t="s">
        <v>235</v>
      </c>
      <c r="D32" s="21" t="s">
        <v>588</v>
      </c>
      <c r="E32" s="21" t="s">
        <v>589</v>
      </c>
      <c r="F32" s="21" t="s">
        <v>581</v>
      </c>
      <c r="G32" s="21" t="s">
        <v>548</v>
      </c>
      <c r="H32" s="21">
        <v>800</v>
      </c>
      <c r="I32" s="27">
        <v>1230</v>
      </c>
      <c r="J32" s="21">
        <v>0</v>
      </c>
      <c r="K32" s="27">
        <v>1230</v>
      </c>
      <c r="L32" s="21">
        <v>0</v>
      </c>
      <c r="M32" s="21">
        <v>0</v>
      </c>
      <c r="N32" s="21">
        <v>0</v>
      </c>
      <c r="O32" s="21">
        <v>0</v>
      </c>
      <c r="S32" s="28"/>
    </row>
    <row r="33" spans="1:19" outlineLevel="1" x14ac:dyDescent="0.25">
      <c r="A33" s="25" t="str">
        <f t="shared" si="0"/>
        <v>S0002_B4-B</v>
      </c>
      <c r="C33" s="21" t="s">
        <v>235</v>
      </c>
      <c r="D33" s="21" t="s">
        <v>590</v>
      </c>
      <c r="E33" s="21" t="s">
        <v>591</v>
      </c>
      <c r="F33" s="26" t="s">
        <v>547</v>
      </c>
      <c r="G33" s="21" t="s">
        <v>548</v>
      </c>
      <c r="H33" s="21" t="s">
        <v>2</v>
      </c>
      <c r="I33" s="21">
        <v>675</v>
      </c>
      <c r="J33" s="21">
        <v>0</v>
      </c>
      <c r="K33" s="21">
        <v>675</v>
      </c>
      <c r="L33" s="21">
        <v>0</v>
      </c>
      <c r="M33" s="21">
        <v>0</v>
      </c>
      <c r="N33" s="21">
        <v>0</v>
      </c>
      <c r="O33" s="21">
        <v>0</v>
      </c>
      <c r="S33" s="28"/>
    </row>
    <row r="34" spans="1:19" outlineLevel="1" x14ac:dyDescent="0.25">
      <c r="A34" s="25" t="str">
        <f t="shared" si="0"/>
        <v>S0002_B4-A</v>
      </c>
      <c r="C34" s="21" t="s">
        <v>235</v>
      </c>
      <c r="D34" s="21" t="s">
        <v>592</v>
      </c>
      <c r="E34" s="21" t="s">
        <v>593</v>
      </c>
      <c r="F34" s="26" t="s">
        <v>547</v>
      </c>
      <c r="G34" s="21" t="s">
        <v>548</v>
      </c>
      <c r="H34" s="21" t="s">
        <v>2</v>
      </c>
      <c r="I34" s="21">
        <v>700</v>
      </c>
      <c r="J34" s="21">
        <v>0</v>
      </c>
      <c r="K34" s="21">
        <v>700</v>
      </c>
      <c r="L34" s="21">
        <v>0</v>
      </c>
      <c r="M34" s="21">
        <v>0</v>
      </c>
      <c r="N34" s="21">
        <v>0</v>
      </c>
      <c r="O34" s="21">
        <v>0</v>
      </c>
    </row>
    <row r="35" spans="1:19" outlineLevel="1" x14ac:dyDescent="0.25">
      <c r="A35" s="25" t="str">
        <f t="shared" si="0"/>
        <v>S0002_B4-C</v>
      </c>
      <c r="C35" s="21" t="s">
        <v>235</v>
      </c>
      <c r="D35" s="21" t="s">
        <v>594</v>
      </c>
      <c r="E35" s="21" t="s">
        <v>595</v>
      </c>
      <c r="F35" s="26" t="s">
        <v>547</v>
      </c>
      <c r="G35" s="21" t="s">
        <v>548</v>
      </c>
      <c r="H35" s="21">
        <v>125</v>
      </c>
      <c r="I35" s="21">
        <v>700</v>
      </c>
      <c r="J35" s="21">
        <v>0</v>
      </c>
      <c r="K35" s="21">
        <v>700</v>
      </c>
      <c r="L35" s="21">
        <v>0</v>
      </c>
      <c r="M35" s="21">
        <v>0</v>
      </c>
      <c r="N35" s="21">
        <v>0</v>
      </c>
      <c r="O35" s="21">
        <v>0</v>
      </c>
      <c r="S35" s="28"/>
    </row>
    <row r="36" spans="1:19" outlineLevel="1" x14ac:dyDescent="0.25">
      <c r="A36" s="25" t="str">
        <f t="shared" si="0"/>
        <v>S0002_C1-A</v>
      </c>
      <c r="C36" s="21" t="s">
        <v>235</v>
      </c>
      <c r="D36" s="21" t="s">
        <v>596</v>
      </c>
      <c r="E36" s="21" t="s">
        <v>597</v>
      </c>
      <c r="F36" s="26" t="s">
        <v>547</v>
      </c>
      <c r="G36" s="21" t="s">
        <v>548</v>
      </c>
      <c r="H36" s="21" t="s">
        <v>2</v>
      </c>
      <c r="I36" s="21">
        <v>595</v>
      </c>
      <c r="J36" s="21">
        <v>0</v>
      </c>
      <c r="K36" s="21">
        <v>595</v>
      </c>
      <c r="L36" s="21">
        <v>0</v>
      </c>
      <c r="M36" s="21">
        <v>0</v>
      </c>
      <c r="N36" s="21">
        <v>0</v>
      </c>
      <c r="O36" s="21">
        <v>0</v>
      </c>
      <c r="S36" s="28"/>
    </row>
    <row r="37" spans="1:19" outlineLevel="1" x14ac:dyDescent="0.25">
      <c r="A37" s="25" t="str">
        <f t="shared" si="0"/>
        <v>S0002_C1-B</v>
      </c>
      <c r="C37" s="21" t="s">
        <v>235</v>
      </c>
      <c r="D37" s="21" t="s">
        <v>598</v>
      </c>
      <c r="E37" s="21" t="s">
        <v>599</v>
      </c>
      <c r="F37" s="26" t="s">
        <v>547</v>
      </c>
      <c r="G37" s="21" t="s">
        <v>548</v>
      </c>
      <c r="H37" s="21" t="s">
        <v>2</v>
      </c>
      <c r="I37" s="21">
        <v>675</v>
      </c>
      <c r="J37" s="21">
        <v>0</v>
      </c>
      <c r="K37" s="21">
        <v>675</v>
      </c>
      <c r="L37" s="21">
        <v>0</v>
      </c>
      <c r="M37" s="21">
        <v>0</v>
      </c>
      <c r="N37" s="21">
        <v>0</v>
      </c>
      <c r="O37" s="21">
        <v>0</v>
      </c>
      <c r="S37" s="28"/>
    </row>
    <row r="38" spans="1:19" outlineLevel="1" x14ac:dyDescent="0.25">
      <c r="A38" s="25" t="str">
        <f t="shared" si="0"/>
        <v>S0002_C1-C</v>
      </c>
      <c r="C38" s="21" t="s">
        <v>235</v>
      </c>
      <c r="D38" s="21" t="s">
        <v>600</v>
      </c>
      <c r="E38" s="21" t="s">
        <v>601</v>
      </c>
      <c r="F38" s="26" t="s">
        <v>547</v>
      </c>
      <c r="G38" s="21" t="s">
        <v>548</v>
      </c>
      <c r="H38" s="21" t="s">
        <v>2</v>
      </c>
      <c r="I38" s="21">
        <v>650</v>
      </c>
      <c r="J38" s="21">
        <v>0</v>
      </c>
      <c r="K38" s="21">
        <v>650</v>
      </c>
      <c r="L38" s="21">
        <v>0</v>
      </c>
      <c r="M38" s="21">
        <v>0</v>
      </c>
      <c r="N38" s="21">
        <v>0</v>
      </c>
      <c r="O38" s="21">
        <v>0</v>
      </c>
    </row>
    <row r="39" spans="1:19" outlineLevel="1" x14ac:dyDescent="0.25">
      <c r="A39" s="25" t="str">
        <f t="shared" si="0"/>
        <v>S0002_C4-A</v>
      </c>
      <c r="C39" s="21" t="s">
        <v>235</v>
      </c>
      <c r="D39" s="21" t="s">
        <v>602</v>
      </c>
      <c r="E39" s="21" t="s">
        <v>603</v>
      </c>
      <c r="F39" s="26" t="s">
        <v>547</v>
      </c>
      <c r="G39" s="21" t="s">
        <v>548</v>
      </c>
      <c r="H39" s="21">
        <v>450</v>
      </c>
      <c r="I39" s="21">
        <v>800</v>
      </c>
      <c r="J39" s="21">
        <v>0</v>
      </c>
      <c r="K39" s="21">
        <v>800</v>
      </c>
      <c r="L39" s="21">
        <v>0</v>
      </c>
      <c r="M39" s="21">
        <v>0</v>
      </c>
      <c r="N39" s="21">
        <v>0</v>
      </c>
      <c r="O39" s="21">
        <v>0</v>
      </c>
      <c r="S39" s="28"/>
    </row>
    <row r="40" spans="1:19" outlineLevel="1" x14ac:dyDescent="0.25">
      <c r="A40" s="25" t="str">
        <f t="shared" si="0"/>
        <v>S0002_C4-B</v>
      </c>
      <c r="C40" s="21" t="s">
        <v>235</v>
      </c>
      <c r="D40" s="21" t="s">
        <v>604</v>
      </c>
      <c r="E40" s="21" t="s">
        <v>605</v>
      </c>
      <c r="F40" s="21" t="s">
        <v>606</v>
      </c>
      <c r="G40" s="21" t="s">
        <v>548</v>
      </c>
      <c r="H40" s="21">
        <v>450</v>
      </c>
      <c r="I40" s="21">
        <v>800</v>
      </c>
      <c r="J40" s="21">
        <v>0</v>
      </c>
      <c r="K40" s="21">
        <v>800</v>
      </c>
      <c r="L40" s="21">
        <v>0</v>
      </c>
      <c r="M40" s="21">
        <v>0</v>
      </c>
      <c r="N40" s="21">
        <v>0</v>
      </c>
      <c r="O40" s="21">
        <v>0</v>
      </c>
    </row>
    <row r="41" spans="1:19" outlineLevel="1" x14ac:dyDescent="0.25">
      <c r="A41" s="25" t="str">
        <f t="shared" si="0"/>
        <v>S0002_D4-A</v>
      </c>
      <c r="C41" s="21" t="s">
        <v>235</v>
      </c>
      <c r="D41" s="21" t="s">
        <v>607</v>
      </c>
      <c r="E41" s="21" t="s">
        <v>608</v>
      </c>
      <c r="F41" s="26" t="s">
        <v>547</v>
      </c>
      <c r="G41" s="21" t="s">
        <v>548</v>
      </c>
      <c r="H41" s="21" t="s">
        <v>2</v>
      </c>
      <c r="I41" s="21">
        <v>675</v>
      </c>
      <c r="J41" s="21">
        <v>0</v>
      </c>
      <c r="K41" s="21">
        <v>675</v>
      </c>
      <c r="L41" s="21">
        <v>0</v>
      </c>
      <c r="M41" s="21">
        <v>0</v>
      </c>
      <c r="N41" s="21">
        <v>0</v>
      </c>
      <c r="O41" s="21">
        <v>0</v>
      </c>
    </row>
    <row r="42" spans="1:19" outlineLevel="1" x14ac:dyDescent="0.25">
      <c r="A42" s="25" t="str">
        <f t="shared" si="0"/>
        <v>S0002_D4-B</v>
      </c>
      <c r="C42" s="21" t="s">
        <v>235</v>
      </c>
      <c r="D42" s="21" t="s">
        <v>609</v>
      </c>
      <c r="E42" s="21" t="s">
        <v>610</v>
      </c>
      <c r="F42" s="26" t="s">
        <v>547</v>
      </c>
      <c r="G42" s="21" t="s">
        <v>548</v>
      </c>
      <c r="H42" s="21" t="s">
        <v>2</v>
      </c>
      <c r="I42" s="21">
        <v>800</v>
      </c>
      <c r="J42" s="21">
        <v>0</v>
      </c>
      <c r="K42" s="21">
        <v>800</v>
      </c>
      <c r="L42" s="21">
        <v>0</v>
      </c>
      <c r="M42" s="21">
        <v>0</v>
      </c>
      <c r="N42" s="21">
        <v>0</v>
      </c>
      <c r="O42" s="21">
        <v>0</v>
      </c>
      <c r="S42" s="28"/>
    </row>
    <row r="43" spans="1:19" outlineLevel="1" x14ac:dyDescent="0.25">
      <c r="A43" s="25" t="str">
        <f t="shared" si="0"/>
        <v>S0002_D4-C</v>
      </c>
      <c r="C43" s="21" t="s">
        <v>235</v>
      </c>
      <c r="D43" s="21" t="s">
        <v>611</v>
      </c>
      <c r="E43" s="21" t="s">
        <v>612</v>
      </c>
      <c r="F43" s="26" t="s">
        <v>547</v>
      </c>
      <c r="G43" s="21" t="s">
        <v>548</v>
      </c>
      <c r="H43" s="21" t="s">
        <v>2</v>
      </c>
      <c r="I43" s="21">
        <v>800</v>
      </c>
      <c r="J43" s="21">
        <v>0</v>
      </c>
      <c r="K43" s="21">
        <v>800</v>
      </c>
      <c r="L43" s="21">
        <v>0</v>
      </c>
      <c r="M43" s="21">
        <v>0</v>
      </c>
      <c r="N43" s="21">
        <v>0</v>
      </c>
      <c r="O43" s="21">
        <v>0</v>
      </c>
      <c r="S43" s="28"/>
    </row>
    <row r="44" spans="1:19" outlineLevel="1" x14ac:dyDescent="0.25">
      <c r="A44" s="25" t="str">
        <f t="shared" si="0"/>
        <v>S0002_B1-C</v>
      </c>
      <c r="C44" s="21" t="s">
        <v>235</v>
      </c>
      <c r="D44" s="21" t="s">
        <v>613</v>
      </c>
      <c r="E44" s="21" t="s">
        <v>614</v>
      </c>
      <c r="F44" s="26" t="s">
        <v>547</v>
      </c>
      <c r="G44" s="21" t="s">
        <v>548</v>
      </c>
      <c r="H44" s="21" t="s">
        <v>2</v>
      </c>
      <c r="I44" s="21">
        <v>700</v>
      </c>
      <c r="J44" s="21">
        <v>0</v>
      </c>
      <c r="K44" s="21">
        <v>700</v>
      </c>
      <c r="L44" s="21">
        <v>0</v>
      </c>
      <c r="M44" s="21">
        <v>0</v>
      </c>
      <c r="N44" s="21">
        <v>0</v>
      </c>
      <c r="O44" s="21">
        <v>0</v>
      </c>
      <c r="S44" s="28"/>
    </row>
    <row r="45" spans="1:19" outlineLevel="1" x14ac:dyDescent="0.25">
      <c r="A45" s="25" t="str">
        <f t="shared" si="0"/>
        <v>S0002_D2</v>
      </c>
      <c r="C45" s="21" t="s">
        <v>235</v>
      </c>
      <c r="D45" s="21" t="s">
        <v>615</v>
      </c>
      <c r="E45" s="21" t="s">
        <v>616</v>
      </c>
      <c r="F45" s="21" t="s">
        <v>565</v>
      </c>
      <c r="G45" s="21" t="s">
        <v>548</v>
      </c>
      <c r="H45" s="21">
        <v>850</v>
      </c>
      <c r="I45" s="27">
        <v>1650</v>
      </c>
      <c r="J45" s="21">
        <v>0</v>
      </c>
      <c r="K45" s="27">
        <v>1650</v>
      </c>
      <c r="L45" s="21">
        <v>0</v>
      </c>
      <c r="M45" s="21">
        <v>0</v>
      </c>
      <c r="N45" s="21">
        <v>0</v>
      </c>
      <c r="O45" s="21">
        <v>0</v>
      </c>
      <c r="S45" s="28"/>
    </row>
    <row r="46" spans="1:19" outlineLevel="1" x14ac:dyDescent="0.25">
      <c r="A46" s="25" t="str">
        <f t="shared" si="0"/>
        <v>S0002_C4</v>
      </c>
      <c r="C46" s="21" t="s">
        <v>235</v>
      </c>
      <c r="D46" s="21" t="s">
        <v>617</v>
      </c>
      <c r="E46" s="21" t="s">
        <v>618</v>
      </c>
      <c r="F46" s="21" t="s">
        <v>565</v>
      </c>
      <c r="G46" s="21" t="s">
        <v>548</v>
      </c>
      <c r="H46" s="21">
        <v>850</v>
      </c>
      <c r="I46" s="21">
        <v>700</v>
      </c>
      <c r="J46" s="21">
        <v>0</v>
      </c>
      <c r="K46" s="21">
        <v>700</v>
      </c>
      <c r="L46" s="21">
        <v>0</v>
      </c>
      <c r="M46" s="21">
        <v>0</v>
      </c>
      <c r="N46" s="21">
        <v>0</v>
      </c>
      <c r="O46" s="21">
        <v>0</v>
      </c>
    </row>
    <row r="47" spans="1:19" outlineLevel="1" x14ac:dyDescent="0.25">
      <c r="A47" s="25" t="str">
        <f t="shared" si="0"/>
        <v>S0002_B2</v>
      </c>
      <c r="C47" s="21" t="s">
        <v>235</v>
      </c>
      <c r="D47" s="21" t="s">
        <v>2</v>
      </c>
      <c r="E47" s="21" t="s">
        <v>619</v>
      </c>
      <c r="F47" s="21" t="s">
        <v>565</v>
      </c>
      <c r="G47" s="26" t="s">
        <v>620</v>
      </c>
      <c r="H47" s="21">
        <v>900</v>
      </c>
      <c r="I47" s="21" t="s">
        <v>2</v>
      </c>
      <c r="J47" s="21" t="s">
        <v>2</v>
      </c>
      <c r="K47" s="21" t="s">
        <v>2</v>
      </c>
      <c r="L47" s="21" t="s">
        <v>2</v>
      </c>
      <c r="M47" s="21" t="s">
        <v>2</v>
      </c>
      <c r="N47" s="21" t="s">
        <v>2</v>
      </c>
      <c r="O47" s="21" t="s">
        <v>2</v>
      </c>
      <c r="S47" s="28"/>
    </row>
    <row r="48" spans="1:19" outlineLevel="1" x14ac:dyDescent="0.25">
      <c r="A48" s="25" t="str">
        <f t="shared" si="0"/>
        <v>S0002_C3</v>
      </c>
      <c r="C48" s="21" t="s">
        <v>235</v>
      </c>
      <c r="D48" s="21" t="s">
        <v>2</v>
      </c>
      <c r="E48" s="21" t="s">
        <v>621</v>
      </c>
      <c r="F48" s="21" t="s">
        <v>581</v>
      </c>
      <c r="G48" s="26" t="s">
        <v>620</v>
      </c>
      <c r="H48" s="21" t="s">
        <v>2</v>
      </c>
      <c r="I48" s="21" t="s">
        <v>2</v>
      </c>
      <c r="J48" s="21" t="s">
        <v>2</v>
      </c>
      <c r="K48" s="21" t="s">
        <v>2</v>
      </c>
      <c r="L48" s="21" t="s">
        <v>2</v>
      </c>
      <c r="M48" s="21" t="s">
        <v>2</v>
      </c>
      <c r="N48" s="21" t="s">
        <v>2</v>
      </c>
      <c r="O48" s="21" t="s">
        <v>2</v>
      </c>
      <c r="S48" s="28"/>
    </row>
    <row r="49" spans="1:19" outlineLevel="1" x14ac:dyDescent="0.25">
      <c r="A49" s="25" t="str">
        <f t="shared" si="0"/>
        <v>S0002_B1-A</v>
      </c>
      <c r="C49" s="21" t="s">
        <v>235</v>
      </c>
      <c r="D49" s="21" t="s">
        <v>2</v>
      </c>
      <c r="E49" s="21" t="s">
        <v>622</v>
      </c>
      <c r="F49" s="26" t="s">
        <v>547</v>
      </c>
      <c r="G49" s="26" t="s">
        <v>620</v>
      </c>
      <c r="H49" s="21">
        <v>200</v>
      </c>
      <c r="I49" s="21" t="s">
        <v>2</v>
      </c>
      <c r="J49" s="21" t="s">
        <v>2</v>
      </c>
      <c r="K49" s="21" t="s">
        <v>2</v>
      </c>
      <c r="L49" s="21" t="s">
        <v>2</v>
      </c>
      <c r="M49" s="21" t="s">
        <v>2</v>
      </c>
      <c r="N49" s="21" t="s">
        <v>2</v>
      </c>
      <c r="O49" s="21" t="s">
        <v>2</v>
      </c>
    </row>
    <row r="50" spans="1:19" outlineLevel="1" x14ac:dyDescent="0.25">
      <c r="A50" s="25" t="str">
        <f t="shared" si="0"/>
        <v>S0002_B1-B</v>
      </c>
      <c r="C50" s="21" t="s">
        <v>235</v>
      </c>
      <c r="D50" s="21" t="s">
        <v>2</v>
      </c>
      <c r="E50" s="21" t="s">
        <v>623</v>
      </c>
      <c r="F50" s="26" t="s">
        <v>547</v>
      </c>
      <c r="G50" s="26" t="s">
        <v>620</v>
      </c>
      <c r="H50" s="21">
        <v>200</v>
      </c>
      <c r="I50" s="21" t="s">
        <v>2</v>
      </c>
      <c r="J50" s="21" t="s">
        <v>2</v>
      </c>
      <c r="K50" s="21" t="s">
        <v>2</v>
      </c>
      <c r="L50" s="21" t="s">
        <v>2</v>
      </c>
      <c r="M50" s="21" t="s">
        <v>2</v>
      </c>
      <c r="N50" s="21" t="s">
        <v>2</v>
      </c>
      <c r="O50" s="21" t="s">
        <v>2</v>
      </c>
      <c r="S50" s="28"/>
    </row>
    <row r="51" spans="1:19" outlineLevel="1" x14ac:dyDescent="0.25">
      <c r="A51" s="25" t="str">
        <f t="shared" si="0"/>
        <v>S0003_1S</v>
      </c>
      <c r="C51" s="21" t="s">
        <v>236</v>
      </c>
      <c r="D51" s="21" t="s">
        <v>624</v>
      </c>
      <c r="E51" s="21" t="s">
        <v>625</v>
      </c>
      <c r="F51" s="21" t="s">
        <v>565</v>
      </c>
      <c r="G51" s="21" t="s">
        <v>548</v>
      </c>
      <c r="H51" s="21">
        <v>725</v>
      </c>
      <c r="I51" s="27">
        <v>1600</v>
      </c>
      <c r="J51" s="21">
        <v>0</v>
      </c>
      <c r="K51" s="21">
        <v>116</v>
      </c>
      <c r="L51" s="27">
        <v>1484</v>
      </c>
      <c r="M51" s="21">
        <v>0</v>
      </c>
      <c r="N51" s="21">
        <v>0</v>
      </c>
      <c r="O51" s="21">
        <v>0</v>
      </c>
    </row>
    <row r="52" spans="1:19" outlineLevel="1" x14ac:dyDescent="0.25">
      <c r="A52" s="25" t="str">
        <f t="shared" si="0"/>
        <v>S0003_2S</v>
      </c>
      <c r="C52" s="21" t="s">
        <v>236</v>
      </c>
      <c r="D52" s="21" t="s">
        <v>626</v>
      </c>
      <c r="E52" s="21" t="s">
        <v>627</v>
      </c>
      <c r="F52" s="21" t="s">
        <v>565</v>
      </c>
      <c r="G52" s="21" t="s">
        <v>548</v>
      </c>
      <c r="H52" s="21">
        <v>725</v>
      </c>
      <c r="I52" s="27">
        <v>1650</v>
      </c>
      <c r="J52" s="21">
        <v>0</v>
      </c>
      <c r="K52" s="21">
        <v>0</v>
      </c>
      <c r="L52" s="27">
        <v>1650</v>
      </c>
      <c r="M52" s="21">
        <v>0</v>
      </c>
      <c r="N52" s="21">
        <v>0</v>
      </c>
      <c r="O52" s="21">
        <v>0</v>
      </c>
      <c r="S52" s="28"/>
    </row>
    <row r="53" spans="1:19" outlineLevel="1" x14ac:dyDescent="0.25">
      <c r="A53" s="25" t="str">
        <f t="shared" si="0"/>
        <v>S0003_3S</v>
      </c>
      <c r="C53" s="21" t="s">
        <v>236</v>
      </c>
      <c r="D53" s="21" t="s">
        <v>628</v>
      </c>
      <c r="E53" s="21" t="s">
        <v>629</v>
      </c>
      <c r="F53" s="21" t="s">
        <v>565</v>
      </c>
      <c r="G53" s="21" t="s">
        <v>548</v>
      </c>
      <c r="H53" s="21">
        <v>725</v>
      </c>
      <c r="I53" s="27">
        <v>1360</v>
      </c>
      <c r="J53" s="21">
        <v>0</v>
      </c>
      <c r="K53" s="27">
        <v>1360</v>
      </c>
      <c r="L53" s="21">
        <v>0</v>
      </c>
      <c r="M53" s="21">
        <v>0</v>
      </c>
      <c r="N53" s="21">
        <v>0</v>
      </c>
      <c r="O53" s="21">
        <v>0</v>
      </c>
      <c r="S53" s="28"/>
    </row>
    <row r="54" spans="1:19" outlineLevel="1" x14ac:dyDescent="0.25">
      <c r="A54" s="25" t="str">
        <f t="shared" si="0"/>
        <v>S0003_1N</v>
      </c>
      <c r="C54" s="21" t="s">
        <v>236</v>
      </c>
      <c r="D54" s="21" t="s">
        <v>630</v>
      </c>
      <c r="E54" s="21" t="s">
        <v>631</v>
      </c>
      <c r="F54" s="21" t="s">
        <v>565</v>
      </c>
      <c r="G54" s="21" t="s">
        <v>548</v>
      </c>
      <c r="H54" s="21">
        <v>725</v>
      </c>
      <c r="I54" s="27">
        <v>1573</v>
      </c>
      <c r="J54" s="21">
        <v>0</v>
      </c>
      <c r="K54" s="21">
        <v>0</v>
      </c>
      <c r="L54" s="27">
        <v>1573</v>
      </c>
      <c r="M54" s="21">
        <v>0</v>
      </c>
      <c r="N54" s="21">
        <v>0</v>
      </c>
      <c r="O54" s="21">
        <v>0</v>
      </c>
      <c r="S54" s="28"/>
    </row>
    <row r="55" spans="1:19" outlineLevel="1" x14ac:dyDescent="0.25">
      <c r="A55" s="25" t="str">
        <f t="shared" si="0"/>
        <v>S0003_3N</v>
      </c>
      <c r="C55" s="21" t="s">
        <v>236</v>
      </c>
      <c r="D55" s="21" t="s">
        <v>632</v>
      </c>
      <c r="E55" s="21" t="s">
        <v>633</v>
      </c>
      <c r="F55" s="21" t="s">
        <v>565</v>
      </c>
      <c r="G55" s="21" t="s">
        <v>548</v>
      </c>
      <c r="H55" s="21">
        <v>725</v>
      </c>
      <c r="I55" s="27">
        <v>1625</v>
      </c>
      <c r="J55" s="21">
        <v>0</v>
      </c>
      <c r="K55" s="27">
        <v>1625</v>
      </c>
      <c r="L55" s="21">
        <v>0</v>
      </c>
      <c r="M55" s="21">
        <v>0</v>
      </c>
      <c r="N55" s="21">
        <v>0</v>
      </c>
      <c r="O55" s="21">
        <v>0</v>
      </c>
      <c r="S55" s="28"/>
    </row>
    <row r="56" spans="1:19" outlineLevel="1" x14ac:dyDescent="0.25">
      <c r="A56" s="25" t="str">
        <f t="shared" si="0"/>
        <v>S0003_2N</v>
      </c>
      <c r="C56" s="21" t="s">
        <v>236</v>
      </c>
      <c r="D56" s="21" t="s">
        <v>634</v>
      </c>
      <c r="E56" s="21" t="s">
        <v>635</v>
      </c>
      <c r="F56" s="21" t="s">
        <v>565</v>
      </c>
      <c r="G56" s="21" t="s">
        <v>548</v>
      </c>
      <c r="H56" s="21">
        <v>725</v>
      </c>
      <c r="I56" s="27">
        <v>1600</v>
      </c>
      <c r="J56" s="21">
        <v>0</v>
      </c>
      <c r="K56" s="27">
        <v>1600</v>
      </c>
      <c r="L56" s="21">
        <v>0</v>
      </c>
      <c r="M56" s="21">
        <v>0</v>
      </c>
      <c r="N56" s="21">
        <v>0</v>
      </c>
      <c r="O56" s="21">
        <v>0</v>
      </c>
    </row>
    <row r="57" spans="1:19" outlineLevel="1" x14ac:dyDescent="0.25">
      <c r="A57" s="25" t="str">
        <f t="shared" si="0"/>
        <v>S0004_1N</v>
      </c>
      <c r="C57" s="21" t="s">
        <v>237</v>
      </c>
      <c r="D57" s="21" t="s">
        <v>636</v>
      </c>
      <c r="E57" s="21" t="s">
        <v>631</v>
      </c>
      <c r="F57" s="21" t="s">
        <v>565</v>
      </c>
      <c r="G57" s="21" t="s">
        <v>548</v>
      </c>
      <c r="H57" s="21" t="s">
        <v>2</v>
      </c>
      <c r="I57" s="27">
        <v>1625</v>
      </c>
      <c r="J57" s="21">
        <v>0</v>
      </c>
      <c r="K57" s="21">
        <v>319</v>
      </c>
      <c r="L57" s="27">
        <v>1306</v>
      </c>
      <c r="M57" s="21">
        <v>0</v>
      </c>
      <c r="N57" s="21">
        <v>0</v>
      </c>
      <c r="O57" s="21">
        <v>0</v>
      </c>
      <c r="S57" s="28"/>
    </row>
    <row r="58" spans="1:19" outlineLevel="1" x14ac:dyDescent="0.25">
      <c r="A58" s="25" t="str">
        <f t="shared" si="0"/>
        <v>S0004_2S</v>
      </c>
      <c r="C58" s="21" t="s">
        <v>237</v>
      </c>
      <c r="D58" s="21" t="s">
        <v>637</v>
      </c>
      <c r="E58" s="21" t="s">
        <v>627</v>
      </c>
      <c r="F58" s="21" t="s">
        <v>552</v>
      </c>
      <c r="G58" s="21" t="s">
        <v>548</v>
      </c>
      <c r="H58" s="29">
        <v>1200</v>
      </c>
      <c r="I58" s="27">
        <v>2450</v>
      </c>
      <c r="J58" s="21">
        <v>0</v>
      </c>
      <c r="K58" s="27">
        <v>2450</v>
      </c>
      <c r="L58" s="21">
        <v>0</v>
      </c>
      <c r="M58" s="21">
        <v>0</v>
      </c>
      <c r="N58" s="21">
        <v>0</v>
      </c>
      <c r="O58" s="21">
        <v>0</v>
      </c>
      <c r="S58" s="28"/>
    </row>
    <row r="59" spans="1:19" outlineLevel="1" x14ac:dyDescent="0.25">
      <c r="A59" s="25" t="str">
        <f t="shared" si="0"/>
        <v>S0004_2N</v>
      </c>
      <c r="C59" s="21" t="s">
        <v>237</v>
      </c>
      <c r="D59" s="21" t="s">
        <v>638</v>
      </c>
      <c r="E59" s="21" t="s">
        <v>635</v>
      </c>
      <c r="F59" s="21" t="s">
        <v>552</v>
      </c>
      <c r="G59" s="21" t="s">
        <v>548</v>
      </c>
      <c r="H59" s="21">
        <v>950</v>
      </c>
      <c r="I59" s="27">
        <v>2130</v>
      </c>
      <c r="J59" s="21">
        <v>0</v>
      </c>
      <c r="K59" s="21">
        <v>414</v>
      </c>
      <c r="L59" s="27">
        <v>1641</v>
      </c>
      <c r="M59" s="21">
        <v>0</v>
      </c>
      <c r="N59" s="21">
        <v>0</v>
      </c>
      <c r="O59" s="21">
        <v>75</v>
      </c>
      <c r="S59" s="28"/>
    </row>
    <row r="60" spans="1:19" outlineLevel="1" x14ac:dyDescent="0.25">
      <c r="A60" s="25" t="str">
        <f t="shared" si="0"/>
        <v>S0004_3S</v>
      </c>
      <c r="C60" s="21" t="s">
        <v>237</v>
      </c>
      <c r="D60" s="21" t="s">
        <v>639</v>
      </c>
      <c r="E60" s="21" t="s">
        <v>629</v>
      </c>
      <c r="F60" s="21" t="s">
        <v>552</v>
      </c>
      <c r="G60" s="21" t="s">
        <v>548</v>
      </c>
      <c r="H60" s="21" t="s">
        <v>2</v>
      </c>
      <c r="I60" s="27">
        <v>2000</v>
      </c>
      <c r="J60" s="21">
        <v>0</v>
      </c>
      <c r="K60" s="21">
        <v>0</v>
      </c>
      <c r="L60" s="27">
        <v>2000</v>
      </c>
      <c r="M60" s="21">
        <v>0</v>
      </c>
      <c r="N60" s="21">
        <v>0</v>
      </c>
      <c r="O60" s="21">
        <v>0</v>
      </c>
      <c r="S60" s="28"/>
    </row>
    <row r="61" spans="1:19" outlineLevel="1" x14ac:dyDescent="0.25">
      <c r="A61" s="25" t="str">
        <f t="shared" si="0"/>
        <v>S0004_3N</v>
      </c>
      <c r="C61" s="21" t="s">
        <v>237</v>
      </c>
      <c r="D61" s="21" t="s">
        <v>640</v>
      </c>
      <c r="E61" s="21" t="s">
        <v>633</v>
      </c>
      <c r="F61" s="21" t="s">
        <v>552</v>
      </c>
      <c r="G61" s="21" t="s">
        <v>548</v>
      </c>
      <c r="H61" s="21">
        <v>950</v>
      </c>
      <c r="I61" s="27">
        <v>2400</v>
      </c>
      <c r="J61" s="21">
        <v>0</v>
      </c>
      <c r="K61" s="21">
        <v>636</v>
      </c>
      <c r="L61" s="27">
        <v>1764</v>
      </c>
      <c r="M61" s="21">
        <v>0</v>
      </c>
      <c r="N61" s="21">
        <v>0</v>
      </c>
      <c r="O61" s="21">
        <v>0</v>
      </c>
      <c r="S61" s="28"/>
    </row>
    <row r="62" spans="1:19" outlineLevel="1" x14ac:dyDescent="0.25">
      <c r="A62" s="25" t="str">
        <f t="shared" si="0"/>
        <v>S0004_1S</v>
      </c>
      <c r="C62" s="21" t="s">
        <v>237</v>
      </c>
      <c r="D62" s="21" t="s">
        <v>641</v>
      </c>
      <c r="E62" s="21" t="s">
        <v>625</v>
      </c>
      <c r="F62" s="21" t="s">
        <v>642</v>
      </c>
      <c r="G62" s="21" t="s">
        <v>548</v>
      </c>
      <c r="H62" s="21" t="s">
        <v>2</v>
      </c>
      <c r="I62" s="27">
        <v>2000</v>
      </c>
      <c r="J62" s="21">
        <v>0</v>
      </c>
      <c r="K62" s="21">
        <v>469</v>
      </c>
      <c r="L62" s="27">
        <v>1531</v>
      </c>
      <c r="M62" s="21">
        <v>0</v>
      </c>
      <c r="N62" s="21">
        <v>0</v>
      </c>
      <c r="O62" s="21">
        <v>0</v>
      </c>
      <c r="S62" s="28"/>
    </row>
    <row r="63" spans="1:19" outlineLevel="1" x14ac:dyDescent="0.25">
      <c r="A63" s="25" t="str">
        <f t="shared" si="0"/>
        <v>S0005_1</v>
      </c>
      <c r="C63" s="21" t="s">
        <v>238</v>
      </c>
      <c r="D63" s="21" t="s">
        <v>643</v>
      </c>
      <c r="E63" s="21">
        <v>1</v>
      </c>
      <c r="F63" s="21" t="s">
        <v>644</v>
      </c>
      <c r="G63" s="21" t="s">
        <v>548</v>
      </c>
      <c r="H63" s="21" t="s">
        <v>2</v>
      </c>
      <c r="I63" s="27">
        <v>1450</v>
      </c>
      <c r="J63" s="21">
        <v>0</v>
      </c>
      <c r="K63" s="27">
        <v>1450</v>
      </c>
      <c r="L63" s="21">
        <v>0</v>
      </c>
      <c r="M63" s="21">
        <v>0</v>
      </c>
      <c r="N63" s="21">
        <v>0</v>
      </c>
      <c r="O63" s="21">
        <v>0</v>
      </c>
    </row>
    <row r="64" spans="1:19" outlineLevel="1" x14ac:dyDescent="0.25">
      <c r="A64" s="25" t="str">
        <f t="shared" si="0"/>
        <v>S0005_2</v>
      </c>
      <c r="C64" s="21" t="s">
        <v>238</v>
      </c>
      <c r="D64" s="21" t="s">
        <v>645</v>
      </c>
      <c r="E64" s="21">
        <v>2</v>
      </c>
      <c r="F64" s="21" t="s">
        <v>644</v>
      </c>
      <c r="G64" s="21" t="s">
        <v>548</v>
      </c>
      <c r="H64" s="21" t="s">
        <v>2</v>
      </c>
      <c r="I64" s="27">
        <v>1530</v>
      </c>
      <c r="J64" s="21">
        <v>0</v>
      </c>
      <c r="K64" s="21">
        <v>0</v>
      </c>
      <c r="L64" s="27">
        <v>1530</v>
      </c>
      <c r="M64" s="21">
        <v>0</v>
      </c>
      <c r="N64" s="21">
        <v>0</v>
      </c>
      <c r="O64" s="21">
        <v>0</v>
      </c>
      <c r="S64" s="28"/>
    </row>
    <row r="65" spans="1:19" outlineLevel="1" x14ac:dyDescent="0.25">
      <c r="A65" s="25" t="str">
        <f t="shared" si="0"/>
        <v>S0005_3</v>
      </c>
      <c r="C65" s="21" t="s">
        <v>238</v>
      </c>
      <c r="D65" s="21" t="s">
        <v>646</v>
      </c>
      <c r="E65" s="21">
        <v>3</v>
      </c>
      <c r="F65" s="21" t="s">
        <v>644</v>
      </c>
      <c r="G65" s="21" t="s">
        <v>548</v>
      </c>
      <c r="H65" s="21" t="s">
        <v>2</v>
      </c>
      <c r="I65" s="27">
        <v>1600</v>
      </c>
      <c r="J65" s="21">
        <v>0</v>
      </c>
      <c r="K65" s="21">
        <v>224</v>
      </c>
      <c r="L65" s="27">
        <v>1376</v>
      </c>
      <c r="M65" s="21">
        <v>0</v>
      </c>
      <c r="N65" s="21">
        <v>0</v>
      </c>
      <c r="O65" s="21">
        <v>0</v>
      </c>
      <c r="S65" s="28"/>
    </row>
    <row r="66" spans="1:19" outlineLevel="1" x14ac:dyDescent="0.25">
      <c r="A66" s="25" t="str">
        <f t="shared" si="0"/>
        <v>S0005_4</v>
      </c>
      <c r="C66" s="21" t="s">
        <v>238</v>
      </c>
      <c r="D66" s="21" t="s">
        <v>647</v>
      </c>
      <c r="E66" s="21">
        <v>4</v>
      </c>
      <c r="F66" s="21" t="s">
        <v>644</v>
      </c>
      <c r="G66" s="21" t="s">
        <v>548</v>
      </c>
      <c r="H66" s="21" t="s">
        <v>2</v>
      </c>
      <c r="I66" s="27">
        <v>1300</v>
      </c>
      <c r="J66" s="21">
        <v>0</v>
      </c>
      <c r="K66" s="27">
        <v>1300</v>
      </c>
      <c r="L66" s="21">
        <v>0</v>
      </c>
      <c r="M66" s="21">
        <v>0</v>
      </c>
      <c r="N66" s="21">
        <v>0</v>
      </c>
      <c r="O66" s="21">
        <v>0</v>
      </c>
    </row>
    <row r="67" spans="1:19" outlineLevel="1" x14ac:dyDescent="0.25">
      <c r="A67" s="25" t="str">
        <f t="shared" si="0"/>
        <v>S0006_2E</v>
      </c>
      <c r="C67" s="21" t="s">
        <v>239</v>
      </c>
      <c r="D67" s="21" t="s">
        <v>648</v>
      </c>
      <c r="E67" s="21" t="s">
        <v>649</v>
      </c>
      <c r="F67" s="21" t="s">
        <v>565</v>
      </c>
      <c r="G67" s="21" t="s">
        <v>548</v>
      </c>
      <c r="H67" s="21">
        <v>850</v>
      </c>
      <c r="I67" s="27">
        <v>1444</v>
      </c>
      <c r="J67" s="21">
        <v>0</v>
      </c>
      <c r="K67" s="21">
        <v>0</v>
      </c>
      <c r="L67" s="27">
        <v>1444</v>
      </c>
      <c r="M67" s="21">
        <v>0</v>
      </c>
      <c r="N67" s="21">
        <v>0</v>
      </c>
      <c r="O67" s="21">
        <v>0</v>
      </c>
      <c r="S67" s="28"/>
    </row>
    <row r="68" spans="1:19" outlineLevel="1" x14ac:dyDescent="0.25">
      <c r="A68" s="25" t="str">
        <f t="shared" si="0"/>
        <v>S0006_2W</v>
      </c>
      <c r="C68" s="21" t="s">
        <v>239</v>
      </c>
      <c r="D68" s="21" t="s">
        <v>650</v>
      </c>
      <c r="E68" s="21" t="s">
        <v>651</v>
      </c>
      <c r="F68" s="21" t="s">
        <v>565</v>
      </c>
      <c r="G68" s="21" t="s">
        <v>548</v>
      </c>
      <c r="H68" s="21">
        <v>850</v>
      </c>
      <c r="I68" s="27">
        <v>1517</v>
      </c>
      <c r="J68" s="21">
        <v>0</v>
      </c>
      <c r="K68" s="21">
        <v>468</v>
      </c>
      <c r="L68" s="27">
        <v>1049</v>
      </c>
      <c r="M68" s="21">
        <v>0</v>
      </c>
      <c r="N68" s="21">
        <v>0</v>
      </c>
      <c r="O68" s="21">
        <v>0</v>
      </c>
      <c r="S68" s="28"/>
    </row>
    <row r="69" spans="1:19" outlineLevel="1" x14ac:dyDescent="0.25">
      <c r="A69" s="25" t="str">
        <f t="shared" si="0"/>
        <v>S0006_1W-A</v>
      </c>
      <c r="C69" s="21" t="s">
        <v>239</v>
      </c>
      <c r="D69" s="21" t="s">
        <v>652</v>
      </c>
      <c r="E69" s="21" t="s">
        <v>653</v>
      </c>
      <c r="F69" s="26" t="s">
        <v>547</v>
      </c>
      <c r="G69" s="21" t="s">
        <v>548</v>
      </c>
      <c r="H69" s="21" t="s">
        <v>2</v>
      </c>
      <c r="I69" s="21">
        <v>700</v>
      </c>
      <c r="J69" s="21">
        <v>0</v>
      </c>
      <c r="K69" s="21">
        <v>700</v>
      </c>
      <c r="L69" s="21">
        <v>0</v>
      </c>
      <c r="M69" s="21">
        <v>0</v>
      </c>
      <c r="N69" s="21">
        <v>0</v>
      </c>
      <c r="O69" s="21">
        <v>0</v>
      </c>
      <c r="S69" s="28"/>
    </row>
    <row r="70" spans="1:19" outlineLevel="1" x14ac:dyDescent="0.25">
      <c r="A70" s="25" t="str">
        <f t="shared" si="0"/>
        <v>S0006_1W-B&amp;C</v>
      </c>
      <c r="C70" s="21" t="s">
        <v>239</v>
      </c>
      <c r="D70" s="21" t="s">
        <v>654</v>
      </c>
      <c r="E70" s="21" t="s">
        <v>655</v>
      </c>
      <c r="F70" s="26" t="s">
        <v>547</v>
      </c>
      <c r="G70" s="21" t="s">
        <v>548</v>
      </c>
      <c r="H70" s="21" t="s">
        <v>2</v>
      </c>
      <c r="I70" s="21">
        <v>925</v>
      </c>
      <c r="J70" s="21">
        <v>0</v>
      </c>
      <c r="K70" s="21">
        <v>925</v>
      </c>
      <c r="L70" s="21">
        <v>0</v>
      </c>
      <c r="M70" s="21">
        <v>0</v>
      </c>
      <c r="N70" s="21">
        <v>0</v>
      </c>
      <c r="O70" s="21">
        <v>0</v>
      </c>
    </row>
    <row r="71" spans="1:19" outlineLevel="1" x14ac:dyDescent="0.25">
      <c r="A71" s="25" t="str">
        <f t="shared" si="0"/>
        <v>S0006_3W</v>
      </c>
      <c r="C71" s="21" t="s">
        <v>239</v>
      </c>
      <c r="D71" s="21" t="s">
        <v>656</v>
      </c>
      <c r="E71" s="21" t="s">
        <v>657</v>
      </c>
      <c r="F71" s="21" t="s">
        <v>565</v>
      </c>
      <c r="G71" s="21" t="s">
        <v>548</v>
      </c>
      <c r="H71" s="21" t="s">
        <v>2</v>
      </c>
      <c r="I71" s="27">
        <v>1550</v>
      </c>
      <c r="J71" s="21">
        <v>0</v>
      </c>
      <c r="K71" s="27">
        <v>1550</v>
      </c>
      <c r="L71" s="21">
        <v>0</v>
      </c>
      <c r="M71" s="21">
        <v>0</v>
      </c>
      <c r="N71" s="21">
        <v>0</v>
      </c>
      <c r="O71" s="21">
        <v>0</v>
      </c>
    </row>
    <row r="72" spans="1:19" outlineLevel="1" x14ac:dyDescent="0.25">
      <c r="A72" s="25" t="str">
        <f t="shared" si="0"/>
        <v>S0006_3E</v>
      </c>
      <c r="C72" s="21" t="s">
        <v>239</v>
      </c>
      <c r="D72" s="21" t="s">
        <v>658</v>
      </c>
      <c r="E72" s="21" t="s">
        <v>659</v>
      </c>
      <c r="F72" s="21" t="s">
        <v>565</v>
      </c>
      <c r="G72" s="21" t="s">
        <v>548</v>
      </c>
      <c r="H72" s="21">
        <v>850</v>
      </c>
      <c r="I72" s="27">
        <v>1600</v>
      </c>
      <c r="J72" s="21">
        <v>0</v>
      </c>
      <c r="K72" s="27">
        <v>1600</v>
      </c>
      <c r="L72" s="21">
        <v>0</v>
      </c>
      <c r="M72" s="21">
        <v>0</v>
      </c>
      <c r="N72" s="21">
        <v>0</v>
      </c>
      <c r="O72" s="21">
        <v>0</v>
      </c>
      <c r="S72" s="28"/>
    </row>
    <row r="73" spans="1:19" outlineLevel="1" x14ac:dyDescent="0.25">
      <c r="A73" s="25" t="str">
        <f t="shared" ref="A73:A136" si="1">LEFT(C73,5)&amp;"_"&amp;SUBSTITUTE(TRIM(E73)," ","")</f>
        <v>S0006_1E</v>
      </c>
      <c r="C73" s="21" t="s">
        <v>239</v>
      </c>
      <c r="D73" s="21" t="s">
        <v>660</v>
      </c>
      <c r="E73" s="21" t="s">
        <v>661</v>
      </c>
      <c r="F73" s="21" t="s">
        <v>565</v>
      </c>
      <c r="G73" s="21" t="s">
        <v>548</v>
      </c>
      <c r="H73" s="21">
        <v>850</v>
      </c>
      <c r="I73" s="27">
        <v>1588</v>
      </c>
      <c r="J73" s="21">
        <v>0</v>
      </c>
      <c r="K73" s="27">
        <v>1323</v>
      </c>
      <c r="L73" s="21">
        <v>265</v>
      </c>
      <c r="M73" s="21">
        <v>0</v>
      </c>
      <c r="N73" s="21">
        <v>0</v>
      </c>
      <c r="O73" s="21">
        <v>0</v>
      </c>
      <c r="S73" s="28"/>
    </row>
    <row r="74" spans="1:19" outlineLevel="1" x14ac:dyDescent="0.25">
      <c r="A74" s="25" t="str">
        <f t="shared" si="1"/>
        <v>S0007_1E</v>
      </c>
      <c r="C74" s="21" t="s">
        <v>240</v>
      </c>
      <c r="D74" s="21" t="s">
        <v>662</v>
      </c>
      <c r="E74" s="21" t="s">
        <v>661</v>
      </c>
      <c r="F74" s="21" t="s">
        <v>642</v>
      </c>
      <c r="G74" s="21" t="s">
        <v>548</v>
      </c>
      <c r="H74" s="21" t="s">
        <v>2</v>
      </c>
      <c r="I74" s="27">
        <v>1800</v>
      </c>
      <c r="J74" s="21">
        <v>0</v>
      </c>
      <c r="K74" s="27">
        <v>1800</v>
      </c>
      <c r="L74" s="21">
        <v>0</v>
      </c>
      <c r="M74" s="21">
        <v>0</v>
      </c>
      <c r="N74" s="21">
        <v>0</v>
      </c>
      <c r="O74" s="21">
        <v>0</v>
      </c>
    </row>
    <row r="75" spans="1:19" outlineLevel="1" x14ac:dyDescent="0.25">
      <c r="A75" s="25" t="str">
        <f t="shared" si="1"/>
        <v>S0007_1W</v>
      </c>
      <c r="C75" s="21" t="s">
        <v>240</v>
      </c>
      <c r="D75" s="21" t="s">
        <v>663</v>
      </c>
      <c r="E75" s="21" t="s">
        <v>664</v>
      </c>
      <c r="F75" s="21" t="s">
        <v>642</v>
      </c>
      <c r="G75" s="21" t="s">
        <v>548</v>
      </c>
      <c r="H75" s="21" t="s">
        <v>2</v>
      </c>
      <c r="I75" s="27">
        <v>1937</v>
      </c>
      <c r="J75" s="21">
        <v>0</v>
      </c>
      <c r="K75" s="21">
        <v>195</v>
      </c>
      <c r="L75" s="27">
        <v>1742</v>
      </c>
      <c r="M75" s="21">
        <v>0</v>
      </c>
      <c r="N75" s="21">
        <v>0</v>
      </c>
      <c r="O75" s="21">
        <v>0</v>
      </c>
      <c r="S75" s="28"/>
    </row>
    <row r="76" spans="1:19" outlineLevel="1" x14ac:dyDescent="0.25">
      <c r="A76" s="25" t="str">
        <f t="shared" si="1"/>
        <v>S0007_2E</v>
      </c>
      <c r="C76" s="21" t="s">
        <v>240</v>
      </c>
      <c r="D76" s="21" t="s">
        <v>665</v>
      </c>
      <c r="E76" s="21" t="s">
        <v>649</v>
      </c>
      <c r="F76" s="21" t="s">
        <v>642</v>
      </c>
      <c r="G76" s="21" t="s">
        <v>548</v>
      </c>
      <c r="H76" s="21" t="s">
        <v>2</v>
      </c>
      <c r="I76" s="27">
        <v>1850</v>
      </c>
      <c r="J76" s="21">
        <v>0</v>
      </c>
      <c r="K76" s="21">
        <v>0</v>
      </c>
      <c r="L76" s="27">
        <v>1850</v>
      </c>
      <c r="M76" s="21">
        <v>0</v>
      </c>
      <c r="N76" s="21">
        <v>0</v>
      </c>
      <c r="O76" s="21">
        <v>0</v>
      </c>
      <c r="S76" s="28"/>
    </row>
    <row r="77" spans="1:19" outlineLevel="1" x14ac:dyDescent="0.25">
      <c r="A77" s="25" t="str">
        <f t="shared" si="1"/>
        <v>S0007_3E</v>
      </c>
      <c r="C77" s="21" t="s">
        <v>240</v>
      </c>
      <c r="D77" s="21" t="s">
        <v>666</v>
      </c>
      <c r="E77" s="21" t="s">
        <v>659</v>
      </c>
      <c r="F77" s="21" t="s">
        <v>642</v>
      </c>
      <c r="G77" s="21" t="s">
        <v>548</v>
      </c>
      <c r="H77" s="21" t="s">
        <v>2</v>
      </c>
      <c r="I77" s="27">
        <v>1900</v>
      </c>
      <c r="J77" s="21">
        <v>0</v>
      </c>
      <c r="K77" s="21">
        <v>0</v>
      </c>
      <c r="L77" s="27">
        <v>1900</v>
      </c>
      <c r="M77" s="21">
        <v>0</v>
      </c>
      <c r="N77" s="21">
        <v>0</v>
      </c>
      <c r="O77" s="21">
        <v>0</v>
      </c>
      <c r="S77" s="28"/>
    </row>
    <row r="78" spans="1:19" outlineLevel="1" x14ac:dyDescent="0.25">
      <c r="A78" s="25" t="str">
        <f t="shared" si="1"/>
        <v>S0007_3W</v>
      </c>
      <c r="C78" s="21" t="s">
        <v>240</v>
      </c>
      <c r="D78" s="21" t="s">
        <v>667</v>
      </c>
      <c r="E78" s="21" t="s">
        <v>657</v>
      </c>
      <c r="F78" s="21" t="s">
        <v>642</v>
      </c>
      <c r="G78" s="21" t="s">
        <v>548</v>
      </c>
      <c r="H78" s="21" t="s">
        <v>2</v>
      </c>
      <c r="I78" s="27">
        <v>1900</v>
      </c>
      <c r="J78" s="21">
        <v>0</v>
      </c>
      <c r="K78" s="21">
        <v>785</v>
      </c>
      <c r="L78" s="27">
        <v>1115</v>
      </c>
      <c r="M78" s="21">
        <v>0</v>
      </c>
      <c r="N78" s="21">
        <v>0</v>
      </c>
      <c r="O78" s="21">
        <v>0</v>
      </c>
      <c r="S78" s="28"/>
    </row>
    <row r="79" spans="1:19" outlineLevel="1" x14ac:dyDescent="0.25">
      <c r="A79" s="25" t="str">
        <f t="shared" si="1"/>
        <v>S0007_2W</v>
      </c>
      <c r="C79" s="21" t="s">
        <v>240</v>
      </c>
      <c r="D79" s="21" t="s">
        <v>2</v>
      </c>
      <c r="E79" s="21" t="s">
        <v>651</v>
      </c>
      <c r="F79" s="21" t="s">
        <v>642</v>
      </c>
      <c r="G79" s="26" t="s">
        <v>620</v>
      </c>
      <c r="H79" s="29">
        <v>1100</v>
      </c>
      <c r="I79" s="21" t="s">
        <v>2</v>
      </c>
      <c r="J79" s="21" t="s">
        <v>2</v>
      </c>
      <c r="K79" s="21" t="s">
        <v>2</v>
      </c>
      <c r="L79" s="21" t="s">
        <v>2</v>
      </c>
      <c r="M79" s="21" t="s">
        <v>2</v>
      </c>
      <c r="N79" s="21" t="s">
        <v>2</v>
      </c>
      <c r="O79" s="21" t="s">
        <v>2</v>
      </c>
      <c r="S79" s="28"/>
    </row>
    <row r="80" spans="1:19" outlineLevel="1" x14ac:dyDescent="0.25">
      <c r="A80" s="25" t="str">
        <f t="shared" si="1"/>
        <v>S0008_1E</v>
      </c>
      <c r="C80" s="21" t="s">
        <v>241</v>
      </c>
      <c r="D80" s="21" t="s">
        <v>668</v>
      </c>
      <c r="E80" s="21" t="s">
        <v>661</v>
      </c>
      <c r="F80" s="21" t="s">
        <v>552</v>
      </c>
      <c r="G80" s="21" t="s">
        <v>548</v>
      </c>
      <c r="H80" s="21" t="s">
        <v>2</v>
      </c>
      <c r="I80" s="27">
        <v>2400</v>
      </c>
      <c r="J80" s="21">
        <v>0</v>
      </c>
      <c r="K80" s="21">
        <v>522</v>
      </c>
      <c r="L80" s="27">
        <v>1878</v>
      </c>
      <c r="M80" s="21">
        <v>0</v>
      </c>
      <c r="N80" s="21">
        <v>0</v>
      </c>
      <c r="O80" s="21">
        <v>0</v>
      </c>
      <c r="S80" s="28"/>
    </row>
    <row r="81" spans="1:19" outlineLevel="1" x14ac:dyDescent="0.25">
      <c r="A81" s="25" t="str">
        <f t="shared" si="1"/>
        <v>S0008_2W</v>
      </c>
      <c r="C81" s="21" t="s">
        <v>241</v>
      </c>
      <c r="D81" s="21" t="s">
        <v>669</v>
      </c>
      <c r="E81" s="21" t="s">
        <v>651</v>
      </c>
      <c r="F81" s="21" t="s">
        <v>552</v>
      </c>
      <c r="G81" s="21" t="s">
        <v>548</v>
      </c>
      <c r="H81" s="21" t="s">
        <v>2</v>
      </c>
      <c r="I81" s="27">
        <v>2336</v>
      </c>
      <c r="J81" s="21">
        <v>0</v>
      </c>
      <c r="K81" s="21">
        <v>479</v>
      </c>
      <c r="L81" s="27">
        <v>1857</v>
      </c>
      <c r="M81" s="21">
        <v>0</v>
      </c>
      <c r="N81" s="21">
        <v>0</v>
      </c>
      <c r="O81" s="21">
        <v>0</v>
      </c>
      <c r="S81" s="28"/>
    </row>
    <row r="82" spans="1:19" outlineLevel="1" x14ac:dyDescent="0.25">
      <c r="A82" s="25" t="str">
        <f t="shared" si="1"/>
        <v>S0008_3E</v>
      </c>
      <c r="C82" s="21" t="s">
        <v>241</v>
      </c>
      <c r="D82" s="21" t="s">
        <v>670</v>
      </c>
      <c r="E82" s="21" t="s">
        <v>659</v>
      </c>
      <c r="F82" s="21" t="s">
        <v>552</v>
      </c>
      <c r="G82" s="21" t="s">
        <v>548</v>
      </c>
      <c r="H82" s="21" t="s">
        <v>2</v>
      </c>
      <c r="I82" s="27">
        <v>2323</v>
      </c>
      <c r="J82" s="21">
        <v>0</v>
      </c>
      <c r="K82" s="21">
        <v>458</v>
      </c>
      <c r="L82" s="27">
        <v>1865</v>
      </c>
      <c r="M82" s="21">
        <v>0</v>
      </c>
      <c r="N82" s="21">
        <v>0</v>
      </c>
      <c r="O82" s="21">
        <v>0</v>
      </c>
    </row>
    <row r="83" spans="1:19" outlineLevel="1" x14ac:dyDescent="0.25">
      <c r="A83" s="25" t="str">
        <f t="shared" si="1"/>
        <v>S0008_1W</v>
      </c>
      <c r="C83" s="21" t="s">
        <v>241</v>
      </c>
      <c r="D83" s="21" t="s">
        <v>671</v>
      </c>
      <c r="E83" s="21" t="s">
        <v>664</v>
      </c>
      <c r="F83" s="21" t="s">
        <v>552</v>
      </c>
      <c r="G83" s="21" t="s">
        <v>548</v>
      </c>
      <c r="H83" s="21" t="s">
        <v>2</v>
      </c>
      <c r="I83" s="27">
        <v>2050</v>
      </c>
      <c r="J83" s="21">
        <v>0</v>
      </c>
      <c r="K83" s="21">
        <v>0</v>
      </c>
      <c r="L83" s="27">
        <v>2050</v>
      </c>
      <c r="M83" s="21">
        <v>0</v>
      </c>
      <c r="N83" s="21">
        <v>0</v>
      </c>
      <c r="O83" s="21">
        <v>0</v>
      </c>
    </row>
    <row r="84" spans="1:19" outlineLevel="1" x14ac:dyDescent="0.25">
      <c r="A84" s="25" t="str">
        <f t="shared" si="1"/>
        <v>S0008_2E</v>
      </c>
      <c r="C84" s="21" t="s">
        <v>241</v>
      </c>
      <c r="D84" s="21" t="s">
        <v>672</v>
      </c>
      <c r="E84" s="21" t="s">
        <v>649</v>
      </c>
      <c r="F84" s="21" t="s">
        <v>552</v>
      </c>
      <c r="G84" s="21" t="s">
        <v>548</v>
      </c>
      <c r="H84" s="21" t="s">
        <v>2</v>
      </c>
      <c r="I84" s="27">
        <v>2160</v>
      </c>
      <c r="J84" s="21">
        <v>0</v>
      </c>
      <c r="K84" s="21">
        <v>469</v>
      </c>
      <c r="L84" s="27">
        <v>1691</v>
      </c>
      <c r="M84" s="21">
        <v>0</v>
      </c>
      <c r="N84" s="21">
        <v>0</v>
      </c>
      <c r="O84" s="21">
        <v>0</v>
      </c>
      <c r="S84" s="28"/>
    </row>
    <row r="85" spans="1:19" outlineLevel="1" x14ac:dyDescent="0.25">
      <c r="A85" s="25" t="str">
        <f t="shared" si="1"/>
        <v>S0008_3W</v>
      </c>
      <c r="C85" s="21" t="s">
        <v>241</v>
      </c>
      <c r="D85" s="21" t="s">
        <v>673</v>
      </c>
      <c r="E85" s="21" t="s">
        <v>657</v>
      </c>
      <c r="F85" s="21" t="s">
        <v>552</v>
      </c>
      <c r="G85" s="21" t="s">
        <v>548</v>
      </c>
      <c r="H85" s="21" t="s">
        <v>2</v>
      </c>
      <c r="I85" s="27">
        <v>2160</v>
      </c>
      <c r="J85" s="21">
        <v>0</v>
      </c>
      <c r="K85" s="21">
        <v>774</v>
      </c>
      <c r="L85" s="27">
        <v>1386</v>
      </c>
      <c r="M85" s="21">
        <v>0</v>
      </c>
      <c r="N85" s="21">
        <v>0</v>
      </c>
      <c r="O85" s="21">
        <v>0</v>
      </c>
      <c r="S85" s="28"/>
    </row>
    <row r="86" spans="1:19" outlineLevel="1" x14ac:dyDescent="0.25">
      <c r="A86" s="25" t="str">
        <f t="shared" si="1"/>
        <v>S0010_1N</v>
      </c>
      <c r="C86" s="21" t="s">
        <v>243</v>
      </c>
      <c r="D86" s="21" t="s">
        <v>674</v>
      </c>
      <c r="E86" s="21" t="s">
        <v>631</v>
      </c>
      <c r="F86" s="21" t="s">
        <v>642</v>
      </c>
      <c r="G86" s="21" t="s">
        <v>548</v>
      </c>
      <c r="H86" s="29">
        <v>1200</v>
      </c>
      <c r="I86" s="27">
        <v>2043</v>
      </c>
      <c r="J86" s="21">
        <v>0</v>
      </c>
      <c r="K86" s="27">
        <v>1993</v>
      </c>
      <c r="L86" s="21">
        <v>0</v>
      </c>
      <c r="M86" s="21">
        <v>0</v>
      </c>
      <c r="N86" s="21">
        <v>50</v>
      </c>
      <c r="O86" s="21">
        <v>0</v>
      </c>
      <c r="S86" s="28"/>
    </row>
    <row r="87" spans="1:19" outlineLevel="1" x14ac:dyDescent="0.25">
      <c r="A87" s="25" t="str">
        <f t="shared" si="1"/>
        <v>S0010_1S</v>
      </c>
      <c r="C87" s="21" t="s">
        <v>243</v>
      </c>
      <c r="D87" s="21" t="s">
        <v>675</v>
      </c>
      <c r="E87" s="21" t="s">
        <v>625</v>
      </c>
      <c r="F87" s="21" t="s">
        <v>642</v>
      </c>
      <c r="G87" s="21" t="s">
        <v>548</v>
      </c>
      <c r="H87" s="29">
        <v>1200</v>
      </c>
      <c r="I87" s="27">
        <v>2000</v>
      </c>
      <c r="J87" s="21">
        <v>0</v>
      </c>
      <c r="K87" s="27">
        <v>2000</v>
      </c>
      <c r="L87" s="21">
        <v>0</v>
      </c>
      <c r="M87" s="21">
        <v>0</v>
      </c>
      <c r="N87" s="21">
        <v>0</v>
      </c>
      <c r="O87" s="21">
        <v>0</v>
      </c>
      <c r="S87" s="28"/>
    </row>
    <row r="88" spans="1:19" outlineLevel="1" x14ac:dyDescent="0.25">
      <c r="A88" s="25" t="str">
        <f t="shared" si="1"/>
        <v>S0010_2S</v>
      </c>
      <c r="C88" s="21" t="s">
        <v>243</v>
      </c>
      <c r="D88" s="21" t="s">
        <v>676</v>
      </c>
      <c r="E88" s="21" t="s">
        <v>627</v>
      </c>
      <c r="F88" s="21" t="s">
        <v>642</v>
      </c>
      <c r="G88" s="21" t="s">
        <v>548</v>
      </c>
      <c r="H88" s="29">
        <v>1200</v>
      </c>
      <c r="I88" s="27">
        <v>2050</v>
      </c>
      <c r="J88" s="21">
        <v>0</v>
      </c>
      <c r="K88" s="27">
        <v>2050</v>
      </c>
      <c r="L88" s="21">
        <v>0</v>
      </c>
      <c r="M88" s="21">
        <v>0</v>
      </c>
      <c r="N88" s="21">
        <v>0</v>
      </c>
      <c r="O88" s="21">
        <v>0</v>
      </c>
      <c r="S88" s="28"/>
    </row>
    <row r="89" spans="1:19" outlineLevel="1" x14ac:dyDescent="0.25">
      <c r="A89" s="25" t="str">
        <f t="shared" si="1"/>
        <v>S0010_3S</v>
      </c>
      <c r="C89" s="21" t="s">
        <v>243</v>
      </c>
      <c r="D89" s="21" t="s">
        <v>677</v>
      </c>
      <c r="E89" s="21" t="s">
        <v>629</v>
      </c>
      <c r="F89" s="21" t="s">
        <v>642</v>
      </c>
      <c r="G89" s="21" t="s">
        <v>548</v>
      </c>
      <c r="H89" s="29">
        <v>1420</v>
      </c>
      <c r="I89" s="27">
        <v>2000</v>
      </c>
      <c r="J89" s="21">
        <v>0</v>
      </c>
      <c r="K89" s="27">
        <v>2000</v>
      </c>
      <c r="L89" s="21">
        <v>0</v>
      </c>
      <c r="M89" s="21">
        <v>0</v>
      </c>
      <c r="N89" s="21">
        <v>0</v>
      </c>
      <c r="O89" s="21">
        <v>0</v>
      </c>
      <c r="S89" s="28"/>
    </row>
    <row r="90" spans="1:19" outlineLevel="1" x14ac:dyDescent="0.25">
      <c r="A90" s="25" t="str">
        <f t="shared" si="1"/>
        <v>S0010_3N</v>
      </c>
      <c r="C90" s="21" t="s">
        <v>243</v>
      </c>
      <c r="D90" s="21" t="s">
        <v>678</v>
      </c>
      <c r="E90" s="21" t="s">
        <v>633</v>
      </c>
      <c r="F90" s="21" t="s">
        <v>642</v>
      </c>
      <c r="G90" s="21" t="s">
        <v>548</v>
      </c>
      <c r="H90" s="29">
        <v>1200</v>
      </c>
      <c r="I90" s="27">
        <v>2100</v>
      </c>
      <c r="J90" s="21">
        <v>0</v>
      </c>
      <c r="K90" s="27">
        <v>2100</v>
      </c>
      <c r="L90" s="21">
        <v>0</v>
      </c>
      <c r="M90" s="21">
        <v>0</v>
      </c>
      <c r="N90" s="21">
        <v>0</v>
      </c>
      <c r="O90" s="21">
        <v>0</v>
      </c>
      <c r="S90" s="28"/>
    </row>
    <row r="91" spans="1:19" outlineLevel="1" x14ac:dyDescent="0.25">
      <c r="A91" s="25" t="str">
        <f t="shared" si="1"/>
        <v>S0010_2N</v>
      </c>
      <c r="C91" s="21" t="s">
        <v>243</v>
      </c>
      <c r="D91" s="21" t="s">
        <v>2</v>
      </c>
      <c r="E91" s="21" t="s">
        <v>635</v>
      </c>
      <c r="F91" s="21" t="s">
        <v>642</v>
      </c>
      <c r="G91" s="26" t="s">
        <v>620</v>
      </c>
      <c r="H91" s="29">
        <v>2100</v>
      </c>
      <c r="I91" s="21" t="s">
        <v>2</v>
      </c>
      <c r="J91" s="21" t="s">
        <v>2</v>
      </c>
      <c r="K91" s="21" t="s">
        <v>2</v>
      </c>
      <c r="L91" s="21" t="s">
        <v>2</v>
      </c>
      <c r="M91" s="21" t="s">
        <v>2</v>
      </c>
      <c r="N91" s="21" t="s">
        <v>2</v>
      </c>
      <c r="O91" s="21" t="s">
        <v>2</v>
      </c>
      <c r="S91" s="28"/>
    </row>
    <row r="92" spans="1:19" outlineLevel="1" x14ac:dyDescent="0.25">
      <c r="A92" s="25" t="str">
        <f t="shared" si="1"/>
        <v>S0011_1</v>
      </c>
      <c r="C92" s="21" t="s">
        <v>244</v>
      </c>
      <c r="D92" s="21" t="s">
        <v>679</v>
      </c>
      <c r="E92" s="21">
        <v>1</v>
      </c>
      <c r="F92" s="21" t="s">
        <v>644</v>
      </c>
      <c r="G92" s="21" t="s">
        <v>548</v>
      </c>
      <c r="H92" s="29">
        <v>1443</v>
      </c>
      <c r="I92" s="27">
        <v>1400</v>
      </c>
      <c r="J92" s="21">
        <v>0</v>
      </c>
      <c r="K92" s="27">
        <v>1400</v>
      </c>
      <c r="L92" s="21">
        <v>0</v>
      </c>
      <c r="M92" s="21">
        <v>0</v>
      </c>
      <c r="N92" s="21">
        <v>0</v>
      </c>
      <c r="O92" s="21">
        <v>0</v>
      </c>
      <c r="S92" s="28"/>
    </row>
    <row r="93" spans="1:19" outlineLevel="1" x14ac:dyDescent="0.25">
      <c r="A93" s="25" t="str">
        <f t="shared" si="1"/>
        <v>S0011_2</v>
      </c>
      <c r="C93" s="21" t="s">
        <v>244</v>
      </c>
      <c r="D93" s="21" t="s">
        <v>680</v>
      </c>
      <c r="E93" s="21">
        <v>2</v>
      </c>
      <c r="F93" s="21" t="s">
        <v>644</v>
      </c>
      <c r="G93" s="21" t="s">
        <v>548</v>
      </c>
      <c r="H93" s="29">
        <v>1443</v>
      </c>
      <c r="I93" s="27">
        <v>1600</v>
      </c>
      <c r="J93" s="21">
        <v>0</v>
      </c>
      <c r="K93" s="27">
        <v>1600</v>
      </c>
      <c r="L93" s="21">
        <v>0</v>
      </c>
      <c r="M93" s="21">
        <v>0</v>
      </c>
      <c r="N93" s="21">
        <v>0</v>
      </c>
      <c r="O93" s="21">
        <v>0</v>
      </c>
      <c r="S93" s="28"/>
    </row>
    <row r="94" spans="1:19" outlineLevel="1" x14ac:dyDescent="0.25">
      <c r="A94" s="25" t="str">
        <f t="shared" si="1"/>
        <v>S0011_4</v>
      </c>
      <c r="C94" s="21" t="s">
        <v>244</v>
      </c>
      <c r="D94" s="21" t="s">
        <v>681</v>
      </c>
      <c r="E94" s="21">
        <v>4</v>
      </c>
      <c r="F94" s="21" t="s">
        <v>682</v>
      </c>
      <c r="G94" s="21" t="s">
        <v>548</v>
      </c>
      <c r="H94" s="29">
        <v>1265</v>
      </c>
      <c r="I94" s="27">
        <v>1900</v>
      </c>
      <c r="J94" s="21">
        <v>0</v>
      </c>
      <c r="K94" s="21">
        <v>157</v>
      </c>
      <c r="L94" s="27">
        <v>1743</v>
      </c>
      <c r="M94" s="21">
        <v>0</v>
      </c>
      <c r="N94" s="21">
        <v>0</v>
      </c>
      <c r="O94" s="21">
        <v>0</v>
      </c>
    </row>
    <row r="95" spans="1:19" outlineLevel="1" x14ac:dyDescent="0.25">
      <c r="A95" s="25" t="str">
        <f t="shared" si="1"/>
        <v>S0011_5</v>
      </c>
      <c r="C95" s="21" t="s">
        <v>244</v>
      </c>
      <c r="D95" s="21" t="s">
        <v>683</v>
      </c>
      <c r="E95" s="21">
        <v>5</v>
      </c>
      <c r="F95" s="21" t="s">
        <v>682</v>
      </c>
      <c r="G95" s="21" t="s">
        <v>548</v>
      </c>
      <c r="H95" s="29">
        <v>1265</v>
      </c>
      <c r="I95" s="27">
        <v>1908</v>
      </c>
      <c r="J95" s="21">
        <v>0</v>
      </c>
      <c r="K95" s="21">
        <v>0</v>
      </c>
      <c r="L95" s="27">
        <v>1908</v>
      </c>
      <c r="M95" s="21">
        <v>0</v>
      </c>
      <c r="N95" s="21">
        <v>0</v>
      </c>
      <c r="O95" s="21">
        <v>0</v>
      </c>
    </row>
    <row r="96" spans="1:19" outlineLevel="1" x14ac:dyDescent="0.25">
      <c r="A96" s="25" t="str">
        <f t="shared" si="1"/>
        <v>S0011_6</v>
      </c>
      <c r="C96" s="21" t="s">
        <v>244</v>
      </c>
      <c r="D96" s="21" t="s">
        <v>684</v>
      </c>
      <c r="E96" s="21">
        <v>6</v>
      </c>
      <c r="F96" s="21" t="s">
        <v>682</v>
      </c>
      <c r="G96" s="21" t="s">
        <v>548</v>
      </c>
      <c r="H96" s="29">
        <v>1265</v>
      </c>
      <c r="I96" s="27">
        <v>1950</v>
      </c>
      <c r="J96" s="21">
        <v>0</v>
      </c>
      <c r="K96" s="27">
        <v>1950</v>
      </c>
      <c r="L96" s="21">
        <v>0</v>
      </c>
      <c r="M96" s="21">
        <v>0</v>
      </c>
      <c r="N96" s="21">
        <v>0</v>
      </c>
      <c r="O96" s="21">
        <v>0</v>
      </c>
      <c r="S96" s="28"/>
    </row>
    <row r="97" spans="1:19" outlineLevel="1" x14ac:dyDescent="0.25">
      <c r="A97" s="25" t="str">
        <f t="shared" si="1"/>
        <v>S0011_7</v>
      </c>
      <c r="C97" s="21" t="s">
        <v>244</v>
      </c>
      <c r="D97" s="21" t="s">
        <v>685</v>
      </c>
      <c r="E97" s="21">
        <v>7</v>
      </c>
      <c r="F97" s="21" t="s">
        <v>686</v>
      </c>
      <c r="G97" s="21" t="s">
        <v>548</v>
      </c>
      <c r="H97" s="29">
        <v>1268</v>
      </c>
      <c r="I97" s="27">
        <v>1700</v>
      </c>
      <c r="J97" s="21">
        <v>0</v>
      </c>
      <c r="K97" s="21">
        <v>237</v>
      </c>
      <c r="L97" s="27">
        <v>1463</v>
      </c>
      <c r="M97" s="21">
        <v>0</v>
      </c>
      <c r="N97" s="21">
        <v>0</v>
      </c>
      <c r="O97" s="21">
        <v>0</v>
      </c>
      <c r="S97" s="28"/>
    </row>
    <row r="98" spans="1:19" outlineLevel="1" x14ac:dyDescent="0.25">
      <c r="A98" s="25" t="str">
        <f t="shared" si="1"/>
        <v>S0011_3</v>
      </c>
      <c r="C98" s="21" t="s">
        <v>244</v>
      </c>
      <c r="D98" s="21" t="s">
        <v>2</v>
      </c>
      <c r="E98" s="21">
        <v>3</v>
      </c>
      <c r="F98" s="21" t="s">
        <v>644</v>
      </c>
      <c r="G98" s="26" t="s">
        <v>620</v>
      </c>
      <c r="H98" s="29">
        <v>1443</v>
      </c>
      <c r="I98" s="21" t="s">
        <v>2</v>
      </c>
      <c r="J98" s="21" t="s">
        <v>2</v>
      </c>
      <c r="K98" s="21" t="s">
        <v>2</v>
      </c>
      <c r="L98" s="21" t="s">
        <v>2</v>
      </c>
      <c r="M98" s="21" t="s">
        <v>2</v>
      </c>
      <c r="N98" s="21" t="s">
        <v>2</v>
      </c>
      <c r="O98" s="21" t="s">
        <v>2</v>
      </c>
    </row>
    <row r="99" spans="1:19" outlineLevel="1" x14ac:dyDescent="0.25">
      <c r="A99" s="25" t="str">
        <f t="shared" si="1"/>
        <v>S0012_1st</v>
      </c>
      <c r="C99" s="21" t="s">
        <v>245</v>
      </c>
      <c r="D99" s="21" t="s">
        <v>687</v>
      </c>
      <c r="E99" s="21" t="s">
        <v>688</v>
      </c>
      <c r="F99" s="21" t="s">
        <v>565</v>
      </c>
      <c r="G99" s="21" t="s">
        <v>548</v>
      </c>
      <c r="H99" s="29">
        <v>1325</v>
      </c>
      <c r="I99" s="27">
        <v>1600</v>
      </c>
      <c r="J99" s="21">
        <v>0</v>
      </c>
      <c r="K99" s="27">
        <v>1600</v>
      </c>
      <c r="L99" s="21">
        <v>0</v>
      </c>
      <c r="M99" s="21">
        <v>0</v>
      </c>
      <c r="N99" s="21">
        <v>0</v>
      </c>
      <c r="O99" s="21">
        <v>0</v>
      </c>
    </row>
    <row r="100" spans="1:19" outlineLevel="1" x14ac:dyDescent="0.25">
      <c r="A100" s="25" t="str">
        <f t="shared" si="1"/>
        <v>S0012_2nd</v>
      </c>
      <c r="C100" s="21" t="s">
        <v>245</v>
      </c>
      <c r="D100" s="21" t="s">
        <v>689</v>
      </c>
      <c r="E100" s="21" t="s">
        <v>690</v>
      </c>
      <c r="F100" s="21" t="s">
        <v>552</v>
      </c>
      <c r="G100" s="21" t="s">
        <v>548</v>
      </c>
      <c r="H100" s="29">
        <v>1325</v>
      </c>
      <c r="I100" s="27">
        <v>2425</v>
      </c>
      <c r="J100" s="21">
        <v>0</v>
      </c>
      <c r="K100" s="21">
        <v>239</v>
      </c>
      <c r="L100" s="27">
        <v>2111</v>
      </c>
      <c r="M100" s="21">
        <v>75</v>
      </c>
      <c r="N100" s="21">
        <v>0</v>
      </c>
      <c r="O100" s="21">
        <v>0</v>
      </c>
    </row>
    <row r="101" spans="1:19" outlineLevel="1" x14ac:dyDescent="0.25">
      <c r="A101" s="25" t="str">
        <f t="shared" si="1"/>
        <v>S0013_1A</v>
      </c>
      <c r="C101" s="21" t="s">
        <v>246</v>
      </c>
      <c r="D101" s="21" t="s">
        <v>691</v>
      </c>
      <c r="E101" s="21" t="s">
        <v>692</v>
      </c>
      <c r="F101" s="21" t="s">
        <v>644</v>
      </c>
      <c r="G101" s="21" t="s">
        <v>548</v>
      </c>
      <c r="H101" s="29">
        <v>1040</v>
      </c>
      <c r="I101" s="21">
        <v>777</v>
      </c>
      <c r="J101" s="21">
        <v>0</v>
      </c>
      <c r="K101" s="21">
        <v>380</v>
      </c>
      <c r="L101" s="21">
        <v>397</v>
      </c>
      <c r="M101" s="21">
        <v>0</v>
      </c>
      <c r="N101" s="21">
        <v>0</v>
      </c>
      <c r="O101" s="21">
        <v>0</v>
      </c>
    </row>
    <row r="102" spans="1:19" outlineLevel="1" x14ac:dyDescent="0.25">
      <c r="A102" s="25" t="str">
        <f t="shared" si="1"/>
        <v>S0013_1B</v>
      </c>
      <c r="C102" s="21" t="s">
        <v>246</v>
      </c>
      <c r="D102" s="21" t="s">
        <v>693</v>
      </c>
      <c r="E102" s="21" t="s">
        <v>694</v>
      </c>
      <c r="F102" s="21" t="s">
        <v>644</v>
      </c>
      <c r="G102" s="21" t="s">
        <v>548</v>
      </c>
      <c r="H102" s="29">
        <v>1040</v>
      </c>
      <c r="I102" s="21">
        <v>777</v>
      </c>
      <c r="J102" s="21">
        <v>0</v>
      </c>
      <c r="K102" s="21">
        <v>220</v>
      </c>
      <c r="L102" s="21">
        <v>557</v>
      </c>
      <c r="M102" s="21">
        <v>0</v>
      </c>
      <c r="N102" s="21">
        <v>0</v>
      </c>
      <c r="O102" s="21">
        <v>0</v>
      </c>
    </row>
    <row r="103" spans="1:19" outlineLevel="1" x14ac:dyDescent="0.25">
      <c r="A103" s="25" t="str">
        <f t="shared" si="1"/>
        <v>S0013_2A</v>
      </c>
      <c r="C103" s="21" t="s">
        <v>246</v>
      </c>
      <c r="D103" s="21" t="s">
        <v>695</v>
      </c>
      <c r="E103" s="21" t="s">
        <v>696</v>
      </c>
      <c r="F103" s="21" t="s">
        <v>644</v>
      </c>
      <c r="G103" s="21" t="s">
        <v>548</v>
      </c>
      <c r="H103" s="29">
        <v>1040</v>
      </c>
      <c r="I103" s="27">
        <v>1500</v>
      </c>
      <c r="J103" s="21">
        <v>0</v>
      </c>
      <c r="K103" s="21">
        <v>425</v>
      </c>
      <c r="L103" s="27">
        <v>1075</v>
      </c>
      <c r="M103" s="21">
        <v>0</v>
      </c>
      <c r="N103" s="21">
        <v>0</v>
      </c>
      <c r="O103" s="21">
        <v>0</v>
      </c>
    </row>
    <row r="104" spans="1:19" outlineLevel="1" x14ac:dyDescent="0.25">
      <c r="A104" s="25" t="str">
        <f t="shared" si="1"/>
        <v>S0013_2B</v>
      </c>
      <c r="C104" s="21" t="s">
        <v>246</v>
      </c>
      <c r="D104" s="21" t="s">
        <v>697</v>
      </c>
      <c r="E104" s="21" t="s">
        <v>698</v>
      </c>
      <c r="F104" s="21" t="s">
        <v>644</v>
      </c>
      <c r="G104" s="21" t="s">
        <v>548</v>
      </c>
      <c r="H104" s="29">
        <v>1040</v>
      </c>
      <c r="I104" s="27">
        <v>1600</v>
      </c>
      <c r="J104" s="21">
        <v>0</v>
      </c>
      <c r="K104" s="27">
        <v>1600</v>
      </c>
      <c r="L104" s="21">
        <v>0</v>
      </c>
      <c r="M104" s="21">
        <v>0</v>
      </c>
      <c r="N104" s="21">
        <v>0</v>
      </c>
      <c r="O104" s="21">
        <v>0</v>
      </c>
    </row>
    <row r="105" spans="1:19" outlineLevel="1" x14ac:dyDescent="0.25">
      <c r="A105" s="25" t="str">
        <f t="shared" si="1"/>
        <v>S0013_3A</v>
      </c>
      <c r="C105" s="21" t="s">
        <v>246</v>
      </c>
      <c r="D105" s="21" t="s">
        <v>699</v>
      </c>
      <c r="E105" s="21" t="s">
        <v>700</v>
      </c>
      <c r="F105" s="21" t="s">
        <v>644</v>
      </c>
      <c r="G105" s="21" t="s">
        <v>548</v>
      </c>
      <c r="H105" s="29">
        <v>1040</v>
      </c>
      <c r="I105" s="27">
        <v>1550</v>
      </c>
      <c r="J105" s="21">
        <v>0</v>
      </c>
      <c r="K105" s="27">
        <v>1550</v>
      </c>
      <c r="L105" s="21">
        <v>0</v>
      </c>
      <c r="M105" s="21">
        <v>0</v>
      </c>
      <c r="N105" s="21">
        <v>0</v>
      </c>
      <c r="O105" s="21">
        <v>0</v>
      </c>
    </row>
    <row r="106" spans="1:19" outlineLevel="1" x14ac:dyDescent="0.25">
      <c r="A106" s="25" t="str">
        <f t="shared" si="1"/>
        <v>S0013_3B</v>
      </c>
      <c r="C106" s="21" t="s">
        <v>246</v>
      </c>
      <c r="D106" s="21" t="s">
        <v>701</v>
      </c>
      <c r="E106" s="21" t="s">
        <v>702</v>
      </c>
      <c r="F106" s="21" t="s">
        <v>644</v>
      </c>
      <c r="G106" s="21" t="s">
        <v>548</v>
      </c>
      <c r="H106" s="29">
        <v>1040</v>
      </c>
      <c r="I106" s="27">
        <v>1538</v>
      </c>
      <c r="J106" s="21">
        <v>0</v>
      </c>
      <c r="K106" s="21">
        <v>0</v>
      </c>
      <c r="L106" s="27">
        <v>1538</v>
      </c>
      <c r="M106" s="21">
        <v>0</v>
      </c>
      <c r="N106" s="21">
        <v>0</v>
      </c>
      <c r="O106" s="21">
        <v>0</v>
      </c>
    </row>
    <row r="107" spans="1:19" outlineLevel="1" x14ac:dyDescent="0.25">
      <c r="A107" s="25" t="str">
        <f t="shared" si="1"/>
        <v>S0014_1</v>
      </c>
      <c r="C107" s="21" t="s">
        <v>247</v>
      </c>
      <c r="D107" s="21" t="s">
        <v>703</v>
      </c>
      <c r="E107" s="21">
        <v>1</v>
      </c>
      <c r="F107" s="21" t="s">
        <v>686</v>
      </c>
      <c r="G107" s="21" t="s">
        <v>548</v>
      </c>
      <c r="H107" s="29">
        <v>1535</v>
      </c>
      <c r="I107" s="27">
        <v>1800</v>
      </c>
      <c r="J107" s="21">
        <v>0</v>
      </c>
      <c r="K107" s="21">
        <v>707</v>
      </c>
      <c r="L107" s="27">
        <v>1093</v>
      </c>
      <c r="M107" s="21">
        <v>0</v>
      </c>
      <c r="N107" s="21">
        <v>0</v>
      </c>
      <c r="O107" s="21">
        <v>0</v>
      </c>
    </row>
    <row r="108" spans="1:19" outlineLevel="1" x14ac:dyDescent="0.25">
      <c r="A108" s="25" t="str">
        <f t="shared" si="1"/>
        <v>S0014_2</v>
      </c>
      <c r="C108" s="21" t="s">
        <v>247</v>
      </c>
      <c r="D108" s="21" t="s">
        <v>704</v>
      </c>
      <c r="E108" s="21">
        <v>2</v>
      </c>
      <c r="F108" s="21" t="s">
        <v>686</v>
      </c>
      <c r="G108" s="21" t="s">
        <v>548</v>
      </c>
      <c r="H108" s="29">
        <v>1535</v>
      </c>
      <c r="I108" s="27">
        <v>1492</v>
      </c>
      <c r="J108" s="21">
        <v>0</v>
      </c>
      <c r="K108" s="21">
        <v>452</v>
      </c>
      <c r="L108" s="27">
        <v>1040</v>
      </c>
      <c r="M108" s="21">
        <v>0</v>
      </c>
      <c r="N108" s="21">
        <v>0</v>
      </c>
      <c r="O108" s="21">
        <v>0</v>
      </c>
      <c r="S108" s="28"/>
    </row>
    <row r="109" spans="1:19" outlineLevel="1" x14ac:dyDescent="0.25">
      <c r="A109" s="25" t="str">
        <f t="shared" si="1"/>
        <v>S0014_3</v>
      </c>
      <c r="C109" s="21" t="s">
        <v>247</v>
      </c>
      <c r="D109" s="21" t="s">
        <v>705</v>
      </c>
      <c r="E109" s="21">
        <v>3</v>
      </c>
      <c r="F109" s="21" t="s">
        <v>686</v>
      </c>
      <c r="G109" s="21" t="s">
        <v>548</v>
      </c>
      <c r="H109" s="29">
        <v>1535</v>
      </c>
      <c r="I109" s="27">
        <v>1897</v>
      </c>
      <c r="J109" s="21">
        <v>0</v>
      </c>
      <c r="K109" s="21">
        <v>0</v>
      </c>
      <c r="L109" s="27">
        <v>1897</v>
      </c>
      <c r="M109" s="21">
        <v>0</v>
      </c>
      <c r="N109" s="21">
        <v>0</v>
      </c>
      <c r="O109" s="21">
        <v>0</v>
      </c>
    </row>
    <row r="110" spans="1:19" outlineLevel="1" x14ac:dyDescent="0.25">
      <c r="A110" s="25" t="str">
        <f t="shared" si="1"/>
        <v>S0015_1A</v>
      </c>
      <c r="C110" s="21" t="s">
        <v>248</v>
      </c>
      <c r="D110" s="21" t="s">
        <v>706</v>
      </c>
      <c r="E110" s="21" t="s">
        <v>692</v>
      </c>
      <c r="F110" s="21" t="s">
        <v>565</v>
      </c>
      <c r="G110" s="21" t="s">
        <v>548</v>
      </c>
      <c r="H110" s="21">
        <v>965</v>
      </c>
      <c r="I110" s="27">
        <v>1584</v>
      </c>
      <c r="J110" s="21">
        <v>0</v>
      </c>
      <c r="K110" s="21">
        <v>661</v>
      </c>
      <c r="L110" s="21">
        <v>923</v>
      </c>
      <c r="M110" s="21">
        <v>0</v>
      </c>
      <c r="N110" s="21">
        <v>0</v>
      </c>
      <c r="O110" s="21">
        <v>0</v>
      </c>
      <c r="S110" s="28"/>
    </row>
    <row r="111" spans="1:19" outlineLevel="1" x14ac:dyDescent="0.25">
      <c r="A111" s="25" t="str">
        <f t="shared" si="1"/>
        <v>S0015_1C</v>
      </c>
      <c r="C111" s="21" t="s">
        <v>248</v>
      </c>
      <c r="D111" s="21" t="s">
        <v>707</v>
      </c>
      <c r="E111" s="21" t="s">
        <v>708</v>
      </c>
      <c r="F111" s="21" t="s">
        <v>644</v>
      </c>
      <c r="G111" s="21" t="s">
        <v>548</v>
      </c>
      <c r="H111" s="29">
        <v>1000</v>
      </c>
      <c r="I111" s="27">
        <v>1584</v>
      </c>
      <c r="J111" s="21">
        <v>0</v>
      </c>
      <c r="K111" s="21">
        <v>218</v>
      </c>
      <c r="L111" s="27">
        <v>1366</v>
      </c>
      <c r="M111" s="21">
        <v>0</v>
      </c>
      <c r="N111" s="21">
        <v>0</v>
      </c>
      <c r="O111" s="21">
        <v>0</v>
      </c>
    </row>
    <row r="112" spans="1:19" outlineLevel="1" x14ac:dyDescent="0.25">
      <c r="A112" s="25" t="str">
        <f t="shared" si="1"/>
        <v>S0015_1D</v>
      </c>
      <c r="C112" s="21" t="s">
        <v>248</v>
      </c>
      <c r="D112" s="21" t="s">
        <v>709</v>
      </c>
      <c r="E112" s="21" t="s">
        <v>710</v>
      </c>
      <c r="F112" s="21" t="s">
        <v>711</v>
      </c>
      <c r="G112" s="21" t="s">
        <v>548</v>
      </c>
      <c r="H112" s="29">
        <v>1580</v>
      </c>
      <c r="I112" s="27">
        <v>2321</v>
      </c>
      <c r="J112" s="21">
        <v>0</v>
      </c>
      <c r="K112" s="21">
        <v>384</v>
      </c>
      <c r="L112" s="27">
        <v>1937</v>
      </c>
      <c r="M112" s="21">
        <v>0</v>
      </c>
      <c r="N112" s="21">
        <v>0</v>
      </c>
      <c r="O112" s="21">
        <v>0</v>
      </c>
    </row>
    <row r="113" spans="1:19" outlineLevel="1" x14ac:dyDescent="0.25">
      <c r="A113" s="25" t="str">
        <f t="shared" si="1"/>
        <v>S0015_2A</v>
      </c>
      <c r="C113" s="21" t="s">
        <v>248</v>
      </c>
      <c r="D113" s="21" t="s">
        <v>712</v>
      </c>
      <c r="E113" s="21" t="s">
        <v>696</v>
      </c>
      <c r="F113" s="21" t="s">
        <v>644</v>
      </c>
      <c r="G113" s="21" t="s">
        <v>548</v>
      </c>
      <c r="H113" s="21">
        <v>965</v>
      </c>
      <c r="I113" s="27">
        <v>1600</v>
      </c>
      <c r="J113" s="21">
        <v>0</v>
      </c>
      <c r="K113" s="27">
        <v>1600</v>
      </c>
      <c r="L113" s="21">
        <v>0</v>
      </c>
      <c r="M113" s="21">
        <v>0</v>
      </c>
      <c r="N113" s="21">
        <v>0</v>
      </c>
      <c r="O113" s="21">
        <v>0</v>
      </c>
    </row>
    <row r="114" spans="1:19" outlineLevel="1" x14ac:dyDescent="0.25">
      <c r="A114" s="25" t="str">
        <f t="shared" si="1"/>
        <v>S0015_2D</v>
      </c>
      <c r="C114" s="21" t="s">
        <v>248</v>
      </c>
      <c r="D114" s="21" t="s">
        <v>713</v>
      </c>
      <c r="E114" s="21" t="s">
        <v>714</v>
      </c>
      <c r="F114" s="21" t="s">
        <v>565</v>
      </c>
      <c r="G114" s="21" t="s">
        <v>548</v>
      </c>
      <c r="H114" s="29">
        <v>1100</v>
      </c>
      <c r="I114" s="27">
        <v>1600</v>
      </c>
      <c r="J114" s="21">
        <v>0</v>
      </c>
      <c r="K114" s="21">
        <v>299</v>
      </c>
      <c r="L114" s="27">
        <v>1301</v>
      </c>
      <c r="M114" s="21">
        <v>0</v>
      </c>
      <c r="N114" s="21">
        <v>0</v>
      </c>
      <c r="O114" s="21">
        <v>0</v>
      </c>
    </row>
    <row r="115" spans="1:19" outlineLevel="1" x14ac:dyDescent="0.25">
      <c r="A115" s="25" t="str">
        <f t="shared" si="1"/>
        <v>S0015_2E</v>
      </c>
      <c r="C115" s="21" t="s">
        <v>248</v>
      </c>
      <c r="D115" s="21" t="s">
        <v>715</v>
      </c>
      <c r="E115" s="21" t="s">
        <v>649</v>
      </c>
      <c r="F115" s="21" t="s">
        <v>565</v>
      </c>
      <c r="G115" s="21" t="s">
        <v>548</v>
      </c>
      <c r="H115" s="29">
        <v>1080</v>
      </c>
      <c r="I115" s="27">
        <v>1600</v>
      </c>
      <c r="J115" s="21">
        <v>0</v>
      </c>
      <c r="K115" s="21">
        <v>57</v>
      </c>
      <c r="L115" s="27">
        <v>1543</v>
      </c>
      <c r="M115" s="21">
        <v>0</v>
      </c>
      <c r="N115" s="21">
        <v>0</v>
      </c>
      <c r="O115" s="21">
        <v>0</v>
      </c>
    </row>
    <row r="116" spans="1:19" outlineLevel="1" x14ac:dyDescent="0.25">
      <c r="A116" s="25" t="str">
        <f t="shared" si="1"/>
        <v>S0015_3A</v>
      </c>
      <c r="C116" s="21" t="s">
        <v>248</v>
      </c>
      <c r="D116" s="21" t="s">
        <v>716</v>
      </c>
      <c r="E116" s="21" t="s">
        <v>700</v>
      </c>
      <c r="F116" s="21" t="s">
        <v>644</v>
      </c>
      <c r="G116" s="21" t="s">
        <v>548</v>
      </c>
      <c r="H116" s="21">
        <v>965</v>
      </c>
      <c r="I116" s="27">
        <v>1600</v>
      </c>
      <c r="J116" s="21">
        <v>0</v>
      </c>
      <c r="K116" s="27">
        <v>1600</v>
      </c>
      <c r="L116" s="21">
        <v>0</v>
      </c>
      <c r="M116" s="21">
        <v>0</v>
      </c>
      <c r="N116" s="21">
        <v>0</v>
      </c>
      <c r="O116" s="21">
        <v>0</v>
      </c>
    </row>
    <row r="117" spans="1:19" outlineLevel="1" x14ac:dyDescent="0.25">
      <c r="A117" s="25" t="str">
        <f t="shared" si="1"/>
        <v>S0015_3C</v>
      </c>
      <c r="C117" s="21" t="s">
        <v>248</v>
      </c>
      <c r="D117" s="21" t="s">
        <v>717</v>
      </c>
      <c r="E117" s="21" t="s">
        <v>718</v>
      </c>
      <c r="F117" s="21" t="s">
        <v>719</v>
      </c>
      <c r="G117" s="21" t="s">
        <v>548</v>
      </c>
      <c r="H117" s="29">
        <v>1280</v>
      </c>
      <c r="I117" s="27">
        <v>1925</v>
      </c>
      <c r="J117" s="21">
        <v>0</v>
      </c>
      <c r="K117" s="21">
        <v>469</v>
      </c>
      <c r="L117" s="27">
        <v>1456</v>
      </c>
      <c r="M117" s="21">
        <v>0</v>
      </c>
      <c r="N117" s="21">
        <v>0</v>
      </c>
      <c r="O117" s="21">
        <v>0</v>
      </c>
    </row>
    <row r="118" spans="1:19" outlineLevel="1" x14ac:dyDescent="0.25">
      <c r="A118" s="25" t="str">
        <f t="shared" si="1"/>
        <v>S0015_3D</v>
      </c>
      <c r="C118" s="21" t="s">
        <v>248</v>
      </c>
      <c r="D118" s="21" t="s">
        <v>720</v>
      </c>
      <c r="E118" s="21" t="s">
        <v>721</v>
      </c>
      <c r="F118" s="21" t="s">
        <v>565</v>
      </c>
      <c r="G118" s="21" t="s">
        <v>548</v>
      </c>
      <c r="H118" s="29">
        <v>1100</v>
      </c>
      <c r="I118" s="27">
        <v>1177</v>
      </c>
      <c r="J118" s="21">
        <v>0</v>
      </c>
      <c r="K118" s="21">
        <v>12</v>
      </c>
      <c r="L118" s="27">
        <v>1165</v>
      </c>
      <c r="M118" s="21">
        <v>0</v>
      </c>
      <c r="N118" s="21">
        <v>0</v>
      </c>
      <c r="O118" s="21">
        <v>0</v>
      </c>
    </row>
    <row r="119" spans="1:19" outlineLevel="1" x14ac:dyDescent="0.25">
      <c r="A119" s="25" t="str">
        <f t="shared" si="1"/>
        <v>S0015_3E</v>
      </c>
      <c r="C119" s="21" t="s">
        <v>248</v>
      </c>
      <c r="D119" s="21" t="s">
        <v>722</v>
      </c>
      <c r="E119" s="21" t="s">
        <v>659</v>
      </c>
      <c r="F119" s="21" t="s">
        <v>565</v>
      </c>
      <c r="G119" s="21" t="s">
        <v>548</v>
      </c>
      <c r="H119" s="29">
        <v>1080</v>
      </c>
      <c r="I119" s="27">
        <v>1650</v>
      </c>
      <c r="J119" s="21">
        <v>0</v>
      </c>
      <c r="K119" s="21">
        <v>432</v>
      </c>
      <c r="L119" s="27">
        <v>1168</v>
      </c>
      <c r="M119" s="21">
        <v>0</v>
      </c>
      <c r="N119" s="21">
        <v>50</v>
      </c>
      <c r="O119" s="21">
        <v>0</v>
      </c>
    </row>
    <row r="120" spans="1:19" outlineLevel="1" x14ac:dyDescent="0.25">
      <c r="A120" s="25" t="str">
        <f t="shared" si="1"/>
        <v>S0015_2B</v>
      </c>
      <c r="C120" s="21" t="s">
        <v>248</v>
      </c>
      <c r="D120" s="21" t="s">
        <v>723</v>
      </c>
      <c r="E120" s="21" t="s">
        <v>698</v>
      </c>
      <c r="F120" s="21" t="s">
        <v>719</v>
      </c>
      <c r="G120" s="21" t="s">
        <v>548</v>
      </c>
      <c r="H120" s="29">
        <v>1000</v>
      </c>
      <c r="I120" s="27">
        <v>1908</v>
      </c>
      <c r="J120" s="21">
        <v>0</v>
      </c>
      <c r="K120" s="21">
        <v>65</v>
      </c>
      <c r="L120" s="27">
        <v>1843</v>
      </c>
      <c r="M120" s="21">
        <v>0</v>
      </c>
      <c r="N120" s="21">
        <v>0</v>
      </c>
      <c r="O120" s="21">
        <v>0</v>
      </c>
    </row>
    <row r="121" spans="1:19" outlineLevel="1" x14ac:dyDescent="0.25">
      <c r="A121" s="25" t="str">
        <f t="shared" si="1"/>
        <v>S0015_1E</v>
      </c>
      <c r="C121" s="21" t="s">
        <v>248</v>
      </c>
      <c r="D121" s="21" t="s">
        <v>2</v>
      </c>
      <c r="E121" s="21" t="s">
        <v>661</v>
      </c>
      <c r="F121" s="21" t="s">
        <v>644</v>
      </c>
      <c r="G121" s="26" t="s">
        <v>620</v>
      </c>
      <c r="H121" s="29">
        <v>1080</v>
      </c>
      <c r="I121" s="21" t="s">
        <v>2</v>
      </c>
      <c r="J121" s="21" t="s">
        <v>2</v>
      </c>
      <c r="K121" s="21" t="s">
        <v>2</v>
      </c>
      <c r="L121" s="21" t="s">
        <v>2</v>
      </c>
      <c r="M121" s="21" t="s">
        <v>2</v>
      </c>
      <c r="N121" s="21" t="s">
        <v>2</v>
      </c>
      <c r="O121" s="21" t="s">
        <v>2</v>
      </c>
    </row>
    <row r="122" spans="1:19" outlineLevel="1" x14ac:dyDescent="0.25">
      <c r="A122" s="25" t="str">
        <f t="shared" si="1"/>
        <v>S0015_2C</v>
      </c>
      <c r="C122" s="21" t="s">
        <v>248</v>
      </c>
      <c r="D122" s="21" t="s">
        <v>2</v>
      </c>
      <c r="E122" s="21" t="s">
        <v>724</v>
      </c>
      <c r="F122" s="21" t="s">
        <v>725</v>
      </c>
      <c r="G122" s="26" t="s">
        <v>620</v>
      </c>
      <c r="H122" s="29">
        <v>1280</v>
      </c>
      <c r="I122" s="21" t="s">
        <v>2</v>
      </c>
      <c r="J122" s="21" t="s">
        <v>2</v>
      </c>
      <c r="K122" s="21" t="s">
        <v>2</v>
      </c>
      <c r="L122" s="21" t="s">
        <v>2</v>
      </c>
      <c r="M122" s="21" t="s">
        <v>2</v>
      </c>
      <c r="N122" s="21" t="s">
        <v>2</v>
      </c>
      <c r="O122" s="21" t="s">
        <v>2</v>
      </c>
    </row>
    <row r="123" spans="1:19" outlineLevel="1" x14ac:dyDescent="0.25">
      <c r="A123" s="25" t="str">
        <f t="shared" si="1"/>
        <v>S0015_3B</v>
      </c>
      <c r="C123" s="21" t="s">
        <v>248</v>
      </c>
      <c r="D123" s="21" t="s">
        <v>2</v>
      </c>
      <c r="E123" s="21" t="s">
        <v>702</v>
      </c>
      <c r="F123" s="21" t="s">
        <v>719</v>
      </c>
      <c r="G123" s="26" t="s">
        <v>620</v>
      </c>
      <c r="H123" s="29">
        <v>1200</v>
      </c>
      <c r="I123" s="21" t="s">
        <v>2</v>
      </c>
      <c r="J123" s="21" t="s">
        <v>2</v>
      </c>
      <c r="K123" s="21" t="s">
        <v>2</v>
      </c>
      <c r="L123" s="21" t="s">
        <v>2</v>
      </c>
      <c r="M123" s="21" t="s">
        <v>2</v>
      </c>
      <c r="N123" s="21" t="s">
        <v>2</v>
      </c>
      <c r="O123" s="21" t="s">
        <v>2</v>
      </c>
    </row>
    <row r="124" spans="1:19" outlineLevel="1" x14ac:dyDescent="0.25">
      <c r="A124" s="25" t="str">
        <f t="shared" si="1"/>
        <v>S0015_1B</v>
      </c>
      <c r="C124" s="21" t="s">
        <v>248</v>
      </c>
      <c r="D124" s="21" t="s">
        <v>2</v>
      </c>
      <c r="E124" s="21" t="s">
        <v>694</v>
      </c>
      <c r="F124" s="21" t="s">
        <v>726</v>
      </c>
      <c r="G124" s="26" t="s">
        <v>620</v>
      </c>
      <c r="H124" s="21">
        <v>400</v>
      </c>
      <c r="I124" s="21" t="s">
        <v>2</v>
      </c>
      <c r="J124" s="21" t="s">
        <v>2</v>
      </c>
      <c r="K124" s="21" t="s">
        <v>2</v>
      </c>
      <c r="L124" s="21" t="s">
        <v>2</v>
      </c>
      <c r="M124" s="21" t="s">
        <v>2</v>
      </c>
      <c r="N124" s="21" t="s">
        <v>2</v>
      </c>
      <c r="O124" s="21" t="s">
        <v>2</v>
      </c>
    </row>
    <row r="125" spans="1:19" outlineLevel="1" x14ac:dyDescent="0.25">
      <c r="A125" s="25" t="str">
        <f t="shared" si="1"/>
        <v>S0016_1721</v>
      </c>
      <c r="C125" s="21" t="s">
        <v>249</v>
      </c>
      <c r="D125" s="21" t="s">
        <v>727</v>
      </c>
      <c r="E125" s="21">
        <v>1721</v>
      </c>
      <c r="F125" s="21" t="s">
        <v>644</v>
      </c>
      <c r="G125" s="21" t="s">
        <v>548</v>
      </c>
      <c r="H125" s="21">
        <v>935</v>
      </c>
      <c r="I125" s="27">
        <v>1500</v>
      </c>
      <c r="J125" s="21">
        <v>0</v>
      </c>
      <c r="K125" s="27">
        <v>1500</v>
      </c>
      <c r="L125" s="21">
        <v>0</v>
      </c>
      <c r="M125" s="21">
        <v>0</v>
      </c>
      <c r="N125" s="21">
        <v>0</v>
      </c>
      <c r="O125" s="21">
        <v>0</v>
      </c>
      <c r="S125" s="28"/>
    </row>
    <row r="126" spans="1:19" outlineLevel="1" x14ac:dyDescent="0.25">
      <c r="A126" s="25" t="str">
        <f t="shared" si="1"/>
        <v>S0016_1723</v>
      </c>
      <c r="C126" s="21" t="s">
        <v>249</v>
      </c>
      <c r="D126" s="21" t="s">
        <v>728</v>
      </c>
      <c r="E126" s="21">
        <v>1723</v>
      </c>
      <c r="F126" s="21" t="s">
        <v>686</v>
      </c>
      <c r="G126" s="21" t="s">
        <v>548</v>
      </c>
      <c r="H126" s="29">
        <v>1271</v>
      </c>
      <c r="I126" s="27">
        <v>1908</v>
      </c>
      <c r="J126" s="21">
        <v>0</v>
      </c>
      <c r="K126" s="21">
        <v>0</v>
      </c>
      <c r="L126" s="27">
        <v>1908</v>
      </c>
      <c r="M126" s="21">
        <v>0</v>
      </c>
      <c r="N126" s="21">
        <v>0</v>
      </c>
      <c r="O126" s="21">
        <v>0</v>
      </c>
    </row>
    <row r="127" spans="1:19" outlineLevel="1" x14ac:dyDescent="0.25">
      <c r="A127" s="25" t="str">
        <f t="shared" si="1"/>
        <v>S0016_1727</v>
      </c>
      <c r="C127" s="21" t="s">
        <v>249</v>
      </c>
      <c r="D127" s="21" t="s">
        <v>729</v>
      </c>
      <c r="E127" s="21">
        <v>1727</v>
      </c>
      <c r="F127" s="21" t="s">
        <v>644</v>
      </c>
      <c r="G127" s="21" t="s">
        <v>548</v>
      </c>
      <c r="H127" s="21">
        <v>848</v>
      </c>
      <c r="I127" s="27">
        <v>1600</v>
      </c>
      <c r="J127" s="21">
        <v>0</v>
      </c>
      <c r="K127" s="21">
        <v>0</v>
      </c>
      <c r="L127" s="27">
        <v>1600</v>
      </c>
      <c r="M127" s="21">
        <v>0</v>
      </c>
      <c r="N127" s="21">
        <v>0</v>
      </c>
      <c r="O127" s="21">
        <v>0</v>
      </c>
    </row>
    <row r="128" spans="1:19" outlineLevel="1" x14ac:dyDescent="0.25">
      <c r="A128" s="25" t="str">
        <f t="shared" si="1"/>
        <v>S0016_1729</v>
      </c>
      <c r="C128" s="21" t="s">
        <v>249</v>
      </c>
      <c r="D128" s="21" t="s">
        <v>730</v>
      </c>
      <c r="E128" s="21">
        <v>1729</v>
      </c>
      <c r="F128" s="21" t="s">
        <v>644</v>
      </c>
      <c r="G128" s="21" t="s">
        <v>548</v>
      </c>
      <c r="H128" s="21">
        <v>848</v>
      </c>
      <c r="I128" s="27">
        <v>1584</v>
      </c>
      <c r="J128" s="21">
        <v>0</v>
      </c>
      <c r="K128" s="21">
        <v>633</v>
      </c>
      <c r="L128" s="21">
        <v>951</v>
      </c>
      <c r="M128" s="21">
        <v>0</v>
      </c>
      <c r="N128" s="21">
        <v>0</v>
      </c>
      <c r="O128" s="21">
        <v>0</v>
      </c>
    </row>
    <row r="129" spans="1:19" outlineLevel="1" x14ac:dyDescent="0.25">
      <c r="A129" s="25" t="str">
        <f t="shared" si="1"/>
        <v>S0016_1733</v>
      </c>
      <c r="C129" s="21" t="s">
        <v>249</v>
      </c>
      <c r="D129" s="21" t="s">
        <v>731</v>
      </c>
      <c r="E129" s="21">
        <v>1733</v>
      </c>
      <c r="F129" s="21" t="s">
        <v>686</v>
      </c>
      <c r="G129" s="21" t="s">
        <v>548</v>
      </c>
      <c r="H129" s="29">
        <v>1207</v>
      </c>
      <c r="I129" s="27">
        <v>1908</v>
      </c>
      <c r="J129" s="21">
        <v>0</v>
      </c>
      <c r="K129" s="21">
        <v>139</v>
      </c>
      <c r="L129" s="27">
        <v>1769</v>
      </c>
      <c r="M129" s="21">
        <v>0</v>
      </c>
      <c r="N129" s="21">
        <v>0</v>
      </c>
      <c r="O129" s="21">
        <v>0</v>
      </c>
    </row>
    <row r="130" spans="1:19" outlineLevel="1" x14ac:dyDescent="0.25">
      <c r="A130" s="25" t="str">
        <f t="shared" si="1"/>
        <v>S0016_1735</v>
      </c>
      <c r="C130" s="21" t="s">
        <v>249</v>
      </c>
      <c r="D130" s="21" t="s">
        <v>732</v>
      </c>
      <c r="E130" s="21">
        <v>1735</v>
      </c>
      <c r="F130" s="21" t="s">
        <v>644</v>
      </c>
      <c r="G130" s="21" t="s">
        <v>548</v>
      </c>
      <c r="H130" s="21">
        <v>827</v>
      </c>
      <c r="I130" s="27">
        <v>1600</v>
      </c>
      <c r="J130" s="21">
        <v>0</v>
      </c>
      <c r="K130" s="21">
        <v>350</v>
      </c>
      <c r="L130" s="27">
        <v>1250</v>
      </c>
      <c r="M130" s="21">
        <v>0</v>
      </c>
      <c r="N130" s="21">
        <v>0</v>
      </c>
      <c r="O130" s="21">
        <v>0</v>
      </c>
    </row>
    <row r="131" spans="1:19" outlineLevel="1" x14ac:dyDescent="0.25">
      <c r="A131" s="25" t="str">
        <f t="shared" si="1"/>
        <v>S0016_1725</v>
      </c>
      <c r="C131" s="21" t="s">
        <v>249</v>
      </c>
      <c r="D131" s="21" t="s">
        <v>2</v>
      </c>
      <c r="E131" s="21">
        <v>1725</v>
      </c>
      <c r="F131" s="21" t="s">
        <v>686</v>
      </c>
      <c r="G131" s="26" t="s">
        <v>620</v>
      </c>
      <c r="H131" s="29">
        <v>1271</v>
      </c>
      <c r="I131" s="21" t="s">
        <v>2</v>
      </c>
      <c r="J131" s="21" t="s">
        <v>2</v>
      </c>
      <c r="K131" s="21" t="s">
        <v>2</v>
      </c>
      <c r="L131" s="21" t="s">
        <v>2</v>
      </c>
      <c r="M131" s="21" t="s">
        <v>2</v>
      </c>
      <c r="N131" s="21" t="s">
        <v>2</v>
      </c>
      <c r="O131" s="21" t="s">
        <v>2</v>
      </c>
    </row>
    <row r="132" spans="1:19" outlineLevel="1" x14ac:dyDescent="0.25">
      <c r="A132" s="25" t="str">
        <f t="shared" si="1"/>
        <v>S0016_1731</v>
      </c>
      <c r="C132" s="21" t="s">
        <v>249</v>
      </c>
      <c r="D132" s="21" t="s">
        <v>2</v>
      </c>
      <c r="E132" s="21">
        <v>1731</v>
      </c>
      <c r="F132" s="21" t="s">
        <v>686</v>
      </c>
      <c r="G132" s="26" t="s">
        <v>620</v>
      </c>
      <c r="H132" s="29">
        <v>1231</v>
      </c>
      <c r="I132" s="21" t="s">
        <v>2</v>
      </c>
      <c r="J132" s="21" t="s">
        <v>2</v>
      </c>
      <c r="K132" s="21" t="s">
        <v>2</v>
      </c>
      <c r="L132" s="21" t="s">
        <v>2</v>
      </c>
      <c r="M132" s="21" t="s">
        <v>2</v>
      </c>
      <c r="N132" s="21" t="s">
        <v>2</v>
      </c>
      <c r="O132" s="21" t="s">
        <v>2</v>
      </c>
    </row>
    <row r="133" spans="1:19" outlineLevel="1" x14ac:dyDescent="0.25">
      <c r="A133" s="25" t="str">
        <f t="shared" si="1"/>
        <v>S0017_71A</v>
      </c>
      <c r="C133" s="21" t="s">
        <v>250</v>
      </c>
      <c r="D133" s="21" t="s">
        <v>733</v>
      </c>
      <c r="E133" s="21" t="s">
        <v>734</v>
      </c>
      <c r="F133" s="21" t="s">
        <v>565</v>
      </c>
      <c r="G133" s="21" t="s">
        <v>548</v>
      </c>
      <c r="H133" s="21">
        <v>960</v>
      </c>
      <c r="I133" s="27">
        <v>1584</v>
      </c>
      <c r="J133" s="21">
        <v>0</v>
      </c>
      <c r="K133" s="21">
        <v>281</v>
      </c>
      <c r="L133" s="27">
        <v>1303</v>
      </c>
      <c r="M133" s="21">
        <v>0</v>
      </c>
      <c r="N133" s="21">
        <v>0</v>
      </c>
      <c r="O133" s="21">
        <v>0</v>
      </c>
    </row>
    <row r="134" spans="1:19" outlineLevel="1" x14ac:dyDescent="0.25">
      <c r="A134" s="25" t="str">
        <f t="shared" si="1"/>
        <v>S0017_71B</v>
      </c>
      <c r="C134" s="21" t="s">
        <v>250</v>
      </c>
      <c r="D134" s="21" t="s">
        <v>735</v>
      </c>
      <c r="E134" s="21" t="s">
        <v>736</v>
      </c>
      <c r="F134" s="21" t="s">
        <v>565</v>
      </c>
      <c r="G134" s="21" t="s">
        <v>548</v>
      </c>
      <c r="H134" s="21">
        <v>911</v>
      </c>
      <c r="I134" s="27">
        <v>1584</v>
      </c>
      <c r="J134" s="21">
        <v>0</v>
      </c>
      <c r="K134" s="21">
        <v>0</v>
      </c>
      <c r="L134" s="27">
        <v>1584</v>
      </c>
      <c r="M134" s="21">
        <v>0</v>
      </c>
      <c r="N134" s="21">
        <v>0</v>
      </c>
      <c r="O134" s="21">
        <v>0</v>
      </c>
    </row>
    <row r="135" spans="1:19" outlineLevel="1" x14ac:dyDescent="0.25">
      <c r="A135" s="25" t="str">
        <f t="shared" si="1"/>
        <v>S0017_71C</v>
      </c>
      <c r="C135" s="21" t="s">
        <v>250</v>
      </c>
      <c r="D135" s="21" t="s">
        <v>737</v>
      </c>
      <c r="E135" s="21" t="s">
        <v>738</v>
      </c>
      <c r="F135" s="21" t="s">
        <v>711</v>
      </c>
      <c r="G135" s="21" t="s">
        <v>548</v>
      </c>
      <c r="H135" s="29">
        <v>1751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</row>
    <row r="136" spans="1:19" outlineLevel="1" x14ac:dyDescent="0.25">
      <c r="A136" s="25" t="str">
        <f t="shared" si="1"/>
        <v>S0017_71D</v>
      </c>
      <c r="C136" s="21" t="s">
        <v>250</v>
      </c>
      <c r="D136" s="21" t="s">
        <v>739</v>
      </c>
      <c r="E136" s="21" t="s">
        <v>740</v>
      </c>
      <c r="F136" s="21" t="s">
        <v>642</v>
      </c>
      <c r="G136" s="21" t="s">
        <v>548</v>
      </c>
      <c r="H136" s="29">
        <v>1575</v>
      </c>
      <c r="I136" s="27">
        <v>2371</v>
      </c>
      <c r="J136" s="21">
        <v>0</v>
      </c>
      <c r="K136" s="21">
        <v>645</v>
      </c>
      <c r="L136" s="27">
        <v>1676</v>
      </c>
      <c r="M136" s="21">
        <v>50</v>
      </c>
      <c r="N136" s="21">
        <v>0</v>
      </c>
      <c r="O136" s="21">
        <v>0</v>
      </c>
    </row>
    <row r="137" spans="1:19" outlineLevel="1" x14ac:dyDescent="0.25">
      <c r="A137" s="25" t="str">
        <f t="shared" ref="A137:A200" si="2">LEFT(C137,5)&amp;"_"&amp;SUBSTITUTE(TRIM(E137)," ","")</f>
        <v>S0017_71E</v>
      </c>
      <c r="C137" s="21" t="s">
        <v>250</v>
      </c>
      <c r="D137" s="21" t="s">
        <v>741</v>
      </c>
      <c r="E137" s="21" t="s">
        <v>742</v>
      </c>
      <c r="F137" s="21" t="s">
        <v>711</v>
      </c>
      <c r="G137" s="21" t="s">
        <v>548</v>
      </c>
      <c r="H137" s="29">
        <v>1634</v>
      </c>
      <c r="I137" s="27">
        <v>2321</v>
      </c>
      <c r="J137" s="21">
        <v>0</v>
      </c>
      <c r="K137" s="21">
        <v>491</v>
      </c>
      <c r="L137" s="27">
        <v>1830</v>
      </c>
      <c r="M137" s="21">
        <v>0</v>
      </c>
      <c r="N137" s="21">
        <v>0</v>
      </c>
      <c r="O137" s="21">
        <v>0</v>
      </c>
      <c r="S137" s="28"/>
    </row>
    <row r="138" spans="1:19" outlineLevel="1" x14ac:dyDescent="0.25">
      <c r="A138" s="25" t="str">
        <f t="shared" si="2"/>
        <v>S0017_73A</v>
      </c>
      <c r="C138" s="21" t="s">
        <v>250</v>
      </c>
      <c r="D138" s="21" t="s">
        <v>743</v>
      </c>
      <c r="E138" s="21" t="s">
        <v>744</v>
      </c>
      <c r="F138" s="21" t="s">
        <v>711</v>
      </c>
      <c r="G138" s="21" t="s">
        <v>548</v>
      </c>
      <c r="H138" s="29">
        <v>1575</v>
      </c>
      <c r="I138" s="27">
        <v>2400</v>
      </c>
      <c r="J138" s="21">
        <v>0</v>
      </c>
      <c r="K138" s="21">
        <v>0</v>
      </c>
      <c r="L138" s="27">
        <v>2400</v>
      </c>
      <c r="M138" s="21">
        <v>0</v>
      </c>
      <c r="N138" s="21">
        <v>0</v>
      </c>
      <c r="O138" s="21">
        <v>0</v>
      </c>
      <c r="S138" s="28"/>
    </row>
    <row r="139" spans="1:19" outlineLevel="1" x14ac:dyDescent="0.25">
      <c r="A139" s="25" t="str">
        <f t="shared" si="2"/>
        <v>S0017_73B</v>
      </c>
      <c r="C139" s="21" t="s">
        <v>250</v>
      </c>
      <c r="D139" s="21" t="s">
        <v>745</v>
      </c>
      <c r="E139" s="21" t="s">
        <v>746</v>
      </c>
      <c r="F139" s="21" t="s">
        <v>711</v>
      </c>
      <c r="G139" s="21" t="s">
        <v>548</v>
      </c>
      <c r="H139" s="29">
        <v>1634</v>
      </c>
      <c r="I139" s="27">
        <v>1925</v>
      </c>
      <c r="J139" s="21">
        <v>0</v>
      </c>
      <c r="K139" s="27">
        <v>1138</v>
      </c>
      <c r="L139" s="21">
        <v>787</v>
      </c>
      <c r="M139" s="21">
        <v>0</v>
      </c>
      <c r="N139" s="21">
        <v>0</v>
      </c>
      <c r="O139" s="21">
        <v>0</v>
      </c>
      <c r="S139" s="28"/>
    </row>
    <row r="140" spans="1:19" outlineLevel="1" x14ac:dyDescent="0.25">
      <c r="A140" s="25" t="str">
        <f t="shared" si="2"/>
        <v>S0017_73C</v>
      </c>
      <c r="C140" s="21" t="s">
        <v>250</v>
      </c>
      <c r="D140" s="21" t="s">
        <v>747</v>
      </c>
      <c r="E140" s="21" t="s">
        <v>748</v>
      </c>
      <c r="F140" s="21" t="s">
        <v>565</v>
      </c>
      <c r="G140" s="21" t="s">
        <v>548</v>
      </c>
      <c r="H140" s="21">
        <v>960</v>
      </c>
      <c r="I140" s="27">
        <v>1584</v>
      </c>
      <c r="J140" s="21">
        <v>0</v>
      </c>
      <c r="K140" s="21">
        <v>409</v>
      </c>
      <c r="L140" s="27">
        <v>1175</v>
      </c>
      <c r="M140" s="21">
        <v>0</v>
      </c>
      <c r="N140" s="21">
        <v>0</v>
      </c>
      <c r="O140" s="21">
        <v>0</v>
      </c>
    </row>
    <row r="141" spans="1:19" outlineLevel="1" x14ac:dyDescent="0.25">
      <c r="A141" s="25" t="str">
        <f t="shared" si="2"/>
        <v>S0017_73E</v>
      </c>
      <c r="C141" s="21" t="s">
        <v>250</v>
      </c>
      <c r="D141" s="21" t="s">
        <v>749</v>
      </c>
      <c r="E141" s="21" t="s">
        <v>750</v>
      </c>
      <c r="F141" s="21" t="s">
        <v>711</v>
      </c>
      <c r="G141" s="21" t="s">
        <v>548</v>
      </c>
      <c r="H141" s="29">
        <v>1751</v>
      </c>
      <c r="I141" s="27">
        <v>1900</v>
      </c>
      <c r="J141" s="21">
        <v>0</v>
      </c>
      <c r="K141" s="21">
        <v>801</v>
      </c>
      <c r="L141" s="27">
        <v>1099</v>
      </c>
      <c r="M141" s="21">
        <v>0</v>
      </c>
      <c r="N141" s="21">
        <v>0</v>
      </c>
      <c r="O141" s="21">
        <v>0</v>
      </c>
      <c r="S141" s="28"/>
    </row>
    <row r="142" spans="1:19" outlineLevel="1" x14ac:dyDescent="0.25">
      <c r="A142" s="25" t="str">
        <f t="shared" si="2"/>
        <v>S0017_73D</v>
      </c>
      <c r="C142" s="21" t="s">
        <v>250</v>
      </c>
      <c r="D142" s="21" t="s">
        <v>751</v>
      </c>
      <c r="E142" s="21" t="s">
        <v>752</v>
      </c>
      <c r="F142" s="21" t="s">
        <v>565</v>
      </c>
      <c r="G142" s="21" t="s">
        <v>548</v>
      </c>
      <c r="H142" s="21">
        <v>911</v>
      </c>
      <c r="I142" s="27">
        <v>1584</v>
      </c>
      <c r="J142" s="21">
        <v>0</v>
      </c>
      <c r="K142" s="21">
        <v>323</v>
      </c>
      <c r="L142" s="27">
        <v>1261</v>
      </c>
      <c r="M142" s="21">
        <v>0</v>
      </c>
      <c r="N142" s="21">
        <v>0</v>
      </c>
      <c r="O142" s="21">
        <v>0</v>
      </c>
      <c r="S142" s="28"/>
    </row>
    <row r="143" spans="1:19" outlineLevel="1" x14ac:dyDescent="0.25">
      <c r="A143" s="25" t="str">
        <f t="shared" si="2"/>
        <v>S0018_90A</v>
      </c>
      <c r="C143" s="21" t="s">
        <v>251</v>
      </c>
      <c r="D143" s="21" t="s">
        <v>753</v>
      </c>
      <c r="E143" s="21" t="s">
        <v>754</v>
      </c>
      <c r="F143" s="21" t="s">
        <v>565</v>
      </c>
      <c r="G143" s="21" t="s">
        <v>548</v>
      </c>
      <c r="H143" s="21">
        <v>954</v>
      </c>
      <c r="I143" s="27">
        <v>1600</v>
      </c>
      <c r="J143" s="21">
        <v>0</v>
      </c>
      <c r="K143" s="27">
        <v>1600</v>
      </c>
      <c r="L143" s="21">
        <v>0</v>
      </c>
      <c r="M143" s="21">
        <v>0</v>
      </c>
      <c r="N143" s="21">
        <v>0</v>
      </c>
      <c r="O143" s="21">
        <v>0</v>
      </c>
    </row>
    <row r="144" spans="1:19" outlineLevel="1" x14ac:dyDescent="0.25">
      <c r="A144" s="25" t="str">
        <f t="shared" si="2"/>
        <v>S0018_90B</v>
      </c>
      <c r="C144" s="21" t="s">
        <v>251</v>
      </c>
      <c r="D144" s="21" t="s">
        <v>755</v>
      </c>
      <c r="E144" s="21" t="s">
        <v>756</v>
      </c>
      <c r="F144" s="21" t="s">
        <v>565</v>
      </c>
      <c r="G144" s="21" t="s">
        <v>548</v>
      </c>
      <c r="H144" s="29">
        <v>1919</v>
      </c>
      <c r="I144" s="27">
        <v>1750</v>
      </c>
      <c r="J144" s="21">
        <v>0</v>
      </c>
      <c r="K144" s="27">
        <v>1750</v>
      </c>
      <c r="L144" s="21">
        <v>0</v>
      </c>
      <c r="M144" s="21">
        <v>0</v>
      </c>
      <c r="N144" s="21">
        <v>0</v>
      </c>
      <c r="O144" s="21">
        <v>0</v>
      </c>
    </row>
    <row r="145" spans="1:19" outlineLevel="1" x14ac:dyDescent="0.25">
      <c r="A145" s="25" t="str">
        <f t="shared" si="2"/>
        <v>S0018_90C</v>
      </c>
      <c r="C145" s="21" t="s">
        <v>251</v>
      </c>
      <c r="D145" s="21" t="s">
        <v>757</v>
      </c>
      <c r="E145" s="21" t="s">
        <v>758</v>
      </c>
      <c r="F145" s="21" t="s">
        <v>686</v>
      </c>
      <c r="G145" s="21" t="s">
        <v>548</v>
      </c>
      <c r="H145" s="29">
        <v>1601</v>
      </c>
      <c r="I145" s="27">
        <v>1908</v>
      </c>
      <c r="J145" s="21">
        <v>0</v>
      </c>
      <c r="K145" s="21">
        <v>142</v>
      </c>
      <c r="L145" s="27">
        <v>1766</v>
      </c>
      <c r="M145" s="21">
        <v>0</v>
      </c>
      <c r="N145" s="21">
        <v>0</v>
      </c>
      <c r="O145" s="21">
        <v>0</v>
      </c>
      <c r="S145" s="28"/>
    </row>
    <row r="146" spans="1:19" outlineLevel="1" x14ac:dyDescent="0.25">
      <c r="A146" s="25" t="str">
        <f t="shared" si="2"/>
        <v>S0019_1</v>
      </c>
      <c r="C146" s="21" t="s">
        <v>252</v>
      </c>
      <c r="D146" s="21" t="s">
        <v>759</v>
      </c>
      <c r="E146" s="21">
        <v>1</v>
      </c>
      <c r="F146" s="21" t="s">
        <v>760</v>
      </c>
      <c r="G146" s="21" t="s">
        <v>548</v>
      </c>
      <c r="H146" s="29">
        <v>1400</v>
      </c>
      <c r="I146" s="27">
        <v>2500</v>
      </c>
      <c r="J146" s="21">
        <v>0</v>
      </c>
      <c r="K146" s="21">
        <v>0</v>
      </c>
      <c r="L146" s="27">
        <v>2500</v>
      </c>
      <c r="M146" s="21">
        <v>0</v>
      </c>
      <c r="N146" s="21">
        <v>0</v>
      </c>
      <c r="O146" s="21">
        <v>0</v>
      </c>
    </row>
    <row r="147" spans="1:19" outlineLevel="1" x14ac:dyDescent="0.25">
      <c r="A147" s="25" t="str">
        <f t="shared" si="2"/>
        <v>S0019_2</v>
      </c>
      <c r="C147" s="21" t="s">
        <v>252</v>
      </c>
      <c r="D147" s="21" t="s">
        <v>761</v>
      </c>
      <c r="E147" s="21">
        <v>2</v>
      </c>
      <c r="F147" s="21" t="s">
        <v>760</v>
      </c>
      <c r="G147" s="21" t="s">
        <v>548</v>
      </c>
      <c r="H147" s="29">
        <v>1400</v>
      </c>
      <c r="I147" s="27">
        <v>2506</v>
      </c>
      <c r="J147" s="21">
        <v>0</v>
      </c>
      <c r="K147" s="21">
        <v>491</v>
      </c>
      <c r="L147" s="27">
        <v>2015</v>
      </c>
      <c r="M147" s="21">
        <v>0</v>
      </c>
      <c r="N147" s="21">
        <v>0</v>
      </c>
      <c r="O147" s="21">
        <v>0</v>
      </c>
    </row>
    <row r="148" spans="1:19" outlineLevel="1" x14ac:dyDescent="0.25">
      <c r="A148" s="25" t="str">
        <f t="shared" si="2"/>
        <v>S0019_Retail</v>
      </c>
      <c r="C148" s="21" t="s">
        <v>252</v>
      </c>
      <c r="D148" s="21" t="s">
        <v>2</v>
      </c>
      <c r="E148" s="21" t="s">
        <v>762</v>
      </c>
      <c r="F148" s="26" t="s">
        <v>547</v>
      </c>
      <c r="G148" s="26" t="s">
        <v>620</v>
      </c>
      <c r="H148" s="21" t="s">
        <v>2</v>
      </c>
      <c r="I148" s="21" t="s">
        <v>2</v>
      </c>
      <c r="J148" s="21" t="s">
        <v>2</v>
      </c>
      <c r="K148" s="21" t="s">
        <v>2</v>
      </c>
      <c r="L148" s="21" t="s">
        <v>2</v>
      </c>
      <c r="M148" s="21" t="s">
        <v>2</v>
      </c>
      <c r="N148" s="21" t="s">
        <v>2</v>
      </c>
      <c r="O148" s="21" t="s">
        <v>2</v>
      </c>
      <c r="S148" s="28"/>
    </row>
    <row r="149" spans="1:19" outlineLevel="1" x14ac:dyDescent="0.25">
      <c r="A149" s="25" t="str">
        <f t="shared" si="2"/>
        <v>S0019_3</v>
      </c>
      <c r="C149" s="21" t="s">
        <v>252</v>
      </c>
      <c r="D149" s="21" t="s">
        <v>2</v>
      </c>
      <c r="E149" s="21">
        <v>3</v>
      </c>
      <c r="F149" s="21" t="s">
        <v>760</v>
      </c>
      <c r="G149" s="26" t="s">
        <v>620</v>
      </c>
      <c r="H149" s="29">
        <v>1400</v>
      </c>
      <c r="I149" s="21" t="s">
        <v>2</v>
      </c>
      <c r="J149" s="21" t="s">
        <v>2</v>
      </c>
      <c r="K149" s="21" t="s">
        <v>2</v>
      </c>
      <c r="L149" s="21" t="s">
        <v>2</v>
      </c>
      <c r="M149" s="21" t="s">
        <v>2</v>
      </c>
      <c r="N149" s="21" t="s">
        <v>2</v>
      </c>
      <c r="O149" s="21" t="s">
        <v>2</v>
      </c>
    </row>
    <row r="150" spans="1:19" outlineLevel="1" x14ac:dyDescent="0.25">
      <c r="A150" s="25" t="str">
        <f t="shared" si="2"/>
        <v>S0020_Retail1</v>
      </c>
      <c r="C150" s="21" t="s">
        <v>253</v>
      </c>
      <c r="D150" s="21" t="s">
        <v>763</v>
      </c>
      <c r="E150" s="21" t="s">
        <v>546</v>
      </c>
      <c r="F150" s="26" t="s">
        <v>547</v>
      </c>
      <c r="G150" s="21" t="s">
        <v>548</v>
      </c>
      <c r="H150" s="21" t="s">
        <v>2</v>
      </c>
      <c r="I150" s="27">
        <v>2500</v>
      </c>
      <c r="J150" s="21">
        <v>0</v>
      </c>
      <c r="K150" s="27">
        <v>2500</v>
      </c>
      <c r="L150" s="21">
        <v>0</v>
      </c>
      <c r="M150" s="21">
        <v>0</v>
      </c>
      <c r="N150" s="21">
        <v>0</v>
      </c>
      <c r="O150" s="21">
        <v>0</v>
      </c>
      <c r="S150" s="28"/>
    </row>
    <row r="151" spans="1:19" outlineLevel="1" x14ac:dyDescent="0.25">
      <c r="A151" s="25" t="str">
        <f t="shared" si="2"/>
        <v>S0020_1N</v>
      </c>
      <c r="C151" s="21" t="s">
        <v>253</v>
      </c>
      <c r="D151" s="21" t="s">
        <v>2</v>
      </c>
      <c r="E151" s="21" t="s">
        <v>631</v>
      </c>
      <c r="F151" s="21" t="s">
        <v>565</v>
      </c>
      <c r="G151" s="26" t="s">
        <v>620</v>
      </c>
      <c r="H151" s="21" t="s">
        <v>2</v>
      </c>
      <c r="I151" s="21" t="s">
        <v>2</v>
      </c>
      <c r="J151" s="21" t="s">
        <v>2</v>
      </c>
      <c r="K151" s="21" t="s">
        <v>2</v>
      </c>
      <c r="L151" s="21" t="s">
        <v>2</v>
      </c>
      <c r="M151" s="21" t="s">
        <v>2</v>
      </c>
      <c r="N151" s="21" t="s">
        <v>2</v>
      </c>
      <c r="O151" s="21" t="s">
        <v>2</v>
      </c>
    </row>
    <row r="152" spans="1:19" outlineLevel="1" x14ac:dyDescent="0.25">
      <c r="A152" s="25" t="str">
        <f t="shared" si="2"/>
        <v>S0020_1S</v>
      </c>
      <c r="C152" s="21" t="s">
        <v>253</v>
      </c>
      <c r="D152" s="21" t="s">
        <v>2</v>
      </c>
      <c r="E152" s="21" t="s">
        <v>625</v>
      </c>
      <c r="F152" s="21" t="s">
        <v>565</v>
      </c>
      <c r="G152" s="26" t="s">
        <v>620</v>
      </c>
      <c r="H152" s="21" t="s">
        <v>2</v>
      </c>
      <c r="I152" s="21" t="s">
        <v>2</v>
      </c>
      <c r="J152" s="21" t="s">
        <v>2</v>
      </c>
      <c r="K152" s="21" t="s">
        <v>2</v>
      </c>
      <c r="L152" s="21" t="s">
        <v>2</v>
      </c>
      <c r="M152" s="21" t="s">
        <v>2</v>
      </c>
      <c r="N152" s="21" t="s">
        <v>2</v>
      </c>
      <c r="O152" s="21" t="s">
        <v>2</v>
      </c>
    </row>
    <row r="153" spans="1:19" outlineLevel="1" x14ac:dyDescent="0.25">
      <c r="A153" s="25" t="str">
        <f t="shared" si="2"/>
        <v>S0020_2N</v>
      </c>
      <c r="C153" s="21" t="s">
        <v>253</v>
      </c>
      <c r="D153" s="21" t="s">
        <v>2</v>
      </c>
      <c r="E153" s="21" t="s">
        <v>635</v>
      </c>
      <c r="F153" s="21" t="s">
        <v>565</v>
      </c>
      <c r="G153" s="26" t="s">
        <v>620</v>
      </c>
      <c r="H153" s="21" t="s">
        <v>2</v>
      </c>
      <c r="I153" s="21" t="s">
        <v>2</v>
      </c>
      <c r="J153" s="21" t="s">
        <v>2</v>
      </c>
      <c r="K153" s="21" t="s">
        <v>2</v>
      </c>
      <c r="L153" s="21" t="s">
        <v>2</v>
      </c>
      <c r="M153" s="21" t="s">
        <v>2</v>
      </c>
      <c r="N153" s="21" t="s">
        <v>2</v>
      </c>
      <c r="O153" s="21" t="s">
        <v>2</v>
      </c>
    </row>
    <row r="154" spans="1:19" outlineLevel="1" x14ac:dyDescent="0.25">
      <c r="A154" s="25" t="str">
        <f t="shared" si="2"/>
        <v>S0020_2S</v>
      </c>
      <c r="C154" s="21" t="s">
        <v>253</v>
      </c>
      <c r="D154" s="21" t="s">
        <v>2</v>
      </c>
      <c r="E154" s="21" t="s">
        <v>627</v>
      </c>
      <c r="F154" s="21" t="s">
        <v>565</v>
      </c>
      <c r="G154" s="26" t="s">
        <v>620</v>
      </c>
      <c r="H154" s="21" t="s">
        <v>2</v>
      </c>
      <c r="I154" s="21" t="s">
        <v>2</v>
      </c>
      <c r="J154" s="21" t="s">
        <v>2</v>
      </c>
      <c r="K154" s="21" t="s">
        <v>2</v>
      </c>
      <c r="L154" s="21" t="s">
        <v>2</v>
      </c>
      <c r="M154" s="21" t="s">
        <v>2</v>
      </c>
      <c r="N154" s="21" t="s">
        <v>2</v>
      </c>
      <c r="O154" s="21" t="s">
        <v>2</v>
      </c>
    </row>
    <row r="155" spans="1:19" outlineLevel="1" x14ac:dyDescent="0.25">
      <c r="A155" s="25" t="str">
        <f t="shared" si="2"/>
        <v>S0020_3N</v>
      </c>
      <c r="C155" s="21" t="s">
        <v>253</v>
      </c>
      <c r="D155" s="21" t="s">
        <v>2</v>
      </c>
      <c r="E155" s="21" t="s">
        <v>633</v>
      </c>
      <c r="F155" s="21" t="s">
        <v>565</v>
      </c>
      <c r="G155" s="26" t="s">
        <v>620</v>
      </c>
      <c r="H155" s="21" t="s">
        <v>2</v>
      </c>
      <c r="I155" s="21" t="s">
        <v>2</v>
      </c>
      <c r="J155" s="21" t="s">
        <v>2</v>
      </c>
      <c r="K155" s="21" t="s">
        <v>2</v>
      </c>
      <c r="L155" s="21" t="s">
        <v>2</v>
      </c>
      <c r="M155" s="21" t="s">
        <v>2</v>
      </c>
      <c r="N155" s="21" t="s">
        <v>2</v>
      </c>
      <c r="O155" s="21" t="s">
        <v>2</v>
      </c>
    </row>
    <row r="156" spans="1:19" outlineLevel="1" x14ac:dyDescent="0.25">
      <c r="A156" s="25" t="str">
        <f t="shared" si="2"/>
        <v>S0020_3S</v>
      </c>
      <c r="C156" s="21" t="s">
        <v>253</v>
      </c>
      <c r="D156" s="21" t="s">
        <v>2</v>
      </c>
      <c r="E156" s="21" t="s">
        <v>629</v>
      </c>
      <c r="F156" s="21" t="s">
        <v>565</v>
      </c>
      <c r="G156" s="26" t="s">
        <v>620</v>
      </c>
      <c r="H156" s="21" t="s">
        <v>2</v>
      </c>
      <c r="I156" s="21" t="s">
        <v>2</v>
      </c>
      <c r="J156" s="21" t="s">
        <v>2</v>
      </c>
      <c r="K156" s="21" t="s">
        <v>2</v>
      </c>
      <c r="L156" s="21" t="s">
        <v>2</v>
      </c>
      <c r="M156" s="21" t="s">
        <v>2</v>
      </c>
      <c r="N156" s="21" t="s">
        <v>2</v>
      </c>
      <c r="O156" s="21" t="s">
        <v>2</v>
      </c>
    </row>
    <row r="157" spans="1:19" outlineLevel="1" x14ac:dyDescent="0.25">
      <c r="A157" s="25" t="str">
        <f t="shared" si="2"/>
        <v>S0021_COM67Park</v>
      </c>
      <c r="C157" s="21" t="s">
        <v>764</v>
      </c>
      <c r="D157" s="21" t="s">
        <v>765</v>
      </c>
      <c r="E157" s="21" t="s">
        <v>766</v>
      </c>
      <c r="F157" s="21" t="s">
        <v>767</v>
      </c>
      <c r="G157" s="21" t="s">
        <v>548</v>
      </c>
      <c r="H157" s="21" t="s">
        <v>2</v>
      </c>
      <c r="I157" s="27">
        <v>2500</v>
      </c>
      <c r="J157" s="21">
        <v>0</v>
      </c>
      <c r="K157" s="27">
        <v>2500</v>
      </c>
      <c r="L157" s="21">
        <v>0</v>
      </c>
      <c r="M157" s="21">
        <v>0</v>
      </c>
      <c r="N157" s="21">
        <v>0</v>
      </c>
      <c r="O157" s="21">
        <v>0</v>
      </c>
    </row>
    <row r="158" spans="1:19" outlineLevel="1" x14ac:dyDescent="0.25">
      <c r="A158" s="25" t="str">
        <f t="shared" si="2"/>
        <v>S0021_201</v>
      </c>
      <c r="C158" s="21" t="s">
        <v>764</v>
      </c>
      <c r="D158" s="21" t="s">
        <v>768</v>
      </c>
      <c r="E158" s="21">
        <v>201</v>
      </c>
      <c r="F158" s="21" t="s">
        <v>565</v>
      </c>
      <c r="G158" s="21" t="s">
        <v>548</v>
      </c>
      <c r="H158" s="29">
        <v>1020</v>
      </c>
      <c r="I158" s="27">
        <v>1050</v>
      </c>
      <c r="J158" s="21">
        <v>0</v>
      </c>
      <c r="K158" s="21">
        <v>189</v>
      </c>
      <c r="L158" s="21">
        <v>861</v>
      </c>
      <c r="M158" s="21">
        <v>0</v>
      </c>
      <c r="N158" s="21">
        <v>0</v>
      </c>
      <c r="O158" s="21">
        <v>0</v>
      </c>
    </row>
    <row r="159" spans="1:19" outlineLevel="1" x14ac:dyDescent="0.25">
      <c r="A159" s="25" t="str">
        <f t="shared" si="2"/>
        <v>S0021_202</v>
      </c>
      <c r="C159" s="21" t="s">
        <v>764</v>
      </c>
      <c r="D159" s="21" t="s">
        <v>769</v>
      </c>
      <c r="E159" s="21">
        <v>202</v>
      </c>
      <c r="F159" s="21" t="s">
        <v>565</v>
      </c>
      <c r="G159" s="21" t="s">
        <v>548</v>
      </c>
      <c r="H159" s="29">
        <v>1020</v>
      </c>
      <c r="I159" s="27">
        <v>1595</v>
      </c>
      <c r="J159" s="21">
        <v>0</v>
      </c>
      <c r="K159" s="21">
        <v>0</v>
      </c>
      <c r="L159" s="27">
        <v>1595</v>
      </c>
      <c r="M159" s="21">
        <v>0</v>
      </c>
      <c r="N159" s="21">
        <v>0</v>
      </c>
      <c r="O159" s="21">
        <v>0</v>
      </c>
    </row>
    <row r="160" spans="1:19" outlineLevel="1" x14ac:dyDescent="0.25">
      <c r="A160" s="25" t="str">
        <f t="shared" si="2"/>
        <v>S0021_301</v>
      </c>
      <c r="C160" s="21" t="s">
        <v>764</v>
      </c>
      <c r="D160" s="21" t="s">
        <v>770</v>
      </c>
      <c r="E160" s="21">
        <v>301</v>
      </c>
      <c r="F160" s="21" t="s">
        <v>565</v>
      </c>
      <c r="G160" s="21" t="s">
        <v>548</v>
      </c>
      <c r="H160" s="29">
        <v>1020</v>
      </c>
      <c r="I160" s="27">
        <v>1600</v>
      </c>
      <c r="J160" s="21">
        <v>0</v>
      </c>
      <c r="K160" s="27">
        <v>1600</v>
      </c>
      <c r="L160" s="21">
        <v>0</v>
      </c>
      <c r="M160" s="21">
        <v>0</v>
      </c>
      <c r="N160" s="21">
        <v>0</v>
      </c>
      <c r="O160" s="21">
        <v>0</v>
      </c>
    </row>
    <row r="161" spans="1:18" outlineLevel="1" x14ac:dyDescent="0.25">
      <c r="A161" s="25" t="str">
        <f t="shared" si="2"/>
        <v>S0021_302</v>
      </c>
      <c r="C161" s="21" t="s">
        <v>764</v>
      </c>
      <c r="D161" s="21" t="s">
        <v>771</v>
      </c>
      <c r="E161" s="21">
        <v>302</v>
      </c>
      <c r="F161" s="21" t="s">
        <v>565</v>
      </c>
      <c r="G161" s="21" t="s">
        <v>548</v>
      </c>
      <c r="H161" s="29">
        <v>1020</v>
      </c>
      <c r="I161" s="27">
        <v>1595</v>
      </c>
      <c r="J161" s="21">
        <v>0</v>
      </c>
      <c r="K161" s="21">
        <v>0</v>
      </c>
      <c r="L161" s="27">
        <v>1595</v>
      </c>
      <c r="M161" s="21">
        <v>0</v>
      </c>
      <c r="N161" s="21">
        <v>0</v>
      </c>
      <c r="O161" s="21">
        <v>0</v>
      </c>
    </row>
    <row r="162" spans="1:18" outlineLevel="1" x14ac:dyDescent="0.25">
      <c r="A162" s="25" t="str">
        <f t="shared" si="2"/>
        <v>S0021_COM75Park</v>
      </c>
      <c r="C162" s="21" t="s">
        <v>764</v>
      </c>
      <c r="D162" s="21" t="s">
        <v>772</v>
      </c>
      <c r="E162" s="21" t="s">
        <v>773</v>
      </c>
      <c r="F162" s="21" t="s">
        <v>767</v>
      </c>
      <c r="G162" s="21" t="s">
        <v>548</v>
      </c>
      <c r="H162" s="21" t="s">
        <v>2</v>
      </c>
      <c r="I162" s="27">
        <v>2600</v>
      </c>
      <c r="J162" s="21">
        <v>0</v>
      </c>
      <c r="K162" s="27">
        <v>2600</v>
      </c>
      <c r="L162" s="21">
        <v>0</v>
      </c>
      <c r="M162" s="21">
        <v>0</v>
      </c>
      <c r="N162" s="21">
        <v>0</v>
      </c>
      <c r="O162" s="21">
        <v>0</v>
      </c>
    </row>
    <row r="163" spans="1:18" outlineLevel="1" x14ac:dyDescent="0.25">
      <c r="A163" s="25" t="str">
        <f t="shared" si="2"/>
        <v>S0022_COM83Park</v>
      </c>
      <c r="C163" s="21" t="s">
        <v>774</v>
      </c>
      <c r="D163" s="21" t="s">
        <v>775</v>
      </c>
      <c r="E163" s="21" t="s">
        <v>776</v>
      </c>
      <c r="F163" s="21" t="s">
        <v>767</v>
      </c>
      <c r="G163" s="21" t="s">
        <v>548</v>
      </c>
      <c r="H163" s="21" t="s">
        <v>2</v>
      </c>
      <c r="I163" s="27">
        <v>2100</v>
      </c>
      <c r="J163" s="21">
        <v>0</v>
      </c>
      <c r="K163" s="27">
        <v>2100</v>
      </c>
      <c r="L163" s="21">
        <v>0</v>
      </c>
      <c r="M163" s="21">
        <v>0</v>
      </c>
      <c r="N163" s="21">
        <v>0</v>
      </c>
      <c r="O163" s="21">
        <v>0</v>
      </c>
    </row>
    <row r="164" spans="1:18" outlineLevel="1" x14ac:dyDescent="0.25">
      <c r="A164" s="25" t="str">
        <f t="shared" si="2"/>
        <v>S0022_COM85Park</v>
      </c>
      <c r="C164" s="21" t="s">
        <v>774</v>
      </c>
      <c r="D164" s="21" t="s">
        <v>777</v>
      </c>
      <c r="E164" s="21" t="s">
        <v>778</v>
      </c>
      <c r="F164" s="21" t="s">
        <v>767</v>
      </c>
      <c r="G164" s="21" t="s">
        <v>548</v>
      </c>
      <c r="H164" s="21" t="s">
        <v>2</v>
      </c>
      <c r="I164" s="27">
        <v>1450</v>
      </c>
      <c r="J164" s="21">
        <v>0</v>
      </c>
      <c r="K164" s="27">
        <v>1450</v>
      </c>
      <c r="L164" s="21">
        <v>0</v>
      </c>
      <c r="M164" s="21">
        <v>0</v>
      </c>
      <c r="N164" s="21">
        <v>0</v>
      </c>
      <c r="O164" s="21">
        <v>0</v>
      </c>
    </row>
    <row r="165" spans="1:18" outlineLevel="1" x14ac:dyDescent="0.25">
      <c r="A165" s="25" t="str">
        <f t="shared" si="2"/>
        <v>S0022_201</v>
      </c>
      <c r="C165" s="21" t="s">
        <v>774</v>
      </c>
      <c r="D165" s="21" t="s">
        <v>779</v>
      </c>
      <c r="E165" s="21">
        <v>201</v>
      </c>
      <c r="F165" s="21" t="s">
        <v>565</v>
      </c>
      <c r="G165" s="21" t="s">
        <v>548</v>
      </c>
      <c r="H165" s="21">
        <v>795</v>
      </c>
      <c r="I165" s="27">
        <v>1400</v>
      </c>
      <c r="J165" s="21">
        <v>0</v>
      </c>
      <c r="K165" s="21">
        <v>200</v>
      </c>
      <c r="L165" s="27">
        <v>1200</v>
      </c>
      <c r="M165" s="21">
        <v>0</v>
      </c>
      <c r="N165" s="21">
        <v>0</v>
      </c>
      <c r="O165" s="21">
        <v>0</v>
      </c>
    </row>
    <row r="166" spans="1:18" outlineLevel="1" x14ac:dyDescent="0.25">
      <c r="A166" s="25" t="str">
        <f t="shared" si="2"/>
        <v>S0022_202</v>
      </c>
      <c r="C166" s="21" t="s">
        <v>774</v>
      </c>
      <c r="D166" s="21" t="s">
        <v>780</v>
      </c>
      <c r="E166" s="21">
        <v>202</v>
      </c>
      <c r="F166" s="21" t="s">
        <v>565</v>
      </c>
      <c r="G166" s="21" t="s">
        <v>548</v>
      </c>
      <c r="H166" s="21">
        <v>795</v>
      </c>
      <c r="I166" s="27">
        <v>1650</v>
      </c>
      <c r="J166" s="21">
        <v>0</v>
      </c>
      <c r="K166" s="21">
        <v>711</v>
      </c>
      <c r="L166" s="21">
        <v>939</v>
      </c>
      <c r="M166" s="21">
        <v>0</v>
      </c>
      <c r="N166" s="21">
        <v>0</v>
      </c>
      <c r="O166" s="21">
        <v>0</v>
      </c>
    </row>
    <row r="167" spans="1:18" x14ac:dyDescent="0.25">
      <c r="A167" s="25" t="str">
        <f t="shared" si="2"/>
        <v>S0022_203</v>
      </c>
      <c r="C167" s="21" t="s">
        <v>774</v>
      </c>
      <c r="D167" s="21" t="s">
        <v>781</v>
      </c>
      <c r="E167" s="21">
        <v>203</v>
      </c>
      <c r="F167" s="21" t="s">
        <v>581</v>
      </c>
      <c r="G167" s="21" t="s">
        <v>548</v>
      </c>
      <c r="H167" s="21" t="s">
        <v>2</v>
      </c>
      <c r="I167" s="21">
        <v>900</v>
      </c>
      <c r="J167" s="21">
        <v>0</v>
      </c>
      <c r="K167" s="21">
        <v>900</v>
      </c>
      <c r="L167" s="21">
        <v>0</v>
      </c>
      <c r="M167" s="21">
        <v>0</v>
      </c>
      <c r="N167" s="21">
        <v>0</v>
      </c>
      <c r="O167" s="21">
        <v>0</v>
      </c>
    </row>
    <row r="168" spans="1:18" x14ac:dyDescent="0.25">
      <c r="A168" s="25" t="str">
        <f t="shared" si="2"/>
        <v>S0022_301</v>
      </c>
      <c r="C168" s="21" t="s">
        <v>774</v>
      </c>
      <c r="D168" s="21" t="s">
        <v>782</v>
      </c>
      <c r="E168" s="21">
        <v>301</v>
      </c>
      <c r="F168" s="21" t="s">
        <v>565</v>
      </c>
      <c r="G168" s="21" t="s">
        <v>548</v>
      </c>
      <c r="H168" s="21">
        <v>795</v>
      </c>
      <c r="I168" s="27">
        <v>1400</v>
      </c>
      <c r="J168" s="21">
        <v>0</v>
      </c>
      <c r="K168" s="21">
        <v>372</v>
      </c>
      <c r="L168" s="27">
        <v>1028</v>
      </c>
      <c r="M168" s="21">
        <v>0</v>
      </c>
      <c r="N168" s="21">
        <v>0</v>
      </c>
      <c r="O168" s="21">
        <v>0</v>
      </c>
    </row>
    <row r="169" spans="1:18" x14ac:dyDescent="0.25">
      <c r="A169" s="25" t="str">
        <f t="shared" si="2"/>
        <v>S0022_302</v>
      </c>
      <c r="C169" s="21" t="s">
        <v>774</v>
      </c>
      <c r="D169" s="21" t="s">
        <v>783</v>
      </c>
      <c r="E169" s="21">
        <v>302</v>
      </c>
      <c r="F169" s="21" t="s">
        <v>565</v>
      </c>
      <c r="G169" s="21" t="s">
        <v>548</v>
      </c>
      <c r="H169" s="21">
        <v>795</v>
      </c>
      <c r="I169" s="21">
        <v>875</v>
      </c>
      <c r="J169" s="21">
        <v>0</v>
      </c>
      <c r="K169" s="21">
        <v>0</v>
      </c>
      <c r="L169" s="21">
        <v>875</v>
      </c>
      <c r="M169" s="21">
        <v>0</v>
      </c>
      <c r="N169" s="21">
        <v>0</v>
      </c>
      <c r="O169" s="21">
        <v>0</v>
      </c>
    </row>
    <row r="170" spans="1:18" x14ac:dyDescent="0.25">
      <c r="A170" s="25" t="str">
        <f t="shared" si="2"/>
        <v>S0022_303</v>
      </c>
      <c r="C170" s="21" t="s">
        <v>774</v>
      </c>
      <c r="D170" s="21" t="s">
        <v>784</v>
      </c>
      <c r="E170" s="21">
        <v>303</v>
      </c>
      <c r="F170" s="21" t="s">
        <v>581</v>
      </c>
      <c r="G170" s="21" t="s">
        <v>548</v>
      </c>
      <c r="H170" s="21" t="s">
        <v>2</v>
      </c>
      <c r="I170" s="21">
        <v>900</v>
      </c>
      <c r="J170" s="21">
        <v>0</v>
      </c>
      <c r="K170" s="21">
        <v>900</v>
      </c>
      <c r="L170" s="21">
        <v>0</v>
      </c>
      <c r="M170" s="21">
        <v>0</v>
      </c>
      <c r="N170" s="21">
        <v>0</v>
      </c>
      <c r="O170" s="21">
        <v>0</v>
      </c>
      <c r="R170" s="27"/>
    </row>
    <row r="171" spans="1:18" x14ac:dyDescent="0.25">
      <c r="A171" s="25" t="str">
        <f t="shared" si="2"/>
        <v>S0022_COM89Park</v>
      </c>
      <c r="C171" s="21" t="s">
        <v>774</v>
      </c>
      <c r="D171" s="21" t="s">
        <v>785</v>
      </c>
      <c r="E171" s="21" t="s">
        <v>786</v>
      </c>
      <c r="F171" s="21" t="s">
        <v>767</v>
      </c>
      <c r="G171" s="21" t="s">
        <v>548</v>
      </c>
      <c r="H171" s="21" t="s">
        <v>2</v>
      </c>
      <c r="I171" s="27">
        <v>1250</v>
      </c>
      <c r="J171" s="21">
        <v>0</v>
      </c>
      <c r="K171" s="27">
        <v>1250</v>
      </c>
      <c r="L171" s="21">
        <v>0</v>
      </c>
      <c r="M171" s="21">
        <v>0</v>
      </c>
      <c r="N171" s="21">
        <v>0</v>
      </c>
      <c r="O171" s="21">
        <v>0</v>
      </c>
    </row>
    <row r="172" spans="1:18" x14ac:dyDescent="0.25">
      <c r="A172" s="25" t="str">
        <f t="shared" si="2"/>
        <v>S0022_COM91Park</v>
      </c>
      <c r="C172" s="21" t="s">
        <v>774</v>
      </c>
      <c r="D172" s="21" t="s">
        <v>787</v>
      </c>
      <c r="E172" s="21" t="s">
        <v>788</v>
      </c>
      <c r="F172" s="21" t="s">
        <v>767</v>
      </c>
      <c r="G172" s="21" t="s">
        <v>548</v>
      </c>
      <c r="H172" s="21" t="s">
        <v>2</v>
      </c>
      <c r="I172" s="27">
        <v>2100</v>
      </c>
      <c r="J172" s="21">
        <v>0</v>
      </c>
      <c r="K172" s="27">
        <v>2100</v>
      </c>
      <c r="L172" s="21">
        <v>0</v>
      </c>
      <c r="M172" s="21">
        <v>0</v>
      </c>
      <c r="N172" s="21">
        <v>0</v>
      </c>
      <c r="O172" s="21">
        <v>0</v>
      </c>
    </row>
    <row r="173" spans="1:18" x14ac:dyDescent="0.25">
      <c r="A173" s="25" t="str">
        <f t="shared" si="2"/>
        <v>S0023_2E</v>
      </c>
      <c r="C173" s="21" t="s">
        <v>789</v>
      </c>
      <c r="D173" s="21" t="s">
        <v>790</v>
      </c>
      <c r="E173" s="21" t="s">
        <v>649</v>
      </c>
      <c r="F173" s="21" t="s">
        <v>642</v>
      </c>
      <c r="G173" s="21" t="s">
        <v>548</v>
      </c>
      <c r="H173" s="21" t="s">
        <v>2</v>
      </c>
      <c r="I173" s="27">
        <v>1300</v>
      </c>
      <c r="J173" s="21">
        <v>0</v>
      </c>
      <c r="K173" s="27">
        <v>1300</v>
      </c>
      <c r="L173" s="21">
        <v>0</v>
      </c>
      <c r="M173" s="21">
        <v>0</v>
      </c>
      <c r="N173" s="21">
        <v>0</v>
      </c>
      <c r="O173" s="21">
        <v>0</v>
      </c>
    </row>
    <row r="174" spans="1:18" x14ac:dyDescent="0.25">
      <c r="A174" s="25" t="str">
        <f t="shared" si="2"/>
        <v>S0023_2W</v>
      </c>
      <c r="C174" s="21" t="s">
        <v>789</v>
      </c>
      <c r="D174" s="21" t="s">
        <v>791</v>
      </c>
      <c r="E174" s="21" t="s">
        <v>651</v>
      </c>
      <c r="F174" s="21" t="s">
        <v>642</v>
      </c>
      <c r="G174" s="21" t="s">
        <v>548</v>
      </c>
      <c r="H174" s="21" t="s">
        <v>2</v>
      </c>
      <c r="I174" s="27">
        <v>1400</v>
      </c>
      <c r="J174" s="21">
        <v>0</v>
      </c>
      <c r="K174" s="21">
        <v>329</v>
      </c>
      <c r="L174" s="27">
        <v>1071</v>
      </c>
      <c r="M174" s="21">
        <v>0</v>
      </c>
      <c r="N174" s="21">
        <v>0</v>
      </c>
      <c r="O174" s="21">
        <v>0</v>
      </c>
    </row>
    <row r="175" spans="1:18" x14ac:dyDescent="0.25">
      <c r="A175" s="25" t="str">
        <f t="shared" si="2"/>
        <v>S0023_COM57Park</v>
      </c>
      <c r="C175" s="21" t="s">
        <v>789</v>
      </c>
      <c r="D175" s="21" t="s">
        <v>792</v>
      </c>
      <c r="E175" s="21" t="s">
        <v>793</v>
      </c>
      <c r="F175" s="26" t="s">
        <v>547</v>
      </c>
      <c r="G175" s="21" t="s">
        <v>548</v>
      </c>
      <c r="H175" s="21" t="s">
        <v>2</v>
      </c>
      <c r="I175" s="27">
        <v>2190.2399999999998</v>
      </c>
      <c r="J175" s="21">
        <v>0</v>
      </c>
      <c r="K175" s="27">
        <v>2190.2399999999998</v>
      </c>
      <c r="L175" s="21">
        <v>0</v>
      </c>
      <c r="M175" s="21">
        <v>0</v>
      </c>
      <c r="N175" s="21">
        <v>0</v>
      </c>
      <c r="O175" s="21">
        <v>0</v>
      </c>
    </row>
    <row r="176" spans="1:18" x14ac:dyDescent="0.25">
      <c r="A176" s="25" t="str">
        <f t="shared" si="2"/>
        <v xml:space="preserve"> _</v>
      </c>
      <c r="C176" s="21" t="s">
        <v>2</v>
      </c>
      <c r="D176" s="21" t="s">
        <v>2</v>
      </c>
      <c r="E176" s="21" t="s">
        <v>2</v>
      </c>
      <c r="F176" s="21" t="s">
        <v>2</v>
      </c>
      <c r="G176" s="21" t="s">
        <v>2</v>
      </c>
      <c r="H176" s="21" t="s">
        <v>2</v>
      </c>
      <c r="I176" s="21" t="s">
        <v>2</v>
      </c>
      <c r="J176" s="21" t="s">
        <v>2</v>
      </c>
      <c r="K176" s="21" t="s">
        <v>2</v>
      </c>
      <c r="L176" s="21" t="s">
        <v>2</v>
      </c>
      <c r="M176" s="21" t="s">
        <v>2</v>
      </c>
      <c r="N176" s="21" t="s">
        <v>2</v>
      </c>
      <c r="O176" s="21" t="s">
        <v>2</v>
      </c>
    </row>
    <row r="177" spans="1:15" x14ac:dyDescent="0.25">
      <c r="A177" s="25" t="str">
        <f t="shared" si="2"/>
        <v>Total_168Units</v>
      </c>
      <c r="C177" s="21" t="s">
        <v>1</v>
      </c>
      <c r="D177" s="21" t="s">
        <v>2</v>
      </c>
      <c r="E177" s="21" t="s">
        <v>794</v>
      </c>
      <c r="F177" s="21" t="s">
        <v>2</v>
      </c>
      <c r="G177" s="21" t="s">
        <v>795</v>
      </c>
      <c r="H177" s="29">
        <v>105841</v>
      </c>
      <c r="I177" s="27">
        <v>234775.24</v>
      </c>
      <c r="J177" s="21">
        <v>0</v>
      </c>
      <c r="K177" s="27">
        <v>119620.24</v>
      </c>
      <c r="L177" s="27">
        <v>114855</v>
      </c>
      <c r="M177" s="21">
        <v>125</v>
      </c>
      <c r="N177" s="21">
        <v>100</v>
      </c>
      <c r="O177" s="21">
        <v>75</v>
      </c>
    </row>
    <row r="178" spans="1:15" x14ac:dyDescent="0.25">
      <c r="A178" s="25" t="str">
        <f t="shared" si="2"/>
        <v>_</v>
      </c>
    </row>
    <row r="179" spans="1:15" x14ac:dyDescent="0.25">
      <c r="A179" s="25" t="str">
        <f t="shared" si="2"/>
        <v>_</v>
      </c>
    </row>
    <row r="180" spans="1:15" x14ac:dyDescent="0.25">
      <c r="A180" s="25" t="str">
        <f t="shared" si="2"/>
        <v>_</v>
      </c>
    </row>
    <row r="181" spans="1:15" x14ac:dyDescent="0.25">
      <c r="A181" s="25" t="str">
        <f t="shared" si="2"/>
        <v>_</v>
      </c>
    </row>
    <row r="182" spans="1:15" x14ac:dyDescent="0.25">
      <c r="A182" s="25" t="str">
        <f t="shared" si="2"/>
        <v>_</v>
      </c>
    </row>
    <row r="183" spans="1:15" x14ac:dyDescent="0.25">
      <c r="A183" s="25" t="str">
        <f t="shared" si="2"/>
        <v>_</v>
      </c>
    </row>
    <row r="184" spans="1:15" x14ac:dyDescent="0.25">
      <c r="A184" s="25" t="str">
        <f t="shared" si="2"/>
        <v>_</v>
      </c>
    </row>
    <row r="185" spans="1:15" x14ac:dyDescent="0.25">
      <c r="A185" s="25" t="str">
        <f t="shared" si="2"/>
        <v>_</v>
      </c>
    </row>
    <row r="186" spans="1:15" x14ac:dyDescent="0.25">
      <c r="A186" s="25" t="str">
        <f t="shared" si="2"/>
        <v>_</v>
      </c>
    </row>
    <row r="187" spans="1:15" x14ac:dyDescent="0.25">
      <c r="A187" s="25" t="str">
        <f t="shared" si="2"/>
        <v>_</v>
      </c>
    </row>
    <row r="188" spans="1:15" x14ac:dyDescent="0.25">
      <c r="A188" s="25" t="str">
        <f t="shared" si="2"/>
        <v>_</v>
      </c>
    </row>
    <row r="189" spans="1:15" x14ac:dyDescent="0.25">
      <c r="A189" s="25" t="str">
        <f t="shared" si="2"/>
        <v>_</v>
      </c>
    </row>
    <row r="190" spans="1:15" x14ac:dyDescent="0.25">
      <c r="A190" s="25" t="str">
        <f t="shared" si="2"/>
        <v>_</v>
      </c>
    </row>
    <row r="191" spans="1:15" x14ac:dyDescent="0.25">
      <c r="A191" s="25" t="str">
        <f t="shared" si="2"/>
        <v>_</v>
      </c>
    </row>
    <row r="192" spans="1:15" x14ac:dyDescent="0.25">
      <c r="A192" s="25" t="str">
        <f t="shared" si="2"/>
        <v>_</v>
      </c>
    </row>
    <row r="193" spans="1:1" x14ac:dyDescent="0.25">
      <c r="A193" s="25" t="str">
        <f t="shared" si="2"/>
        <v>_</v>
      </c>
    </row>
    <row r="194" spans="1:1" x14ac:dyDescent="0.25">
      <c r="A194" s="25" t="str">
        <f t="shared" si="2"/>
        <v>_</v>
      </c>
    </row>
    <row r="195" spans="1:1" x14ac:dyDescent="0.25">
      <c r="A195" s="25" t="str">
        <f t="shared" si="2"/>
        <v>_</v>
      </c>
    </row>
    <row r="196" spans="1:1" x14ac:dyDescent="0.25">
      <c r="A196" s="25" t="str">
        <f t="shared" si="2"/>
        <v>_</v>
      </c>
    </row>
    <row r="197" spans="1:1" x14ac:dyDescent="0.25">
      <c r="A197" s="25" t="str">
        <f t="shared" si="2"/>
        <v>_</v>
      </c>
    </row>
    <row r="198" spans="1:1" x14ac:dyDescent="0.25">
      <c r="A198" s="25" t="str">
        <f t="shared" si="2"/>
        <v>_</v>
      </c>
    </row>
    <row r="199" spans="1:1" x14ac:dyDescent="0.25">
      <c r="A199" s="25" t="str">
        <f t="shared" si="2"/>
        <v>_</v>
      </c>
    </row>
    <row r="200" spans="1:1" x14ac:dyDescent="0.25">
      <c r="A200" s="25" t="str">
        <f t="shared" si="2"/>
        <v>_</v>
      </c>
    </row>
    <row r="201" spans="1:1" x14ac:dyDescent="0.25">
      <c r="A201" s="25" t="str">
        <f t="shared" ref="A201:A264" si="3">LEFT(C201,5)&amp;"_"&amp;SUBSTITUTE(TRIM(E201)," ","")</f>
        <v>_</v>
      </c>
    </row>
    <row r="202" spans="1:1" x14ac:dyDescent="0.25">
      <c r="A202" s="25" t="str">
        <f t="shared" si="3"/>
        <v>_</v>
      </c>
    </row>
    <row r="203" spans="1:1" x14ac:dyDescent="0.25">
      <c r="A203" s="25" t="str">
        <f t="shared" si="3"/>
        <v>_</v>
      </c>
    </row>
    <row r="204" spans="1:1" x14ac:dyDescent="0.25">
      <c r="A204" s="25" t="str">
        <f t="shared" si="3"/>
        <v>_</v>
      </c>
    </row>
    <row r="205" spans="1:1" x14ac:dyDescent="0.25">
      <c r="A205" s="25" t="str">
        <f t="shared" si="3"/>
        <v>_</v>
      </c>
    </row>
    <row r="206" spans="1:1" x14ac:dyDescent="0.25">
      <c r="A206" s="25" t="str">
        <f t="shared" si="3"/>
        <v>_</v>
      </c>
    </row>
    <row r="207" spans="1:1" x14ac:dyDescent="0.25">
      <c r="A207" s="25" t="str">
        <f t="shared" si="3"/>
        <v>_</v>
      </c>
    </row>
    <row r="208" spans="1:1" x14ac:dyDescent="0.25">
      <c r="A208" s="25" t="str">
        <f t="shared" si="3"/>
        <v>_</v>
      </c>
    </row>
    <row r="209" spans="1:1" x14ac:dyDescent="0.25">
      <c r="A209" s="25" t="str">
        <f t="shared" si="3"/>
        <v>_</v>
      </c>
    </row>
    <row r="210" spans="1:1" x14ac:dyDescent="0.25">
      <c r="A210" s="25" t="str">
        <f t="shared" si="3"/>
        <v>_</v>
      </c>
    </row>
    <row r="211" spans="1:1" x14ac:dyDescent="0.25">
      <c r="A211" s="25" t="str">
        <f t="shared" si="3"/>
        <v>_</v>
      </c>
    </row>
    <row r="212" spans="1:1" x14ac:dyDescent="0.25">
      <c r="A212" s="25" t="str">
        <f t="shared" si="3"/>
        <v>_</v>
      </c>
    </row>
    <row r="213" spans="1:1" x14ac:dyDescent="0.25">
      <c r="A213" s="25" t="str">
        <f t="shared" si="3"/>
        <v>_</v>
      </c>
    </row>
    <row r="214" spans="1:1" x14ac:dyDescent="0.25">
      <c r="A214" s="25" t="str">
        <f t="shared" si="3"/>
        <v>_</v>
      </c>
    </row>
    <row r="215" spans="1:1" x14ac:dyDescent="0.25">
      <c r="A215" s="25" t="str">
        <f t="shared" si="3"/>
        <v>_</v>
      </c>
    </row>
    <row r="216" spans="1:1" x14ac:dyDescent="0.25">
      <c r="A216" s="25" t="str">
        <f t="shared" si="3"/>
        <v>_</v>
      </c>
    </row>
    <row r="217" spans="1:1" x14ac:dyDescent="0.25">
      <c r="A217" s="25" t="str">
        <f t="shared" si="3"/>
        <v>_</v>
      </c>
    </row>
    <row r="218" spans="1:1" x14ac:dyDescent="0.25">
      <c r="A218" s="25" t="str">
        <f t="shared" si="3"/>
        <v>_</v>
      </c>
    </row>
    <row r="219" spans="1:1" x14ac:dyDescent="0.25">
      <c r="A219" s="25" t="str">
        <f t="shared" si="3"/>
        <v>_</v>
      </c>
    </row>
    <row r="220" spans="1:1" x14ac:dyDescent="0.25">
      <c r="A220" s="25" t="str">
        <f t="shared" si="3"/>
        <v>_</v>
      </c>
    </row>
    <row r="221" spans="1:1" x14ac:dyDescent="0.25">
      <c r="A221" s="25" t="str">
        <f t="shared" si="3"/>
        <v>_</v>
      </c>
    </row>
    <row r="222" spans="1:1" x14ac:dyDescent="0.25">
      <c r="A222" s="25" t="str">
        <f t="shared" si="3"/>
        <v>_</v>
      </c>
    </row>
    <row r="223" spans="1:1" x14ac:dyDescent="0.25">
      <c r="A223" s="25" t="str">
        <f t="shared" si="3"/>
        <v>_</v>
      </c>
    </row>
    <row r="224" spans="1:1" x14ac:dyDescent="0.25">
      <c r="A224" s="25" t="str">
        <f t="shared" si="3"/>
        <v>_</v>
      </c>
    </row>
    <row r="225" spans="1:1" x14ac:dyDescent="0.25">
      <c r="A225" s="25" t="str">
        <f t="shared" si="3"/>
        <v>_</v>
      </c>
    </row>
    <row r="226" spans="1:1" x14ac:dyDescent="0.25">
      <c r="A226" s="25" t="str">
        <f t="shared" si="3"/>
        <v>_</v>
      </c>
    </row>
    <row r="227" spans="1:1" x14ac:dyDescent="0.25">
      <c r="A227" s="25" t="str">
        <f t="shared" si="3"/>
        <v>_</v>
      </c>
    </row>
    <row r="228" spans="1:1" x14ac:dyDescent="0.25">
      <c r="A228" s="25" t="str">
        <f t="shared" si="3"/>
        <v>_</v>
      </c>
    </row>
    <row r="229" spans="1:1" x14ac:dyDescent="0.25">
      <c r="A229" s="25" t="str">
        <f t="shared" si="3"/>
        <v>_</v>
      </c>
    </row>
    <row r="230" spans="1:1" x14ac:dyDescent="0.25">
      <c r="A230" s="25" t="str">
        <f t="shared" si="3"/>
        <v>_</v>
      </c>
    </row>
    <row r="231" spans="1:1" x14ac:dyDescent="0.25">
      <c r="A231" s="25" t="str">
        <f t="shared" si="3"/>
        <v>_</v>
      </c>
    </row>
    <row r="232" spans="1:1" x14ac:dyDescent="0.25">
      <c r="A232" s="25" t="str">
        <f t="shared" si="3"/>
        <v>_</v>
      </c>
    </row>
    <row r="233" spans="1:1" x14ac:dyDescent="0.25">
      <c r="A233" s="25" t="str">
        <f t="shared" si="3"/>
        <v>_</v>
      </c>
    </row>
    <row r="234" spans="1:1" x14ac:dyDescent="0.25">
      <c r="A234" s="25" t="str">
        <f t="shared" si="3"/>
        <v>_</v>
      </c>
    </row>
    <row r="235" spans="1:1" x14ac:dyDescent="0.25">
      <c r="A235" s="25" t="str">
        <f t="shared" si="3"/>
        <v>_</v>
      </c>
    </row>
    <row r="236" spans="1:1" x14ac:dyDescent="0.25">
      <c r="A236" s="25" t="str">
        <f t="shared" si="3"/>
        <v>_</v>
      </c>
    </row>
    <row r="237" spans="1:1" x14ac:dyDescent="0.25">
      <c r="A237" s="25" t="str">
        <f t="shared" si="3"/>
        <v>_</v>
      </c>
    </row>
    <row r="238" spans="1:1" x14ac:dyDescent="0.25">
      <c r="A238" s="25" t="str">
        <f t="shared" si="3"/>
        <v>_</v>
      </c>
    </row>
    <row r="239" spans="1:1" x14ac:dyDescent="0.25">
      <c r="A239" s="25" t="str">
        <f t="shared" si="3"/>
        <v>_</v>
      </c>
    </row>
    <row r="240" spans="1:1" x14ac:dyDescent="0.25">
      <c r="A240" s="25" t="str">
        <f t="shared" si="3"/>
        <v>_</v>
      </c>
    </row>
    <row r="241" spans="1:1" x14ac:dyDescent="0.25">
      <c r="A241" s="25" t="str">
        <f t="shared" si="3"/>
        <v>_</v>
      </c>
    </row>
    <row r="242" spans="1:1" x14ac:dyDescent="0.25">
      <c r="A242" s="25" t="str">
        <f t="shared" si="3"/>
        <v>_</v>
      </c>
    </row>
    <row r="243" spans="1:1" x14ac:dyDescent="0.25">
      <c r="A243" s="25" t="str">
        <f t="shared" si="3"/>
        <v>_</v>
      </c>
    </row>
    <row r="244" spans="1:1" x14ac:dyDescent="0.25">
      <c r="A244" s="25" t="str">
        <f t="shared" si="3"/>
        <v>_</v>
      </c>
    </row>
    <row r="245" spans="1:1" x14ac:dyDescent="0.25">
      <c r="A245" s="25" t="str">
        <f t="shared" si="3"/>
        <v>_</v>
      </c>
    </row>
    <row r="246" spans="1:1" x14ac:dyDescent="0.25">
      <c r="A246" s="25" t="str">
        <f t="shared" si="3"/>
        <v>_</v>
      </c>
    </row>
    <row r="247" spans="1:1" x14ac:dyDescent="0.25">
      <c r="A247" s="25" t="str">
        <f t="shared" si="3"/>
        <v>_</v>
      </c>
    </row>
    <row r="248" spans="1:1" x14ac:dyDescent="0.25">
      <c r="A248" s="25" t="str">
        <f t="shared" si="3"/>
        <v>_</v>
      </c>
    </row>
    <row r="249" spans="1:1" x14ac:dyDescent="0.25">
      <c r="A249" s="25" t="str">
        <f t="shared" si="3"/>
        <v>_</v>
      </c>
    </row>
    <row r="250" spans="1:1" x14ac:dyDescent="0.25">
      <c r="A250" s="25" t="str">
        <f t="shared" si="3"/>
        <v>_</v>
      </c>
    </row>
    <row r="251" spans="1:1" x14ac:dyDescent="0.25">
      <c r="A251" s="25" t="str">
        <f t="shared" si="3"/>
        <v>_</v>
      </c>
    </row>
    <row r="252" spans="1:1" x14ac:dyDescent="0.25">
      <c r="A252" s="25" t="str">
        <f t="shared" si="3"/>
        <v>_</v>
      </c>
    </row>
    <row r="253" spans="1:1" x14ac:dyDescent="0.25">
      <c r="A253" s="25" t="str">
        <f t="shared" si="3"/>
        <v>_</v>
      </c>
    </row>
    <row r="254" spans="1:1" x14ac:dyDescent="0.25">
      <c r="A254" s="25" t="str">
        <f t="shared" si="3"/>
        <v>_</v>
      </c>
    </row>
    <row r="255" spans="1:1" x14ac:dyDescent="0.25">
      <c r="A255" s="25" t="str">
        <f t="shared" si="3"/>
        <v>_</v>
      </c>
    </row>
    <row r="256" spans="1:1" x14ac:dyDescent="0.25">
      <c r="A256" s="25" t="str">
        <f t="shared" si="3"/>
        <v>_</v>
      </c>
    </row>
    <row r="257" spans="1:1" x14ac:dyDescent="0.25">
      <c r="A257" s="25" t="str">
        <f t="shared" si="3"/>
        <v>_</v>
      </c>
    </row>
    <row r="258" spans="1:1" x14ac:dyDescent="0.25">
      <c r="A258" s="25" t="str">
        <f t="shared" si="3"/>
        <v>_</v>
      </c>
    </row>
    <row r="259" spans="1:1" x14ac:dyDescent="0.25">
      <c r="A259" s="25" t="str">
        <f t="shared" si="3"/>
        <v>_</v>
      </c>
    </row>
    <row r="260" spans="1:1" x14ac:dyDescent="0.25">
      <c r="A260" s="25" t="str">
        <f t="shared" si="3"/>
        <v>_</v>
      </c>
    </row>
    <row r="261" spans="1:1" x14ac:dyDescent="0.25">
      <c r="A261" s="25" t="str">
        <f t="shared" si="3"/>
        <v>_</v>
      </c>
    </row>
    <row r="262" spans="1:1" x14ac:dyDescent="0.25">
      <c r="A262" s="25" t="str">
        <f t="shared" si="3"/>
        <v>_</v>
      </c>
    </row>
    <row r="263" spans="1:1" x14ac:dyDescent="0.25">
      <c r="A263" s="25" t="str">
        <f t="shared" si="3"/>
        <v>_</v>
      </c>
    </row>
    <row r="264" spans="1:1" x14ac:dyDescent="0.25">
      <c r="A264" s="25" t="str">
        <f t="shared" si="3"/>
        <v>_</v>
      </c>
    </row>
    <row r="265" spans="1:1" x14ac:dyDescent="0.25">
      <c r="A265" s="25" t="str">
        <f t="shared" ref="A265:A290" si="4">LEFT(C265,5)&amp;"_"&amp;SUBSTITUTE(TRIM(E265)," ","")</f>
        <v>_</v>
      </c>
    </row>
    <row r="266" spans="1:1" x14ac:dyDescent="0.25">
      <c r="A266" s="25" t="str">
        <f t="shared" si="4"/>
        <v>_</v>
      </c>
    </row>
    <row r="267" spans="1:1" x14ac:dyDescent="0.25">
      <c r="A267" s="25" t="str">
        <f t="shared" si="4"/>
        <v>_</v>
      </c>
    </row>
    <row r="268" spans="1:1" x14ac:dyDescent="0.25">
      <c r="A268" s="25" t="str">
        <f t="shared" si="4"/>
        <v>_</v>
      </c>
    </row>
    <row r="269" spans="1:1" x14ac:dyDescent="0.25">
      <c r="A269" s="25" t="str">
        <f t="shared" si="4"/>
        <v>_</v>
      </c>
    </row>
    <row r="270" spans="1:1" x14ac:dyDescent="0.25">
      <c r="A270" s="25" t="str">
        <f t="shared" si="4"/>
        <v>_</v>
      </c>
    </row>
    <row r="271" spans="1:1" x14ac:dyDescent="0.25">
      <c r="A271" s="25" t="str">
        <f t="shared" si="4"/>
        <v>_</v>
      </c>
    </row>
    <row r="272" spans="1:1" x14ac:dyDescent="0.25">
      <c r="A272" s="25" t="str">
        <f t="shared" si="4"/>
        <v>_</v>
      </c>
    </row>
    <row r="273" spans="1:1" x14ac:dyDescent="0.25">
      <c r="A273" s="25" t="str">
        <f t="shared" si="4"/>
        <v>_</v>
      </c>
    </row>
    <row r="274" spans="1:1" x14ac:dyDescent="0.25">
      <c r="A274" s="25" t="str">
        <f t="shared" si="4"/>
        <v>_</v>
      </c>
    </row>
    <row r="275" spans="1:1" x14ac:dyDescent="0.25">
      <c r="A275" s="25" t="str">
        <f t="shared" si="4"/>
        <v>_</v>
      </c>
    </row>
    <row r="276" spans="1:1" x14ac:dyDescent="0.25">
      <c r="A276" s="25" t="str">
        <f t="shared" si="4"/>
        <v>_</v>
      </c>
    </row>
    <row r="277" spans="1:1" x14ac:dyDescent="0.25">
      <c r="A277" s="25" t="str">
        <f t="shared" si="4"/>
        <v>_</v>
      </c>
    </row>
    <row r="278" spans="1:1" x14ac:dyDescent="0.25">
      <c r="A278" s="25" t="str">
        <f t="shared" si="4"/>
        <v>_</v>
      </c>
    </row>
    <row r="279" spans="1:1" x14ac:dyDescent="0.25">
      <c r="A279" s="25" t="str">
        <f t="shared" si="4"/>
        <v>_</v>
      </c>
    </row>
    <row r="280" spans="1:1" x14ac:dyDescent="0.25">
      <c r="A280" s="25" t="str">
        <f t="shared" si="4"/>
        <v>_</v>
      </c>
    </row>
    <row r="281" spans="1:1" x14ac:dyDescent="0.25">
      <c r="A281" s="25" t="str">
        <f t="shared" si="4"/>
        <v>_</v>
      </c>
    </row>
    <row r="282" spans="1:1" x14ac:dyDescent="0.25">
      <c r="A282" s="25" t="str">
        <f t="shared" si="4"/>
        <v>_</v>
      </c>
    </row>
    <row r="283" spans="1:1" x14ac:dyDescent="0.25">
      <c r="A283" s="25" t="str">
        <f t="shared" si="4"/>
        <v>_</v>
      </c>
    </row>
    <row r="284" spans="1:1" x14ac:dyDescent="0.25">
      <c r="A284" s="25" t="str">
        <f t="shared" si="4"/>
        <v>_</v>
      </c>
    </row>
    <row r="285" spans="1:1" x14ac:dyDescent="0.25">
      <c r="A285" s="25" t="str">
        <f t="shared" si="4"/>
        <v>_</v>
      </c>
    </row>
    <row r="286" spans="1:1" x14ac:dyDescent="0.25">
      <c r="A286" s="25" t="str">
        <f t="shared" si="4"/>
        <v>_</v>
      </c>
    </row>
    <row r="287" spans="1:1" x14ac:dyDescent="0.25">
      <c r="A287" s="25" t="str">
        <f t="shared" si="4"/>
        <v>_</v>
      </c>
    </row>
    <row r="288" spans="1:1" x14ac:dyDescent="0.25">
      <c r="A288" s="25" t="str">
        <f t="shared" si="4"/>
        <v>_</v>
      </c>
    </row>
    <row r="289" spans="1:1" x14ac:dyDescent="0.25">
      <c r="A289" s="25" t="str">
        <f t="shared" si="4"/>
        <v>_</v>
      </c>
    </row>
    <row r="290" spans="1:1" x14ac:dyDescent="0.25">
      <c r="A290" s="25" t="str">
        <f t="shared" si="4"/>
        <v>_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F5DA-0073-4EB6-8CC9-5A2DEDC6306F}">
  <sheetPr>
    <tabColor rgb="FFFFFF00"/>
  </sheetPr>
  <dimension ref="B1:NU406"/>
  <sheetViews>
    <sheetView tabSelected="1" view="pageBreakPreview" zoomScale="70" zoomScaleNormal="100" zoomScaleSheetLayoutView="70" workbookViewId="0">
      <pane ySplit="10" topLeftCell="A270" activePane="bottomLeft" state="frozen"/>
      <selection pane="bottomLeft" activeCell="E8" sqref="E8"/>
    </sheetView>
  </sheetViews>
  <sheetFormatPr defaultRowHeight="12.75" x14ac:dyDescent="0.2"/>
  <cols>
    <col min="1" max="1" width="2.28515625" customWidth="1"/>
    <col min="2" max="2" width="4" bestFit="1" customWidth="1"/>
    <col min="3" max="3" width="17.85546875" customWidth="1"/>
    <col min="4" max="4" width="27.42578125" bestFit="1" customWidth="1"/>
    <col min="5" max="16" width="14.7109375" customWidth="1"/>
    <col min="17" max="17" width="11.42578125" customWidth="1"/>
    <col min="18" max="18" width="2.28515625" customWidth="1"/>
    <col min="19" max="19" width="17.85546875" customWidth="1"/>
    <col min="20" max="20" width="27.42578125" bestFit="1" customWidth="1"/>
    <col min="21" max="32" width="14.7109375" customWidth="1"/>
    <col min="33" max="33" width="11.28515625" bestFit="1" customWidth="1"/>
    <col min="34" max="34" width="2.28515625" customWidth="1"/>
    <col min="35" max="35" width="18.28515625" customWidth="1"/>
    <col min="36" max="36" width="27.42578125" bestFit="1" customWidth="1"/>
    <col min="37" max="48" width="14.7109375" customWidth="1"/>
    <col min="49" max="49" width="10.28515625" bestFit="1" customWidth="1"/>
    <col min="50" max="50" width="2.28515625" customWidth="1"/>
    <col min="51" max="51" width="18.28515625" customWidth="1"/>
    <col min="52" max="52" width="27.42578125" bestFit="1" customWidth="1"/>
    <col min="53" max="64" width="14.7109375" customWidth="1"/>
    <col min="65" max="65" width="11.28515625" bestFit="1" customWidth="1"/>
    <col min="66" max="66" width="2.28515625" customWidth="1"/>
    <col min="67" max="67" width="18.28515625" customWidth="1"/>
    <col min="68" max="68" width="27.42578125" bestFit="1" customWidth="1"/>
    <col min="69" max="80" width="14.7109375" customWidth="1"/>
    <col min="81" max="81" width="10.28515625" bestFit="1" customWidth="1"/>
    <col min="82" max="82" width="2.28515625" customWidth="1"/>
    <col min="83" max="83" width="18.28515625" customWidth="1"/>
    <col min="84" max="84" width="27.42578125" bestFit="1" customWidth="1"/>
    <col min="85" max="96" width="14.7109375" customWidth="1"/>
    <col min="97" max="97" width="10.28515625" bestFit="1" customWidth="1"/>
    <col min="98" max="98" width="2.28515625" customWidth="1"/>
    <col min="99" max="99" width="18.28515625" customWidth="1"/>
    <col min="100" max="100" width="27.42578125" bestFit="1" customWidth="1"/>
    <col min="101" max="112" width="14.7109375" customWidth="1"/>
    <col min="113" max="113" width="10.85546875" bestFit="1" customWidth="1"/>
    <col min="114" max="114" width="2.28515625" customWidth="1"/>
    <col min="115" max="115" width="18.28515625" customWidth="1"/>
    <col min="116" max="116" width="27.42578125" bestFit="1" customWidth="1"/>
    <col min="117" max="128" width="14.7109375" customWidth="1"/>
    <col min="129" max="129" width="11.28515625" bestFit="1" customWidth="1"/>
    <col min="130" max="130" width="2.28515625" customWidth="1"/>
    <col min="131" max="131" width="18.28515625" customWidth="1"/>
    <col min="132" max="132" width="27.42578125" bestFit="1" customWidth="1"/>
    <col min="133" max="144" width="14.7109375" customWidth="1"/>
    <col min="145" max="145" width="7.7109375" customWidth="1"/>
    <col min="146" max="146" width="2.28515625" customWidth="1"/>
    <col min="147" max="147" width="18.28515625" customWidth="1"/>
    <col min="148" max="148" width="27.42578125" bestFit="1" customWidth="1"/>
    <col min="149" max="160" width="14.7109375" customWidth="1"/>
    <col min="161" max="161" width="11.85546875" bestFit="1" customWidth="1"/>
    <col min="162" max="162" width="2.28515625" customWidth="1"/>
    <col min="163" max="163" width="18.28515625" customWidth="1"/>
    <col min="164" max="164" width="27.42578125" bestFit="1" customWidth="1"/>
    <col min="165" max="176" width="14.7109375" customWidth="1"/>
    <col min="177" max="177" width="10.85546875" bestFit="1" customWidth="1"/>
    <col min="178" max="178" width="2.28515625" customWidth="1"/>
    <col min="179" max="179" width="18.28515625" customWidth="1"/>
    <col min="180" max="180" width="27.42578125" bestFit="1" customWidth="1"/>
    <col min="181" max="192" width="14.7109375" customWidth="1"/>
    <col min="193" max="193" width="10.28515625" bestFit="1" customWidth="1"/>
    <col min="194" max="194" width="2.28515625" customWidth="1"/>
    <col min="195" max="195" width="18.28515625" customWidth="1"/>
    <col min="196" max="196" width="27.42578125" bestFit="1" customWidth="1"/>
    <col min="197" max="208" width="14.7109375" customWidth="1"/>
    <col min="209" max="209" width="11.28515625" bestFit="1" customWidth="1"/>
    <col min="210" max="210" width="2.28515625" customWidth="1"/>
    <col min="211" max="211" width="18.28515625" customWidth="1"/>
    <col min="212" max="212" width="27.42578125" bestFit="1" customWidth="1"/>
    <col min="213" max="224" width="14.7109375" customWidth="1"/>
    <col min="225" max="225" width="10.28515625" bestFit="1" customWidth="1"/>
    <col min="226" max="226" width="2.28515625" customWidth="1"/>
    <col min="227" max="227" width="18.28515625" customWidth="1"/>
    <col min="228" max="228" width="27.42578125" bestFit="1" customWidth="1"/>
    <col min="229" max="240" width="14.7109375" customWidth="1"/>
    <col min="241" max="241" width="11.28515625" bestFit="1" customWidth="1"/>
    <col min="242" max="242" width="2.28515625" customWidth="1"/>
    <col min="243" max="243" width="18.28515625" customWidth="1"/>
    <col min="244" max="244" width="27.42578125" bestFit="1" customWidth="1"/>
    <col min="245" max="256" width="14.7109375" customWidth="1"/>
    <col min="257" max="257" width="11.28515625" bestFit="1" customWidth="1"/>
    <col min="258" max="258" width="2.28515625" customWidth="1"/>
    <col min="259" max="259" width="18.28515625" customWidth="1"/>
    <col min="260" max="260" width="27.42578125" bestFit="1" customWidth="1"/>
    <col min="261" max="272" width="14.7109375" customWidth="1"/>
    <col min="273" max="273" width="11.28515625" bestFit="1" customWidth="1"/>
    <col min="274" max="274" width="2.28515625" customWidth="1"/>
    <col min="275" max="275" width="18.28515625" customWidth="1"/>
    <col min="276" max="276" width="27.42578125" bestFit="1" customWidth="1"/>
    <col min="277" max="288" width="14.7109375" customWidth="1"/>
    <col min="289" max="289" width="10.28515625" bestFit="1" customWidth="1"/>
    <col min="290" max="290" width="2.28515625" customWidth="1"/>
    <col min="291" max="291" width="18.28515625" customWidth="1"/>
    <col min="292" max="292" width="27.42578125" bestFit="1" customWidth="1"/>
    <col min="293" max="304" width="14.7109375" customWidth="1"/>
    <col min="305" max="305" width="11.85546875" bestFit="1" customWidth="1"/>
    <col min="306" max="306" width="2.28515625" customWidth="1"/>
    <col min="307" max="307" width="18.28515625" customWidth="1"/>
    <col min="308" max="308" width="27.42578125" bestFit="1" customWidth="1"/>
    <col min="309" max="320" width="14.7109375" customWidth="1"/>
    <col min="321" max="321" width="10.85546875" bestFit="1" customWidth="1"/>
    <col min="322" max="322" width="2.28515625" customWidth="1"/>
    <col min="323" max="323" width="18.28515625" customWidth="1"/>
    <col min="324" max="324" width="27.42578125" bestFit="1" customWidth="1"/>
    <col min="325" max="336" width="14.7109375" customWidth="1"/>
    <col min="337" max="337" width="10.28515625" bestFit="1" customWidth="1"/>
    <col min="338" max="338" width="2.28515625" customWidth="1"/>
    <col min="339" max="339" width="18.28515625" customWidth="1"/>
    <col min="340" max="340" width="27.42578125" bestFit="1" customWidth="1"/>
    <col min="341" max="352" width="14.7109375" customWidth="1"/>
    <col min="353" max="353" width="11.28515625" bestFit="1" customWidth="1"/>
    <col min="354" max="354" width="2.28515625" customWidth="1"/>
    <col min="355" max="355" width="18.28515625" customWidth="1"/>
    <col min="356" max="356" width="27.42578125" bestFit="1" customWidth="1"/>
    <col min="357" max="368" width="14.7109375" customWidth="1"/>
    <col min="369" max="369" width="10.85546875" bestFit="1" customWidth="1"/>
    <col min="370" max="370" width="2.28515625" customWidth="1"/>
    <col min="371" max="371" width="18.28515625" customWidth="1"/>
    <col min="372" max="372" width="27.42578125" bestFit="1" customWidth="1"/>
    <col min="373" max="384" width="14.7109375" customWidth="1"/>
    <col min="385" max="385" width="7.7109375" customWidth="1"/>
  </cols>
  <sheetData>
    <row r="1" spans="2:385" x14ac:dyDescent="0.2">
      <c r="C1" t="s">
        <v>526</v>
      </c>
      <c r="D1" t="str">
        <f>C1</f>
        <v>S0001</v>
      </c>
      <c r="E1" t="str">
        <f t="shared" ref="E1:Q1" si="0">D1</f>
        <v>S0001</v>
      </c>
      <c r="F1" t="str">
        <f t="shared" si="0"/>
        <v>S0001</v>
      </c>
      <c r="G1" t="str">
        <f t="shared" si="0"/>
        <v>S0001</v>
      </c>
      <c r="H1" t="str">
        <f t="shared" si="0"/>
        <v>S0001</v>
      </c>
      <c r="I1" t="str">
        <f t="shared" si="0"/>
        <v>S0001</v>
      </c>
      <c r="J1" t="str">
        <f t="shared" si="0"/>
        <v>S0001</v>
      </c>
      <c r="K1" t="str">
        <f t="shared" si="0"/>
        <v>S0001</v>
      </c>
      <c r="L1" t="str">
        <f t="shared" si="0"/>
        <v>S0001</v>
      </c>
      <c r="M1" t="str">
        <f t="shared" si="0"/>
        <v>S0001</v>
      </c>
      <c r="N1" t="str">
        <f t="shared" si="0"/>
        <v>S0001</v>
      </c>
      <c r="O1" t="str">
        <f t="shared" si="0"/>
        <v>S0001</v>
      </c>
      <c r="P1" t="str">
        <f t="shared" si="0"/>
        <v>S0001</v>
      </c>
      <c r="Q1" t="str">
        <f t="shared" si="0"/>
        <v>S0001</v>
      </c>
      <c r="S1" t="str">
        <f>TRIM(MID(S7,12,6))</f>
        <v>S0002</v>
      </c>
      <c r="T1" t="str">
        <f>S1</f>
        <v>S0002</v>
      </c>
      <c r="U1" t="str">
        <f t="shared" ref="U1:AG1" si="1">T1</f>
        <v>S0002</v>
      </c>
      <c r="V1" t="str">
        <f t="shared" si="1"/>
        <v>S0002</v>
      </c>
      <c r="W1" t="str">
        <f t="shared" si="1"/>
        <v>S0002</v>
      </c>
      <c r="X1" t="str">
        <f t="shared" si="1"/>
        <v>S0002</v>
      </c>
      <c r="Y1" t="str">
        <f t="shared" si="1"/>
        <v>S0002</v>
      </c>
      <c r="Z1" t="str">
        <f t="shared" si="1"/>
        <v>S0002</v>
      </c>
      <c r="AA1" t="str">
        <f t="shared" si="1"/>
        <v>S0002</v>
      </c>
      <c r="AB1" t="str">
        <f t="shared" si="1"/>
        <v>S0002</v>
      </c>
      <c r="AC1" t="str">
        <f t="shared" si="1"/>
        <v>S0002</v>
      </c>
      <c r="AD1" t="str">
        <f t="shared" si="1"/>
        <v>S0002</v>
      </c>
      <c r="AE1" t="str">
        <f t="shared" si="1"/>
        <v>S0002</v>
      </c>
      <c r="AF1" t="str">
        <f t="shared" si="1"/>
        <v>S0002</v>
      </c>
      <c r="AG1" t="str">
        <f t="shared" si="1"/>
        <v>S0002</v>
      </c>
      <c r="AI1" t="str">
        <f>TRIM(MID(AI7,12,6))</f>
        <v>S0003</v>
      </c>
      <c r="AJ1" t="str">
        <f>AI1</f>
        <v>S0003</v>
      </c>
      <c r="AK1" t="str">
        <f t="shared" ref="AK1:AW1" si="2">AJ1</f>
        <v>S0003</v>
      </c>
      <c r="AL1" t="str">
        <f t="shared" si="2"/>
        <v>S0003</v>
      </c>
      <c r="AM1" t="str">
        <f t="shared" si="2"/>
        <v>S0003</v>
      </c>
      <c r="AN1" t="str">
        <f t="shared" si="2"/>
        <v>S0003</v>
      </c>
      <c r="AO1" t="str">
        <f t="shared" si="2"/>
        <v>S0003</v>
      </c>
      <c r="AP1" t="str">
        <f t="shared" si="2"/>
        <v>S0003</v>
      </c>
      <c r="AQ1" t="str">
        <f t="shared" si="2"/>
        <v>S0003</v>
      </c>
      <c r="AR1" t="str">
        <f t="shared" si="2"/>
        <v>S0003</v>
      </c>
      <c r="AS1" t="str">
        <f t="shared" si="2"/>
        <v>S0003</v>
      </c>
      <c r="AT1" t="str">
        <f t="shared" si="2"/>
        <v>S0003</v>
      </c>
      <c r="AU1" t="str">
        <f t="shared" si="2"/>
        <v>S0003</v>
      </c>
      <c r="AV1" t="str">
        <f t="shared" si="2"/>
        <v>S0003</v>
      </c>
      <c r="AW1" t="str">
        <f t="shared" si="2"/>
        <v>S0003</v>
      </c>
      <c r="AY1" t="str">
        <f>MID(AY7,12,6)</f>
        <v xml:space="preserve"> S0004</v>
      </c>
      <c r="AZ1" t="str">
        <f>AY1</f>
        <v xml:space="preserve"> S0004</v>
      </c>
      <c r="BA1" t="str">
        <f t="shared" ref="BA1:BM1" si="3">AZ1</f>
        <v xml:space="preserve"> S0004</v>
      </c>
      <c r="BB1" t="str">
        <f t="shared" si="3"/>
        <v xml:space="preserve"> S0004</v>
      </c>
      <c r="BC1" t="str">
        <f t="shared" si="3"/>
        <v xml:space="preserve"> S0004</v>
      </c>
      <c r="BD1" t="str">
        <f t="shared" si="3"/>
        <v xml:space="preserve"> S0004</v>
      </c>
      <c r="BE1" t="str">
        <f t="shared" si="3"/>
        <v xml:space="preserve"> S0004</v>
      </c>
      <c r="BF1" t="str">
        <f t="shared" si="3"/>
        <v xml:space="preserve"> S0004</v>
      </c>
      <c r="BG1" t="str">
        <f t="shared" si="3"/>
        <v xml:space="preserve"> S0004</v>
      </c>
      <c r="BH1" t="str">
        <f t="shared" si="3"/>
        <v xml:space="preserve"> S0004</v>
      </c>
      <c r="BI1" t="str">
        <f t="shared" si="3"/>
        <v xml:space="preserve"> S0004</v>
      </c>
      <c r="BJ1" t="str">
        <f t="shared" si="3"/>
        <v xml:space="preserve"> S0004</v>
      </c>
      <c r="BK1" t="str">
        <f t="shared" si="3"/>
        <v xml:space="preserve"> S0004</v>
      </c>
      <c r="BL1" t="str">
        <f t="shared" si="3"/>
        <v xml:space="preserve"> S0004</v>
      </c>
      <c r="BM1" t="str">
        <f t="shared" si="3"/>
        <v xml:space="preserve"> S0004</v>
      </c>
      <c r="BO1" t="str">
        <f>MID(BO7,12,6)</f>
        <v xml:space="preserve"> S0005</v>
      </c>
      <c r="BP1" t="str">
        <f>BO1</f>
        <v xml:space="preserve"> S0005</v>
      </c>
      <c r="BQ1" t="str">
        <f t="shared" ref="BQ1:CC1" si="4">BP1</f>
        <v xml:space="preserve"> S0005</v>
      </c>
      <c r="BR1" t="str">
        <f t="shared" si="4"/>
        <v xml:space="preserve"> S0005</v>
      </c>
      <c r="BS1" t="str">
        <f t="shared" si="4"/>
        <v xml:space="preserve"> S0005</v>
      </c>
      <c r="BT1" t="str">
        <f t="shared" si="4"/>
        <v xml:space="preserve"> S0005</v>
      </c>
      <c r="BU1" t="str">
        <f t="shared" si="4"/>
        <v xml:space="preserve"> S0005</v>
      </c>
      <c r="BV1" t="str">
        <f t="shared" si="4"/>
        <v xml:space="preserve"> S0005</v>
      </c>
      <c r="BW1" t="str">
        <f t="shared" si="4"/>
        <v xml:space="preserve"> S0005</v>
      </c>
      <c r="BX1" t="str">
        <f t="shared" si="4"/>
        <v xml:space="preserve"> S0005</v>
      </c>
      <c r="BY1" t="str">
        <f t="shared" si="4"/>
        <v xml:space="preserve"> S0005</v>
      </c>
      <c r="BZ1" t="str">
        <f t="shared" si="4"/>
        <v xml:space="preserve"> S0005</v>
      </c>
      <c r="CA1" t="str">
        <f t="shared" si="4"/>
        <v xml:space="preserve"> S0005</v>
      </c>
      <c r="CB1" t="str">
        <f t="shared" si="4"/>
        <v xml:space="preserve"> S0005</v>
      </c>
      <c r="CC1" t="str">
        <f t="shared" si="4"/>
        <v xml:space="preserve"> S0005</v>
      </c>
      <c r="CE1" t="str">
        <f>MID(CE7,12,6)</f>
        <v xml:space="preserve"> S0006</v>
      </c>
      <c r="CF1" t="str">
        <f>CE1</f>
        <v xml:space="preserve"> S0006</v>
      </c>
      <c r="CG1" t="str">
        <f t="shared" ref="CG1:CS1" si="5">CF1</f>
        <v xml:space="preserve"> S0006</v>
      </c>
      <c r="CH1" t="str">
        <f t="shared" si="5"/>
        <v xml:space="preserve"> S0006</v>
      </c>
      <c r="CI1" t="str">
        <f t="shared" si="5"/>
        <v xml:space="preserve"> S0006</v>
      </c>
      <c r="CJ1" t="str">
        <f t="shared" si="5"/>
        <v xml:space="preserve"> S0006</v>
      </c>
      <c r="CK1" t="str">
        <f t="shared" si="5"/>
        <v xml:space="preserve"> S0006</v>
      </c>
      <c r="CL1" t="str">
        <f t="shared" si="5"/>
        <v xml:space="preserve"> S0006</v>
      </c>
      <c r="CM1" t="str">
        <f t="shared" si="5"/>
        <v xml:space="preserve"> S0006</v>
      </c>
      <c r="CN1" t="str">
        <f t="shared" si="5"/>
        <v xml:space="preserve"> S0006</v>
      </c>
      <c r="CO1" t="str">
        <f t="shared" si="5"/>
        <v xml:space="preserve"> S0006</v>
      </c>
      <c r="CP1" t="str">
        <f t="shared" si="5"/>
        <v xml:space="preserve"> S0006</v>
      </c>
      <c r="CQ1" t="str">
        <f t="shared" si="5"/>
        <v xml:space="preserve"> S0006</v>
      </c>
      <c r="CR1" t="str">
        <f t="shared" si="5"/>
        <v xml:space="preserve"> S0006</v>
      </c>
      <c r="CS1" t="str">
        <f t="shared" si="5"/>
        <v xml:space="preserve"> S0006</v>
      </c>
      <c r="CU1" t="str">
        <f>MID(CU7,12,6)</f>
        <v xml:space="preserve"> S0007</v>
      </c>
      <c r="CV1" t="str">
        <f>CU1</f>
        <v xml:space="preserve"> S0007</v>
      </c>
      <c r="CW1" t="str">
        <f t="shared" ref="CW1:DI1" si="6">CV1</f>
        <v xml:space="preserve"> S0007</v>
      </c>
      <c r="CX1" t="str">
        <f t="shared" si="6"/>
        <v xml:space="preserve"> S0007</v>
      </c>
      <c r="CY1" t="str">
        <f t="shared" si="6"/>
        <v xml:space="preserve"> S0007</v>
      </c>
      <c r="CZ1" t="str">
        <f t="shared" si="6"/>
        <v xml:space="preserve"> S0007</v>
      </c>
      <c r="DA1" t="str">
        <f t="shared" si="6"/>
        <v xml:space="preserve"> S0007</v>
      </c>
      <c r="DB1" t="str">
        <f t="shared" si="6"/>
        <v xml:space="preserve"> S0007</v>
      </c>
      <c r="DC1" t="str">
        <f t="shared" si="6"/>
        <v xml:space="preserve"> S0007</v>
      </c>
      <c r="DD1" t="str">
        <f t="shared" si="6"/>
        <v xml:space="preserve"> S0007</v>
      </c>
      <c r="DE1" t="str">
        <f t="shared" si="6"/>
        <v xml:space="preserve"> S0007</v>
      </c>
      <c r="DF1" t="str">
        <f t="shared" si="6"/>
        <v xml:space="preserve"> S0007</v>
      </c>
      <c r="DG1" t="str">
        <f t="shared" si="6"/>
        <v xml:space="preserve"> S0007</v>
      </c>
      <c r="DH1" t="str">
        <f t="shared" si="6"/>
        <v xml:space="preserve"> S0007</v>
      </c>
      <c r="DI1" t="str">
        <f t="shared" si="6"/>
        <v xml:space="preserve"> S0007</v>
      </c>
      <c r="DK1" t="str">
        <f>MID(DK7,12,6)</f>
        <v xml:space="preserve"> S0008</v>
      </c>
      <c r="DL1" t="str">
        <f>DK1</f>
        <v xml:space="preserve"> S0008</v>
      </c>
      <c r="DM1" t="str">
        <f t="shared" ref="DM1:DY1" si="7">DL1</f>
        <v xml:space="preserve"> S0008</v>
      </c>
      <c r="DN1" t="str">
        <f t="shared" si="7"/>
        <v xml:space="preserve"> S0008</v>
      </c>
      <c r="DO1" t="str">
        <f t="shared" si="7"/>
        <v xml:space="preserve"> S0008</v>
      </c>
      <c r="DP1" t="str">
        <f t="shared" si="7"/>
        <v xml:space="preserve"> S0008</v>
      </c>
      <c r="DQ1" t="str">
        <f t="shared" si="7"/>
        <v xml:space="preserve"> S0008</v>
      </c>
      <c r="DR1" t="str">
        <f t="shared" si="7"/>
        <v xml:space="preserve"> S0008</v>
      </c>
      <c r="DS1" t="str">
        <f t="shared" si="7"/>
        <v xml:space="preserve"> S0008</v>
      </c>
      <c r="DT1" t="str">
        <f t="shared" si="7"/>
        <v xml:space="preserve"> S0008</v>
      </c>
      <c r="DU1" t="str">
        <f t="shared" si="7"/>
        <v xml:space="preserve"> S0008</v>
      </c>
      <c r="DV1" t="str">
        <f t="shared" si="7"/>
        <v xml:space="preserve"> S0008</v>
      </c>
      <c r="DW1" t="str">
        <f t="shared" si="7"/>
        <v xml:space="preserve"> S0008</v>
      </c>
      <c r="DX1" t="str">
        <f t="shared" si="7"/>
        <v xml:space="preserve"> S0008</v>
      </c>
      <c r="DY1" t="str">
        <f t="shared" si="7"/>
        <v xml:space="preserve"> S0008</v>
      </c>
      <c r="EA1" t="str">
        <f>MID(EA7,12,6)</f>
        <v xml:space="preserve"> S0009</v>
      </c>
      <c r="EB1" t="str">
        <f>EA1</f>
        <v xml:space="preserve"> S0009</v>
      </c>
      <c r="EC1" t="str">
        <f t="shared" ref="EC1:EO1" si="8">EB1</f>
        <v xml:space="preserve"> S0009</v>
      </c>
      <c r="ED1" t="str">
        <f t="shared" si="8"/>
        <v xml:space="preserve"> S0009</v>
      </c>
      <c r="EE1" t="str">
        <f t="shared" si="8"/>
        <v xml:space="preserve"> S0009</v>
      </c>
      <c r="EF1" t="str">
        <f t="shared" si="8"/>
        <v xml:space="preserve"> S0009</v>
      </c>
      <c r="EG1" t="str">
        <f t="shared" si="8"/>
        <v xml:space="preserve"> S0009</v>
      </c>
      <c r="EH1" t="str">
        <f t="shared" si="8"/>
        <v xml:space="preserve"> S0009</v>
      </c>
      <c r="EI1" t="str">
        <f t="shared" si="8"/>
        <v xml:space="preserve"> S0009</v>
      </c>
      <c r="EJ1" t="str">
        <f t="shared" si="8"/>
        <v xml:space="preserve"> S0009</v>
      </c>
      <c r="EK1" t="str">
        <f t="shared" si="8"/>
        <v xml:space="preserve"> S0009</v>
      </c>
      <c r="EL1" t="str">
        <f t="shared" si="8"/>
        <v xml:space="preserve"> S0009</v>
      </c>
      <c r="EM1" t="str">
        <f t="shared" si="8"/>
        <v xml:space="preserve"> S0009</v>
      </c>
      <c r="EN1" t="str">
        <f t="shared" si="8"/>
        <v xml:space="preserve"> S0009</v>
      </c>
      <c r="EO1" t="str">
        <f t="shared" si="8"/>
        <v xml:space="preserve"> S0009</v>
      </c>
      <c r="EQ1" t="str">
        <f>MID(EQ7,12,6)</f>
        <v xml:space="preserve"> S0010</v>
      </c>
      <c r="ER1" t="str">
        <f>EQ1</f>
        <v xml:space="preserve"> S0010</v>
      </c>
      <c r="ES1" t="str">
        <f t="shared" ref="ES1:FE1" si="9">ER1</f>
        <v xml:space="preserve"> S0010</v>
      </c>
      <c r="ET1" t="str">
        <f t="shared" si="9"/>
        <v xml:space="preserve"> S0010</v>
      </c>
      <c r="EU1" t="str">
        <f t="shared" si="9"/>
        <v xml:space="preserve"> S0010</v>
      </c>
      <c r="EV1" t="str">
        <f t="shared" si="9"/>
        <v xml:space="preserve"> S0010</v>
      </c>
      <c r="EW1" t="str">
        <f t="shared" si="9"/>
        <v xml:space="preserve"> S0010</v>
      </c>
      <c r="EX1" t="str">
        <f t="shared" si="9"/>
        <v xml:space="preserve"> S0010</v>
      </c>
      <c r="EY1" t="str">
        <f t="shared" si="9"/>
        <v xml:space="preserve"> S0010</v>
      </c>
      <c r="EZ1" t="str">
        <f t="shared" si="9"/>
        <v xml:space="preserve"> S0010</v>
      </c>
      <c r="FA1" t="str">
        <f t="shared" si="9"/>
        <v xml:space="preserve"> S0010</v>
      </c>
      <c r="FB1" t="str">
        <f t="shared" si="9"/>
        <v xml:space="preserve"> S0010</v>
      </c>
      <c r="FC1" t="str">
        <f t="shared" si="9"/>
        <v xml:space="preserve"> S0010</v>
      </c>
      <c r="FD1" t="str">
        <f t="shared" si="9"/>
        <v xml:space="preserve"> S0010</v>
      </c>
      <c r="FE1" t="str">
        <f t="shared" si="9"/>
        <v xml:space="preserve"> S0010</v>
      </c>
      <c r="FG1" t="str">
        <f>MID(FG7,12,6)</f>
        <v xml:space="preserve"> S0011</v>
      </c>
      <c r="FH1" t="str">
        <f>FG1</f>
        <v xml:space="preserve"> S0011</v>
      </c>
      <c r="FI1" t="str">
        <f t="shared" ref="FI1:FU1" si="10">FH1</f>
        <v xml:space="preserve"> S0011</v>
      </c>
      <c r="FJ1" t="str">
        <f t="shared" si="10"/>
        <v xml:space="preserve"> S0011</v>
      </c>
      <c r="FK1" t="str">
        <f t="shared" si="10"/>
        <v xml:space="preserve"> S0011</v>
      </c>
      <c r="FL1" t="str">
        <f t="shared" si="10"/>
        <v xml:space="preserve"> S0011</v>
      </c>
      <c r="FM1" t="str">
        <f t="shared" si="10"/>
        <v xml:space="preserve"> S0011</v>
      </c>
      <c r="FN1" t="str">
        <f t="shared" si="10"/>
        <v xml:space="preserve"> S0011</v>
      </c>
      <c r="FO1" t="str">
        <f t="shared" si="10"/>
        <v xml:space="preserve"> S0011</v>
      </c>
      <c r="FP1" t="str">
        <f t="shared" si="10"/>
        <v xml:space="preserve"> S0011</v>
      </c>
      <c r="FQ1" t="str">
        <f t="shared" si="10"/>
        <v xml:space="preserve"> S0011</v>
      </c>
      <c r="FR1" t="str">
        <f t="shared" si="10"/>
        <v xml:space="preserve"> S0011</v>
      </c>
      <c r="FS1" t="str">
        <f t="shared" si="10"/>
        <v xml:space="preserve"> S0011</v>
      </c>
      <c r="FT1" t="str">
        <f t="shared" si="10"/>
        <v xml:space="preserve"> S0011</v>
      </c>
      <c r="FU1" t="str">
        <f t="shared" si="10"/>
        <v xml:space="preserve"> S0011</v>
      </c>
      <c r="FW1" t="str">
        <f>MID(FW7,12,6)</f>
        <v xml:space="preserve"> S0012</v>
      </c>
      <c r="FX1" t="str">
        <f>FW1</f>
        <v xml:space="preserve"> S0012</v>
      </c>
      <c r="FY1" t="str">
        <f t="shared" ref="FY1:GK1" si="11">FX1</f>
        <v xml:space="preserve"> S0012</v>
      </c>
      <c r="FZ1" t="str">
        <f t="shared" si="11"/>
        <v xml:space="preserve"> S0012</v>
      </c>
      <c r="GA1" t="str">
        <f t="shared" si="11"/>
        <v xml:space="preserve"> S0012</v>
      </c>
      <c r="GB1" t="str">
        <f t="shared" si="11"/>
        <v xml:space="preserve"> S0012</v>
      </c>
      <c r="GC1" t="str">
        <f t="shared" si="11"/>
        <v xml:space="preserve"> S0012</v>
      </c>
      <c r="GD1" t="str">
        <f t="shared" si="11"/>
        <v xml:space="preserve"> S0012</v>
      </c>
      <c r="GE1" t="str">
        <f t="shared" si="11"/>
        <v xml:space="preserve"> S0012</v>
      </c>
      <c r="GF1" t="str">
        <f t="shared" si="11"/>
        <v xml:space="preserve"> S0012</v>
      </c>
      <c r="GG1" t="str">
        <f t="shared" si="11"/>
        <v xml:space="preserve"> S0012</v>
      </c>
      <c r="GH1" t="str">
        <f t="shared" si="11"/>
        <v xml:space="preserve"> S0012</v>
      </c>
      <c r="GI1" t="str">
        <f t="shared" si="11"/>
        <v xml:space="preserve"> S0012</v>
      </c>
      <c r="GJ1" t="str">
        <f t="shared" si="11"/>
        <v xml:space="preserve"> S0012</v>
      </c>
      <c r="GK1" t="str">
        <f t="shared" si="11"/>
        <v xml:space="preserve"> S0012</v>
      </c>
      <c r="GM1" t="str">
        <f>MID(GM7,12,6)</f>
        <v xml:space="preserve"> S0013</v>
      </c>
      <c r="GN1" t="str">
        <f>GM1</f>
        <v xml:space="preserve"> S0013</v>
      </c>
      <c r="GO1" t="str">
        <f t="shared" ref="GO1:HA1" si="12">GN1</f>
        <v xml:space="preserve"> S0013</v>
      </c>
      <c r="GP1" t="str">
        <f t="shared" si="12"/>
        <v xml:space="preserve"> S0013</v>
      </c>
      <c r="GQ1" t="str">
        <f t="shared" si="12"/>
        <v xml:space="preserve"> S0013</v>
      </c>
      <c r="GR1" t="str">
        <f t="shared" si="12"/>
        <v xml:space="preserve"> S0013</v>
      </c>
      <c r="GS1" t="str">
        <f t="shared" si="12"/>
        <v xml:space="preserve"> S0013</v>
      </c>
      <c r="GT1" t="str">
        <f t="shared" si="12"/>
        <v xml:space="preserve"> S0013</v>
      </c>
      <c r="GU1" t="str">
        <f t="shared" si="12"/>
        <v xml:space="preserve"> S0013</v>
      </c>
      <c r="GV1" t="str">
        <f t="shared" si="12"/>
        <v xml:space="preserve"> S0013</v>
      </c>
      <c r="GW1" t="str">
        <f t="shared" si="12"/>
        <v xml:space="preserve"> S0013</v>
      </c>
      <c r="GX1" t="str">
        <f t="shared" si="12"/>
        <v xml:space="preserve"> S0013</v>
      </c>
      <c r="GY1" t="str">
        <f t="shared" si="12"/>
        <v xml:space="preserve"> S0013</v>
      </c>
      <c r="GZ1" t="str">
        <f t="shared" si="12"/>
        <v xml:space="preserve"> S0013</v>
      </c>
      <c r="HA1" t="str">
        <f t="shared" si="12"/>
        <v xml:space="preserve"> S0013</v>
      </c>
      <c r="HC1" t="str">
        <f>MID(HC7,12,6)</f>
        <v xml:space="preserve"> S0014</v>
      </c>
      <c r="HD1" t="str">
        <f>HC1</f>
        <v xml:space="preserve"> S0014</v>
      </c>
      <c r="HE1" t="str">
        <f t="shared" ref="HE1:HQ1" si="13">HD1</f>
        <v xml:space="preserve"> S0014</v>
      </c>
      <c r="HF1" t="str">
        <f t="shared" si="13"/>
        <v xml:space="preserve"> S0014</v>
      </c>
      <c r="HG1" t="str">
        <f t="shared" si="13"/>
        <v xml:space="preserve"> S0014</v>
      </c>
      <c r="HH1" t="str">
        <f t="shared" si="13"/>
        <v xml:space="preserve"> S0014</v>
      </c>
      <c r="HI1" t="str">
        <f t="shared" si="13"/>
        <v xml:space="preserve"> S0014</v>
      </c>
      <c r="HJ1" t="str">
        <f t="shared" si="13"/>
        <v xml:space="preserve"> S0014</v>
      </c>
      <c r="HK1" t="str">
        <f t="shared" si="13"/>
        <v xml:space="preserve"> S0014</v>
      </c>
      <c r="HL1" t="str">
        <f t="shared" si="13"/>
        <v xml:space="preserve"> S0014</v>
      </c>
      <c r="HM1" t="str">
        <f t="shared" si="13"/>
        <v xml:space="preserve"> S0014</v>
      </c>
      <c r="HN1" t="str">
        <f t="shared" si="13"/>
        <v xml:space="preserve"> S0014</v>
      </c>
      <c r="HO1" t="str">
        <f t="shared" si="13"/>
        <v xml:space="preserve"> S0014</v>
      </c>
      <c r="HP1" t="str">
        <f t="shared" si="13"/>
        <v xml:space="preserve"> S0014</v>
      </c>
      <c r="HQ1" t="str">
        <f t="shared" si="13"/>
        <v xml:space="preserve"> S0014</v>
      </c>
      <c r="HS1" t="str">
        <f>MID(HS7,12,6)</f>
        <v xml:space="preserve"> S0015</v>
      </c>
      <c r="HT1" t="str">
        <f>HS1</f>
        <v xml:space="preserve"> S0015</v>
      </c>
      <c r="HU1" t="str">
        <f t="shared" ref="HU1:IG1" si="14">HT1</f>
        <v xml:space="preserve"> S0015</v>
      </c>
      <c r="HV1" t="str">
        <f t="shared" si="14"/>
        <v xml:space="preserve"> S0015</v>
      </c>
      <c r="HW1" t="str">
        <f t="shared" si="14"/>
        <v xml:space="preserve"> S0015</v>
      </c>
      <c r="HX1" t="str">
        <f t="shared" si="14"/>
        <v xml:space="preserve"> S0015</v>
      </c>
      <c r="HY1" t="str">
        <f t="shared" si="14"/>
        <v xml:space="preserve"> S0015</v>
      </c>
      <c r="HZ1" t="str">
        <f t="shared" si="14"/>
        <v xml:space="preserve"> S0015</v>
      </c>
      <c r="IA1" t="str">
        <f t="shared" si="14"/>
        <v xml:space="preserve"> S0015</v>
      </c>
      <c r="IB1" t="str">
        <f t="shared" si="14"/>
        <v xml:space="preserve"> S0015</v>
      </c>
      <c r="IC1" t="str">
        <f t="shared" si="14"/>
        <v xml:space="preserve"> S0015</v>
      </c>
      <c r="ID1" t="str">
        <f t="shared" si="14"/>
        <v xml:space="preserve"> S0015</v>
      </c>
      <c r="IE1" t="str">
        <f t="shared" si="14"/>
        <v xml:space="preserve"> S0015</v>
      </c>
      <c r="IF1" t="str">
        <f t="shared" si="14"/>
        <v xml:space="preserve"> S0015</v>
      </c>
      <c r="IG1" t="str">
        <f t="shared" si="14"/>
        <v xml:space="preserve"> S0015</v>
      </c>
      <c r="II1" t="str">
        <f>MID(II7,12,6)</f>
        <v xml:space="preserve"> S0016</v>
      </c>
      <c r="IJ1" t="str">
        <f>II1</f>
        <v xml:space="preserve"> S0016</v>
      </c>
      <c r="IK1" t="str">
        <f t="shared" ref="IK1:IW1" si="15">IJ1</f>
        <v xml:space="preserve"> S0016</v>
      </c>
      <c r="IL1" t="str">
        <f t="shared" si="15"/>
        <v xml:space="preserve"> S0016</v>
      </c>
      <c r="IM1" t="str">
        <f t="shared" si="15"/>
        <v xml:space="preserve"> S0016</v>
      </c>
      <c r="IN1" t="str">
        <f t="shared" si="15"/>
        <v xml:space="preserve"> S0016</v>
      </c>
      <c r="IO1" t="str">
        <f t="shared" si="15"/>
        <v xml:space="preserve"> S0016</v>
      </c>
      <c r="IP1" t="str">
        <f t="shared" si="15"/>
        <v xml:space="preserve"> S0016</v>
      </c>
      <c r="IQ1" t="str">
        <f t="shared" si="15"/>
        <v xml:space="preserve"> S0016</v>
      </c>
      <c r="IR1" t="str">
        <f t="shared" si="15"/>
        <v xml:space="preserve"> S0016</v>
      </c>
      <c r="IS1" t="str">
        <f t="shared" si="15"/>
        <v xml:space="preserve"> S0016</v>
      </c>
      <c r="IT1" t="str">
        <f t="shared" si="15"/>
        <v xml:space="preserve"> S0016</v>
      </c>
      <c r="IU1" t="str">
        <f t="shared" si="15"/>
        <v xml:space="preserve"> S0016</v>
      </c>
      <c r="IV1" t="str">
        <f t="shared" si="15"/>
        <v xml:space="preserve"> S0016</v>
      </c>
      <c r="IW1" t="str">
        <f t="shared" si="15"/>
        <v xml:space="preserve"> S0016</v>
      </c>
      <c r="IY1" t="str">
        <f>MID(IY7,12,6)</f>
        <v xml:space="preserve"> S0017</v>
      </c>
      <c r="IZ1" t="str">
        <f>IY1</f>
        <v xml:space="preserve"> S0017</v>
      </c>
      <c r="JA1" t="str">
        <f t="shared" ref="JA1:JM1" si="16">IZ1</f>
        <v xml:space="preserve"> S0017</v>
      </c>
      <c r="JB1" t="str">
        <f t="shared" si="16"/>
        <v xml:space="preserve"> S0017</v>
      </c>
      <c r="JC1" t="str">
        <f t="shared" si="16"/>
        <v xml:space="preserve"> S0017</v>
      </c>
      <c r="JD1" t="str">
        <f t="shared" si="16"/>
        <v xml:space="preserve"> S0017</v>
      </c>
      <c r="JE1" t="str">
        <f t="shared" si="16"/>
        <v xml:space="preserve"> S0017</v>
      </c>
      <c r="JF1" t="str">
        <f t="shared" si="16"/>
        <v xml:space="preserve"> S0017</v>
      </c>
      <c r="JG1" t="str">
        <f t="shared" si="16"/>
        <v xml:space="preserve"> S0017</v>
      </c>
      <c r="JH1" t="str">
        <f t="shared" si="16"/>
        <v xml:space="preserve"> S0017</v>
      </c>
      <c r="JI1" t="str">
        <f t="shared" si="16"/>
        <v xml:space="preserve"> S0017</v>
      </c>
      <c r="JJ1" t="str">
        <f t="shared" si="16"/>
        <v xml:space="preserve"> S0017</v>
      </c>
      <c r="JK1" t="str">
        <f t="shared" si="16"/>
        <v xml:space="preserve"> S0017</v>
      </c>
      <c r="JL1" t="str">
        <f t="shared" si="16"/>
        <v xml:space="preserve"> S0017</v>
      </c>
      <c r="JM1" t="str">
        <f t="shared" si="16"/>
        <v xml:space="preserve"> S0017</v>
      </c>
      <c r="JO1" t="str">
        <f>MID(JO7,12,6)</f>
        <v xml:space="preserve"> S0018</v>
      </c>
      <c r="JP1" t="str">
        <f>JO1</f>
        <v xml:space="preserve"> S0018</v>
      </c>
      <c r="JQ1" t="str">
        <f t="shared" ref="JQ1:KC1" si="17">JP1</f>
        <v xml:space="preserve"> S0018</v>
      </c>
      <c r="JR1" t="str">
        <f t="shared" si="17"/>
        <v xml:space="preserve"> S0018</v>
      </c>
      <c r="JS1" t="str">
        <f t="shared" si="17"/>
        <v xml:space="preserve"> S0018</v>
      </c>
      <c r="JT1" t="str">
        <f t="shared" si="17"/>
        <v xml:space="preserve"> S0018</v>
      </c>
      <c r="JU1" t="str">
        <f t="shared" si="17"/>
        <v xml:space="preserve"> S0018</v>
      </c>
      <c r="JV1" t="str">
        <f t="shared" si="17"/>
        <v xml:space="preserve"> S0018</v>
      </c>
      <c r="JW1" t="str">
        <f t="shared" si="17"/>
        <v xml:space="preserve"> S0018</v>
      </c>
      <c r="JX1" t="str">
        <f t="shared" si="17"/>
        <v xml:space="preserve"> S0018</v>
      </c>
      <c r="JY1" t="str">
        <f t="shared" si="17"/>
        <v xml:space="preserve"> S0018</v>
      </c>
      <c r="JZ1" t="str">
        <f t="shared" si="17"/>
        <v xml:space="preserve"> S0018</v>
      </c>
      <c r="KA1" t="str">
        <f t="shared" si="17"/>
        <v xml:space="preserve"> S0018</v>
      </c>
      <c r="KB1" t="str">
        <f t="shared" si="17"/>
        <v xml:space="preserve"> S0018</v>
      </c>
      <c r="KC1" t="str">
        <f t="shared" si="17"/>
        <v xml:space="preserve"> S0018</v>
      </c>
      <c r="KE1" t="str">
        <f>MID(KE7,12,6)</f>
        <v xml:space="preserve"> S0019</v>
      </c>
      <c r="KF1" t="str">
        <f>KE1</f>
        <v xml:space="preserve"> S0019</v>
      </c>
      <c r="KG1" t="str">
        <f t="shared" ref="KG1:KS1" si="18">KF1</f>
        <v xml:space="preserve"> S0019</v>
      </c>
      <c r="KH1" t="str">
        <f t="shared" si="18"/>
        <v xml:space="preserve"> S0019</v>
      </c>
      <c r="KI1" t="str">
        <f t="shared" si="18"/>
        <v xml:space="preserve"> S0019</v>
      </c>
      <c r="KJ1" t="str">
        <f t="shared" si="18"/>
        <v xml:space="preserve"> S0019</v>
      </c>
      <c r="KK1" t="str">
        <f t="shared" si="18"/>
        <v xml:space="preserve"> S0019</v>
      </c>
      <c r="KL1" t="str">
        <f t="shared" si="18"/>
        <v xml:space="preserve"> S0019</v>
      </c>
      <c r="KM1" t="str">
        <f t="shared" si="18"/>
        <v xml:space="preserve"> S0019</v>
      </c>
      <c r="KN1" t="str">
        <f t="shared" si="18"/>
        <v xml:space="preserve"> S0019</v>
      </c>
      <c r="KO1" t="str">
        <f t="shared" si="18"/>
        <v xml:space="preserve"> S0019</v>
      </c>
      <c r="KP1" t="str">
        <f t="shared" si="18"/>
        <v xml:space="preserve"> S0019</v>
      </c>
      <c r="KQ1" t="str">
        <f t="shared" si="18"/>
        <v xml:space="preserve"> S0019</v>
      </c>
      <c r="KR1" t="str">
        <f t="shared" si="18"/>
        <v xml:space="preserve"> S0019</v>
      </c>
      <c r="KS1" t="str">
        <f t="shared" si="18"/>
        <v xml:space="preserve"> S0019</v>
      </c>
      <c r="KU1" t="str">
        <f>MID(KU7,12,6)</f>
        <v xml:space="preserve"> S0020</v>
      </c>
      <c r="KV1" t="str">
        <f>KU1</f>
        <v xml:space="preserve"> S0020</v>
      </c>
      <c r="KW1" t="str">
        <f t="shared" ref="KW1:LI1" si="19">KV1</f>
        <v xml:space="preserve"> S0020</v>
      </c>
      <c r="KX1" t="str">
        <f t="shared" si="19"/>
        <v xml:space="preserve"> S0020</v>
      </c>
      <c r="KY1" t="str">
        <f t="shared" si="19"/>
        <v xml:space="preserve"> S0020</v>
      </c>
      <c r="KZ1" t="str">
        <f t="shared" si="19"/>
        <v xml:space="preserve"> S0020</v>
      </c>
      <c r="LA1" t="str">
        <f t="shared" si="19"/>
        <v xml:space="preserve"> S0020</v>
      </c>
      <c r="LB1" t="str">
        <f t="shared" si="19"/>
        <v xml:space="preserve"> S0020</v>
      </c>
      <c r="LC1" t="str">
        <f t="shared" si="19"/>
        <v xml:space="preserve"> S0020</v>
      </c>
      <c r="LD1" t="str">
        <f t="shared" si="19"/>
        <v xml:space="preserve"> S0020</v>
      </c>
      <c r="LE1" t="str">
        <f t="shared" si="19"/>
        <v xml:space="preserve"> S0020</v>
      </c>
      <c r="LF1" t="str">
        <f t="shared" si="19"/>
        <v xml:space="preserve"> S0020</v>
      </c>
      <c r="LG1" t="str">
        <f t="shared" si="19"/>
        <v xml:space="preserve"> S0020</v>
      </c>
      <c r="LH1" t="str">
        <f t="shared" si="19"/>
        <v xml:space="preserve"> S0020</v>
      </c>
      <c r="LI1" t="str">
        <f t="shared" si="19"/>
        <v xml:space="preserve"> S0020</v>
      </c>
      <c r="LK1" t="str">
        <f>MID(LK7,12,6)</f>
        <v xml:space="preserve"> S0021</v>
      </c>
      <c r="LL1" t="str">
        <f>LK1</f>
        <v xml:space="preserve"> S0021</v>
      </c>
      <c r="LM1" t="str">
        <f t="shared" ref="LM1:LY1" si="20">LL1</f>
        <v xml:space="preserve"> S0021</v>
      </c>
      <c r="LN1" t="str">
        <f t="shared" si="20"/>
        <v xml:space="preserve"> S0021</v>
      </c>
      <c r="LO1" t="str">
        <f t="shared" si="20"/>
        <v xml:space="preserve"> S0021</v>
      </c>
      <c r="LP1" t="str">
        <f t="shared" si="20"/>
        <v xml:space="preserve"> S0021</v>
      </c>
      <c r="LQ1" t="str">
        <f t="shared" si="20"/>
        <v xml:space="preserve"> S0021</v>
      </c>
      <c r="LR1" t="str">
        <f t="shared" si="20"/>
        <v xml:space="preserve"> S0021</v>
      </c>
      <c r="LS1" t="str">
        <f t="shared" si="20"/>
        <v xml:space="preserve"> S0021</v>
      </c>
      <c r="LT1" t="str">
        <f t="shared" si="20"/>
        <v xml:space="preserve"> S0021</v>
      </c>
      <c r="LU1" t="str">
        <f t="shared" si="20"/>
        <v xml:space="preserve"> S0021</v>
      </c>
      <c r="LV1" t="str">
        <f t="shared" si="20"/>
        <v xml:space="preserve"> S0021</v>
      </c>
      <c r="LW1" t="str">
        <f t="shared" si="20"/>
        <v xml:space="preserve"> S0021</v>
      </c>
      <c r="LX1" t="str">
        <f t="shared" si="20"/>
        <v xml:space="preserve"> S0021</v>
      </c>
      <c r="LY1" t="str">
        <f t="shared" si="20"/>
        <v xml:space="preserve"> S0021</v>
      </c>
      <c r="MA1" t="str">
        <f>MID(MA7,12,6)</f>
        <v xml:space="preserve"> S0022</v>
      </c>
      <c r="MB1" t="str">
        <f>MA1</f>
        <v xml:space="preserve"> S0022</v>
      </c>
      <c r="MC1" t="str">
        <f t="shared" ref="MC1:MO1" si="21">MB1</f>
        <v xml:space="preserve"> S0022</v>
      </c>
      <c r="MD1" t="str">
        <f t="shared" si="21"/>
        <v xml:space="preserve"> S0022</v>
      </c>
      <c r="ME1" t="str">
        <f t="shared" si="21"/>
        <v xml:space="preserve"> S0022</v>
      </c>
      <c r="MF1" t="str">
        <f t="shared" si="21"/>
        <v xml:space="preserve"> S0022</v>
      </c>
      <c r="MG1" t="str">
        <f t="shared" si="21"/>
        <v xml:space="preserve"> S0022</v>
      </c>
      <c r="MH1" t="str">
        <f t="shared" si="21"/>
        <v xml:space="preserve"> S0022</v>
      </c>
      <c r="MI1" t="str">
        <f t="shared" si="21"/>
        <v xml:space="preserve"> S0022</v>
      </c>
      <c r="MJ1" t="str">
        <f t="shared" si="21"/>
        <v xml:space="preserve"> S0022</v>
      </c>
      <c r="MK1" t="str">
        <f t="shared" si="21"/>
        <v xml:space="preserve"> S0022</v>
      </c>
      <c r="ML1" t="str">
        <f t="shared" si="21"/>
        <v xml:space="preserve"> S0022</v>
      </c>
      <c r="MM1" t="str">
        <f t="shared" si="21"/>
        <v xml:space="preserve"> S0022</v>
      </c>
      <c r="MN1" t="str">
        <f t="shared" si="21"/>
        <v xml:space="preserve"> S0022</v>
      </c>
      <c r="MO1" t="str">
        <f t="shared" si="21"/>
        <v xml:space="preserve"> S0022</v>
      </c>
      <c r="MQ1" t="str">
        <f>MID(MQ7,12,6)</f>
        <v xml:space="preserve"> S0023</v>
      </c>
      <c r="MR1" t="str">
        <f>MQ1</f>
        <v xml:space="preserve"> S0023</v>
      </c>
      <c r="MS1" t="str">
        <f t="shared" ref="MS1:NE1" si="22">MR1</f>
        <v xml:space="preserve"> S0023</v>
      </c>
      <c r="MT1" t="str">
        <f t="shared" si="22"/>
        <v xml:space="preserve"> S0023</v>
      </c>
      <c r="MU1" t="str">
        <f t="shared" si="22"/>
        <v xml:space="preserve"> S0023</v>
      </c>
      <c r="MV1" t="str">
        <f t="shared" si="22"/>
        <v xml:space="preserve"> S0023</v>
      </c>
      <c r="MW1" t="str">
        <f t="shared" si="22"/>
        <v xml:space="preserve"> S0023</v>
      </c>
      <c r="MX1" t="str">
        <f t="shared" si="22"/>
        <v xml:space="preserve"> S0023</v>
      </c>
      <c r="MY1" t="str">
        <f t="shared" si="22"/>
        <v xml:space="preserve"> S0023</v>
      </c>
      <c r="MZ1" t="str">
        <f t="shared" si="22"/>
        <v xml:space="preserve"> S0023</v>
      </c>
      <c r="NA1" t="str">
        <f t="shared" si="22"/>
        <v xml:space="preserve"> S0023</v>
      </c>
      <c r="NB1" t="str">
        <f t="shared" si="22"/>
        <v xml:space="preserve"> S0023</v>
      </c>
      <c r="NC1" t="str">
        <f t="shared" si="22"/>
        <v xml:space="preserve"> S0023</v>
      </c>
      <c r="ND1" t="str">
        <f t="shared" si="22"/>
        <v xml:space="preserve"> S0023</v>
      </c>
      <c r="NE1" t="str">
        <f t="shared" si="22"/>
        <v xml:space="preserve"> S0023</v>
      </c>
      <c r="NG1" t="str">
        <f>MID(NG7,12,6)</f>
        <v xml:space="preserve"> S0024</v>
      </c>
      <c r="NH1" t="str">
        <f>NG1</f>
        <v xml:space="preserve"> S0024</v>
      </c>
      <c r="NI1" t="str">
        <f t="shared" ref="NI1:NU1" si="23">NH1</f>
        <v xml:space="preserve"> S0024</v>
      </c>
      <c r="NJ1" t="str">
        <f t="shared" si="23"/>
        <v xml:space="preserve"> S0024</v>
      </c>
      <c r="NK1" t="str">
        <f t="shared" si="23"/>
        <v xml:space="preserve"> S0024</v>
      </c>
      <c r="NL1" t="str">
        <f t="shared" si="23"/>
        <v xml:space="preserve"> S0024</v>
      </c>
      <c r="NM1" t="str">
        <f t="shared" si="23"/>
        <v xml:space="preserve"> S0024</v>
      </c>
      <c r="NN1" t="str">
        <f t="shared" si="23"/>
        <v xml:space="preserve"> S0024</v>
      </c>
      <c r="NO1" t="str">
        <f t="shared" si="23"/>
        <v xml:space="preserve"> S0024</v>
      </c>
      <c r="NP1" t="str">
        <f t="shared" si="23"/>
        <v xml:space="preserve"> S0024</v>
      </c>
      <c r="NQ1" t="str">
        <f t="shared" si="23"/>
        <v xml:space="preserve"> S0024</v>
      </c>
      <c r="NR1" t="str">
        <f t="shared" si="23"/>
        <v xml:space="preserve"> S0024</v>
      </c>
      <c r="NS1" t="str">
        <f t="shared" si="23"/>
        <v xml:space="preserve"> S0024</v>
      </c>
      <c r="NT1" t="str">
        <f t="shared" si="23"/>
        <v xml:space="preserve"> S0024</v>
      </c>
      <c r="NU1" t="str">
        <f t="shared" si="23"/>
        <v xml:space="preserve"> S0024</v>
      </c>
    </row>
    <row r="2" spans="2:385" x14ac:dyDescent="0.2">
      <c r="E2" s="17">
        <f t="shared" ref="E2:P2" si="24">DATEVALUE("1-"&amp;E9)</f>
        <v>45658</v>
      </c>
      <c r="F2" s="17">
        <f t="shared" si="24"/>
        <v>45689</v>
      </c>
      <c r="G2" s="17">
        <f t="shared" si="24"/>
        <v>45717</v>
      </c>
      <c r="H2" s="17">
        <f t="shared" si="24"/>
        <v>45748</v>
      </c>
      <c r="I2" s="17">
        <f t="shared" si="24"/>
        <v>45778</v>
      </c>
      <c r="J2" s="17">
        <f t="shared" si="24"/>
        <v>45809</v>
      </c>
      <c r="K2" s="17">
        <f t="shared" si="24"/>
        <v>45839</v>
      </c>
      <c r="L2" s="17">
        <f t="shared" si="24"/>
        <v>45870</v>
      </c>
      <c r="M2" s="17">
        <f t="shared" si="24"/>
        <v>45901</v>
      </c>
      <c r="N2" s="17">
        <f t="shared" si="24"/>
        <v>45931</v>
      </c>
      <c r="O2" s="17">
        <f t="shared" si="24"/>
        <v>45962</v>
      </c>
      <c r="P2" s="17">
        <f t="shared" si="24"/>
        <v>45992</v>
      </c>
      <c r="Q2" s="17"/>
      <c r="U2" s="17">
        <f t="shared" ref="U2:AF2" si="25">DATEVALUE("1-"&amp;U9)</f>
        <v>45658</v>
      </c>
      <c r="V2" s="17">
        <f t="shared" si="25"/>
        <v>45689</v>
      </c>
      <c r="W2" s="17">
        <f t="shared" si="25"/>
        <v>45717</v>
      </c>
      <c r="X2" s="17">
        <f t="shared" si="25"/>
        <v>45748</v>
      </c>
      <c r="Y2" s="17">
        <f t="shared" si="25"/>
        <v>45778</v>
      </c>
      <c r="Z2" s="17">
        <f t="shared" si="25"/>
        <v>45809</v>
      </c>
      <c r="AA2" s="17">
        <f t="shared" si="25"/>
        <v>45839</v>
      </c>
      <c r="AB2" s="17">
        <f t="shared" si="25"/>
        <v>45870</v>
      </c>
      <c r="AC2" s="17">
        <f t="shared" si="25"/>
        <v>45901</v>
      </c>
      <c r="AD2" s="17">
        <f t="shared" si="25"/>
        <v>45931</v>
      </c>
      <c r="AE2" s="17">
        <f t="shared" si="25"/>
        <v>45962</v>
      </c>
      <c r="AF2" s="17">
        <f t="shared" si="25"/>
        <v>45992</v>
      </c>
      <c r="AG2" s="17"/>
      <c r="AK2" s="17">
        <f t="shared" ref="AK2:AV2" si="26">DATEVALUE("1-"&amp;AK9)</f>
        <v>45658</v>
      </c>
      <c r="AL2" s="17">
        <f t="shared" si="26"/>
        <v>45689</v>
      </c>
      <c r="AM2" s="17">
        <f t="shared" si="26"/>
        <v>45717</v>
      </c>
      <c r="AN2" s="17">
        <f t="shared" si="26"/>
        <v>45748</v>
      </c>
      <c r="AO2" s="17">
        <f t="shared" si="26"/>
        <v>45778</v>
      </c>
      <c r="AP2" s="17">
        <f t="shared" si="26"/>
        <v>45809</v>
      </c>
      <c r="AQ2" s="17">
        <f t="shared" si="26"/>
        <v>45839</v>
      </c>
      <c r="AR2" s="17">
        <f t="shared" si="26"/>
        <v>45870</v>
      </c>
      <c r="AS2" s="17">
        <f t="shared" si="26"/>
        <v>45901</v>
      </c>
      <c r="AT2" s="17">
        <f t="shared" si="26"/>
        <v>45931</v>
      </c>
      <c r="AU2" s="17">
        <f t="shared" si="26"/>
        <v>45962</v>
      </c>
      <c r="AV2" s="17">
        <f t="shared" si="26"/>
        <v>45992</v>
      </c>
      <c r="AW2" s="17"/>
      <c r="AZ2" s="17"/>
      <c r="BA2" s="17">
        <f t="shared" ref="BA2:BL2" si="27">DATEVALUE("1-"&amp;BA9)</f>
        <v>45658</v>
      </c>
      <c r="BB2" s="17">
        <f t="shared" si="27"/>
        <v>45689</v>
      </c>
      <c r="BC2" s="17">
        <f t="shared" si="27"/>
        <v>45717</v>
      </c>
      <c r="BD2" s="17">
        <f t="shared" si="27"/>
        <v>45748</v>
      </c>
      <c r="BE2" s="17">
        <f t="shared" si="27"/>
        <v>45778</v>
      </c>
      <c r="BF2" s="17">
        <f t="shared" si="27"/>
        <v>45809</v>
      </c>
      <c r="BG2" s="17">
        <f t="shared" si="27"/>
        <v>45839</v>
      </c>
      <c r="BH2" s="17">
        <f t="shared" si="27"/>
        <v>45870</v>
      </c>
      <c r="BI2" s="17">
        <f t="shared" si="27"/>
        <v>45901</v>
      </c>
      <c r="BJ2" s="17">
        <f t="shared" si="27"/>
        <v>45931</v>
      </c>
      <c r="BK2" s="17">
        <f t="shared" si="27"/>
        <v>45962</v>
      </c>
      <c r="BL2" s="17">
        <f t="shared" si="27"/>
        <v>45992</v>
      </c>
      <c r="BP2" s="17"/>
      <c r="BQ2" s="17">
        <f t="shared" ref="BQ2:CB2" si="28">DATEVALUE("1-"&amp;BQ9)</f>
        <v>45658</v>
      </c>
      <c r="BR2" s="17">
        <f t="shared" si="28"/>
        <v>45689</v>
      </c>
      <c r="BS2" s="17">
        <f t="shared" si="28"/>
        <v>45717</v>
      </c>
      <c r="BT2" s="17">
        <f t="shared" si="28"/>
        <v>45748</v>
      </c>
      <c r="BU2" s="17">
        <f t="shared" si="28"/>
        <v>45778</v>
      </c>
      <c r="BV2" s="17">
        <f t="shared" si="28"/>
        <v>45809</v>
      </c>
      <c r="BW2" s="17">
        <f t="shared" si="28"/>
        <v>45839</v>
      </c>
      <c r="BX2" s="17">
        <f t="shared" si="28"/>
        <v>45870</v>
      </c>
      <c r="BY2" s="17">
        <f t="shared" si="28"/>
        <v>45901</v>
      </c>
      <c r="BZ2" s="17">
        <f t="shared" si="28"/>
        <v>45931</v>
      </c>
      <c r="CA2" s="17">
        <f t="shared" si="28"/>
        <v>45962</v>
      </c>
      <c r="CB2" s="17">
        <f t="shared" si="28"/>
        <v>45992</v>
      </c>
      <c r="CF2" s="17"/>
      <c r="CG2" s="17">
        <f t="shared" ref="CG2:CR2" si="29">DATEVALUE("1-"&amp;CG9)</f>
        <v>45658</v>
      </c>
      <c r="CH2" s="17">
        <f t="shared" si="29"/>
        <v>45689</v>
      </c>
      <c r="CI2" s="17">
        <f t="shared" si="29"/>
        <v>45717</v>
      </c>
      <c r="CJ2" s="17">
        <f t="shared" si="29"/>
        <v>45748</v>
      </c>
      <c r="CK2" s="17">
        <f t="shared" si="29"/>
        <v>45778</v>
      </c>
      <c r="CL2" s="17">
        <f t="shared" si="29"/>
        <v>45809</v>
      </c>
      <c r="CM2" s="17">
        <f t="shared" si="29"/>
        <v>45839</v>
      </c>
      <c r="CN2" s="17">
        <f t="shared" si="29"/>
        <v>45870</v>
      </c>
      <c r="CO2" s="17">
        <f t="shared" si="29"/>
        <v>45901</v>
      </c>
      <c r="CP2" s="17">
        <f t="shared" si="29"/>
        <v>45931</v>
      </c>
      <c r="CQ2" s="17">
        <f t="shared" si="29"/>
        <v>45962</v>
      </c>
      <c r="CR2" s="17">
        <f t="shared" si="29"/>
        <v>45992</v>
      </c>
      <c r="CV2" s="17"/>
      <c r="CW2" s="17">
        <f t="shared" ref="CW2:DH2" si="30">DATEVALUE("1-"&amp;CW9)</f>
        <v>45658</v>
      </c>
      <c r="CX2" s="17">
        <f t="shared" si="30"/>
        <v>45689</v>
      </c>
      <c r="CY2" s="17">
        <f t="shared" si="30"/>
        <v>45717</v>
      </c>
      <c r="CZ2" s="17">
        <f t="shared" si="30"/>
        <v>45748</v>
      </c>
      <c r="DA2" s="17">
        <f t="shared" si="30"/>
        <v>45778</v>
      </c>
      <c r="DB2" s="17">
        <f t="shared" si="30"/>
        <v>45809</v>
      </c>
      <c r="DC2" s="17">
        <f t="shared" si="30"/>
        <v>45839</v>
      </c>
      <c r="DD2" s="17">
        <f t="shared" si="30"/>
        <v>45870</v>
      </c>
      <c r="DE2" s="17">
        <f t="shared" si="30"/>
        <v>45901</v>
      </c>
      <c r="DF2" s="17">
        <f t="shared" si="30"/>
        <v>45931</v>
      </c>
      <c r="DG2" s="17">
        <f t="shared" si="30"/>
        <v>45962</v>
      </c>
      <c r="DH2" s="17">
        <f t="shared" si="30"/>
        <v>45992</v>
      </c>
      <c r="DL2" s="17"/>
      <c r="DM2" s="17">
        <f t="shared" ref="DM2:DX2" si="31">DATEVALUE("1-"&amp;DM9)</f>
        <v>45658</v>
      </c>
      <c r="DN2" s="17">
        <f t="shared" si="31"/>
        <v>45689</v>
      </c>
      <c r="DO2" s="17">
        <f t="shared" si="31"/>
        <v>45717</v>
      </c>
      <c r="DP2" s="17">
        <f t="shared" si="31"/>
        <v>45748</v>
      </c>
      <c r="DQ2" s="17">
        <f t="shared" si="31"/>
        <v>45778</v>
      </c>
      <c r="DR2" s="17">
        <f t="shared" si="31"/>
        <v>45809</v>
      </c>
      <c r="DS2" s="17">
        <f t="shared" si="31"/>
        <v>45839</v>
      </c>
      <c r="DT2" s="17">
        <f t="shared" si="31"/>
        <v>45870</v>
      </c>
      <c r="DU2" s="17">
        <f t="shared" si="31"/>
        <v>45901</v>
      </c>
      <c r="DV2" s="17">
        <f t="shared" si="31"/>
        <v>45931</v>
      </c>
      <c r="DW2" s="17">
        <f t="shared" si="31"/>
        <v>45962</v>
      </c>
      <c r="DX2" s="17">
        <f t="shared" si="31"/>
        <v>45992</v>
      </c>
      <c r="EB2" s="17"/>
      <c r="EC2" s="17">
        <f t="shared" ref="EC2:EN2" si="32">DATEVALUE("1-"&amp;EC9)</f>
        <v>45658</v>
      </c>
      <c r="ED2" s="17">
        <f t="shared" si="32"/>
        <v>45689</v>
      </c>
      <c r="EE2" s="17">
        <f t="shared" si="32"/>
        <v>45717</v>
      </c>
      <c r="EF2" s="17">
        <f t="shared" si="32"/>
        <v>45748</v>
      </c>
      <c r="EG2" s="17">
        <f t="shared" si="32"/>
        <v>45778</v>
      </c>
      <c r="EH2" s="17">
        <f t="shared" si="32"/>
        <v>45809</v>
      </c>
      <c r="EI2" s="17">
        <f t="shared" si="32"/>
        <v>45839</v>
      </c>
      <c r="EJ2" s="17">
        <f t="shared" si="32"/>
        <v>45870</v>
      </c>
      <c r="EK2" s="17">
        <f t="shared" si="32"/>
        <v>45901</v>
      </c>
      <c r="EL2" s="17">
        <f t="shared" si="32"/>
        <v>45931</v>
      </c>
      <c r="EM2" s="17">
        <f t="shared" si="32"/>
        <v>45962</v>
      </c>
      <c r="EN2" s="17">
        <f t="shared" si="32"/>
        <v>45992</v>
      </c>
      <c r="ER2" s="17"/>
      <c r="ES2" s="17">
        <f t="shared" ref="ES2:FD2" si="33">DATEVALUE("1-"&amp;ES9)</f>
        <v>45658</v>
      </c>
      <c r="ET2" s="17">
        <f t="shared" si="33"/>
        <v>45689</v>
      </c>
      <c r="EU2" s="17">
        <f t="shared" si="33"/>
        <v>45717</v>
      </c>
      <c r="EV2" s="17">
        <f t="shared" si="33"/>
        <v>45748</v>
      </c>
      <c r="EW2" s="17">
        <f t="shared" si="33"/>
        <v>45778</v>
      </c>
      <c r="EX2" s="17">
        <f t="shared" si="33"/>
        <v>45809</v>
      </c>
      <c r="EY2" s="17">
        <f t="shared" si="33"/>
        <v>45839</v>
      </c>
      <c r="EZ2" s="17">
        <f t="shared" si="33"/>
        <v>45870</v>
      </c>
      <c r="FA2" s="17">
        <f t="shared" si="33"/>
        <v>45901</v>
      </c>
      <c r="FB2" s="17">
        <f t="shared" si="33"/>
        <v>45931</v>
      </c>
      <c r="FC2" s="17">
        <f t="shared" si="33"/>
        <v>45962</v>
      </c>
      <c r="FD2" s="17">
        <f t="shared" si="33"/>
        <v>45992</v>
      </c>
      <c r="FH2" s="17"/>
      <c r="FI2" s="17">
        <f t="shared" ref="FI2:FT2" si="34">DATEVALUE("1-"&amp;FI9)</f>
        <v>45658</v>
      </c>
      <c r="FJ2" s="17">
        <f t="shared" si="34"/>
        <v>45689</v>
      </c>
      <c r="FK2" s="17">
        <f t="shared" si="34"/>
        <v>45717</v>
      </c>
      <c r="FL2" s="17">
        <f t="shared" si="34"/>
        <v>45748</v>
      </c>
      <c r="FM2" s="17">
        <f t="shared" si="34"/>
        <v>45778</v>
      </c>
      <c r="FN2" s="17">
        <f t="shared" si="34"/>
        <v>45809</v>
      </c>
      <c r="FO2" s="17">
        <f t="shared" si="34"/>
        <v>45839</v>
      </c>
      <c r="FP2" s="17">
        <f t="shared" si="34"/>
        <v>45870</v>
      </c>
      <c r="FQ2" s="17">
        <f t="shared" si="34"/>
        <v>45901</v>
      </c>
      <c r="FR2" s="17">
        <f t="shared" si="34"/>
        <v>45931</v>
      </c>
      <c r="FS2" s="17">
        <f t="shared" si="34"/>
        <v>45962</v>
      </c>
      <c r="FT2" s="17">
        <f t="shared" si="34"/>
        <v>45992</v>
      </c>
      <c r="FW2" s="17"/>
      <c r="FX2" s="17"/>
      <c r="FY2" s="17">
        <f t="shared" ref="FY2:GJ2" si="35">DATEVALUE("1-"&amp;FY9)</f>
        <v>45658</v>
      </c>
      <c r="FZ2" s="17">
        <f t="shared" si="35"/>
        <v>45689</v>
      </c>
      <c r="GA2" s="17">
        <f t="shared" si="35"/>
        <v>45717</v>
      </c>
      <c r="GB2" s="17">
        <f t="shared" si="35"/>
        <v>45748</v>
      </c>
      <c r="GC2" s="17">
        <f t="shared" si="35"/>
        <v>45778</v>
      </c>
      <c r="GD2" s="17">
        <f t="shared" si="35"/>
        <v>45809</v>
      </c>
      <c r="GE2" s="17">
        <f t="shared" si="35"/>
        <v>45839</v>
      </c>
      <c r="GF2" s="17">
        <f t="shared" si="35"/>
        <v>45870</v>
      </c>
      <c r="GG2" s="17">
        <f t="shared" si="35"/>
        <v>45901</v>
      </c>
      <c r="GH2" s="17">
        <f t="shared" si="35"/>
        <v>45931</v>
      </c>
      <c r="GI2" s="17">
        <f t="shared" si="35"/>
        <v>45962</v>
      </c>
      <c r="GJ2" s="17">
        <f t="shared" si="35"/>
        <v>45992</v>
      </c>
      <c r="GK2" s="17"/>
      <c r="GM2" s="17"/>
      <c r="GN2" s="17"/>
      <c r="GO2" s="17">
        <f t="shared" ref="GO2:GZ2" si="36">DATEVALUE("1-"&amp;GO9)</f>
        <v>45658</v>
      </c>
      <c r="GP2" s="17">
        <f t="shared" si="36"/>
        <v>45689</v>
      </c>
      <c r="GQ2" s="17">
        <f t="shared" si="36"/>
        <v>45717</v>
      </c>
      <c r="GR2" s="17">
        <f t="shared" si="36"/>
        <v>45748</v>
      </c>
      <c r="GS2" s="17">
        <f t="shared" si="36"/>
        <v>45778</v>
      </c>
      <c r="GT2" s="17">
        <f t="shared" si="36"/>
        <v>45809</v>
      </c>
      <c r="GU2" s="17">
        <f t="shared" si="36"/>
        <v>45839</v>
      </c>
      <c r="GV2" s="17">
        <f t="shared" si="36"/>
        <v>45870</v>
      </c>
      <c r="GW2" s="17">
        <f t="shared" si="36"/>
        <v>45901</v>
      </c>
      <c r="GX2" s="17">
        <f t="shared" si="36"/>
        <v>45931</v>
      </c>
      <c r="GY2" s="17">
        <f t="shared" si="36"/>
        <v>45962</v>
      </c>
      <c r="GZ2" s="17">
        <f t="shared" si="36"/>
        <v>45992</v>
      </c>
      <c r="HA2" s="17"/>
      <c r="HC2" s="17"/>
      <c r="HD2" s="17"/>
      <c r="HE2" s="17">
        <f t="shared" ref="HE2:HP2" si="37">DATEVALUE("1-"&amp;HE9)</f>
        <v>45658</v>
      </c>
      <c r="HF2" s="17">
        <f t="shared" si="37"/>
        <v>45689</v>
      </c>
      <c r="HG2" s="17">
        <f t="shared" si="37"/>
        <v>45717</v>
      </c>
      <c r="HH2" s="17">
        <f t="shared" si="37"/>
        <v>45748</v>
      </c>
      <c r="HI2" s="17">
        <f t="shared" si="37"/>
        <v>45778</v>
      </c>
      <c r="HJ2" s="17">
        <f t="shared" si="37"/>
        <v>45809</v>
      </c>
      <c r="HK2" s="17">
        <f t="shared" si="37"/>
        <v>45839</v>
      </c>
      <c r="HL2" s="17">
        <f t="shared" si="37"/>
        <v>45870</v>
      </c>
      <c r="HM2" s="17">
        <f t="shared" si="37"/>
        <v>45901</v>
      </c>
      <c r="HN2" s="17">
        <f t="shared" si="37"/>
        <v>45931</v>
      </c>
      <c r="HO2" s="17">
        <f t="shared" si="37"/>
        <v>45962</v>
      </c>
      <c r="HP2" s="17">
        <f t="shared" si="37"/>
        <v>45992</v>
      </c>
      <c r="HQ2" s="17"/>
      <c r="HS2" s="17"/>
      <c r="HT2" s="17"/>
      <c r="HU2" s="17">
        <f t="shared" ref="HU2:IF2" si="38">DATEVALUE("1-"&amp;HU9)</f>
        <v>45658</v>
      </c>
      <c r="HV2" s="17">
        <f t="shared" si="38"/>
        <v>45689</v>
      </c>
      <c r="HW2" s="17">
        <f t="shared" si="38"/>
        <v>45717</v>
      </c>
      <c r="HX2" s="17">
        <f t="shared" si="38"/>
        <v>45748</v>
      </c>
      <c r="HY2" s="17">
        <f t="shared" si="38"/>
        <v>45778</v>
      </c>
      <c r="HZ2" s="17">
        <f t="shared" si="38"/>
        <v>45809</v>
      </c>
      <c r="IA2" s="17">
        <f t="shared" si="38"/>
        <v>45839</v>
      </c>
      <c r="IB2" s="17">
        <f t="shared" si="38"/>
        <v>45870</v>
      </c>
      <c r="IC2" s="17">
        <f t="shared" si="38"/>
        <v>45901</v>
      </c>
      <c r="ID2" s="17">
        <f t="shared" si="38"/>
        <v>45931</v>
      </c>
      <c r="IE2" s="17">
        <f t="shared" si="38"/>
        <v>45962</v>
      </c>
      <c r="IF2" s="17">
        <f t="shared" si="38"/>
        <v>45992</v>
      </c>
      <c r="IG2" s="17"/>
      <c r="II2" s="17"/>
      <c r="IJ2" s="17"/>
      <c r="IK2" s="17">
        <f t="shared" ref="IK2:IV2" si="39">DATEVALUE("1-"&amp;IK9)</f>
        <v>45658</v>
      </c>
      <c r="IL2" s="17">
        <f t="shared" si="39"/>
        <v>45689</v>
      </c>
      <c r="IM2" s="17">
        <f t="shared" si="39"/>
        <v>45717</v>
      </c>
      <c r="IN2" s="17">
        <f t="shared" si="39"/>
        <v>45748</v>
      </c>
      <c r="IO2" s="17">
        <f t="shared" si="39"/>
        <v>45778</v>
      </c>
      <c r="IP2" s="17">
        <f t="shared" si="39"/>
        <v>45809</v>
      </c>
      <c r="IQ2" s="17">
        <f t="shared" si="39"/>
        <v>45839</v>
      </c>
      <c r="IR2" s="17">
        <f t="shared" si="39"/>
        <v>45870</v>
      </c>
      <c r="IS2" s="17">
        <f t="shared" si="39"/>
        <v>45901</v>
      </c>
      <c r="IT2" s="17">
        <f t="shared" si="39"/>
        <v>45931</v>
      </c>
      <c r="IU2" s="17">
        <f t="shared" si="39"/>
        <v>45962</v>
      </c>
      <c r="IV2" s="17">
        <f t="shared" si="39"/>
        <v>45992</v>
      </c>
      <c r="IW2" s="17"/>
      <c r="IY2" s="17"/>
      <c r="IZ2" s="17"/>
      <c r="JA2" s="17">
        <f t="shared" ref="JA2:JL2" si="40">DATEVALUE("1-"&amp;JA9)</f>
        <v>45658</v>
      </c>
      <c r="JB2" s="17">
        <f t="shared" si="40"/>
        <v>45689</v>
      </c>
      <c r="JC2" s="17">
        <f t="shared" si="40"/>
        <v>45717</v>
      </c>
      <c r="JD2" s="17">
        <f t="shared" si="40"/>
        <v>45748</v>
      </c>
      <c r="JE2" s="17">
        <f t="shared" si="40"/>
        <v>45778</v>
      </c>
      <c r="JF2" s="17">
        <f t="shared" si="40"/>
        <v>45809</v>
      </c>
      <c r="JG2" s="17">
        <f t="shared" si="40"/>
        <v>45839</v>
      </c>
      <c r="JH2" s="17">
        <f t="shared" si="40"/>
        <v>45870</v>
      </c>
      <c r="JI2" s="17">
        <f t="shared" si="40"/>
        <v>45901</v>
      </c>
      <c r="JJ2" s="17">
        <f t="shared" si="40"/>
        <v>45931</v>
      </c>
      <c r="JK2" s="17">
        <f t="shared" si="40"/>
        <v>45962</v>
      </c>
      <c r="JL2" s="17">
        <f t="shared" si="40"/>
        <v>45992</v>
      </c>
      <c r="JM2" s="17"/>
      <c r="JO2" s="17"/>
      <c r="JP2" s="17"/>
      <c r="JQ2" s="17">
        <f t="shared" ref="JQ2:KB2" si="41">DATEVALUE("1-"&amp;JQ9)</f>
        <v>45658</v>
      </c>
      <c r="JR2" s="17">
        <f t="shared" si="41"/>
        <v>45689</v>
      </c>
      <c r="JS2" s="17">
        <f t="shared" si="41"/>
        <v>45717</v>
      </c>
      <c r="JT2" s="17">
        <f t="shared" si="41"/>
        <v>45748</v>
      </c>
      <c r="JU2" s="17">
        <f t="shared" si="41"/>
        <v>45778</v>
      </c>
      <c r="JV2" s="17">
        <f t="shared" si="41"/>
        <v>45809</v>
      </c>
      <c r="JW2" s="17">
        <f t="shared" si="41"/>
        <v>45839</v>
      </c>
      <c r="JX2" s="17">
        <f t="shared" si="41"/>
        <v>45870</v>
      </c>
      <c r="JY2" s="17">
        <f t="shared" si="41"/>
        <v>45901</v>
      </c>
      <c r="JZ2" s="17">
        <f t="shared" si="41"/>
        <v>45931</v>
      </c>
      <c r="KA2" s="17">
        <f t="shared" si="41"/>
        <v>45962</v>
      </c>
      <c r="KB2" s="17">
        <f t="shared" si="41"/>
        <v>45992</v>
      </c>
      <c r="KC2" s="17"/>
      <c r="KE2" s="17"/>
      <c r="KF2" s="17"/>
      <c r="KG2" s="17">
        <f t="shared" ref="KG2:KR2" si="42">DATEVALUE("1-"&amp;KG9)</f>
        <v>45658</v>
      </c>
      <c r="KH2" s="17">
        <f t="shared" si="42"/>
        <v>45689</v>
      </c>
      <c r="KI2" s="17">
        <f t="shared" si="42"/>
        <v>45717</v>
      </c>
      <c r="KJ2" s="17">
        <f t="shared" si="42"/>
        <v>45748</v>
      </c>
      <c r="KK2" s="17">
        <f t="shared" si="42"/>
        <v>45778</v>
      </c>
      <c r="KL2" s="17">
        <f t="shared" si="42"/>
        <v>45809</v>
      </c>
      <c r="KM2" s="17">
        <f t="shared" si="42"/>
        <v>45839</v>
      </c>
      <c r="KN2" s="17">
        <f t="shared" si="42"/>
        <v>45870</v>
      </c>
      <c r="KO2" s="17">
        <f t="shared" si="42"/>
        <v>45901</v>
      </c>
      <c r="KP2" s="17">
        <f t="shared" si="42"/>
        <v>45931</v>
      </c>
      <c r="KQ2" s="17">
        <f t="shared" si="42"/>
        <v>45962</v>
      </c>
      <c r="KR2" s="17">
        <f t="shared" si="42"/>
        <v>45992</v>
      </c>
      <c r="KS2" s="17"/>
      <c r="KU2" s="17"/>
      <c r="KV2" s="17"/>
      <c r="KW2" s="17">
        <f t="shared" ref="KW2:LH2" si="43">DATEVALUE("1-"&amp;KW9)</f>
        <v>45658</v>
      </c>
      <c r="KX2" s="17">
        <f t="shared" si="43"/>
        <v>45689</v>
      </c>
      <c r="KY2" s="17">
        <f t="shared" si="43"/>
        <v>45717</v>
      </c>
      <c r="KZ2" s="17">
        <f t="shared" si="43"/>
        <v>45748</v>
      </c>
      <c r="LA2" s="17">
        <f t="shared" si="43"/>
        <v>45778</v>
      </c>
      <c r="LB2" s="17">
        <f t="shared" si="43"/>
        <v>45809</v>
      </c>
      <c r="LC2" s="17">
        <f t="shared" si="43"/>
        <v>45839</v>
      </c>
      <c r="LD2" s="17">
        <f t="shared" si="43"/>
        <v>45870</v>
      </c>
      <c r="LE2" s="17">
        <f t="shared" si="43"/>
        <v>45901</v>
      </c>
      <c r="LF2" s="17">
        <f t="shared" si="43"/>
        <v>45931</v>
      </c>
      <c r="LG2" s="17">
        <f t="shared" si="43"/>
        <v>45962</v>
      </c>
      <c r="LH2" s="17">
        <f t="shared" si="43"/>
        <v>45992</v>
      </c>
      <c r="LI2" s="17"/>
      <c r="LK2" s="17"/>
      <c r="LL2" s="17"/>
      <c r="LM2" s="17">
        <f t="shared" ref="LM2:LX2" si="44">DATEVALUE("1-"&amp;LM9)</f>
        <v>45658</v>
      </c>
      <c r="LN2" s="17">
        <f t="shared" si="44"/>
        <v>45689</v>
      </c>
      <c r="LO2" s="17">
        <f t="shared" si="44"/>
        <v>45717</v>
      </c>
      <c r="LP2" s="17">
        <f t="shared" si="44"/>
        <v>45748</v>
      </c>
      <c r="LQ2" s="17">
        <f t="shared" si="44"/>
        <v>45778</v>
      </c>
      <c r="LR2" s="17">
        <f t="shared" si="44"/>
        <v>45809</v>
      </c>
      <c r="LS2" s="17">
        <f t="shared" si="44"/>
        <v>45839</v>
      </c>
      <c r="LT2" s="17">
        <f t="shared" si="44"/>
        <v>45870</v>
      </c>
      <c r="LU2" s="17">
        <f t="shared" si="44"/>
        <v>45901</v>
      </c>
      <c r="LV2" s="17">
        <f t="shared" si="44"/>
        <v>45931</v>
      </c>
      <c r="LW2" s="17">
        <f t="shared" si="44"/>
        <v>45962</v>
      </c>
      <c r="LX2" s="17">
        <f t="shared" si="44"/>
        <v>45992</v>
      </c>
      <c r="LY2" s="17"/>
      <c r="MA2" s="17"/>
      <c r="MB2" s="17"/>
      <c r="MC2" s="17">
        <f t="shared" ref="MC2:MN2" si="45">DATEVALUE("1-"&amp;MC9)</f>
        <v>45658</v>
      </c>
      <c r="MD2" s="17">
        <f t="shared" si="45"/>
        <v>45689</v>
      </c>
      <c r="ME2" s="17">
        <f t="shared" si="45"/>
        <v>45717</v>
      </c>
      <c r="MF2" s="17">
        <f t="shared" si="45"/>
        <v>45748</v>
      </c>
      <c r="MG2" s="17">
        <f t="shared" si="45"/>
        <v>45778</v>
      </c>
      <c r="MH2" s="17">
        <f t="shared" si="45"/>
        <v>45809</v>
      </c>
      <c r="MI2" s="17">
        <f t="shared" si="45"/>
        <v>45839</v>
      </c>
      <c r="MJ2" s="17">
        <f t="shared" si="45"/>
        <v>45870</v>
      </c>
      <c r="MK2" s="17">
        <f t="shared" si="45"/>
        <v>45901</v>
      </c>
      <c r="ML2" s="17">
        <f t="shared" si="45"/>
        <v>45931</v>
      </c>
      <c r="MM2" s="17">
        <f t="shared" si="45"/>
        <v>45962</v>
      </c>
      <c r="MN2" s="17">
        <f t="shared" si="45"/>
        <v>45992</v>
      </c>
      <c r="MO2" s="17"/>
      <c r="MQ2" s="17"/>
      <c r="MR2" s="17"/>
      <c r="MS2" s="17">
        <f t="shared" ref="MS2:ND2" si="46">DATEVALUE("1-"&amp;MS9)</f>
        <v>45658</v>
      </c>
      <c r="MT2" s="17">
        <f t="shared" si="46"/>
        <v>45689</v>
      </c>
      <c r="MU2" s="17">
        <f t="shared" si="46"/>
        <v>45717</v>
      </c>
      <c r="MV2" s="17">
        <f t="shared" si="46"/>
        <v>45748</v>
      </c>
      <c r="MW2" s="17">
        <f t="shared" si="46"/>
        <v>45778</v>
      </c>
      <c r="MX2" s="17">
        <f t="shared" si="46"/>
        <v>45809</v>
      </c>
      <c r="MY2" s="17">
        <f t="shared" si="46"/>
        <v>45839</v>
      </c>
      <c r="MZ2" s="17">
        <f t="shared" si="46"/>
        <v>45870</v>
      </c>
      <c r="NA2" s="17">
        <f t="shared" si="46"/>
        <v>45901</v>
      </c>
      <c r="NB2" s="17">
        <f t="shared" si="46"/>
        <v>45931</v>
      </c>
      <c r="NC2" s="17">
        <f t="shared" si="46"/>
        <v>45962</v>
      </c>
      <c r="ND2" s="17">
        <f t="shared" si="46"/>
        <v>45992</v>
      </c>
      <c r="NG2" s="17"/>
      <c r="NH2" s="17"/>
      <c r="NI2" s="17">
        <f t="shared" ref="NI2:NT2" si="47">DATEVALUE("1-"&amp;NI9)</f>
        <v>45658</v>
      </c>
      <c r="NJ2" s="17">
        <f t="shared" si="47"/>
        <v>45689</v>
      </c>
      <c r="NK2" s="17">
        <f t="shared" si="47"/>
        <v>45717</v>
      </c>
      <c r="NL2" s="17">
        <f t="shared" si="47"/>
        <v>45748</v>
      </c>
      <c r="NM2" s="17">
        <f t="shared" si="47"/>
        <v>45778</v>
      </c>
      <c r="NN2" s="17">
        <f t="shared" si="47"/>
        <v>45809</v>
      </c>
      <c r="NO2" s="17">
        <f t="shared" si="47"/>
        <v>45839</v>
      </c>
      <c r="NP2" s="17">
        <f t="shared" si="47"/>
        <v>45870</v>
      </c>
      <c r="NQ2" s="17">
        <f t="shared" si="47"/>
        <v>45901</v>
      </c>
      <c r="NR2" s="17">
        <f t="shared" si="47"/>
        <v>45931</v>
      </c>
      <c r="NS2" s="17">
        <f t="shared" si="47"/>
        <v>45962</v>
      </c>
      <c r="NT2" s="17">
        <f t="shared" si="47"/>
        <v>45992</v>
      </c>
    </row>
    <row r="4" spans="2:385" ht="16.5" x14ac:dyDescent="0.25">
      <c r="C4" s="18" t="s">
        <v>454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 t="s">
        <v>2</v>
      </c>
      <c r="R4" s="4"/>
      <c r="S4" s="18" t="s">
        <v>454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 t="s">
        <v>2</v>
      </c>
      <c r="AH4" s="4"/>
      <c r="AI4" s="18" t="s">
        <v>454</v>
      </c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 t="s">
        <v>2</v>
      </c>
      <c r="AX4" s="4"/>
      <c r="AY4" s="18" t="s">
        <v>454</v>
      </c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 t="s">
        <v>2</v>
      </c>
      <c r="BN4" s="4"/>
      <c r="BO4" s="18" t="s">
        <v>454</v>
      </c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 t="s">
        <v>2</v>
      </c>
      <c r="CD4" s="4"/>
      <c r="CE4" s="18" t="s">
        <v>454</v>
      </c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 t="s">
        <v>2</v>
      </c>
      <c r="CT4" s="4"/>
      <c r="CU4" s="18" t="s">
        <v>454</v>
      </c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 t="s">
        <v>2</v>
      </c>
      <c r="DJ4" s="4"/>
      <c r="DK4" s="18" t="s">
        <v>454</v>
      </c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 t="s">
        <v>2</v>
      </c>
      <c r="DZ4" s="4"/>
      <c r="EA4" s="18" t="s">
        <v>454</v>
      </c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 t="s">
        <v>2</v>
      </c>
      <c r="EP4" s="4"/>
      <c r="EQ4" s="18" t="s">
        <v>454</v>
      </c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 t="s">
        <v>2</v>
      </c>
      <c r="FF4" s="4"/>
      <c r="FG4" s="18" t="s">
        <v>454</v>
      </c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 t="s">
        <v>2</v>
      </c>
      <c r="FV4" s="4"/>
      <c r="FW4" s="18" t="s">
        <v>454</v>
      </c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 t="s">
        <v>2</v>
      </c>
      <c r="GL4" s="4"/>
      <c r="GM4" s="18" t="s">
        <v>454</v>
      </c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 t="s">
        <v>2</v>
      </c>
      <c r="HB4" s="4"/>
      <c r="HC4" s="18" t="s">
        <v>454</v>
      </c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 t="s">
        <v>2</v>
      </c>
      <c r="HR4" s="4"/>
      <c r="HS4" s="18" t="s">
        <v>454</v>
      </c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 t="s">
        <v>2</v>
      </c>
      <c r="IH4" s="4"/>
      <c r="II4" s="18" t="s">
        <v>454</v>
      </c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 t="s">
        <v>2</v>
      </c>
      <c r="IX4" s="4"/>
      <c r="IY4" s="18" t="s">
        <v>454</v>
      </c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 t="s">
        <v>2</v>
      </c>
      <c r="JN4" s="4"/>
      <c r="JO4" s="18" t="s">
        <v>454</v>
      </c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 t="s">
        <v>2</v>
      </c>
      <c r="KD4" s="4"/>
      <c r="KE4" s="18" t="s">
        <v>454</v>
      </c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 t="s">
        <v>2</v>
      </c>
      <c r="KT4" s="4"/>
      <c r="KU4" s="18" t="s">
        <v>454</v>
      </c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 t="s">
        <v>2</v>
      </c>
      <c r="LJ4" s="4"/>
      <c r="LK4" s="18" t="s">
        <v>454</v>
      </c>
      <c r="LL4" s="18"/>
      <c r="LM4" s="18"/>
      <c r="LN4" s="18"/>
      <c r="LO4" s="18"/>
      <c r="LP4" s="18"/>
      <c r="LQ4" s="18"/>
      <c r="LR4" s="18"/>
      <c r="LS4" s="18"/>
      <c r="LT4" s="18" t="s">
        <v>527</v>
      </c>
      <c r="LU4" s="18"/>
      <c r="LV4" s="18"/>
      <c r="LW4" s="18"/>
      <c r="LX4" s="18"/>
      <c r="LY4" s="18" t="s">
        <v>2</v>
      </c>
      <c r="LZ4" s="4"/>
      <c r="MA4" s="18" t="s">
        <v>454</v>
      </c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 t="s">
        <v>2</v>
      </c>
      <c r="MP4" s="4"/>
      <c r="MQ4" s="18" t="s">
        <v>454</v>
      </c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 t="s">
        <v>2</v>
      </c>
      <c r="NF4" s="4"/>
      <c r="NG4" s="18" t="s">
        <v>454</v>
      </c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 t="s">
        <v>2</v>
      </c>
    </row>
    <row r="5" spans="2:385" x14ac:dyDescent="0.2">
      <c r="C5" s="19" t="s">
        <v>455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 t="s">
        <v>2</v>
      </c>
      <c r="R5" s="4"/>
      <c r="S5" s="19" t="s">
        <v>470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 t="s">
        <v>2</v>
      </c>
      <c r="AH5" s="4"/>
      <c r="AI5" s="19" t="s">
        <v>473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 t="s">
        <v>2</v>
      </c>
      <c r="AX5" s="4"/>
      <c r="AY5" s="19" t="s">
        <v>473</v>
      </c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 t="s">
        <v>2</v>
      </c>
      <c r="BN5" s="4"/>
      <c r="BO5" s="19" t="s">
        <v>478</v>
      </c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 t="s">
        <v>2</v>
      </c>
      <c r="CD5" s="4"/>
      <c r="CE5" s="19" t="s">
        <v>478</v>
      </c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 t="s">
        <v>2</v>
      </c>
      <c r="CT5" s="4"/>
      <c r="CU5" s="19" t="s">
        <v>478</v>
      </c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 t="s">
        <v>2</v>
      </c>
      <c r="DJ5" s="4"/>
      <c r="DK5" s="19" t="s">
        <v>485</v>
      </c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 t="s">
        <v>2</v>
      </c>
      <c r="DZ5" s="4"/>
      <c r="EA5" s="19" t="s">
        <v>485</v>
      </c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 t="s">
        <v>2</v>
      </c>
      <c r="EP5" s="4"/>
      <c r="EQ5" s="19" t="s">
        <v>490</v>
      </c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 t="s">
        <v>2</v>
      </c>
      <c r="FF5" s="4"/>
      <c r="FG5" s="19" t="s">
        <v>490</v>
      </c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 t="s">
        <v>2</v>
      </c>
      <c r="FV5" s="4"/>
      <c r="FW5" s="19" t="s">
        <v>490</v>
      </c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 t="s">
        <v>2</v>
      </c>
      <c r="GL5" s="4"/>
      <c r="GM5" s="19" t="s">
        <v>497</v>
      </c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 t="s">
        <v>2</v>
      </c>
      <c r="HB5" s="4"/>
      <c r="HC5" s="19" t="s">
        <v>497</v>
      </c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 t="s">
        <v>2</v>
      </c>
      <c r="HR5" s="4"/>
      <c r="HS5" s="19" t="s">
        <v>497</v>
      </c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 t="s">
        <v>2</v>
      </c>
      <c r="IH5" s="4"/>
      <c r="II5" s="19" t="s">
        <v>504</v>
      </c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 t="s">
        <v>2</v>
      </c>
      <c r="IX5" s="4"/>
      <c r="IY5" s="19" t="s">
        <v>504</v>
      </c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 t="s">
        <v>2</v>
      </c>
      <c r="JN5" s="4"/>
      <c r="JO5" s="19" t="s">
        <v>504</v>
      </c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 t="s">
        <v>2</v>
      </c>
      <c r="KD5" s="4"/>
      <c r="KE5" s="19" t="s">
        <v>511</v>
      </c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 t="s">
        <v>2</v>
      </c>
      <c r="KT5" s="4"/>
      <c r="KU5" s="19" t="s">
        <v>511</v>
      </c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 t="s">
        <v>2</v>
      </c>
      <c r="LJ5" s="4"/>
      <c r="LK5" s="19" t="s">
        <v>511</v>
      </c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 t="s">
        <v>2</v>
      </c>
      <c r="LZ5" s="4"/>
      <c r="MA5" s="19" t="s">
        <v>518</v>
      </c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 t="s">
        <v>2</v>
      </c>
      <c r="MP5" s="4"/>
      <c r="MQ5" s="19" t="s">
        <v>521</v>
      </c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 t="s">
        <v>2</v>
      </c>
      <c r="NF5" s="4"/>
      <c r="NG5" s="19" t="s">
        <v>521</v>
      </c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 t="s">
        <v>2</v>
      </c>
    </row>
    <row r="6" spans="2:385" x14ac:dyDescent="0.2">
      <c r="C6" s="19" t="s">
        <v>456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2</v>
      </c>
      <c r="R6" s="4"/>
      <c r="S6" s="19" t="s">
        <v>456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 t="s">
        <v>2</v>
      </c>
      <c r="AH6" s="4"/>
      <c r="AI6" s="19" t="s">
        <v>456</v>
      </c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 t="s">
        <v>2</v>
      </c>
      <c r="AX6" s="4"/>
      <c r="AY6" s="19" t="s">
        <v>456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 t="s">
        <v>2</v>
      </c>
      <c r="BN6" s="4"/>
      <c r="BO6" s="19" t="s">
        <v>456</v>
      </c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 t="s">
        <v>2</v>
      </c>
      <c r="CD6" s="4"/>
      <c r="CE6" s="19" t="s">
        <v>456</v>
      </c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 t="s">
        <v>2</v>
      </c>
      <c r="CT6" s="4"/>
      <c r="CU6" s="19" t="s">
        <v>456</v>
      </c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 t="s">
        <v>2</v>
      </c>
      <c r="DJ6" s="4"/>
      <c r="DK6" s="19" t="s">
        <v>456</v>
      </c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 t="s">
        <v>2</v>
      </c>
      <c r="DZ6" s="4"/>
      <c r="EA6" s="19" t="s">
        <v>456</v>
      </c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 t="s">
        <v>2</v>
      </c>
      <c r="EP6" s="4"/>
      <c r="EQ6" s="19" t="s">
        <v>456</v>
      </c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 t="s">
        <v>2</v>
      </c>
      <c r="FF6" s="4"/>
      <c r="FG6" s="19" t="s">
        <v>456</v>
      </c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 t="s">
        <v>2</v>
      </c>
      <c r="FV6" s="4"/>
      <c r="FW6" s="19" t="s">
        <v>456</v>
      </c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 t="s">
        <v>2</v>
      </c>
      <c r="GL6" s="4"/>
      <c r="GM6" s="19" t="s">
        <v>456</v>
      </c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 t="s">
        <v>2</v>
      </c>
      <c r="HB6" s="4"/>
      <c r="HC6" s="19" t="s">
        <v>456</v>
      </c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 t="s">
        <v>2</v>
      </c>
      <c r="HR6" s="4"/>
      <c r="HS6" s="19" t="s">
        <v>456</v>
      </c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 t="s">
        <v>2</v>
      </c>
      <c r="IH6" s="4"/>
      <c r="II6" s="19" t="s">
        <v>456</v>
      </c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 t="s">
        <v>2</v>
      </c>
      <c r="IX6" s="4"/>
      <c r="IY6" s="19" t="s">
        <v>456</v>
      </c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 t="s">
        <v>2</v>
      </c>
      <c r="JN6" s="4"/>
      <c r="JO6" s="19" t="s">
        <v>456</v>
      </c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 t="s">
        <v>2</v>
      </c>
      <c r="KD6" s="4"/>
      <c r="KE6" s="19" t="s">
        <v>456</v>
      </c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 t="s">
        <v>2</v>
      </c>
      <c r="KT6" s="4"/>
      <c r="KU6" s="19" t="s">
        <v>456</v>
      </c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 t="s">
        <v>2</v>
      </c>
      <c r="LJ6" s="4"/>
      <c r="LK6" s="19" t="s">
        <v>456</v>
      </c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 t="s">
        <v>2</v>
      </c>
      <c r="LZ6" s="4"/>
      <c r="MA6" s="19" t="s">
        <v>456</v>
      </c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 t="s">
        <v>2</v>
      </c>
      <c r="MP6" s="4"/>
      <c r="MQ6" s="19" t="s">
        <v>456</v>
      </c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 t="s">
        <v>2</v>
      </c>
      <c r="NF6" s="4"/>
      <c r="NG6" s="19" t="s">
        <v>456</v>
      </c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 t="s">
        <v>2</v>
      </c>
    </row>
    <row r="7" spans="2:385" s="150" customFormat="1" x14ac:dyDescent="0.2">
      <c r="D7" s="151"/>
      <c r="E7" s="151" t="s">
        <v>1215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 t="s">
        <v>2</v>
      </c>
      <c r="R7" s="152"/>
      <c r="S7" s="151" t="s">
        <v>471</v>
      </c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 t="s">
        <v>2</v>
      </c>
      <c r="AH7" s="152"/>
      <c r="AI7" s="151" t="s">
        <v>474</v>
      </c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 t="s">
        <v>2</v>
      </c>
      <c r="AX7" s="152"/>
      <c r="AY7" s="151" t="s">
        <v>476</v>
      </c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 t="s">
        <v>2</v>
      </c>
      <c r="BN7" s="152"/>
      <c r="BO7" s="151" t="s">
        <v>479</v>
      </c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 t="s">
        <v>2</v>
      </c>
      <c r="CD7" s="152"/>
      <c r="CE7" s="151" t="s">
        <v>481</v>
      </c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 t="s">
        <v>2</v>
      </c>
      <c r="CT7" s="152"/>
      <c r="CU7" s="151" t="s">
        <v>483</v>
      </c>
      <c r="CV7" s="151"/>
      <c r="CW7" s="151"/>
      <c r="CX7" s="151"/>
      <c r="CY7" s="151"/>
      <c r="CZ7" s="151"/>
      <c r="DA7" s="151"/>
      <c r="DB7" s="151"/>
      <c r="DC7" s="151"/>
      <c r="DD7" s="151"/>
      <c r="DE7" s="151"/>
      <c r="DF7" s="151"/>
      <c r="DG7" s="151"/>
      <c r="DH7" s="151"/>
      <c r="DI7" s="151" t="s">
        <v>2</v>
      </c>
      <c r="DJ7" s="152"/>
      <c r="DK7" s="151" t="s">
        <v>486</v>
      </c>
      <c r="DL7" s="151"/>
      <c r="DM7" s="151"/>
      <c r="DN7" s="151"/>
      <c r="DO7" s="151"/>
      <c r="DP7" s="151"/>
      <c r="DQ7" s="151"/>
      <c r="DR7" s="151"/>
      <c r="DS7" s="151"/>
      <c r="DT7" s="151"/>
      <c r="DU7" s="151"/>
      <c r="DV7" s="151"/>
      <c r="DW7" s="151"/>
      <c r="DX7" s="151"/>
      <c r="DY7" s="151" t="s">
        <v>2</v>
      </c>
      <c r="DZ7" s="152"/>
      <c r="EA7" s="151" t="s">
        <v>488</v>
      </c>
      <c r="EB7" s="151"/>
      <c r="EC7" s="151"/>
      <c r="ED7" s="151"/>
      <c r="EE7" s="151"/>
      <c r="EF7" s="151"/>
      <c r="EG7" s="151"/>
      <c r="EH7" s="151"/>
      <c r="EI7" s="151"/>
      <c r="EJ7" s="151"/>
      <c r="EK7" s="151"/>
      <c r="EL7" s="151"/>
      <c r="EM7" s="151"/>
      <c r="EN7" s="151"/>
      <c r="EO7" s="151" t="s">
        <v>2</v>
      </c>
      <c r="EP7" s="152"/>
      <c r="EQ7" s="151" t="s">
        <v>491</v>
      </c>
      <c r="ER7" s="151"/>
      <c r="ES7" s="151"/>
      <c r="ET7" s="151"/>
      <c r="EU7" s="151"/>
      <c r="EV7" s="151"/>
      <c r="EW7" s="151"/>
      <c r="EX7" s="151"/>
      <c r="EY7" s="151"/>
      <c r="EZ7" s="151"/>
      <c r="FA7" s="151"/>
      <c r="FB7" s="151"/>
      <c r="FC7" s="151"/>
      <c r="FD7" s="151"/>
      <c r="FE7" s="151" t="s">
        <v>2</v>
      </c>
      <c r="FF7" s="152"/>
      <c r="FG7" s="151" t="s">
        <v>493</v>
      </c>
      <c r="FH7" s="151"/>
      <c r="FI7" s="151"/>
      <c r="FJ7" s="151"/>
      <c r="FK7" s="151"/>
      <c r="FL7" s="151"/>
      <c r="FM7" s="151"/>
      <c r="FN7" s="151"/>
      <c r="FO7" s="151"/>
      <c r="FP7" s="151"/>
      <c r="FQ7" s="151"/>
      <c r="FR7" s="151"/>
      <c r="FS7" s="151"/>
      <c r="FT7" s="151"/>
      <c r="FU7" s="151" t="s">
        <v>2</v>
      </c>
      <c r="FV7" s="152"/>
      <c r="FW7" s="151" t="s">
        <v>495</v>
      </c>
      <c r="FX7" s="151"/>
      <c r="FY7" s="151"/>
      <c r="FZ7" s="151"/>
      <c r="GA7" s="151"/>
      <c r="GB7" s="151"/>
      <c r="GC7" s="151"/>
      <c r="GD7" s="151"/>
      <c r="GE7" s="151"/>
      <c r="GF7" s="151"/>
      <c r="GG7" s="151"/>
      <c r="GH7" s="151"/>
      <c r="GI7" s="151"/>
      <c r="GJ7" s="151"/>
      <c r="GK7" s="151" t="s">
        <v>2</v>
      </c>
      <c r="GL7" s="152"/>
      <c r="GM7" s="151" t="s">
        <v>498</v>
      </c>
      <c r="GN7" s="151"/>
      <c r="GO7" s="151"/>
      <c r="GP7" s="151"/>
      <c r="GQ7" s="151"/>
      <c r="GR7" s="151"/>
      <c r="GS7" s="151"/>
      <c r="GT7" s="151"/>
      <c r="GU7" s="151"/>
      <c r="GV7" s="151"/>
      <c r="GW7" s="151"/>
      <c r="GX7" s="151"/>
      <c r="GY7" s="151"/>
      <c r="GZ7" s="151"/>
      <c r="HA7" s="151" t="s">
        <v>2</v>
      </c>
      <c r="HB7" s="152"/>
      <c r="HC7" s="151" t="s">
        <v>500</v>
      </c>
      <c r="HD7" s="151"/>
      <c r="HE7" s="151"/>
      <c r="HF7" s="151"/>
      <c r="HG7" s="151"/>
      <c r="HH7" s="151"/>
      <c r="HI7" s="151"/>
      <c r="HJ7" s="151"/>
      <c r="HK7" s="151"/>
      <c r="HL7" s="151"/>
      <c r="HM7" s="151"/>
      <c r="HN7" s="151"/>
      <c r="HO7" s="151"/>
      <c r="HP7" s="151"/>
      <c r="HQ7" s="151" t="s">
        <v>2</v>
      </c>
      <c r="HR7" s="152"/>
      <c r="HS7" s="151" t="s">
        <v>502</v>
      </c>
      <c r="HT7" s="151"/>
      <c r="HU7" s="151"/>
      <c r="HV7" s="151"/>
      <c r="HW7" s="151"/>
      <c r="HX7" s="151"/>
      <c r="HY7" s="151"/>
      <c r="HZ7" s="151"/>
      <c r="IA7" s="151"/>
      <c r="IB7" s="151"/>
      <c r="IC7" s="151"/>
      <c r="ID7" s="151"/>
      <c r="IE7" s="151"/>
      <c r="IF7" s="151"/>
      <c r="IG7" s="151" t="s">
        <v>2</v>
      </c>
      <c r="IH7" s="152"/>
      <c r="II7" s="151" t="s">
        <v>505</v>
      </c>
      <c r="IJ7" s="151"/>
      <c r="IK7" s="151"/>
      <c r="IL7" s="151"/>
      <c r="IM7" s="151"/>
      <c r="IN7" s="151"/>
      <c r="IO7" s="151"/>
      <c r="IP7" s="151"/>
      <c r="IQ7" s="151"/>
      <c r="IR7" s="151"/>
      <c r="IS7" s="151"/>
      <c r="IT7" s="151"/>
      <c r="IU7" s="151"/>
      <c r="IV7" s="151"/>
      <c r="IW7" s="151" t="s">
        <v>2</v>
      </c>
      <c r="IX7" s="152"/>
      <c r="IY7" s="151" t="s">
        <v>507</v>
      </c>
      <c r="IZ7" s="151"/>
      <c r="JA7" s="151"/>
      <c r="JB7" s="151"/>
      <c r="JC7" s="151"/>
      <c r="JD7" s="151"/>
      <c r="JE7" s="151"/>
      <c r="JF7" s="151"/>
      <c r="JG7" s="151"/>
      <c r="JH7" s="151"/>
      <c r="JI7" s="151"/>
      <c r="JJ7" s="151"/>
      <c r="JK7" s="151"/>
      <c r="JL7" s="151"/>
      <c r="JM7" s="151" t="s">
        <v>2</v>
      </c>
      <c r="JN7" s="152"/>
      <c r="JO7" s="151" t="s">
        <v>509</v>
      </c>
      <c r="JP7" s="151"/>
      <c r="JQ7" s="151"/>
      <c r="JR7" s="151"/>
      <c r="JS7" s="151"/>
      <c r="JT7" s="151"/>
      <c r="JU7" s="151"/>
      <c r="JV7" s="151"/>
      <c r="JW7" s="151"/>
      <c r="JX7" s="151"/>
      <c r="JY7" s="151"/>
      <c r="JZ7" s="151"/>
      <c r="KA7" s="151"/>
      <c r="KB7" s="151"/>
      <c r="KC7" s="151" t="s">
        <v>2</v>
      </c>
      <c r="KD7" s="152"/>
      <c r="KE7" s="151" t="s">
        <v>512</v>
      </c>
      <c r="KF7" s="151"/>
      <c r="KG7" s="151"/>
      <c r="KH7" s="151"/>
      <c r="KI7" s="151"/>
      <c r="KJ7" s="151"/>
      <c r="KK7" s="151"/>
      <c r="KL7" s="151"/>
      <c r="KM7" s="151"/>
      <c r="KN7" s="151"/>
      <c r="KO7" s="151"/>
      <c r="KP7" s="151"/>
      <c r="KQ7" s="151"/>
      <c r="KR7" s="151"/>
      <c r="KS7" s="151" t="s">
        <v>2</v>
      </c>
      <c r="KT7" s="152"/>
      <c r="KU7" s="151" t="s">
        <v>514</v>
      </c>
      <c r="KV7" s="151"/>
      <c r="KW7" s="151"/>
      <c r="KX7" s="151"/>
      <c r="KY7" s="151"/>
      <c r="KZ7" s="151"/>
      <c r="LA7" s="151"/>
      <c r="LB7" s="151"/>
      <c r="LC7" s="151"/>
      <c r="LD7" s="151"/>
      <c r="LE7" s="151"/>
      <c r="LF7" s="151"/>
      <c r="LG7" s="151"/>
      <c r="LH7" s="151"/>
      <c r="LI7" s="151" t="s">
        <v>2</v>
      </c>
      <c r="LJ7" s="152"/>
      <c r="LK7" s="151" t="s">
        <v>516</v>
      </c>
      <c r="LL7" s="151"/>
      <c r="LM7" s="151"/>
      <c r="LN7" s="151"/>
      <c r="LO7" s="151"/>
      <c r="LP7" s="151"/>
      <c r="LQ7" s="151"/>
      <c r="LR7" s="151"/>
      <c r="LS7" s="151"/>
      <c r="LT7" s="151"/>
      <c r="LU7" s="151"/>
      <c r="LV7" s="151"/>
      <c r="LW7" s="151"/>
      <c r="LX7" s="151"/>
      <c r="LY7" s="151" t="s">
        <v>2</v>
      </c>
      <c r="LZ7" s="152"/>
      <c r="MA7" s="151" t="s">
        <v>519</v>
      </c>
      <c r="MB7" s="151"/>
      <c r="MC7" s="151"/>
      <c r="MD7" s="151"/>
      <c r="ME7" s="151"/>
      <c r="MF7" s="151"/>
      <c r="MG7" s="151"/>
      <c r="MH7" s="151"/>
      <c r="MI7" s="151"/>
      <c r="MJ7" s="151"/>
      <c r="MK7" s="151"/>
      <c r="ML7" s="151"/>
      <c r="MM7" s="151"/>
      <c r="MN7" s="151"/>
      <c r="MO7" s="151" t="s">
        <v>2</v>
      </c>
      <c r="MP7" s="152"/>
      <c r="MQ7" s="151" t="s">
        <v>522</v>
      </c>
      <c r="MR7" s="151"/>
      <c r="MS7" s="151"/>
      <c r="MT7" s="151"/>
      <c r="MU7" s="151"/>
      <c r="MV7" s="151"/>
      <c r="MW7" s="151"/>
      <c r="MX7" s="151"/>
      <c r="MY7" s="151"/>
      <c r="MZ7" s="151"/>
      <c r="NA7" s="151"/>
      <c r="NB7" s="151"/>
      <c r="NC7" s="151"/>
      <c r="ND7" s="151"/>
      <c r="NE7" s="151" t="s">
        <v>2</v>
      </c>
      <c r="NF7" s="152"/>
      <c r="NG7" s="151" t="s">
        <v>524</v>
      </c>
      <c r="NH7" s="151"/>
      <c r="NI7" s="151"/>
      <c r="NJ7" s="151"/>
      <c r="NK7" s="151"/>
      <c r="NL7" s="151"/>
      <c r="NM7" s="151"/>
      <c r="NN7" s="151"/>
      <c r="NO7" s="151"/>
      <c r="NP7" s="151"/>
      <c r="NQ7" s="151"/>
      <c r="NR7" s="151"/>
      <c r="NS7" s="151"/>
      <c r="NT7" s="151"/>
      <c r="NU7" s="151" t="s">
        <v>2</v>
      </c>
    </row>
    <row r="8" spans="2:385" x14ac:dyDescent="0.2">
      <c r="C8" s="20" t="s">
        <v>469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 t="s">
        <v>2</v>
      </c>
      <c r="R8" s="4"/>
      <c r="S8" s="20" t="s">
        <v>472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 t="s">
        <v>2</v>
      </c>
      <c r="AH8" s="4"/>
      <c r="AI8" s="20" t="s">
        <v>475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 t="s">
        <v>2</v>
      </c>
      <c r="AX8" s="4"/>
      <c r="AY8" s="20" t="s">
        <v>477</v>
      </c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 t="s">
        <v>2</v>
      </c>
      <c r="BN8" s="4"/>
      <c r="BO8" s="20" t="s">
        <v>480</v>
      </c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 t="s">
        <v>2</v>
      </c>
      <c r="CD8" s="4"/>
      <c r="CE8" s="20" t="s">
        <v>482</v>
      </c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 t="s">
        <v>2</v>
      </c>
      <c r="CT8" s="4"/>
      <c r="CU8" s="20" t="s">
        <v>484</v>
      </c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 t="s">
        <v>2</v>
      </c>
      <c r="DJ8" s="4"/>
      <c r="DK8" s="20" t="s">
        <v>487</v>
      </c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 t="s">
        <v>2</v>
      </c>
      <c r="DZ8" s="4"/>
      <c r="EA8" s="20" t="s">
        <v>489</v>
      </c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 t="s">
        <v>2</v>
      </c>
      <c r="EP8" s="4"/>
      <c r="EQ8" s="20" t="s">
        <v>492</v>
      </c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 t="s">
        <v>2</v>
      </c>
      <c r="FF8" s="4"/>
      <c r="FG8" s="20" t="s">
        <v>494</v>
      </c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 t="s">
        <v>2</v>
      </c>
      <c r="FV8" s="4"/>
      <c r="FW8" s="20" t="s">
        <v>496</v>
      </c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 t="s">
        <v>2</v>
      </c>
      <c r="GL8" s="4"/>
      <c r="GM8" s="20" t="s">
        <v>499</v>
      </c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 t="s">
        <v>2</v>
      </c>
      <c r="HB8" s="4"/>
      <c r="HC8" s="20" t="s">
        <v>501</v>
      </c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 t="s">
        <v>2</v>
      </c>
      <c r="HR8" s="4"/>
      <c r="HS8" s="20" t="s">
        <v>503</v>
      </c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 t="s">
        <v>2</v>
      </c>
      <c r="IH8" s="4"/>
      <c r="II8" s="20" t="s">
        <v>506</v>
      </c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 t="s">
        <v>2</v>
      </c>
      <c r="IX8" s="4"/>
      <c r="IY8" s="20" t="s">
        <v>508</v>
      </c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 t="s">
        <v>2</v>
      </c>
      <c r="JN8" s="4"/>
      <c r="JO8" s="20" t="s">
        <v>510</v>
      </c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 t="s">
        <v>2</v>
      </c>
      <c r="KD8" s="4"/>
      <c r="KE8" s="20" t="s">
        <v>513</v>
      </c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 t="s">
        <v>2</v>
      </c>
      <c r="KT8" s="4"/>
      <c r="KU8" s="20" t="s">
        <v>515</v>
      </c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 t="s">
        <v>2</v>
      </c>
      <c r="LJ8" s="4"/>
      <c r="LK8" s="20" t="s">
        <v>517</v>
      </c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 t="s">
        <v>2</v>
      </c>
      <c r="LZ8" s="4"/>
      <c r="MA8" s="20" t="s">
        <v>520</v>
      </c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 t="s">
        <v>2</v>
      </c>
      <c r="MP8" s="4"/>
      <c r="MQ8" s="20" t="s">
        <v>523</v>
      </c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 t="s">
        <v>2</v>
      </c>
      <c r="NF8" s="4"/>
      <c r="NG8" s="20" t="s">
        <v>525</v>
      </c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 t="s">
        <v>2</v>
      </c>
    </row>
    <row r="9" spans="2:385" x14ac:dyDescent="0.2">
      <c r="C9" s="4" t="s">
        <v>449</v>
      </c>
      <c r="D9" s="4" t="s">
        <v>0</v>
      </c>
      <c r="E9" s="4" t="s">
        <v>457</v>
      </c>
      <c r="F9" s="4" t="s">
        <v>458</v>
      </c>
      <c r="G9" s="4" t="s">
        <v>459</v>
      </c>
      <c r="H9" s="4" t="s">
        <v>460</v>
      </c>
      <c r="I9" s="4" t="s">
        <v>461</v>
      </c>
      <c r="J9" s="4" t="s">
        <v>462</v>
      </c>
      <c r="K9" s="4" t="s">
        <v>463</v>
      </c>
      <c r="L9" s="4" t="s">
        <v>464</v>
      </c>
      <c r="M9" s="4" t="s">
        <v>465</v>
      </c>
      <c r="N9" s="4" t="s">
        <v>466</v>
      </c>
      <c r="O9" s="4" t="s">
        <v>467</v>
      </c>
      <c r="P9" s="4" t="s">
        <v>468</v>
      </c>
      <c r="Q9" s="4" t="s">
        <v>1</v>
      </c>
      <c r="R9" s="4"/>
      <c r="S9" s="4" t="s">
        <v>449</v>
      </c>
      <c r="T9" s="4" t="s">
        <v>0</v>
      </c>
      <c r="U9" s="4" t="s">
        <v>457</v>
      </c>
      <c r="V9" s="4" t="s">
        <v>458</v>
      </c>
      <c r="W9" s="4" t="s">
        <v>459</v>
      </c>
      <c r="X9" s="4" t="s">
        <v>460</v>
      </c>
      <c r="Y9" s="4" t="s">
        <v>461</v>
      </c>
      <c r="Z9" s="4" t="s">
        <v>462</v>
      </c>
      <c r="AA9" s="4" t="s">
        <v>463</v>
      </c>
      <c r="AB9" s="4" t="s">
        <v>464</v>
      </c>
      <c r="AC9" s="4" t="s">
        <v>465</v>
      </c>
      <c r="AD9" s="4" t="s">
        <v>466</v>
      </c>
      <c r="AE9" s="4" t="s">
        <v>467</v>
      </c>
      <c r="AF9" s="4" t="s">
        <v>468</v>
      </c>
      <c r="AG9" s="4" t="s">
        <v>1</v>
      </c>
      <c r="AH9" s="4"/>
      <c r="AI9" s="4" t="s">
        <v>449</v>
      </c>
      <c r="AJ9" s="4" t="s">
        <v>0</v>
      </c>
      <c r="AK9" s="4" t="s">
        <v>457</v>
      </c>
      <c r="AL9" s="4" t="s">
        <v>458</v>
      </c>
      <c r="AM9" s="4" t="s">
        <v>459</v>
      </c>
      <c r="AN9" s="4" t="s">
        <v>460</v>
      </c>
      <c r="AO9" s="4" t="s">
        <v>461</v>
      </c>
      <c r="AP9" s="4" t="s">
        <v>462</v>
      </c>
      <c r="AQ9" s="4" t="s">
        <v>463</v>
      </c>
      <c r="AR9" s="4" t="s">
        <v>464</v>
      </c>
      <c r="AS9" s="4" t="s">
        <v>465</v>
      </c>
      <c r="AT9" s="4" t="s">
        <v>466</v>
      </c>
      <c r="AU9" s="4" t="s">
        <v>467</v>
      </c>
      <c r="AV9" s="4" t="s">
        <v>468</v>
      </c>
      <c r="AW9" s="4" t="s">
        <v>1</v>
      </c>
      <c r="AX9" s="4"/>
      <c r="AY9" s="4" t="s">
        <v>449</v>
      </c>
      <c r="AZ9" s="4" t="s">
        <v>0</v>
      </c>
      <c r="BA9" s="4" t="s">
        <v>457</v>
      </c>
      <c r="BB9" s="4" t="s">
        <v>458</v>
      </c>
      <c r="BC9" s="4" t="s">
        <v>459</v>
      </c>
      <c r="BD9" s="4" t="s">
        <v>460</v>
      </c>
      <c r="BE9" s="4" t="s">
        <v>461</v>
      </c>
      <c r="BF9" s="4" t="s">
        <v>462</v>
      </c>
      <c r="BG9" s="4" t="s">
        <v>463</v>
      </c>
      <c r="BH9" s="4" t="s">
        <v>464</v>
      </c>
      <c r="BI9" s="4" t="s">
        <v>465</v>
      </c>
      <c r="BJ9" s="4" t="s">
        <v>466</v>
      </c>
      <c r="BK9" s="4" t="s">
        <v>467</v>
      </c>
      <c r="BL9" s="4" t="s">
        <v>468</v>
      </c>
      <c r="BM9" s="4" t="s">
        <v>1</v>
      </c>
      <c r="BN9" s="4"/>
      <c r="BO9" s="4" t="s">
        <v>449</v>
      </c>
      <c r="BP9" s="4" t="s">
        <v>0</v>
      </c>
      <c r="BQ9" s="4" t="s">
        <v>457</v>
      </c>
      <c r="BR9" s="4" t="s">
        <v>458</v>
      </c>
      <c r="BS9" s="4" t="s">
        <v>459</v>
      </c>
      <c r="BT9" s="4" t="s">
        <v>460</v>
      </c>
      <c r="BU9" s="4" t="s">
        <v>461</v>
      </c>
      <c r="BV9" s="4" t="s">
        <v>462</v>
      </c>
      <c r="BW9" s="4" t="s">
        <v>463</v>
      </c>
      <c r="BX9" s="4" t="s">
        <v>464</v>
      </c>
      <c r="BY9" s="4" t="s">
        <v>465</v>
      </c>
      <c r="BZ9" s="4" t="s">
        <v>466</v>
      </c>
      <c r="CA9" s="4" t="s">
        <v>467</v>
      </c>
      <c r="CB9" s="4" t="s">
        <v>468</v>
      </c>
      <c r="CC9" s="4" t="s">
        <v>1</v>
      </c>
      <c r="CD9" s="4"/>
      <c r="CE9" s="4" t="s">
        <v>449</v>
      </c>
      <c r="CF9" s="4" t="s">
        <v>0</v>
      </c>
      <c r="CG9" s="4" t="s">
        <v>457</v>
      </c>
      <c r="CH9" s="4" t="s">
        <v>458</v>
      </c>
      <c r="CI9" s="4" t="s">
        <v>459</v>
      </c>
      <c r="CJ9" s="4" t="s">
        <v>460</v>
      </c>
      <c r="CK9" s="4" t="s">
        <v>461</v>
      </c>
      <c r="CL9" s="4" t="s">
        <v>462</v>
      </c>
      <c r="CM9" s="4" t="s">
        <v>463</v>
      </c>
      <c r="CN9" s="4" t="s">
        <v>464</v>
      </c>
      <c r="CO9" s="4" t="s">
        <v>465</v>
      </c>
      <c r="CP9" s="4" t="s">
        <v>466</v>
      </c>
      <c r="CQ9" s="4" t="s">
        <v>467</v>
      </c>
      <c r="CR9" s="4" t="s">
        <v>468</v>
      </c>
      <c r="CS9" s="4" t="s">
        <v>1</v>
      </c>
      <c r="CT9" s="4"/>
      <c r="CU9" s="4" t="s">
        <v>449</v>
      </c>
      <c r="CV9" s="4" t="s">
        <v>0</v>
      </c>
      <c r="CW9" s="4" t="s">
        <v>457</v>
      </c>
      <c r="CX9" s="4" t="s">
        <v>458</v>
      </c>
      <c r="CY9" s="4" t="s">
        <v>459</v>
      </c>
      <c r="CZ9" s="4" t="s">
        <v>460</v>
      </c>
      <c r="DA9" s="4" t="s">
        <v>461</v>
      </c>
      <c r="DB9" s="4" t="s">
        <v>462</v>
      </c>
      <c r="DC9" s="4" t="s">
        <v>463</v>
      </c>
      <c r="DD9" s="4" t="s">
        <v>464</v>
      </c>
      <c r="DE9" s="4" t="s">
        <v>465</v>
      </c>
      <c r="DF9" s="4" t="s">
        <v>466</v>
      </c>
      <c r="DG9" s="4" t="s">
        <v>467</v>
      </c>
      <c r="DH9" s="4" t="s">
        <v>468</v>
      </c>
      <c r="DI9" s="4" t="s">
        <v>1</v>
      </c>
      <c r="DJ9" s="4"/>
      <c r="DK9" s="4" t="s">
        <v>449</v>
      </c>
      <c r="DL9" s="4" t="s">
        <v>0</v>
      </c>
      <c r="DM9" s="4" t="s">
        <v>457</v>
      </c>
      <c r="DN9" s="4" t="s">
        <v>458</v>
      </c>
      <c r="DO9" s="4" t="s">
        <v>459</v>
      </c>
      <c r="DP9" s="4" t="s">
        <v>460</v>
      </c>
      <c r="DQ9" s="4" t="s">
        <v>461</v>
      </c>
      <c r="DR9" s="4" t="s">
        <v>462</v>
      </c>
      <c r="DS9" s="4" t="s">
        <v>463</v>
      </c>
      <c r="DT9" s="4" t="s">
        <v>464</v>
      </c>
      <c r="DU9" s="4" t="s">
        <v>465</v>
      </c>
      <c r="DV9" s="4" t="s">
        <v>466</v>
      </c>
      <c r="DW9" s="4" t="s">
        <v>467</v>
      </c>
      <c r="DX9" s="4" t="s">
        <v>468</v>
      </c>
      <c r="DY9" s="4" t="s">
        <v>1</v>
      </c>
      <c r="DZ9" s="4"/>
      <c r="EA9" s="4" t="s">
        <v>449</v>
      </c>
      <c r="EB9" s="4" t="s">
        <v>0</v>
      </c>
      <c r="EC9" s="4" t="s">
        <v>457</v>
      </c>
      <c r="ED9" s="4" t="s">
        <v>458</v>
      </c>
      <c r="EE9" s="4" t="s">
        <v>459</v>
      </c>
      <c r="EF9" s="4" t="s">
        <v>460</v>
      </c>
      <c r="EG9" s="4" t="s">
        <v>461</v>
      </c>
      <c r="EH9" s="4" t="s">
        <v>462</v>
      </c>
      <c r="EI9" s="4" t="s">
        <v>463</v>
      </c>
      <c r="EJ9" s="4" t="s">
        <v>464</v>
      </c>
      <c r="EK9" s="4" t="s">
        <v>465</v>
      </c>
      <c r="EL9" s="4" t="s">
        <v>466</v>
      </c>
      <c r="EM9" s="4" t="s">
        <v>467</v>
      </c>
      <c r="EN9" s="4" t="s">
        <v>468</v>
      </c>
      <c r="EO9" s="4" t="s">
        <v>1</v>
      </c>
      <c r="EP9" s="4"/>
      <c r="EQ9" s="4" t="s">
        <v>449</v>
      </c>
      <c r="ER9" s="4" t="s">
        <v>0</v>
      </c>
      <c r="ES9" s="4" t="s">
        <v>457</v>
      </c>
      <c r="ET9" s="4" t="s">
        <v>458</v>
      </c>
      <c r="EU9" s="4" t="s">
        <v>459</v>
      </c>
      <c r="EV9" s="4" t="s">
        <v>460</v>
      </c>
      <c r="EW9" s="4" t="s">
        <v>461</v>
      </c>
      <c r="EX9" s="4" t="s">
        <v>462</v>
      </c>
      <c r="EY9" s="4" t="s">
        <v>463</v>
      </c>
      <c r="EZ9" s="4" t="s">
        <v>464</v>
      </c>
      <c r="FA9" s="4" t="s">
        <v>465</v>
      </c>
      <c r="FB9" s="4" t="s">
        <v>466</v>
      </c>
      <c r="FC9" s="4" t="s">
        <v>467</v>
      </c>
      <c r="FD9" s="4" t="s">
        <v>468</v>
      </c>
      <c r="FE9" s="4" t="s">
        <v>1</v>
      </c>
      <c r="FF9" s="4"/>
      <c r="FG9" s="4" t="s">
        <v>449</v>
      </c>
      <c r="FH9" s="4" t="s">
        <v>0</v>
      </c>
      <c r="FI9" s="4" t="s">
        <v>457</v>
      </c>
      <c r="FJ9" s="4" t="s">
        <v>458</v>
      </c>
      <c r="FK9" s="4" t="s">
        <v>459</v>
      </c>
      <c r="FL9" s="4" t="s">
        <v>460</v>
      </c>
      <c r="FM9" s="4" t="s">
        <v>461</v>
      </c>
      <c r="FN9" s="4" t="s">
        <v>462</v>
      </c>
      <c r="FO9" s="4" t="s">
        <v>463</v>
      </c>
      <c r="FP9" s="4" t="s">
        <v>464</v>
      </c>
      <c r="FQ9" s="4" t="s">
        <v>465</v>
      </c>
      <c r="FR9" s="4" t="s">
        <v>466</v>
      </c>
      <c r="FS9" s="4" t="s">
        <v>467</v>
      </c>
      <c r="FT9" s="4" t="s">
        <v>468</v>
      </c>
      <c r="FU9" s="4" t="s">
        <v>1</v>
      </c>
      <c r="FV9" s="4"/>
      <c r="FW9" s="4" t="s">
        <v>449</v>
      </c>
      <c r="FX9" s="4" t="s">
        <v>0</v>
      </c>
      <c r="FY9" s="4" t="s">
        <v>457</v>
      </c>
      <c r="FZ9" s="4" t="s">
        <v>458</v>
      </c>
      <c r="GA9" s="4" t="s">
        <v>459</v>
      </c>
      <c r="GB9" s="4" t="s">
        <v>460</v>
      </c>
      <c r="GC9" s="4" t="s">
        <v>461</v>
      </c>
      <c r="GD9" s="4" t="s">
        <v>462</v>
      </c>
      <c r="GE9" s="4" t="s">
        <v>463</v>
      </c>
      <c r="GF9" s="4" t="s">
        <v>464</v>
      </c>
      <c r="GG9" s="4" t="s">
        <v>465</v>
      </c>
      <c r="GH9" s="4" t="s">
        <v>466</v>
      </c>
      <c r="GI9" s="4" t="s">
        <v>467</v>
      </c>
      <c r="GJ9" s="4" t="s">
        <v>468</v>
      </c>
      <c r="GK9" s="4" t="s">
        <v>1</v>
      </c>
      <c r="GL9" s="4"/>
      <c r="GM9" s="4" t="s">
        <v>449</v>
      </c>
      <c r="GN9" s="4" t="s">
        <v>0</v>
      </c>
      <c r="GO9" s="4" t="s">
        <v>457</v>
      </c>
      <c r="GP9" s="4" t="s">
        <v>458</v>
      </c>
      <c r="GQ9" s="4" t="s">
        <v>459</v>
      </c>
      <c r="GR9" s="4" t="s">
        <v>460</v>
      </c>
      <c r="GS9" s="4" t="s">
        <v>461</v>
      </c>
      <c r="GT9" s="4" t="s">
        <v>462</v>
      </c>
      <c r="GU9" s="4" t="s">
        <v>463</v>
      </c>
      <c r="GV9" s="4" t="s">
        <v>464</v>
      </c>
      <c r="GW9" s="4" t="s">
        <v>465</v>
      </c>
      <c r="GX9" s="4" t="s">
        <v>466</v>
      </c>
      <c r="GY9" s="4" t="s">
        <v>467</v>
      </c>
      <c r="GZ9" s="4" t="s">
        <v>468</v>
      </c>
      <c r="HA9" s="4" t="s">
        <v>1</v>
      </c>
      <c r="HB9" s="4"/>
      <c r="HC9" s="4" t="s">
        <v>449</v>
      </c>
      <c r="HD9" s="4" t="s">
        <v>0</v>
      </c>
      <c r="HE9" s="4" t="s">
        <v>457</v>
      </c>
      <c r="HF9" s="4" t="s">
        <v>458</v>
      </c>
      <c r="HG9" s="4" t="s">
        <v>459</v>
      </c>
      <c r="HH9" s="4" t="s">
        <v>460</v>
      </c>
      <c r="HI9" s="4" t="s">
        <v>461</v>
      </c>
      <c r="HJ9" s="4" t="s">
        <v>462</v>
      </c>
      <c r="HK9" s="4" t="s">
        <v>463</v>
      </c>
      <c r="HL9" s="4" t="s">
        <v>464</v>
      </c>
      <c r="HM9" s="4" t="s">
        <v>465</v>
      </c>
      <c r="HN9" s="4" t="s">
        <v>466</v>
      </c>
      <c r="HO9" s="4" t="s">
        <v>467</v>
      </c>
      <c r="HP9" s="4" t="s">
        <v>468</v>
      </c>
      <c r="HQ9" s="4" t="s">
        <v>1</v>
      </c>
      <c r="HR9" s="4"/>
      <c r="HS9" s="4" t="s">
        <v>449</v>
      </c>
      <c r="HT9" s="4" t="s">
        <v>0</v>
      </c>
      <c r="HU9" s="4" t="s">
        <v>457</v>
      </c>
      <c r="HV9" s="4" t="s">
        <v>458</v>
      </c>
      <c r="HW9" s="4" t="s">
        <v>459</v>
      </c>
      <c r="HX9" s="4" t="s">
        <v>460</v>
      </c>
      <c r="HY9" s="4" t="s">
        <v>461</v>
      </c>
      <c r="HZ9" s="4" t="s">
        <v>462</v>
      </c>
      <c r="IA9" s="4" t="s">
        <v>463</v>
      </c>
      <c r="IB9" s="4" t="s">
        <v>464</v>
      </c>
      <c r="IC9" s="4" t="s">
        <v>465</v>
      </c>
      <c r="ID9" s="4" t="s">
        <v>466</v>
      </c>
      <c r="IE9" s="4" t="s">
        <v>467</v>
      </c>
      <c r="IF9" s="4" t="s">
        <v>468</v>
      </c>
      <c r="IG9" s="4" t="s">
        <v>1</v>
      </c>
      <c r="IH9" s="4"/>
      <c r="II9" s="4" t="s">
        <v>449</v>
      </c>
      <c r="IJ9" s="4" t="s">
        <v>0</v>
      </c>
      <c r="IK9" s="4" t="s">
        <v>457</v>
      </c>
      <c r="IL9" s="4" t="s">
        <v>458</v>
      </c>
      <c r="IM9" s="4" t="s">
        <v>459</v>
      </c>
      <c r="IN9" s="4" t="s">
        <v>460</v>
      </c>
      <c r="IO9" s="4" t="s">
        <v>461</v>
      </c>
      <c r="IP9" s="4" t="s">
        <v>462</v>
      </c>
      <c r="IQ9" s="4" t="s">
        <v>463</v>
      </c>
      <c r="IR9" s="4" t="s">
        <v>464</v>
      </c>
      <c r="IS9" s="4" t="s">
        <v>465</v>
      </c>
      <c r="IT9" s="4" t="s">
        <v>466</v>
      </c>
      <c r="IU9" s="4" t="s">
        <v>467</v>
      </c>
      <c r="IV9" s="4" t="s">
        <v>468</v>
      </c>
      <c r="IW9" s="4" t="s">
        <v>1</v>
      </c>
      <c r="IX9" s="4"/>
      <c r="IY9" s="4" t="s">
        <v>449</v>
      </c>
      <c r="IZ9" s="4" t="s">
        <v>0</v>
      </c>
      <c r="JA9" s="4" t="s">
        <v>457</v>
      </c>
      <c r="JB9" s="4" t="s">
        <v>458</v>
      </c>
      <c r="JC9" s="4" t="s">
        <v>459</v>
      </c>
      <c r="JD9" s="4" t="s">
        <v>460</v>
      </c>
      <c r="JE9" s="4" t="s">
        <v>461</v>
      </c>
      <c r="JF9" s="4" t="s">
        <v>462</v>
      </c>
      <c r="JG9" s="4" t="s">
        <v>463</v>
      </c>
      <c r="JH9" s="4" t="s">
        <v>464</v>
      </c>
      <c r="JI9" s="4" t="s">
        <v>465</v>
      </c>
      <c r="JJ9" s="4" t="s">
        <v>466</v>
      </c>
      <c r="JK9" s="4" t="s">
        <v>467</v>
      </c>
      <c r="JL9" s="4" t="s">
        <v>468</v>
      </c>
      <c r="JM9" s="4" t="s">
        <v>1</v>
      </c>
      <c r="JN9" s="4"/>
      <c r="JO9" s="4" t="s">
        <v>449</v>
      </c>
      <c r="JP9" s="4" t="s">
        <v>0</v>
      </c>
      <c r="JQ9" s="4" t="s">
        <v>457</v>
      </c>
      <c r="JR9" s="4" t="s">
        <v>458</v>
      </c>
      <c r="JS9" s="4" t="s">
        <v>459</v>
      </c>
      <c r="JT9" s="4" t="s">
        <v>460</v>
      </c>
      <c r="JU9" s="4" t="s">
        <v>461</v>
      </c>
      <c r="JV9" s="4" t="s">
        <v>462</v>
      </c>
      <c r="JW9" s="4" t="s">
        <v>463</v>
      </c>
      <c r="JX9" s="4" t="s">
        <v>464</v>
      </c>
      <c r="JY9" s="4" t="s">
        <v>465</v>
      </c>
      <c r="JZ9" s="4" t="s">
        <v>466</v>
      </c>
      <c r="KA9" s="4" t="s">
        <v>467</v>
      </c>
      <c r="KB9" s="4" t="s">
        <v>468</v>
      </c>
      <c r="KC9" s="4" t="s">
        <v>1</v>
      </c>
      <c r="KD9" s="4"/>
      <c r="KE9" s="4" t="s">
        <v>449</v>
      </c>
      <c r="KF9" s="4" t="s">
        <v>0</v>
      </c>
      <c r="KG9" s="4" t="s">
        <v>457</v>
      </c>
      <c r="KH9" s="4" t="s">
        <v>458</v>
      </c>
      <c r="KI9" s="4" t="s">
        <v>459</v>
      </c>
      <c r="KJ9" s="4" t="s">
        <v>460</v>
      </c>
      <c r="KK9" s="4" t="s">
        <v>461</v>
      </c>
      <c r="KL9" s="4" t="s">
        <v>462</v>
      </c>
      <c r="KM9" s="4" t="s">
        <v>463</v>
      </c>
      <c r="KN9" s="4" t="s">
        <v>464</v>
      </c>
      <c r="KO9" s="4" t="s">
        <v>465</v>
      </c>
      <c r="KP9" s="4" t="s">
        <v>466</v>
      </c>
      <c r="KQ9" s="4" t="s">
        <v>467</v>
      </c>
      <c r="KR9" s="4" t="s">
        <v>468</v>
      </c>
      <c r="KS9" s="4" t="s">
        <v>1</v>
      </c>
      <c r="KT9" s="4"/>
      <c r="KU9" s="4" t="s">
        <v>449</v>
      </c>
      <c r="KV9" s="4" t="s">
        <v>0</v>
      </c>
      <c r="KW9" s="4" t="s">
        <v>457</v>
      </c>
      <c r="KX9" s="4" t="s">
        <v>458</v>
      </c>
      <c r="KY9" s="4" t="s">
        <v>459</v>
      </c>
      <c r="KZ9" s="4" t="s">
        <v>460</v>
      </c>
      <c r="LA9" s="4" t="s">
        <v>461</v>
      </c>
      <c r="LB9" s="4" t="s">
        <v>462</v>
      </c>
      <c r="LC9" s="4" t="s">
        <v>463</v>
      </c>
      <c r="LD9" s="4" t="s">
        <v>464</v>
      </c>
      <c r="LE9" s="4" t="s">
        <v>465</v>
      </c>
      <c r="LF9" s="4" t="s">
        <v>466</v>
      </c>
      <c r="LG9" s="4" t="s">
        <v>467</v>
      </c>
      <c r="LH9" s="4" t="s">
        <v>468</v>
      </c>
      <c r="LI9" s="4" t="s">
        <v>1</v>
      </c>
      <c r="LJ9" s="4"/>
      <c r="LK9" s="4" t="s">
        <v>449</v>
      </c>
      <c r="LL9" s="4" t="s">
        <v>0</v>
      </c>
      <c r="LM9" s="4" t="s">
        <v>457</v>
      </c>
      <c r="LN9" s="4" t="s">
        <v>458</v>
      </c>
      <c r="LO9" s="4" t="s">
        <v>459</v>
      </c>
      <c r="LP9" s="4" t="s">
        <v>460</v>
      </c>
      <c r="LQ9" s="4" t="s">
        <v>461</v>
      </c>
      <c r="LR9" s="4" t="s">
        <v>462</v>
      </c>
      <c r="LS9" s="4" t="s">
        <v>463</v>
      </c>
      <c r="LT9" s="4" t="s">
        <v>464</v>
      </c>
      <c r="LU9" s="4" t="s">
        <v>465</v>
      </c>
      <c r="LV9" s="4" t="s">
        <v>466</v>
      </c>
      <c r="LW9" s="4" t="s">
        <v>467</v>
      </c>
      <c r="LX9" s="4" t="s">
        <v>468</v>
      </c>
      <c r="LY9" s="4" t="s">
        <v>1</v>
      </c>
      <c r="LZ9" s="4"/>
      <c r="MA9" s="4" t="s">
        <v>449</v>
      </c>
      <c r="MB9" s="4" t="s">
        <v>0</v>
      </c>
      <c r="MC9" s="4" t="s">
        <v>457</v>
      </c>
      <c r="MD9" s="4" t="s">
        <v>458</v>
      </c>
      <c r="ME9" s="4" t="s">
        <v>459</v>
      </c>
      <c r="MF9" s="4" t="s">
        <v>460</v>
      </c>
      <c r="MG9" s="4" t="s">
        <v>461</v>
      </c>
      <c r="MH9" s="4" t="s">
        <v>462</v>
      </c>
      <c r="MI9" s="4" t="s">
        <v>463</v>
      </c>
      <c r="MJ9" s="4" t="s">
        <v>464</v>
      </c>
      <c r="MK9" s="4" t="s">
        <v>465</v>
      </c>
      <c r="ML9" s="4" t="s">
        <v>466</v>
      </c>
      <c r="MM9" s="4" t="s">
        <v>467</v>
      </c>
      <c r="MN9" s="4" t="s">
        <v>468</v>
      </c>
      <c r="MO9" s="4" t="s">
        <v>1</v>
      </c>
      <c r="MP9" s="4"/>
      <c r="MQ9" s="4" t="s">
        <v>449</v>
      </c>
      <c r="MR9" s="4" t="s">
        <v>0</v>
      </c>
      <c r="MS9" s="4" t="s">
        <v>457</v>
      </c>
      <c r="MT9" s="4" t="s">
        <v>458</v>
      </c>
      <c r="MU9" s="4" t="s">
        <v>459</v>
      </c>
      <c r="MV9" s="4" t="s">
        <v>460</v>
      </c>
      <c r="MW9" s="4" t="s">
        <v>461</v>
      </c>
      <c r="MX9" s="4" t="s">
        <v>462</v>
      </c>
      <c r="MY9" s="4" t="s">
        <v>463</v>
      </c>
      <c r="MZ9" s="4" t="s">
        <v>464</v>
      </c>
      <c r="NA9" s="4" t="s">
        <v>465</v>
      </c>
      <c r="NB9" s="4" t="s">
        <v>466</v>
      </c>
      <c r="NC9" s="4" t="s">
        <v>467</v>
      </c>
      <c r="ND9" s="4" t="s">
        <v>468</v>
      </c>
      <c r="NE9" s="4" t="s">
        <v>1</v>
      </c>
      <c r="NF9" s="4"/>
      <c r="NG9" s="4" t="s">
        <v>449</v>
      </c>
      <c r="NH9" s="4" t="s">
        <v>0</v>
      </c>
      <c r="NI9" s="4" t="s">
        <v>457</v>
      </c>
      <c r="NJ9" s="4" t="s">
        <v>458</v>
      </c>
      <c r="NK9" s="4" t="s">
        <v>459</v>
      </c>
      <c r="NL9" s="4" t="s">
        <v>460</v>
      </c>
      <c r="NM9" s="4" t="s">
        <v>461</v>
      </c>
      <c r="NN9" s="4" t="s">
        <v>462</v>
      </c>
      <c r="NO9" s="4" t="s">
        <v>463</v>
      </c>
      <c r="NP9" s="4" t="s">
        <v>464</v>
      </c>
      <c r="NQ9" s="4" t="s">
        <v>465</v>
      </c>
      <c r="NR9" s="4" t="s">
        <v>466</v>
      </c>
      <c r="NS9" s="4" t="s">
        <v>467</v>
      </c>
      <c r="NT9" s="4" t="s">
        <v>468</v>
      </c>
      <c r="NU9" s="4" t="s">
        <v>1</v>
      </c>
    </row>
    <row r="10" spans="2:385" x14ac:dyDescent="0.2"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/>
      <c r="S10" s="4" t="s">
        <v>2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/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4"/>
      <c r="AY10" s="4" t="s">
        <v>2</v>
      </c>
      <c r="AZ10" s="4" t="s">
        <v>2</v>
      </c>
      <c r="BA10" s="4" t="s">
        <v>2</v>
      </c>
      <c r="BB10" s="4" t="s">
        <v>2</v>
      </c>
      <c r="BC10" s="4" t="s">
        <v>2</v>
      </c>
      <c r="BD10" s="4" t="s">
        <v>2</v>
      </c>
      <c r="BE10" s="4" t="s">
        <v>2</v>
      </c>
      <c r="BF10" s="4" t="s">
        <v>2</v>
      </c>
      <c r="BG10" s="4" t="s">
        <v>2</v>
      </c>
      <c r="BH10" s="4" t="s">
        <v>2</v>
      </c>
      <c r="BI10" s="4" t="s">
        <v>2</v>
      </c>
      <c r="BJ10" s="4" t="s">
        <v>2</v>
      </c>
      <c r="BK10" s="4" t="s">
        <v>2</v>
      </c>
      <c r="BL10" s="4" t="s">
        <v>2</v>
      </c>
      <c r="BM10" s="4" t="s">
        <v>2</v>
      </c>
      <c r="BN10" s="4"/>
      <c r="BO10" s="4" t="s">
        <v>2</v>
      </c>
      <c r="BP10" s="4" t="s">
        <v>2</v>
      </c>
      <c r="BQ10" s="4" t="s">
        <v>2</v>
      </c>
      <c r="BR10" s="4" t="s">
        <v>2</v>
      </c>
      <c r="BS10" s="4" t="s">
        <v>2</v>
      </c>
      <c r="BT10" s="4" t="s">
        <v>2</v>
      </c>
      <c r="BU10" s="4" t="s">
        <v>2</v>
      </c>
      <c r="BV10" s="4" t="s">
        <v>2</v>
      </c>
      <c r="BW10" s="4" t="s">
        <v>2</v>
      </c>
      <c r="BX10" s="4" t="s">
        <v>2</v>
      </c>
      <c r="BY10" s="4" t="s">
        <v>2</v>
      </c>
      <c r="BZ10" s="4" t="s">
        <v>2</v>
      </c>
      <c r="CA10" s="4" t="s">
        <v>2</v>
      </c>
      <c r="CB10" s="4" t="s">
        <v>2</v>
      </c>
      <c r="CC10" s="4" t="s">
        <v>2</v>
      </c>
      <c r="CD10" s="4"/>
      <c r="CE10" s="4" t="s">
        <v>2</v>
      </c>
      <c r="CF10" s="4" t="s">
        <v>2</v>
      </c>
      <c r="CG10" s="4" t="s">
        <v>2</v>
      </c>
      <c r="CH10" s="4" t="s">
        <v>2</v>
      </c>
      <c r="CI10" s="4" t="s">
        <v>2</v>
      </c>
      <c r="CJ10" s="4" t="s">
        <v>2</v>
      </c>
      <c r="CK10" s="4" t="s">
        <v>2</v>
      </c>
      <c r="CL10" s="4" t="s">
        <v>2</v>
      </c>
      <c r="CM10" s="4" t="s">
        <v>2</v>
      </c>
      <c r="CN10" s="4" t="s">
        <v>2</v>
      </c>
      <c r="CO10" s="4" t="s">
        <v>2</v>
      </c>
      <c r="CP10" s="4" t="s">
        <v>2</v>
      </c>
      <c r="CQ10" s="4" t="s">
        <v>2</v>
      </c>
      <c r="CR10" s="4" t="s">
        <v>2</v>
      </c>
      <c r="CS10" s="4" t="s">
        <v>2</v>
      </c>
      <c r="CT10" s="4"/>
      <c r="CU10" s="4" t="s">
        <v>2</v>
      </c>
      <c r="CV10" s="4" t="s">
        <v>2</v>
      </c>
      <c r="CW10" s="4" t="s">
        <v>2</v>
      </c>
      <c r="CX10" s="4" t="s">
        <v>2</v>
      </c>
      <c r="CY10" s="4" t="s">
        <v>2</v>
      </c>
      <c r="CZ10" s="4" t="s">
        <v>2</v>
      </c>
      <c r="DA10" s="4" t="s">
        <v>2</v>
      </c>
      <c r="DB10" s="4" t="s">
        <v>2</v>
      </c>
      <c r="DC10" s="4" t="s">
        <v>2</v>
      </c>
      <c r="DD10" s="4" t="s">
        <v>2</v>
      </c>
      <c r="DE10" s="4" t="s">
        <v>2</v>
      </c>
      <c r="DF10" s="4" t="s">
        <v>2</v>
      </c>
      <c r="DG10" s="4" t="s">
        <v>2</v>
      </c>
      <c r="DH10" s="4" t="s">
        <v>2</v>
      </c>
      <c r="DI10" s="4" t="s">
        <v>2</v>
      </c>
      <c r="DJ10" s="4"/>
      <c r="DK10" s="4" t="s">
        <v>2</v>
      </c>
      <c r="DL10" s="4" t="s">
        <v>2</v>
      </c>
      <c r="DM10" s="4" t="s">
        <v>2</v>
      </c>
      <c r="DN10" s="4" t="s">
        <v>2</v>
      </c>
      <c r="DO10" s="4" t="s">
        <v>2</v>
      </c>
      <c r="DP10" s="4" t="s">
        <v>2</v>
      </c>
      <c r="DQ10" s="4" t="s">
        <v>2</v>
      </c>
      <c r="DR10" s="4" t="s">
        <v>2</v>
      </c>
      <c r="DS10" s="4" t="s">
        <v>2</v>
      </c>
      <c r="DT10" s="4" t="s">
        <v>2</v>
      </c>
      <c r="DU10" s="4" t="s">
        <v>2</v>
      </c>
      <c r="DV10" s="4" t="s">
        <v>2</v>
      </c>
      <c r="DW10" s="4" t="s">
        <v>2</v>
      </c>
      <c r="DX10" s="4" t="s">
        <v>2</v>
      </c>
      <c r="DY10" s="4" t="s">
        <v>2</v>
      </c>
      <c r="DZ10" s="4"/>
      <c r="EA10" s="4" t="s">
        <v>2</v>
      </c>
      <c r="EB10" s="4" t="s">
        <v>2</v>
      </c>
      <c r="EC10" s="4" t="s">
        <v>2</v>
      </c>
      <c r="ED10" s="4" t="s">
        <v>2</v>
      </c>
      <c r="EE10" s="4" t="s">
        <v>2</v>
      </c>
      <c r="EF10" s="4" t="s">
        <v>2</v>
      </c>
      <c r="EG10" s="4" t="s">
        <v>2</v>
      </c>
      <c r="EH10" s="4" t="s">
        <v>2</v>
      </c>
      <c r="EI10" s="4" t="s">
        <v>2</v>
      </c>
      <c r="EJ10" s="4" t="s">
        <v>2</v>
      </c>
      <c r="EK10" s="4" t="s">
        <v>2</v>
      </c>
      <c r="EL10" s="4" t="s">
        <v>2</v>
      </c>
      <c r="EM10" s="4" t="s">
        <v>2</v>
      </c>
      <c r="EN10" s="4" t="s">
        <v>2</v>
      </c>
      <c r="EO10" s="4" t="s">
        <v>2</v>
      </c>
      <c r="EP10" s="4"/>
      <c r="EQ10" s="4" t="s">
        <v>2</v>
      </c>
      <c r="ER10" s="4" t="s">
        <v>2</v>
      </c>
      <c r="ES10" s="4" t="s">
        <v>2</v>
      </c>
      <c r="ET10" s="4" t="s">
        <v>2</v>
      </c>
      <c r="EU10" s="4" t="s">
        <v>2</v>
      </c>
      <c r="EV10" s="4" t="s">
        <v>2</v>
      </c>
      <c r="EW10" s="4" t="s">
        <v>2</v>
      </c>
      <c r="EX10" s="4" t="s">
        <v>2</v>
      </c>
      <c r="EY10" s="4" t="s">
        <v>2</v>
      </c>
      <c r="EZ10" s="4" t="s">
        <v>2</v>
      </c>
      <c r="FA10" s="4" t="s">
        <v>2</v>
      </c>
      <c r="FB10" s="4" t="s">
        <v>2</v>
      </c>
      <c r="FC10" s="4" t="s">
        <v>2</v>
      </c>
      <c r="FD10" s="4" t="s">
        <v>2</v>
      </c>
      <c r="FE10" s="4" t="s">
        <v>2</v>
      </c>
      <c r="FF10" s="4"/>
      <c r="FG10" s="4" t="s">
        <v>2</v>
      </c>
      <c r="FH10" s="4" t="s">
        <v>2</v>
      </c>
      <c r="FI10" s="4" t="s">
        <v>2</v>
      </c>
      <c r="FJ10" s="4" t="s">
        <v>2</v>
      </c>
      <c r="FK10" s="4" t="s">
        <v>2</v>
      </c>
      <c r="FL10" s="4" t="s">
        <v>2</v>
      </c>
      <c r="FM10" s="4" t="s">
        <v>2</v>
      </c>
      <c r="FN10" s="4" t="s">
        <v>2</v>
      </c>
      <c r="FO10" s="4" t="s">
        <v>2</v>
      </c>
      <c r="FP10" s="4" t="s">
        <v>2</v>
      </c>
      <c r="FQ10" s="4" t="s">
        <v>2</v>
      </c>
      <c r="FR10" s="4" t="s">
        <v>2</v>
      </c>
      <c r="FS10" s="4" t="s">
        <v>2</v>
      </c>
      <c r="FT10" s="4" t="s">
        <v>2</v>
      </c>
      <c r="FU10" s="4" t="s">
        <v>2</v>
      </c>
      <c r="FV10" s="4"/>
      <c r="FW10" s="4" t="s">
        <v>2</v>
      </c>
      <c r="FX10" s="4" t="s">
        <v>2</v>
      </c>
      <c r="FY10" s="4" t="s">
        <v>2</v>
      </c>
      <c r="FZ10" s="4" t="s">
        <v>2</v>
      </c>
      <c r="GA10" s="4" t="s">
        <v>2</v>
      </c>
      <c r="GB10" s="4" t="s">
        <v>2</v>
      </c>
      <c r="GC10" s="4" t="s">
        <v>2</v>
      </c>
      <c r="GD10" s="4" t="s">
        <v>2</v>
      </c>
      <c r="GE10" s="4" t="s">
        <v>2</v>
      </c>
      <c r="GF10" s="4" t="s">
        <v>2</v>
      </c>
      <c r="GG10" s="4" t="s">
        <v>2</v>
      </c>
      <c r="GH10" s="4" t="s">
        <v>2</v>
      </c>
      <c r="GI10" s="4" t="s">
        <v>2</v>
      </c>
      <c r="GJ10" s="4" t="s">
        <v>2</v>
      </c>
      <c r="GK10" s="4" t="s">
        <v>2</v>
      </c>
      <c r="GL10" s="4"/>
      <c r="GM10" s="4" t="s">
        <v>2</v>
      </c>
      <c r="GN10" s="4" t="s">
        <v>2</v>
      </c>
      <c r="GO10" s="4" t="s">
        <v>2</v>
      </c>
      <c r="GP10" s="4" t="s">
        <v>2</v>
      </c>
      <c r="GQ10" s="4" t="s">
        <v>2</v>
      </c>
      <c r="GR10" s="4" t="s">
        <v>2</v>
      </c>
      <c r="GS10" s="4" t="s">
        <v>2</v>
      </c>
      <c r="GT10" s="4" t="s">
        <v>2</v>
      </c>
      <c r="GU10" s="4" t="s">
        <v>2</v>
      </c>
      <c r="GV10" s="4" t="s">
        <v>2</v>
      </c>
      <c r="GW10" s="4" t="s">
        <v>2</v>
      </c>
      <c r="GX10" s="4" t="s">
        <v>2</v>
      </c>
      <c r="GY10" s="4" t="s">
        <v>2</v>
      </c>
      <c r="GZ10" s="4" t="s">
        <v>2</v>
      </c>
      <c r="HA10" s="4" t="s">
        <v>2</v>
      </c>
      <c r="HB10" s="4"/>
      <c r="HC10" s="4" t="s">
        <v>2</v>
      </c>
      <c r="HD10" s="4" t="s">
        <v>2</v>
      </c>
      <c r="HE10" s="4" t="s">
        <v>2</v>
      </c>
      <c r="HF10" s="4" t="s">
        <v>2</v>
      </c>
      <c r="HG10" s="4" t="s">
        <v>2</v>
      </c>
      <c r="HH10" s="4" t="s">
        <v>2</v>
      </c>
      <c r="HI10" s="4" t="s">
        <v>2</v>
      </c>
      <c r="HJ10" s="4" t="s">
        <v>2</v>
      </c>
      <c r="HK10" s="4" t="s">
        <v>2</v>
      </c>
      <c r="HL10" s="4" t="s">
        <v>2</v>
      </c>
      <c r="HM10" s="4" t="s">
        <v>2</v>
      </c>
      <c r="HN10" s="4" t="s">
        <v>2</v>
      </c>
      <c r="HO10" s="4" t="s">
        <v>2</v>
      </c>
      <c r="HP10" s="4" t="s">
        <v>2</v>
      </c>
      <c r="HQ10" s="4" t="s">
        <v>2</v>
      </c>
      <c r="HR10" s="4"/>
      <c r="HS10" s="4" t="s">
        <v>2</v>
      </c>
      <c r="HT10" s="4" t="s">
        <v>2</v>
      </c>
      <c r="HU10" s="4" t="s">
        <v>2</v>
      </c>
      <c r="HV10" s="4" t="s">
        <v>2</v>
      </c>
      <c r="HW10" s="4" t="s">
        <v>2</v>
      </c>
      <c r="HX10" s="4" t="s">
        <v>2</v>
      </c>
      <c r="HY10" s="4" t="s">
        <v>2</v>
      </c>
      <c r="HZ10" s="4" t="s">
        <v>2</v>
      </c>
      <c r="IA10" s="4" t="s">
        <v>2</v>
      </c>
      <c r="IB10" s="4" t="s">
        <v>2</v>
      </c>
      <c r="IC10" s="4" t="s">
        <v>2</v>
      </c>
      <c r="ID10" s="4" t="s">
        <v>2</v>
      </c>
      <c r="IE10" s="4" t="s">
        <v>2</v>
      </c>
      <c r="IF10" s="4" t="s">
        <v>2</v>
      </c>
      <c r="IG10" s="4" t="s">
        <v>2</v>
      </c>
      <c r="IH10" s="4"/>
      <c r="II10" s="4" t="s">
        <v>2</v>
      </c>
      <c r="IJ10" s="4" t="s">
        <v>2</v>
      </c>
      <c r="IK10" s="4" t="s">
        <v>2</v>
      </c>
      <c r="IL10" s="4" t="s">
        <v>2</v>
      </c>
      <c r="IM10" s="4" t="s">
        <v>2</v>
      </c>
      <c r="IN10" s="4" t="s">
        <v>2</v>
      </c>
      <c r="IO10" s="4" t="s">
        <v>2</v>
      </c>
      <c r="IP10" s="4" t="s">
        <v>2</v>
      </c>
      <c r="IQ10" s="4" t="s">
        <v>2</v>
      </c>
      <c r="IR10" s="4" t="s">
        <v>2</v>
      </c>
      <c r="IS10" s="4" t="s">
        <v>2</v>
      </c>
      <c r="IT10" s="4" t="s">
        <v>2</v>
      </c>
      <c r="IU10" s="4" t="s">
        <v>2</v>
      </c>
      <c r="IV10" s="4" t="s">
        <v>2</v>
      </c>
      <c r="IW10" s="4" t="s">
        <v>2</v>
      </c>
      <c r="IX10" s="4"/>
      <c r="IY10" s="4" t="s">
        <v>2</v>
      </c>
      <c r="IZ10" s="4" t="s">
        <v>2</v>
      </c>
      <c r="JA10" s="4" t="s">
        <v>2</v>
      </c>
      <c r="JB10" s="4" t="s">
        <v>2</v>
      </c>
      <c r="JC10" s="4" t="s">
        <v>2</v>
      </c>
      <c r="JD10" s="4" t="s">
        <v>2</v>
      </c>
      <c r="JE10" s="4" t="s">
        <v>2</v>
      </c>
      <c r="JF10" s="4" t="s">
        <v>2</v>
      </c>
      <c r="JG10" s="4" t="s">
        <v>2</v>
      </c>
      <c r="JH10" s="4" t="s">
        <v>2</v>
      </c>
      <c r="JI10" s="4" t="s">
        <v>2</v>
      </c>
      <c r="JJ10" s="4" t="s">
        <v>2</v>
      </c>
      <c r="JK10" s="4" t="s">
        <v>2</v>
      </c>
      <c r="JL10" s="4" t="s">
        <v>2</v>
      </c>
      <c r="JM10" s="4" t="s">
        <v>2</v>
      </c>
      <c r="JN10" s="4"/>
      <c r="JO10" s="4" t="s">
        <v>2</v>
      </c>
      <c r="JP10" s="4" t="s">
        <v>2</v>
      </c>
      <c r="JQ10" s="4" t="s">
        <v>2</v>
      </c>
      <c r="JR10" s="4" t="s">
        <v>2</v>
      </c>
      <c r="JS10" s="4" t="s">
        <v>2</v>
      </c>
      <c r="JT10" s="4" t="s">
        <v>2</v>
      </c>
      <c r="JU10" s="4" t="s">
        <v>2</v>
      </c>
      <c r="JV10" s="4" t="s">
        <v>2</v>
      </c>
      <c r="JW10" s="4" t="s">
        <v>2</v>
      </c>
      <c r="JX10" s="4" t="s">
        <v>2</v>
      </c>
      <c r="JY10" s="4" t="s">
        <v>2</v>
      </c>
      <c r="JZ10" s="4" t="s">
        <v>2</v>
      </c>
      <c r="KA10" s="4" t="s">
        <v>2</v>
      </c>
      <c r="KB10" s="4" t="s">
        <v>2</v>
      </c>
      <c r="KC10" s="4" t="s">
        <v>2</v>
      </c>
      <c r="KD10" s="4"/>
      <c r="KE10" s="4" t="s">
        <v>2</v>
      </c>
      <c r="KF10" s="4" t="s">
        <v>2</v>
      </c>
      <c r="KG10" s="4" t="s">
        <v>2</v>
      </c>
      <c r="KH10" s="4" t="s">
        <v>2</v>
      </c>
      <c r="KI10" s="4" t="s">
        <v>2</v>
      </c>
      <c r="KJ10" s="4" t="s">
        <v>2</v>
      </c>
      <c r="KK10" s="4" t="s">
        <v>2</v>
      </c>
      <c r="KL10" s="4" t="s">
        <v>2</v>
      </c>
      <c r="KM10" s="4" t="s">
        <v>2</v>
      </c>
      <c r="KN10" s="4" t="s">
        <v>2</v>
      </c>
      <c r="KO10" s="4" t="s">
        <v>2</v>
      </c>
      <c r="KP10" s="4" t="s">
        <v>2</v>
      </c>
      <c r="KQ10" s="4" t="s">
        <v>2</v>
      </c>
      <c r="KR10" s="4" t="s">
        <v>2</v>
      </c>
      <c r="KS10" s="4" t="s">
        <v>2</v>
      </c>
      <c r="KT10" s="4"/>
      <c r="KU10" s="4" t="s">
        <v>2</v>
      </c>
      <c r="KV10" s="4" t="s">
        <v>2</v>
      </c>
      <c r="KW10" s="4" t="s">
        <v>2</v>
      </c>
      <c r="KX10" s="4" t="s">
        <v>2</v>
      </c>
      <c r="KY10" s="4" t="s">
        <v>2</v>
      </c>
      <c r="KZ10" s="4" t="s">
        <v>2</v>
      </c>
      <c r="LA10" s="4" t="s">
        <v>2</v>
      </c>
      <c r="LB10" s="4" t="s">
        <v>2</v>
      </c>
      <c r="LC10" s="4" t="s">
        <v>2</v>
      </c>
      <c r="LD10" s="4" t="s">
        <v>2</v>
      </c>
      <c r="LE10" s="4" t="s">
        <v>2</v>
      </c>
      <c r="LF10" s="4" t="s">
        <v>2</v>
      </c>
      <c r="LG10" s="4" t="s">
        <v>2</v>
      </c>
      <c r="LH10" s="4" t="s">
        <v>2</v>
      </c>
      <c r="LI10" s="4" t="s">
        <v>2</v>
      </c>
      <c r="LJ10" s="4"/>
      <c r="LK10" s="4" t="s">
        <v>2</v>
      </c>
      <c r="LL10" s="4" t="s">
        <v>2</v>
      </c>
      <c r="LM10" s="4" t="s">
        <v>2</v>
      </c>
      <c r="LN10" s="4" t="s">
        <v>2</v>
      </c>
      <c r="LO10" s="4" t="s">
        <v>2</v>
      </c>
      <c r="LP10" s="4" t="s">
        <v>2</v>
      </c>
      <c r="LQ10" s="4" t="s">
        <v>2</v>
      </c>
      <c r="LR10" s="4" t="s">
        <v>2</v>
      </c>
      <c r="LS10" s="4" t="s">
        <v>2</v>
      </c>
      <c r="LT10" s="4" t="s">
        <v>2</v>
      </c>
      <c r="LU10" s="4" t="s">
        <v>2</v>
      </c>
      <c r="LV10" s="4" t="s">
        <v>2</v>
      </c>
      <c r="LW10" s="4" t="s">
        <v>2</v>
      </c>
      <c r="LX10" s="4" t="s">
        <v>2</v>
      </c>
      <c r="LY10" s="4" t="s">
        <v>2</v>
      </c>
      <c r="LZ10" s="4"/>
      <c r="MA10" s="4" t="s">
        <v>2</v>
      </c>
      <c r="MB10" s="4" t="s">
        <v>2</v>
      </c>
      <c r="MC10" s="4" t="s">
        <v>2</v>
      </c>
      <c r="MD10" s="4" t="s">
        <v>2</v>
      </c>
      <c r="ME10" s="4" t="s">
        <v>2</v>
      </c>
      <c r="MF10" s="4" t="s">
        <v>2</v>
      </c>
      <c r="MG10" s="4" t="s">
        <v>2</v>
      </c>
      <c r="MH10" s="4" t="s">
        <v>2</v>
      </c>
      <c r="MI10" s="4" t="s">
        <v>2</v>
      </c>
      <c r="MJ10" s="4" t="s">
        <v>2</v>
      </c>
      <c r="MK10" s="4" t="s">
        <v>2</v>
      </c>
      <c r="ML10" s="4" t="s">
        <v>2</v>
      </c>
      <c r="MM10" s="4" t="s">
        <v>2</v>
      </c>
      <c r="MN10" s="4" t="s">
        <v>2</v>
      </c>
      <c r="MO10" s="4" t="s">
        <v>2</v>
      </c>
      <c r="MP10" s="4"/>
      <c r="MQ10" s="4" t="s">
        <v>2</v>
      </c>
      <c r="MR10" s="4" t="s">
        <v>2</v>
      </c>
      <c r="MS10" s="4" t="s">
        <v>2</v>
      </c>
      <c r="MT10" s="4" t="s">
        <v>2</v>
      </c>
      <c r="MU10" s="4" t="s">
        <v>2</v>
      </c>
      <c r="MV10" s="4" t="s">
        <v>2</v>
      </c>
      <c r="MW10" s="4" t="s">
        <v>2</v>
      </c>
      <c r="MX10" s="4" t="s">
        <v>2</v>
      </c>
      <c r="MY10" s="4" t="s">
        <v>2</v>
      </c>
      <c r="MZ10" s="4" t="s">
        <v>2</v>
      </c>
      <c r="NA10" s="4" t="s">
        <v>2</v>
      </c>
      <c r="NB10" s="4" t="s">
        <v>2</v>
      </c>
      <c r="NC10" s="4" t="s">
        <v>2</v>
      </c>
      <c r="ND10" s="4" t="s">
        <v>2</v>
      </c>
      <c r="NE10" s="4" t="s">
        <v>2</v>
      </c>
      <c r="NF10" s="4"/>
      <c r="NG10" s="4" t="s">
        <v>2</v>
      </c>
      <c r="NH10" s="4" t="s">
        <v>2</v>
      </c>
      <c r="NI10" s="4" t="s">
        <v>2</v>
      </c>
      <c r="NJ10" s="4" t="s">
        <v>2</v>
      </c>
      <c r="NK10" s="4" t="s">
        <v>2</v>
      </c>
      <c r="NL10" s="4" t="s">
        <v>2</v>
      </c>
      <c r="NM10" s="4" t="s">
        <v>2</v>
      </c>
      <c r="NN10" s="4" t="s">
        <v>2</v>
      </c>
      <c r="NO10" s="4" t="s">
        <v>2</v>
      </c>
      <c r="NP10" s="4" t="s">
        <v>2</v>
      </c>
      <c r="NQ10" s="4" t="s">
        <v>2</v>
      </c>
      <c r="NR10" s="4" t="s">
        <v>2</v>
      </c>
      <c r="NS10" s="4" t="s">
        <v>2</v>
      </c>
      <c r="NT10" s="4" t="s">
        <v>2</v>
      </c>
      <c r="NU10" s="4" t="s">
        <v>2</v>
      </c>
    </row>
    <row r="11" spans="2:385" x14ac:dyDescent="0.2">
      <c r="B11">
        <f>1</f>
        <v>1</v>
      </c>
      <c r="C11" s="4" t="s">
        <v>2</v>
      </c>
      <c r="D11" s="4" t="s">
        <v>3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/>
      <c r="S11" s="4" t="s">
        <v>2</v>
      </c>
      <c r="T11" s="4" t="s">
        <v>3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4" t="s">
        <v>2</v>
      </c>
      <c r="AB11" s="4" t="s">
        <v>2</v>
      </c>
      <c r="AC11" s="4" t="s">
        <v>2</v>
      </c>
      <c r="AD11" s="4" t="s">
        <v>2</v>
      </c>
      <c r="AE11" s="4" t="s">
        <v>2</v>
      </c>
      <c r="AF11" s="4" t="s">
        <v>2</v>
      </c>
      <c r="AG11" s="4" t="s">
        <v>2</v>
      </c>
      <c r="AH11" s="4"/>
      <c r="AI11" s="4" t="s">
        <v>2</v>
      </c>
      <c r="AJ11" s="4" t="s">
        <v>3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  <c r="AP11" s="4" t="s">
        <v>2</v>
      </c>
      <c r="AQ11" s="4" t="s">
        <v>2</v>
      </c>
      <c r="AR11" s="4" t="s">
        <v>2</v>
      </c>
      <c r="AS11" s="4" t="s">
        <v>2</v>
      </c>
      <c r="AT11" s="4" t="s">
        <v>2</v>
      </c>
      <c r="AU11" s="4" t="s">
        <v>2</v>
      </c>
      <c r="AV11" s="4" t="s">
        <v>2</v>
      </c>
      <c r="AW11" s="4" t="s">
        <v>2</v>
      </c>
      <c r="AX11" s="4"/>
      <c r="AY11" s="4" t="s">
        <v>2</v>
      </c>
      <c r="AZ11" s="4" t="s">
        <v>3</v>
      </c>
      <c r="BA11" s="4" t="s">
        <v>2</v>
      </c>
      <c r="BB11" s="4" t="s">
        <v>2</v>
      </c>
      <c r="BC11" s="4" t="s">
        <v>2</v>
      </c>
      <c r="BD11" s="4" t="s">
        <v>2</v>
      </c>
      <c r="BE11" s="4" t="s">
        <v>2</v>
      </c>
      <c r="BF11" s="4" t="s">
        <v>2</v>
      </c>
      <c r="BG11" s="4" t="s">
        <v>2</v>
      </c>
      <c r="BH11" s="4" t="s">
        <v>2</v>
      </c>
      <c r="BI11" s="4" t="s">
        <v>2</v>
      </c>
      <c r="BJ11" s="4" t="s">
        <v>2</v>
      </c>
      <c r="BK11" s="4" t="s">
        <v>2</v>
      </c>
      <c r="BL11" s="4" t="s">
        <v>2</v>
      </c>
      <c r="BM11" s="4" t="s">
        <v>2</v>
      </c>
      <c r="BN11" s="4"/>
      <c r="BO11" s="4" t="s">
        <v>2</v>
      </c>
      <c r="BP11" s="4" t="s">
        <v>3</v>
      </c>
      <c r="BQ11" s="4" t="s">
        <v>2</v>
      </c>
      <c r="BR11" s="4" t="s">
        <v>2</v>
      </c>
      <c r="BS11" s="4" t="s">
        <v>2</v>
      </c>
      <c r="BT11" s="4" t="s">
        <v>2</v>
      </c>
      <c r="BU11" s="4" t="s">
        <v>2</v>
      </c>
      <c r="BV11" s="4" t="s">
        <v>2</v>
      </c>
      <c r="BW11" s="4" t="s">
        <v>2</v>
      </c>
      <c r="BX11" s="4" t="s">
        <v>2</v>
      </c>
      <c r="BY11" s="4" t="s">
        <v>2</v>
      </c>
      <c r="BZ11" s="4" t="s">
        <v>2</v>
      </c>
      <c r="CA11" s="4" t="s">
        <v>2</v>
      </c>
      <c r="CB11" s="4" t="s">
        <v>2</v>
      </c>
      <c r="CC11" s="4" t="s">
        <v>2</v>
      </c>
      <c r="CD11" s="4"/>
      <c r="CE11" s="4" t="s">
        <v>2</v>
      </c>
      <c r="CF11" s="4" t="s">
        <v>3</v>
      </c>
      <c r="CG11" s="4" t="s">
        <v>2</v>
      </c>
      <c r="CH11" s="4" t="s">
        <v>2</v>
      </c>
      <c r="CI11" s="4" t="s">
        <v>2</v>
      </c>
      <c r="CJ11" s="4" t="s">
        <v>2</v>
      </c>
      <c r="CK11" s="4" t="s">
        <v>2</v>
      </c>
      <c r="CL11" s="4" t="s">
        <v>2</v>
      </c>
      <c r="CM11" s="4" t="s">
        <v>2</v>
      </c>
      <c r="CN11" s="4" t="s">
        <v>2</v>
      </c>
      <c r="CO11" s="4" t="s">
        <v>2</v>
      </c>
      <c r="CP11" s="4" t="s">
        <v>2</v>
      </c>
      <c r="CQ11" s="4" t="s">
        <v>2</v>
      </c>
      <c r="CR11" s="4" t="s">
        <v>2</v>
      </c>
      <c r="CS11" s="4" t="s">
        <v>2</v>
      </c>
      <c r="CT11" s="4"/>
      <c r="CU11" s="4" t="s">
        <v>2</v>
      </c>
      <c r="CV11" s="4" t="s">
        <v>3</v>
      </c>
      <c r="CW11" s="4" t="s">
        <v>2</v>
      </c>
      <c r="CX11" s="4" t="s">
        <v>2</v>
      </c>
      <c r="CY11" s="4" t="s">
        <v>2</v>
      </c>
      <c r="CZ11" s="4" t="s">
        <v>2</v>
      </c>
      <c r="DA11" s="4" t="s">
        <v>2</v>
      </c>
      <c r="DB11" s="4" t="s">
        <v>2</v>
      </c>
      <c r="DC11" s="4" t="s">
        <v>2</v>
      </c>
      <c r="DD11" s="4" t="s">
        <v>2</v>
      </c>
      <c r="DE11" s="4" t="s">
        <v>2</v>
      </c>
      <c r="DF11" s="4" t="s">
        <v>2</v>
      </c>
      <c r="DG11" s="4" t="s">
        <v>2</v>
      </c>
      <c r="DH11" s="4" t="s">
        <v>2</v>
      </c>
      <c r="DI11" s="4" t="s">
        <v>2</v>
      </c>
      <c r="DJ11" s="4"/>
      <c r="DK11" s="4" t="s">
        <v>2</v>
      </c>
      <c r="DL11" s="4" t="s">
        <v>3</v>
      </c>
      <c r="DM11" s="4" t="s">
        <v>2</v>
      </c>
      <c r="DN11" s="4" t="s">
        <v>2</v>
      </c>
      <c r="DO11" s="4" t="s">
        <v>2</v>
      </c>
      <c r="DP11" s="4" t="s">
        <v>2</v>
      </c>
      <c r="DQ11" s="4" t="s">
        <v>2</v>
      </c>
      <c r="DR11" s="4" t="s">
        <v>2</v>
      </c>
      <c r="DS11" s="4" t="s">
        <v>2</v>
      </c>
      <c r="DT11" s="4" t="s">
        <v>2</v>
      </c>
      <c r="DU11" s="4" t="s">
        <v>2</v>
      </c>
      <c r="DV11" s="4" t="s">
        <v>2</v>
      </c>
      <c r="DW11" s="4" t="s">
        <v>2</v>
      </c>
      <c r="DX11" s="4" t="s">
        <v>2</v>
      </c>
      <c r="DY11" s="4" t="s">
        <v>2</v>
      </c>
      <c r="DZ11" s="4"/>
      <c r="EA11" s="4" t="s">
        <v>2</v>
      </c>
      <c r="EB11" s="4" t="s">
        <v>3</v>
      </c>
      <c r="EC11" s="4" t="s">
        <v>2</v>
      </c>
      <c r="ED11" s="4" t="s">
        <v>2</v>
      </c>
      <c r="EE11" s="4" t="s">
        <v>2</v>
      </c>
      <c r="EF11" s="4" t="s">
        <v>2</v>
      </c>
      <c r="EG11" s="4" t="s">
        <v>2</v>
      </c>
      <c r="EH11" s="4" t="s">
        <v>2</v>
      </c>
      <c r="EI11" s="4" t="s">
        <v>2</v>
      </c>
      <c r="EJ11" s="4" t="s">
        <v>2</v>
      </c>
      <c r="EK11" s="4" t="s">
        <v>2</v>
      </c>
      <c r="EL11" s="4" t="s">
        <v>2</v>
      </c>
      <c r="EM11" s="4" t="s">
        <v>2</v>
      </c>
      <c r="EN11" s="4" t="s">
        <v>2</v>
      </c>
      <c r="EO11" s="4" t="s">
        <v>2</v>
      </c>
      <c r="EP11" s="4"/>
      <c r="EQ11" s="4" t="s">
        <v>2</v>
      </c>
      <c r="ER11" s="4" t="s">
        <v>3</v>
      </c>
      <c r="ES11" s="4" t="s">
        <v>2</v>
      </c>
      <c r="ET11" s="4" t="s">
        <v>2</v>
      </c>
      <c r="EU11" s="4" t="s">
        <v>2</v>
      </c>
      <c r="EV11" s="4" t="s">
        <v>2</v>
      </c>
      <c r="EW11" s="4" t="s">
        <v>2</v>
      </c>
      <c r="EX11" s="4" t="s">
        <v>2</v>
      </c>
      <c r="EY11" s="4" t="s">
        <v>2</v>
      </c>
      <c r="EZ11" s="4" t="s">
        <v>2</v>
      </c>
      <c r="FA11" s="4" t="s">
        <v>2</v>
      </c>
      <c r="FB11" s="4" t="s">
        <v>2</v>
      </c>
      <c r="FC11" s="4" t="s">
        <v>2</v>
      </c>
      <c r="FD11" s="4" t="s">
        <v>2</v>
      </c>
      <c r="FE11" s="4" t="s">
        <v>2</v>
      </c>
      <c r="FF11" s="4"/>
      <c r="FG11" s="4" t="s">
        <v>2</v>
      </c>
      <c r="FH11" s="4" t="s">
        <v>3</v>
      </c>
      <c r="FI11" s="4" t="s">
        <v>2</v>
      </c>
      <c r="FJ11" s="4" t="s">
        <v>2</v>
      </c>
      <c r="FK11" s="4" t="s">
        <v>2</v>
      </c>
      <c r="FL11" s="4" t="s">
        <v>2</v>
      </c>
      <c r="FM11" s="4" t="s">
        <v>2</v>
      </c>
      <c r="FN11" s="4" t="s">
        <v>2</v>
      </c>
      <c r="FO11" s="4" t="s">
        <v>2</v>
      </c>
      <c r="FP11" s="4" t="s">
        <v>2</v>
      </c>
      <c r="FQ11" s="4" t="s">
        <v>2</v>
      </c>
      <c r="FR11" s="4" t="s">
        <v>2</v>
      </c>
      <c r="FS11" s="4" t="s">
        <v>2</v>
      </c>
      <c r="FT11" s="4" t="s">
        <v>2</v>
      </c>
      <c r="FU11" s="4" t="s">
        <v>2</v>
      </c>
      <c r="FV11" s="4"/>
      <c r="FW11" s="4" t="s">
        <v>2</v>
      </c>
      <c r="FX11" s="4" t="s">
        <v>3</v>
      </c>
      <c r="FY11" s="4" t="s">
        <v>2</v>
      </c>
      <c r="FZ11" s="4" t="s">
        <v>2</v>
      </c>
      <c r="GA11" s="4" t="s">
        <v>2</v>
      </c>
      <c r="GB11" s="4" t="s">
        <v>2</v>
      </c>
      <c r="GC11" s="4" t="s">
        <v>2</v>
      </c>
      <c r="GD11" s="4" t="s">
        <v>2</v>
      </c>
      <c r="GE11" s="4" t="s">
        <v>2</v>
      </c>
      <c r="GF11" s="4" t="s">
        <v>2</v>
      </c>
      <c r="GG11" s="4" t="s">
        <v>2</v>
      </c>
      <c r="GH11" s="4" t="s">
        <v>2</v>
      </c>
      <c r="GI11" s="4" t="s">
        <v>2</v>
      </c>
      <c r="GJ11" s="4" t="s">
        <v>2</v>
      </c>
      <c r="GK11" s="4" t="s">
        <v>2</v>
      </c>
      <c r="GL11" s="4"/>
      <c r="GM11" s="4" t="s">
        <v>2</v>
      </c>
      <c r="GN11" s="4" t="s">
        <v>3</v>
      </c>
      <c r="GO11" s="4" t="s">
        <v>2</v>
      </c>
      <c r="GP11" s="4" t="s">
        <v>2</v>
      </c>
      <c r="GQ11" s="4" t="s">
        <v>2</v>
      </c>
      <c r="GR11" s="4" t="s">
        <v>2</v>
      </c>
      <c r="GS11" s="4" t="s">
        <v>2</v>
      </c>
      <c r="GT11" s="4" t="s">
        <v>2</v>
      </c>
      <c r="GU11" s="4" t="s">
        <v>2</v>
      </c>
      <c r="GV11" s="4" t="s">
        <v>2</v>
      </c>
      <c r="GW11" s="4" t="s">
        <v>2</v>
      </c>
      <c r="GX11" s="4" t="s">
        <v>2</v>
      </c>
      <c r="GY11" s="4" t="s">
        <v>2</v>
      </c>
      <c r="GZ11" s="4" t="s">
        <v>2</v>
      </c>
      <c r="HA11" s="4" t="s">
        <v>2</v>
      </c>
      <c r="HB11" s="4"/>
      <c r="HC11" s="4" t="s">
        <v>2</v>
      </c>
      <c r="HD11" s="4" t="s">
        <v>3</v>
      </c>
      <c r="HE11" s="4" t="s">
        <v>2</v>
      </c>
      <c r="HF11" s="4" t="s">
        <v>2</v>
      </c>
      <c r="HG11" s="4" t="s">
        <v>2</v>
      </c>
      <c r="HH11" s="4" t="s">
        <v>2</v>
      </c>
      <c r="HI11" s="4" t="s">
        <v>2</v>
      </c>
      <c r="HJ11" s="4" t="s">
        <v>2</v>
      </c>
      <c r="HK11" s="4" t="s">
        <v>2</v>
      </c>
      <c r="HL11" s="4" t="s">
        <v>2</v>
      </c>
      <c r="HM11" s="4" t="s">
        <v>2</v>
      </c>
      <c r="HN11" s="4" t="s">
        <v>2</v>
      </c>
      <c r="HO11" s="4" t="s">
        <v>2</v>
      </c>
      <c r="HP11" s="4" t="s">
        <v>2</v>
      </c>
      <c r="HQ11" s="4" t="s">
        <v>2</v>
      </c>
      <c r="HR11" s="4"/>
      <c r="HS11" s="4" t="s">
        <v>2</v>
      </c>
      <c r="HT11" s="4" t="s">
        <v>3</v>
      </c>
      <c r="HU11" s="4" t="s">
        <v>2</v>
      </c>
      <c r="HV11" s="4" t="s">
        <v>2</v>
      </c>
      <c r="HW11" s="4" t="s">
        <v>2</v>
      </c>
      <c r="HX11" s="4" t="s">
        <v>2</v>
      </c>
      <c r="HY11" s="4" t="s">
        <v>2</v>
      </c>
      <c r="HZ11" s="4" t="s">
        <v>2</v>
      </c>
      <c r="IA11" s="4" t="s">
        <v>2</v>
      </c>
      <c r="IB11" s="4" t="s">
        <v>2</v>
      </c>
      <c r="IC11" s="4" t="s">
        <v>2</v>
      </c>
      <c r="ID11" s="4" t="s">
        <v>2</v>
      </c>
      <c r="IE11" s="4" t="s">
        <v>2</v>
      </c>
      <c r="IF11" s="4" t="s">
        <v>2</v>
      </c>
      <c r="IG11" s="4" t="s">
        <v>2</v>
      </c>
      <c r="IH11" s="4"/>
      <c r="II11" s="4" t="s">
        <v>2</v>
      </c>
      <c r="IJ11" s="4" t="s">
        <v>3</v>
      </c>
      <c r="IK11" s="4" t="s">
        <v>2</v>
      </c>
      <c r="IL11" s="4" t="s">
        <v>2</v>
      </c>
      <c r="IM11" s="4" t="s">
        <v>2</v>
      </c>
      <c r="IN11" s="4" t="s">
        <v>2</v>
      </c>
      <c r="IO11" s="4" t="s">
        <v>2</v>
      </c>
      <c r="IP11" s="4" t="s">
        <v>2</v>
      </c>
      <c r="IQ11" s="4" t="s">
        <v>2</v>
      </c>
      <c r="IR11" s="4" t="s">
        <v>2</v>
      </c>
      <c r="IS11" s="4" t="s">
        <v>2</v>
      </c>
      <c r="IT11" s="4" t="s">
        <v>2</v>
      </c>
      <c r="IU11" s="4" t="s">
        <v>2</v>
      </c>
      <c r="IV11" s="4" t="s">
        <v>2</v>
      </c>
      <c r="IW11" s="4" t="s">
        <v>2</v>
      </c>
      <c r="IX11" s="4"/>
      <c r="IY11" s="4" t="s">
        <v>2</v>
      </c>
      <c r="IZ11" s="4" t="s">
        <v>3</v>
      </c>
      <c r="JA11" s="4" t="s">
        <v>2</v>
      </c>
      <c r="JB11" s="4" t="s">
        <v>2</v>
      </c>
      <c r="JC11" s="4" t="s">
        <v>2</v>
      </c>
      <c r="JD11" s="4" t="s">
        <v>2</v>
      </c>
      <c r="JE11" s="4" t="s">
        <v>2</v>
      </c>
      <c r="JF11" s="4" t="s">
        <v>2</v>
      </c>
      <c r="JG11" s="4" t="s">
        <v>2</v>
      </c>
      <c r="JH11" s="4" t="s">
        <v>2</v>
      </c>
      <c r="JI11" s="4" t="s">
        <v>2</v>
      </c>
      <c r="JJ11" s="4" t="s">
        <v>2</v>
      </c>
      <c r="JK11" s="4" t="s">
        <v>2</v>
      </c>
      <c r="JL11" s="4" t="s">
        <v>2</v>
      </c>
      <c r="JM11" s="4" t="s">
        <v>2</v>
      </c>
      <c r="JN11" s="4"/>
      <c r="JO11" s="4" t="s">
        <v>2</v>
      </c>
      <c r="JP11" s="4" t="s">
        <v>3</v>
      </c>
      <c r="JQ11" s="4" t="s">
        <v>2</v>
      </c>
      <c r="JR11" s="4" t="s">
        <v>2</v>
      </c>
      <c r="JS11" s="4" t="s">
        <v>2</v>
      </c>
      <c r="JT11" s="4" t="s">
        <v>2</v>
      </c>
      <c r="JU11" s="4" t="s">
        <v>2</v>
      </c>
      <c r="JV11" s="4" t="s">
        <v>2</v>
      </c>
      <c r="JW11" s="4" t="s">
        <v>2</v>
      </c>
      <c r="JX11" s="4" t="s">
        <v>2</v>
      </c>
      <c r="JY11" s="4" t="s">
        <v>2</v>
      </c>
      <c r="JZ11" s="4" t="s">
        <v>2</v>
      </c>
      <c r="KA11" s="4" t="s">
        <v>2</v>
      </c>
      <c r="KB11" s="4" t="s">
        <v>2</v>
      </c>
      <c r="KC11" s="4" t="s">
        <v>2</v>
      </c>
      <c r="KD11" s="4"/>
      <c r="KE11" s="4" t="s">
        <v>2</v>
      </c>
      <c r="KF11" s="4" t="s">
        <v>3</v>
      </c>
      <c r="KG11" s="4" t="s">
        <v>2</v>
      </c>
      <c r="KH11" s="4" t="s">
        <v>2</v>
      </c>
      <c r="KI11" s="4" t="s">
        <v>2</v>
      </c>
      <c r="KJ11" s="4" t="s">
        <v>2</v>
      </c>
      <c r="KK11" s="4" t="s">
        <v>2</v>
      </c>
      <c r="KL11" s="4" t="s">
        <v>2</v>
      </c>
      <c r="KM11" s="4" t="s">
        <v>2</v>
      </c>
      <c r="KN11" s="4" t="s">
        <v>2</v>
      </c>
      <c r="KO11" s="4" t="s">
        <v>2</v>
      </c>
      <c r="KP11" s="4" t="s">
        <v>2</v>
      </c>
      <c r="KQ11" s="4" t="s">
        <v>2</v>
      </c>
      <c r="KR11" s="4" t="s">
        <v>2</v>
      </c>
      <c r="KS11" s="4" t="s">
        <v>2</v>
      </c>
      <c r="KT11" s="4"/>
      <c r="KU11" s="4" t="s">
        <v>2</v>
      </c>
      <c r="KV11" s="4" t="s">
        <v>3</v>
      </c>
      <c r="KW11" s="4" t="s">
        <v>2</v>
      </c>
      <c r="KX11" s="4" t="s">
        <v>2</v>
      </c>
      <c r="KY11" s="4" t="s">
        <v>2</v>
      </c>
      <c r="KZ11" s="4" t="s">
        <v>2</v>
      </c>
      <c r="LA11" s="4" t="s">
        <v>2</v>
      </c>
      <c r="LB11" s="4" t="s">
        <v>2</v>
      </c>
      <c r="LC11" s="4" t="s">
        <v>2</v>
      </c>
      <c r="LD11" s="4" t="s">
        <v>2</v>
      </c>
      <c r="LE11" s="4" t="s">
        <v>2</v>
      </c>
      <c r="LF11" s="4" t="s">
        <v>2</v>
      </c>
      <c r="LG11" s="4" t="s">
        <v>2</v>
      </c>
      <c r="LH11" s="4" t="s">
        <v>2</v>
      </c>
      <c r="LI11" s="4" t="s">
        <v>2</v>
      </c>
      <c r="LJ11" s="4"/>
      <c r="LK11" s="4" t="s">
        <v>2</v>
      </c>
      <c r="LL11" s="4" t="s">
        <v>3</v>
      </c>
      <c r="LM11" s="4" t="s">
        <v>2</v>
      </c>
      <c r="LN11" s="4" t="s">
        <v>2</v>
      </c>
      <c r="LO11" s="4" t="s">
        <v>2</v>
      </c>
      <c r="LP11" s="4" t="s">
        <v>2</v>
      </c>
      <c r="LQ11" s="4" t="s">
        <v>2</v>
      </c>
      <c r="LR11" s="4" t="s">
        <v>2</v>
      </c>
      <c r="LS11" s="4" t="s">
        <v>2</v>
      </c>
      <c r="LT11" s="4" t="s">
        <v>2</v>
      </c>
      <c r="LU11" s="4" t="s">
        <v>2</v>
      </c>
      <c r="LV11" s="4" t="s">
        <v>2</v>
      </c>
      <c r="LW11" s="4" t="s">
        <v>2</v>
      </c>
      <c r="LX11" s="4" t="s">
        <v>2</v>
      </c>
      <c r="LY11" s="4" t="s">
        <v>2</v>
      </c>
      <c r="LZ11" s="4"/>
      <c r="MA11" s="4" t="s">
        <v>2</v>
      </c>
      <c r="MB11" s="4" t="s">
        <v>3</v>
      </c>
      <c r="MC11" s="4" t="s">
        <v>2</v>
      </c>
      <c r="MD11" s="4" t="s">
        <v>2</v>
      </c>
      <c r="ME11" s="4" t="s">
        <v>2</v>
      </c>
      <c r="MF11" s="4" t="s">
        <v>2</v>
      </c>
      <c r="MG11" s="4" t="s">
        <v>2</v>
      </c>
      <c r="MH11" s="4" t="s">
        <v>2</v>
      </c>
      <c r="MI11" s="4" t="s">
        <v>2</v>
      </c>
      <c r="MJ11" s="4" t="s">
        <v>2</v>
      </c>
      <c r="MK11" s="4" t="s">
        <v>2</v>
      </c>
      <c r="ML11" s="4" t="s">
        <v>2</v>
      </c>
      <c r="MM11" s="4" t="s">
        <v>2</v>
      </c>
      <c r="MN11" s="4" t="s">
        <v>2</v>
      </c>
      <c r="MO11" s="4" t="s">
        <v>2</v>
      </c>
      <c r="MP11" s="4"/>
      <c r="MQ11" s="4" t="s">
        <v>2</v>
      </c>
      <c r="MR11" s="4" t="s">
        <v>3</v>
      </c>
      <c r="MS11" s="4" t="s">
        <v>2</v>
      </c>
      <c r="MT11" s="4" t="s">
        <v>2</v>
      </c>
      <c r="MU11" s="4" t="s">
        <v>2</v>
      </c>
      <c r="MV11" s="4" t="s">
        <v>2</v>
      </c>
      <c r="MW11" s="4" t="s">
        <v>2</v>
      </c>
      <c r="MX11" s="4" t="s">
        <v>2</v>
      </c>
      <c r="MY11" s="4" t="s">
        <v>2</v>
      </c>
      <c r="MZ11" s="4" t="s">
        <v>2</v>
      </c>
      <c r="NA11" s="4" t="s">
        <v>2</v>
      </c>
      <c r="NB11" s="4" t="s">
        <v>2</v>
      </c>
      <c r="NC11" s="4" t="s">
        <v>2</v>
      </c>
      <c r="ND11" s="4" t="s">
        <v>2</v>
      </c>
      <c r="NE11" s="4" t="s">
        <v>2</v>
      </c>
      <c r="NF11" s="4"/>
      <c r="NG11" s="4" t="s">
        <v>2</v>
      </c>
      <c r="NH11" s="4" t="s">
        <v>3</v>
      </c>
      <c r="NI11" s="4" t="s">
        <v>2</v>
      </c>
      <c r="NJ11" s="4" t="s">
        <v>2</v>
      </c>
      <c r="NK11" s="4" t="s">
        <v>2</v>
      </c>
      <c r="NL11" s="4" t="s">
        <v>2</v>
      </c>
      <c r="NM11" s="4" t="s">
        <v>2</v>
      </c>
      <c r="NN11" s="4" t="s">
        <v>2</v>
      </c>
      <c r="NO11" s="4" t="s">
        <v>2</v>
      </c>
      <c r="NP11" s="4" t="s">
        <v>2</v>
      </c>
      <c r="NQ11" s="4" t="s">
        <v>2</v>
      </c>
      <c r="NR11" s="4" t="s">
        <v>2</v>
      </c>
      <c r="NS11" s="4" t="s">
        <v>2</v>
      </c>
      <c r="NT11" s="4" t="s">
        <v>2</v>
      </c>
      <c r="NU11" s="4" t="s">
        <v>2</v>
      </c>
    </row>
    <row r="12" spans="2:385" x14ac:dyDescent="0.2">
      <c r="B12">
        <f>B11+1</f>
        <v>2</v>
      </c>
      <c r="C12" s="4" t="s">
        <v>2</v>
      </c>
      <c r="D12" s="4" t="s">
        <v>4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 t="s">
        <v>2</v>
      </c>
      <c r="Q12" s="4" t="s">
        <v>2</v>
      </c>
      <c r="R12" s="4"/>
      <c r="S12" s="4" t="s">
        <v>2</v>
      </c>
      <c r="T12" s="4" t="s">
        <v>4</v>
      </c>
      <c r="U12" s="4" t="s">
        <v>2</v>
      </c>
      <c r="V12" s="4" t="s">
        <v>2</v>
      </c>
      <c r="W12" s="4" t="s">
        <v>2</v>
      </c>
      <c r="X12" s="4" t="s">
        <v>2</v>
      </c>
      <c r="Y12" s="4" t="s">
        <v>2</v>
      </c>
      <c r="Z12" s="4" t="s">
        <v>2</v>
      </c>
      <c r="AA12" s="4" t="s">
        <v>2</v>
      </c>
      <c r="AB12" s="4" t="s">
        <v>2</v>
      </c>
      <c r="AC12" s="4" t="s">
        <v>2</v>
      </c>
      <c r="AD12" s="4" t="s">
        <v>2</v>
      </c>
      <c r="AE12" s="4" t="s">
        <v>2</v>
      </c>
      <c r="AF12" s="4" t="s">
        <v>2</v>
      </c>
      <c r="AG12" s="4" t="s">
        <v>2</v>
      </c>
      <c r="AH12" s="4"/>
      <c r="AI12" s="4" t="s">
        <v>2</v>
      </c>
      <c r="AJ12" s="4" t="s">
        <v>4</v>
      </c>
      <c r="AK12" s="4" t="s">
        <v>2</v>
      </c>
      <c r="AL12" s="4" t="s">
        <v>2</v>
      </c>
      <c r="AM12" s="4" t="s">
        <v>2</v>
      </c>
      <c r="AN12" s="4" t="s">
        <v>2</v>
      </c>
      <c r="AO12" s="4" t="s">
        <v>2</v>
      </c>
      <c r="AP12" s="4" t="s">
        <v>2</v>
      </c>
      <c r="AQ12" s="4" t="s">
        <v>2</v>
      </c>
      <c r="AR12" s="4" t="s">
        <v>2</v>
      </c>
      <c r="AS12" s="4" t="s">
        <v>2</v>
      </c>
      <c r="AT12" s="4" t="s">
        <v>2</v>
      </c>
      <c r="AU12" s="4" t="s">
        <v>2</v>
      </c>
      <c r="AV12" s="4" t="s">
        <v>2</v>
      </c>
      <c r="AW12" s="4" t="s">
        <v>2</v>
      </c>
      <c r="AX12" s="4"/>
      <c r="AY12" s="4" t="s">
        <v>2</v>
      </c>
      <c r="AZ12" s="4" t="s">
        <v>4</v>
      </c>
      <c r="BA12" s="4" t="s">
        <v>2</v>
      </c>
      <c r="BB12" s="4" t="s">
        <v>2</v>
      </c>
      <c r="BC12" s="4" t="s">
        <v>2</v>
      </c>
      <c r="BD12" s="4" t="s">
        <v>2</v>
      </c>
      <c r="BE12" s="4" t="s">
        <v>2</v>
      </c>
      <c r="BF12" s="4" t="s">
        <v>2</v>
      </c>
      <c r="BG12" s="4" t="s">
        <v>2</v>
      </c>
      <c r="BH12" s="4" t="s">
        <v>2</v>
      </c>
      <c r="BI12" s="4" t="s">
        <v>2</v>
      </c>
      <c r="BJ12" s="4" t="s">
        <v>2</v>
      </c>
      <c r="BK12" s="4" t="s">
        <v>2</v>
      </c>
      <c r="BL12" s="4" t="s">
        <v>2</v>
      </c>
      <c r="BM12" s="4" t="s">
        <v>2</v>
      </c>
      <c r="BN12" s="4"/>
      <c r="BO12" s="4" t="s">
        <v>2</v>
      </c>
      <c r="BP12" s="4" t="s">
        <v>4</v>
      </c>
      <c r="BQ12" s="4" t="s">
        <v>2</v>
      </c>
      <c r="BR12" s="4" t="s">
        <v>2</v>
      </c>
      <c r="BS12" s="4" t="s">
        <v>2</v>
      </c>
      <c r="BT12" s="4" t="s">
        <v>2</v>
      </c>
      <c r="BU12" s="4" t="s">
        <v>2</v>
      </c>
      <c r="BV12" s="4" t="s">
        <v>2</v>
      </c>
      <c r="BW12" s="4" t="s">
        <v>2</v>
      </c>
      <c r="BX12" s="4" t="s">
        <v>2</v>
      </c>
      <c r="BY12" s="4" t="s">
        <v>2</v>
      </c>
      <c r="BZ12" s="4" t="s">
        <v>2</v>
      </c>
      <c r="CA12" s="4" t="s">
        <v>2</v>
      </c>
      <c r="CB12" s="4" t="s">
        <v>2</v>
      </c>
      <c r="CC12" s="4" t="s">
        <v>2</v>
      </c>
      <c r="CD12" s="4"/>
      <c r="CE12" s="4" t="s">
        <v>2</v>
      </c>
      <c r="CF12" s="4" t="s">
        <v>4</v>
      </c>
      <c r="CG12" s="4" t="s">
        <v>2</v>
      </c>
      <c r="CH12" s="4" t="s">
        <v>2</v>
      </c>
      <c r="CI12" s="4" t="s">
        <v>2</v>
      </c>
      <c r="CJ12" s="4" t="s">
        <v>2</v>
      </c>
      <c r="CK12" s="4" t="s">
        <v>2</v>
      </c>
      <c r="CL12" s="4" t="s">
        <v>2</v>
      </c>
      <c r="CM12" s="4" t="s">
        <v>2</v>
      </c>
      <c r="CN12" s="4" t="s">
        <v>2</v>
      </c>
      <c r="CO12" s="4" t="s">
        <v>2</v>
      </c>
      <c r="CP12" s="4" t="s">
        <v>2</v>
      </c>
      <c r="CQ12" s="4" t="s">
        <v>2</v>
      </c>
      <c r="CR12" s="4" t="s">
        <v>2</v>
      </c>
      <c r="CS12" s="4" t="s">
        <v>2</v>
      </c>
      <c r="CT12" s="4"/>
      <c r="CU12" s="4" t="s">
        <v>2</v>
      </c>
      <c r="CV12" s="4" t="s">
        <v>4</v>
      </c>
      <c r="CW12" s="4" t="s">
        <v>2</v>
      </c>
      <c r="CX12" s="4" t="s">
        <v>2</v>
      </c>
      <c r="CY12" s="4" t="s">
        <v>2</v>
      </c>
      <c r="CZ12" s="4" t="s">
        <v>2</v>
      </c>
      <c r="DA12" s="4" t="s">
        <v>2</v>
      </c>
      <c r="DB12" s="4" t="s">
        <v>2</v>
      </c>
      <c r="DC12" s="4" t="s">
        <v>2</v>
      </c>
      <c r="DD12" s="4" t="s">
        <v>2</v>
      </c>
      <c r="DE12" s="4" t="s">
        <v>2</v>
      </c>
      <c r="DF12" s="4" t="s">
        <v>2</v>
      </c>
      <c r="DG12" s="4" t="s">
        <v>2</v>
      </c>
      <c r="DH12" s="4" t="s">
        <v>2</v>
      </c>
      <c r="DI12" s="4" t="s">
        <v>2</v>
      </c>
      <c r="DJ12" s="4"/>
      <c r="DK12" s="4" t="s">
        <v>2</v>
      </c>
      <c r="DL12" s="4" t="s">
        <v>4</v>
      </c>
      <c r="DM12" s="4" t="s">
        <v>2</v>
      </c>
      <c r="DN12" s="4" t="s">
        <v>2</v>
      </c>
      <c r="DO12" s="4" t="s">
        <v>2</v>
      </c>
      <c r="DP12" s="4" t="s">
        <v>2</v>
      </c>
      <c r="DQ12" s="4" t="s">
        <v>2</v>
      </c>
      <c r="DR12" s="4" t="s">
        <v>2</v>
      </c>
      <c r="DS12" s="4" t="s">
        <v>2</v>
      </c>
      <c r="DT12" s="4" t="s">
        <v>2</v>
      </c>
      <c r="DU12" s="4" t="s">
        <v>2</v>
      </c>
      <c r="DV12" s="4" t="s">
        <v>2</v>
      </c>
      <c r="DW12" s="4" t="s">
        <v>2</v>
      </c>
      <c r="DX12" s="4" t="s">
        <v>2</v>
      </c>
      <c r="DY12" s="4" t="s">
        <v>2</v>
      </c>
      <c r="DZ12" s="4"/>
      <c r="EA12" s="4" t="s">
        <v>2</v>
      </c>
      <c r="EB12" s="4" t="s">
        <v>4</v>
      </c>
      <c r="EC12" s="4" t="s">
        <v>2</v>
      </c>
      <c r="ED12" s="4" t="s">
        <v>2</v>
      </c>
      <c r="EE12" s="4" t="s">
        <v>2</v>
      </c>
      <c r="EF12" s="4" t="s">
        <v>2</v>
      </c>
      <c r="EG12" s="4" t="s">
        <v>2</v>
      </c>
      <c r="EH12" s="4" t="s">
        <v>2</v>
      </c>
      <c r="EI12" s="4" t="s">
        <v>2</v>
      </c>
      <c r="EJ12" s="4" t="s">
        <v>2</v>
      </c>
      <c r="EK12" s="4" t="s">
        <v>2</v>
      </c>
      <c r="EL12" s="4" t="s">
        <v>2</v>
      </c>
      <c r="EM12" s="4" t="s">
        <v>2</v>
      </c>
      <c r="EN12" s="4" t="s">
        <v>2</v>
      </c>
      <c r="EO12" s="4" t="s">
        <v>2</v>
      </c>
      <c r="EP12" s="4"/>
      <c r="EQ12" s="4" t="s">
        <v>2</v>
      </c>
      <c r="ER12" s="4" t="s">
        <v>4</v>
      </c>
      <c r="ES12" s="4" t="s">
        <v>2</v>
      </c>
      <c r="ET12" s="4" t="s">
        <v>2</v>
      </c>
      <c r="EU12" s="4" t="s">
        <v>2</v>
      </c>
      <c r="EV12" s="4" t="s">
        <v>2</v>
      </c>
      <c r="EW12" s="4" t="s">
        <v>2</v>
      </c>
      <c r="EX12" s="4" t="s">
        <v>2</v>
      </c>
      <c r="EY12" s="4" t="s">
        <v>2</v>
      </c>
      <c r="EZ12" s="4" t="s">
        <v>2</v>
      </c>
      <c r="FA12" s="4" t="s">
        <v>2</v>
      </c>
      <c r="FB12" s="4" t="s">
        <v>2</v>
      </c>
      <c r="FC12" s="4" t="s">
        <v>2</v>
      </c>
      <c r="FD12" s="4" t="s">
        <v>2</v>
      </c>
      <c r="FE12" s="4" t="s">
        <v>2</v>
      </c>
      <c r="FF12" s="4"/>
      <c r="FG12" s="4" t="s">
        <v>2</v>
      </c>
      <c r="FH12" s="4" t="s">
        <v>4</v>
      </c>
      <c r="FI12" s="4" t="s">
        <v>2</v>
      </c>
      <c r="FJ12" s="4" t="s">
        <v>2</v>
      </c>
      <c r="FK12" s="4" t="s">
        <v>2</v>
      </c>
      <c r="FL12" s="4" t="s">
        <v>2</v>
      </c>
      <c r="FM12" s="4" t="s">
        <v>2</v>
      </c>
      <c r="FN12" s="4" t="s">
        <v>2</v>
      </c>
      <c r="FO12" s="4" t="s">
        <v>2</v>
      </c>
      <c r="FP12" s="4" t="s">
        <v>2</v>
      </c>
      <c r="FQ12" s="4" t="s">
        <v>2</v>
      </c>
      <c r="FR12" s="4" t="s">
        <v>2</v>
      </c>
      <c r="FS12" s="4" t="s">
        <v>2</v>
      </c>
      <c r="FT12" s="4" t="s">
        <v>2</v>
      </c>
      <c r="FU12" s="4" t="s">
        <v>2</v>
      </c>
      <c r="FV12" s="4"/>
      <c r="FW12" s="4" t="s">
        <v>2</v>
      </c>
      <c r="FX12" s="4" t="s">
        <v>4</v>
      </c>
      <c r="FY12" s="4" t="s">
        <v>2</v>
      </c>
      <c r="FZ12" s="4" t="s">
        <v>2</v>
      </c>
      <c r="GA12" s="4" t="s">
        <v>2</v>
      </c>
      <c r="GB12" s="4" t="s">
        <v>2</v>
      </c>
      <c r="GC12" s="4" t="s">
        <v>2</v>
      </c>
      <c r="GD12" s="4" t="s">
        <v>2</v>
      </c>
      <c r="GE12" s="4" t="s">
        <v>2</v>
      </c>
      <c r="GF12" s="4" t="s">
        <v>2</v>
      </c>
      <c r="GG12" s="4" t="s">
        <v>2</v>
      </c>
      <c r="GH12" s="4" t="s">
        <v>2</v>
      </c>
      <c r="GI12" s="4" t="s">
        <v>2</v>
      </c>
      <c r="GJ12" s="4" t="s">
        <v>2</v>
      </c>
      <c r="GK12" s="4" t="s">
        <v>2</v>
      </c>
      <c r="GL12" s="4"/>
      <c r="GM12" s="4" t="s">
        <v>2</v>
      </c>
      <c r="GN12" s="4" t="s">
        <v>4</v>
      </c>
      <c r="GO12" s="4" t="s">
        <v>2</v>
      </c>
      <c r="GP12" s="4" t="s">
        <v>2</v>
      </c>
      <c r="GQ12" s="4" t="s">
        <v>2</v>
      </c>
      <c r="GR12" s="4" t="s">
        <v>2</v>
      </c>
      <c r="GS12" s="4" t="s">
        <v>2</v>
      </c>
      <c r="GT12" s="4" t="s">
        <v>2</v>
      </c>
      <c r="GU12" s="4" t="s">
        <v>2</v>
      </c>
      <c r="GV12" s="4" t="s">
        <v>2</v>
      </c>
      <c r="GW12" s="4" t="s">
        <v>2</v>
      </c>
      <c r="GX12" s="4" t="s">
        <v>2</v>
      </c>
      <c r="GY12" s="4" t="s">
        <v>2</v>
      </c>
      <c r="GZ12" s="4" t="s">
        <v>2</v>
      </c>
      <c r="HA12" s="4" t="s">
        <v>2</v>
      </c>
      <c r="HB12" s="4"/>
      <c r="HC12" s="4" t="s">
        <v>2</v>
      </c>
      <c r="HD12" s="4" t="s">
        <v>4</v>
      </c>
      <c r="HE12" s="4" t="s">
        <v>2</v>
      </c>
      <c r="HF12" s="4" t="s">
        <v>2</v>
      </c>
      <c r="HG12" s="4" t="s">
        <v>2</v>
      </c>
      <c r="HH12" s="4" t="s">
        <v>2</v>
      </c>
      <c r="HI12" s="4" t="s">
        <v>2</v>
      </c>
      <c r="HJ12" s="4" t="s">
        <v>2</v>
      </c>
      <c r="HK12" s="4" t="s">
        <v>2</v>
      </c>
      <c r="HL12" s="4" t="s">
        <v>2</v>
      </c>
      <c r="HM12" s="4" t="s">
        <v>2</v>
      </c>
      <c r="HN12" s="4" t="s">
        <v>2</v>
      </c>
      <c r="HO12" s="4" t="s">
        <v>2</v>
      </c>
      <c r="HP12" s="4" t="s">
        <v>2</v>
      </c>
      <c r="HQ12" s="4" t="s">
        <v>2</v>
      </c>
      <c r="HR12" s="4"/>
      <c r="HS12" s="4" t="s">
        <v>2</v>
      </c>
      <c r="HT12" s="4" t="s">
        <v>4</v>
      </c>
      <c r="HU12" s="4" t="s">
        <v>2</v>
      </c>
      <c r="HV12" s="4" t="s">
        <v>2</v>
      </c>
      <c r="HW12" s="4" t="s">
        <v>2</v>
      </c>
      <c r="HX12" s="4" t="s">
        <v>2</v>
      </c>
      <c r="HY12" s="4" t="s">
        <v>2</v>
      </c>
      <c r="HZ12" s="4" t="s">
        <v>2</v>
      </c>
      <c r="IA12" s="4" t="s">
        <v>2</v>
      </c>
      <c r="IB12" s="4" t="s">
        <v>2</v>
      </c>
      <c r="IC12" s="4" t="s">
        <v>2</v>
      </c>
      <c r="ID12" s="4" t="s">
        <v>2</v>
      </c>
      <c r="IE12" s="4" t="s">
        <v>2</v>
      </c>
      <c r="IF12" s="4" t="s">
        <v>2</v>
      </c>
      <c r="IG12" s="4" t="s">
        <v>2</v>
      </c>
      <c r="IH12" s="4"/>
      <c r="II12" s="4" t="s">
        <v>2</v>
      </c>
      <c r="IJ12" s="4" t="s">
        <v>4</v>
      </c>
      <c r="IK12" s="4" t="s">
        <v>2</v>
      </c>
      <c r="IL12" s="4" t="s">
        <v>2</v>
      </c>
      <c r="IM12" s="4" t="s">
        <v>2</v>
      </c>
      <c r="IN12" s="4" t="s">
        <v>2</v>
      </c>
      <c r="IO12" s="4" t="s">
        <v>2</v>
      </c>
      <c r="IP12" s="4" t="s">
        <v>2</v>
      </c>
      <c r="IQ12" s="4" t="s">
        <v>2</v>
      </c>
      <c r="IR12" s="4" t="s">
        <v>2</v>
      </c>
      <c r="IS12" s="4" t="s">
        <v>2</v>
      </c>
      <c r="IT12" s="4" t="s">
        <v>2</v>
      </c>
      <c r="IU12" s="4" t="s">
        <v>2</v>
      </c>
      <c r="IV12" s="4" t="s">
        <v>2</v>
      </c>
      <c r="IW12" s="4" t="s">
        <v>2</v>
      </c>
      <c r="IX12" s="4"/>
      <c r="IY12" s="4" t="s">
        <v>2</v>
      </c>
      <c r="IZ12" s="4" t="s">
        <v>4</v>
      </c>
      <c r="JA12" s="4" t="s">
        <v>2</v>
      </c>
      <c r="JB12" s="4" t="s">
        <v>2</v>
      </c>
      <c r="JC12" s="4" t="s">
        <v>2</v>
      </c>
      <c r="JD12" s="4" t="s">
        <v>2</v>
      </c>
      <c r="JE12" s="4" t="s">
        <v>2</v>
      </c>
      <c r="JF12" s="4" t="s">
        <v>2</v>
      </c>
      <c r="JG12" s="4" t="s">
        <v>2</v>
      </c>
      <c r="JH12" s="4" t="s">
        <v>2</v>
      </c>
      <c r="JI12" s="4" t="s">
        <v>2</v>
      </c>
      <c r="JJ12" s="4" t="s">
        <v>2</v>
      </c>
      <c r="JK12" s="4" t="s">
        <v>2</v>
      </c>
      <c r="JL12" s="4" t="s">
        <v>2</v>
      </c>
      <c r="JM12" s="4" t="s">
        <v>2</v>
      </c>
      <c r="JN12" s="4"/>
      <c r="JO12" s="4" t="s">
        <v>2</v>
      </c>
      <c r="JP12" s="4" t="s">
        <v>4</v>
      </c>
      <c r="JQ12" s="4" t="s">
        <v>2</v>
      </c>
      <c r="JR12" s="4" t="s">
        <v>2</v>
      </c>
      <c r="JS12" s="4" t="s">
        <v>2</v>
      </c>
      <c r="JT12" s="4" t="s">
        <v>2</v>
      </c>
      <c r="JU12" s="4" t="s">
        <v>2</v>
      </c>
      <c r="JV12" s="4" t="s">
        <v>2</v>
      </c>
      <c r="JW12" s="4" t="s">
        <v>2</v>
      </c>
      <c r="JX12" s="4" t="s">
        <v>2</v>
      </c>
      <c r="JY12" s="4" t="s">
        <v>2</v>
      </c>
      <c r="JZ12" s="4" t="s">
        <v>2</v>
      </c>
      <c r="KA12" s="4" t="s">
        <v>2</v>
      </c>
      <c r="KB12" s="4" t="s">
        <v>2</v>
      </c>
      <c r="KC12" s="4" t="s">
        <v>2</v>
      </c>
      <c r="KD12" s="4"/>
      <c r="KE12" s="4" t="s">
        <v>2</v>
      </c>
      <c r="KF12" s="4" t="s">
        <v>4</v>
      </c>
      <c r="KG12" s="4" t="s">
        <v>2</v>
      </c>
      <c r="KH12" s="4" t="s">
        <v>2</v>
      </c>
      <c r="KI12" s="4" t="s">
        <v>2</v>
      </c>
      <c r="KJ12" s="4" t="s">
        <v>2</v>
      </c>
      <c r="KK12" s="4" t="s">
        <v>2</v>
      </c>
      <c r="KL12" s="4" t="s">
        <v>2</v>
      </c>
      <c r="KM12" s="4" t="s">
        <v>2</v>
      </c>
      <c r="KN12" s="4" t="s">
        <v>2</v>
      </c>
      <c r="KO12" s="4" t="s">
        <v>2</v>
      </c>
      <c r="KP12" s="4" t="s">
        <v>2</v>
      </c>
      <c r="KQ12" s="4" t="s">
        <v>2</v>
      </c>
      <c r="KR12" s="4" t="s">
        <v>2</v>
      </c>
      <c r="KS12" s="4" t="s">
        <v>2</v>
      </c>
      <c r="KT12" s="4"/>
      <c r="KU12" s="4" t="s">
        <v>2</v>
      </c>
      <c r="KV12" s="4" t="s">
        <v>4</v>
      </c>
      <c r="KW12" s="4" t="s">
        <v>2</v>
      </c>
      <c r="KX12" s="4" t="s">
        <v>2</v>
      </c>
      <c r="KY12" s="4" t="s">
        <v>2</v>
      </c>
      <c r="KZ12" s="4" t="s">
        <v>2</v>
      </c>
      <c r="LA12" s="4" t="s">
        <v>2</v>
      </c>
      <c r="LB12" s="4" t="s">
        <v>2</v>
      </c>
      <c r="LC12" s="4" t="s">
        <v>2</v>
      </c>
      <c r="LD12" s="4" t="s">
        <v>2</v>
      </c>
      <c r="LE12" s="4" t="s">
        <v>2</v>
      </c>
      <c r="LF12" s="4" t="s">
        <v>2</v>
      </c>
      <c r="LG12" s="4" t="s">
        <v>2</v>
      </c>
      <c r="LH12" s="4" t="s">
        <v>2</v>
      </c>
      <c r="LI12" s="4" t="s">
        <v>2</v>
      </c>
      <c r="LJ12" s="4"/>
      <c r="LK12" s="4" t="s">
        <v>2</v>
      </c>
      <c r="LL12" s="4" t="s">
        <v>4</v>
      </c>
      <c r="LM12" s="4" t="s">
        <v>2</v>
      </c>
      <c r="LN12" s="4" t="s">
        <v>2</v>
      </c>
      <c r="LO12" s="4" t="s">
        <v>2</v>
      </c>
      <c r="LP12" s="4" t="s">
        <v>2</v>
      </c>
      <c r="LQ12" s="4" t="s">
        <v>2</v>
      </c>
      <c r="LR12" s="4" t="s">
        <v>2</v>
      </c>
      <c r="LS12" s="4" t="s">
        <v>2</v>
      </c>
      <c r="LT12" s="4" t="s">
        <v>2</v>
      </c>
      <c r="LU12" s="4" t="s">
        <v>2</v>
      </c>
      <c r="LV12" s="4" t="s">
        <v>2</v>
      </c>
      <c r="LW12" s="4" t="s">
        <v>2</v>
      </c>
      <c r="LX12" s="4" t="s">
        <v>2</v>
      </c>
      <c r="LY12" s="4" t="s">
        <v>2</v>
      </c>
      <c r="LZ12" s="4"/>
      <c r="MA12" s="4" t="s">
        <v>2</v>
      </c>
      <c r="MB12" s="4" t="s">
        <v>4</v>
      </c>
      <c r="MC12" s="4" t="s">
        <v>2</v>
      </c>
      <c r="MD12" s="4" t="s">
        <v>2</v>
      </c>
      <c r="ME12" s="4" t="s">
        <v>2</v>
      </c>
      <c r="MF12" s="4" t="s">
        <v>2</v>
      </c>
      <c r="MG12" s="4" t="s">
        <v>2</v>
      </c>
      <c r="MH12" s="4" t="s">
        <v>2</v>
      </c>
      <c r="MI12" s="4" t="s">
        <v>2</v>
      </c>
      <c r="MJ12" s="4" t="s">
        <v>2</v>
      </c>
      <c r="MK12" s="4" t="s">
        <v>2</v>
      </c>
      <c r="ML12" s="4" t="s">
        <v>2</v>
      </c>
      <c r="MM12" s="4" t="s">
        <v>2</v>
      </c>
      <c r="MN12" s="4" t="s">
        <v>2</v>
      </c>
      <c r="MO12" s="4" t="s">
        <v>2</v>
      </c>
      <c r="MP12" s="4"/>
      <c r="MQ12" s="4" t="s">
        <v>2</v>
      </c>
      <c r="MR12" s="4" t="s">
        <v>4</v>
      </c>
      <c r="MS12" s="4" t="s">
        <v>2</v>
      </c>
      <c r="MT12" s="4" t="s">
        <v>2</v>
      </c>
      <c r="MU12" s="4" t="s">
        <v>2</v>
      </c>
      <c r="MV12" s="4" t="s">
        <v>2</v>
      </c>
      <c r="MW12" s="4" t="s">
        <v>2</v>
      </c>
      <c r="MX12" s="4" t="s">
        <v>2</v>
      </c>
      <c r="MY12" s="4" t="s">
        <v>2</v>
      </c>
      <c r="MZ12" s="4" t="s">
        <v>2</v>
      </c>
      <c r="NA12" s="4" t="s">
        <v>2</v>
      </c>
      <c r="NB12" s="4" t="s">
        <v>2</v>
      </c>
      <c r="NC12" s="4" t="s">
        <v>2</v>
      </c>
      <c r="ND12" s="4" t="s">
        <v>2</v>
      </c>
      <c r="NE12" s="4" t="s">
        <v>2</v>
      </c>
      <c r="NF12" s="4"/>
      <c r="NG12" s="4" t="s">
        <v>2</v>
      </c>
      <c r="NH12" s="4" t="s">
        <v>4</v>
      </c>
      <c r="NI12" s="4" t="s">
        <v>2</v>
      </c>
      <c r="NJ12" s="4" t="s">
        <v>2</v>
      </c>
      <c r="NK12" s="4" t="s">
        <v>2</v>
      </c>
      <c r="NL12" s="4" t="s">
        <v>2</v>
      </c>
      <c r="NM12" s="4" t="s">
        <v>2</v>
      </c>
      <c r="NN12" s="4" t="s">
        <v>2</v>
      </c>
      <c r="NO12" s="4" t="s">
        <v>2</v>
      </c>
      <c r="NP12" s="4" t="s">
        <v>2</v>
      </c>
      <c r="NQ12" s="4" t="s">
        <v>2</v>
      </c>
      <c r="NR12" s="4" t="s">
        <v>2</v>
      </c>
      <c r="NS12" s="4" t="s">
        <v>2</v>
      </c>
      <c r="NT12" s="4" t="s">
        <v>2</v>
      </c>
      <c r="NU12" s="4" t="s">
        <v>2</v>
      </c>
    </row>
    <row r="13" spans="2:385" x14ac:dyDescent="0.2">
      <c r="B13">
        <f t="shared" ref="B13:B76" si="48">B12+1</f>
        <v>3</v>
      </c>
      <c r="C13" s="4">
        <v>4000</v>
      </c>
      <c r="D13" s="4" t="s">
        <v>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/>
      <c r="S13" s="4">
        <v>4000</v>
      </c>
      <c r="T13" s="4" t="s">
        <v>5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/>
      <c r="AI13" s="4">
        <v>4000</v>
      </c>
      <c r="AJ13" s="4" t="s">
        <v>5</v>
      </c>
      <c r="AK13" s="4">
        <v>344.5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344.5</v>
      </c>
      <c r="AX13" s="4"/>
      <c r="AY13" s="4">
        <v>4000</v>
      </c>
      <c r="AZ13" s="4" t="s">
        <v>5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/>
      <c r="BO13" s="4">
        <v>4000</v>
      </c>
      <c r="BP13" s="4" t="s">
        <v>5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/>
      <c r="CE13" s="4">
        <v>4000</v>
      </c>
      <c r="CF13" s="4" t="s">
        <v>5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/>
      <c r="CU13" s="4">
        <v>4000</v>
      </c>
      <c r="CV13" s="4" t="s">
        <v>5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/>
      <c r="DK13" s="4">
        <v>4000</v>
      </c>
      <c r="DL13" s="4" t="s">
        <v>5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/>
      <c r="EA13" s="4">
        <v>4000</v>
      </c>
      <c r="EB13" s="4" t="s">
        <v>5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/>
      <c r="EQ13" s="4">
        <v>4000</v>
      </c>
      <c r="ER13" s="4" t="s">
        <v>5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/>
      <c r="FG13" s="4">
        <v>4000</v>
      </c>
      <c r="FH13" s="4" t="s">
        <v>5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/>
      <c r="FW13" s="4">
        <v>4000</v>
      </c>
      <c r="FX13" s="4" t="s">
        <v>5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/>
      <c r="GM13" s="4">
        <v>4000</v>
      </c>
      <c r="GN13" s="4" t="s">
        <v>5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/>
      <c r="HC13" s="4">
        <v>4000</v>
      </c>
      <c r="HD13" s="4" t="s">
        <v>5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/>
      <c r="HS13" s="4">
        <v>4000</v>
      </c>
      <c r="HT13" s="4" t="s">
        <v>5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/>
      <c r="II13" s="4">
        <v>4000</v>
      </c>
      <c r="IJ13" s="4" t="s">
        <v>5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/>
      <c r="IY13" s="4">
        <v>4000</v>
      </c>
      <c r="IZ13" s="4" t="s">
        <v>5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/>
      <c r="JO13" s="4">
        <v>4000</v>
      </c>
      <c r="JP13" s="4" t="s">
        <v>5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/>
      <c r="KE13" s="4">
        <v>4000</v>
      </c>
      <c r="KF13" s="4" t="s">
        <v>5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/>
      <c r="KU13" s="4">
        <v>4000</v>
      </c>
      <c r="KV13" s="4" t="s">
        <v>5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/>
      <c r="LK13" s="4">
        <v>4000</v>
      </c>
      <c r="LL13" s="4" t="s">
        <v>5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/>
      <c r="MA13" s="4">
        <v>4000</v>
      </c>
      <c r="MB13" s="4" t="s">
        <v>5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/>
      <c r="MQ13" s="4">
        <v>4000</v>
      </c>
      <c r="MR13" s="4" t="s">
        <v>5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/>
      <c r="NG13" s="4">
        <v>4000</v>
      </c>
      <c r="NH13" s="4" t="s">
        <v>5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</row>
    <row r="14" spans="2:385" x14ac:dyDescent="0.2">
      <c r="B14">
        <f t="shared" si="48"/>
        <v>4</v>
      </c>
      <c r="C14" s="4">
        <v>4105</v>
      </c>
      <c r="D14" s="4" t="s">
        <v>9</v>
      </c>
      <c r="E14" s="4">
        <v>11780.29</v>
      </c>
      <c r="F14" s="4">
        <v>9857</v>
      </c>
      <c r="G14" s="4">
        <v>12047.99</v>
      </c>
      <c r="H14" s="4">
        <v>13834.68</v>
      </c>
      <c r="I14" s="4">
        <v>12738</v>
      </c>
      <c r="J14" s="4">
        <v>13151</v>
      </c>
      <c r="K14" s="4">
        <v>12134</v>
      </c>
      <c r="L14" s="4">
        <v>10645</v>
      </c>
      <c r="M14" s="4">
        <v>0</v>
      </c>
      <c r="N14" s="4">
        <v>0</v>
      </c>
      <c r="O14" s="4">
        <v>0</v>
      </c>
      <c r="P14" s="4">
        <v>0</v>
      </c>
      <c r="Q14" s="4">
        <v>96187.96</v>
      </c>
      <c r="R14" s="4"/>
      <c r="S14" s="4">
        <v>4105</v>
      </c>
      <c r="T14" s="4" t="s">
        <v>9</v>
      </c>
      <c r="U14" s="4">
        <v>17896.48</v>
      </c>
      <c r="V14" s="4">
        <v>21653.51</v>
      </c>
      <c r="W14" s="4">
        <v>22062.25</v>
      </c>
      <c r="X14" s="4">
        <v>20172.53</v>
      </c>
      <c r="Y14" s="4">
        <v>15637</v>
      </c>
      <c r="Z14" s="4">
        <v>14433.74</v>
      </c>
      <c r="AA14" s="4">
        <v>18380.650000000001</v>
      </c>
      <c r="AB14" s="4">
        <v>11475.61</v>
      </c>
      <c r="AC14" s="4">
        <v>0</v>
      </c>
      <c r="AD14" s="4">
        <v>0</v>
      </c>
      <c r="AE14" s="4">
        <v>0</v>
      </c>
      <c r="AF14" s="4">
        <v>0</v>
      </c>
      <c r="AG14" s="4">
        <v>141711.76999999999</v>
      </c>
      <c r="AH14" s="4"/>
      <c r="AI14" s="4">
        <v>4105</v>
      </c>
      <c r="AJ14" s="4" t="s">
        <v>9</v>
      </c>
      <c r="AK14" s="4">
        <v>5574.5</v>
      </c>
      <c r="AL14" s="4">
        <v>3741</v>
      </c>
      <c r="AM14" s="4">
        <v>3741</v>
      </c>
      <c r="AN14" s="4">
        <v>3741</v>
      </c>
      <c r="AO14" s="4">
        <v>4241</v>
      </c>
      <c r="AP14" s="4">
        <v>3886</v>
      </c>
      <c r="AQ14" s="4">
        <v>4216</v>
      </c>
      <c r="AR14" s="4">
        <v>2866</v>
      </c>
      <c r="AS14" s="4">
        <v>0</v>
      </c>
      <c r="AT14" s="4">
        <v>0</v>
      </c>
      <c r="AU14" s="4">
        <v>0</v>
      </c>
      <c r="AV14" s="4">
        <v>0</v>
      </c>
      <c r="AW14" s="4">
        <v>32006.5</v>
      </c>
      <c r="AX14" s="4"/>
      <c r="AY14" s="4">
        <v>4105</v>
      </c>
      <c r="AZ14" s="4" t="s">
        <v>9</v>
      </c>
      <c r="BA14" s="4">
        <v>1525.6</v>
      </c>
      <c r="BB14" s="4">
        <v>1763</v>
      </c>
      <c r="BC14" s="4">
        <v>1568</v>
      </c>
      <c r="BD14" s="4">
        <v>1800</v>
      </c>
      <c r="BE14" s="4">
        <v>1734</v>
      </c>
      <c r="BF14" s="4">
        <v>2330</v>
      </c>
      <c r="BG14" s="4">
        <v>2960</v>
      </c>
      <c r="BH14" s="4">
        <v>3025</v>
      </c>
      <c r="BI14" s="4">
        <v>0</v>
      </c>
      <c r="BJ14" s="4">
        <v>0</v>
      </c>
      <c r="BK14" s="4">
        <v>0</v>
      </c>
      <c r="BL14" s="4">
        <v>0</v>
      </c>
      <c r="BM14" s="4">
        <v>16705.599999999999</v>
      </c>
      <c r="BN14" s="4"/>
      <c r="BO14" s="4">
        <v>4105</v>
      </c>
      <c r="BP14" s="4" t="s">
        <v>9</v>
      </c>
      <c r="BQ14" s="4">
        <v>1748</v>
      </c>
      <c r="BR14" s="4">
        <v>1524</v>
      </c>
      <c r="BS14" s="4">
        <v>1748</v>
      </c>
      <c r="BT14" s="4">
        <v>1649</v>
      </c>
      <c r="BU14" s="4">
        <v>1524</v>
      </c>
      <c r="BV14" s="4">
        <v>1524</v>
      </c>
      <c r="BW14" s="4">
        <v>1524</v>
      </c>
      <c r="BX14" s="4">
        <v>1931</v>
      </c>
      <c r="BY14" s="4">
        <v>0</v>
      </c>
      <c r="BZ14" s="4">
        <v>0</v>
      </c>
      <c r="CA14" s="4">
        <v>0</v>
      </c>
      <c r="CB14" s="4">
        <v>0</v>
      </c>
      <c r="CC14" s="4">
        <v>13172</v>
      </c>
      <c r="CD14" s="4"/>
      <c r="CE14" s="4">
        <v>4105</v>
      </c>
      <c r="CF14" s="4" t="s">
        <v>9</v>
      </c>
      <c r="CG14" s="4">
        <v>4939</v>
      </c>
      <c r="CH14" s="4">
        <v>6320</v>
      </c>
      <c r="CI14" s="4">
        <v>6503.4</v>
      </c>
      <c r="CJ14" s="4">
        <v>6639.5</v>
      </c>
      <c r="CK14" s="4">
        <v>4518.1000000000004</v>
      </c>
      <c r="CL14" s="4">
        <v>5635</v>
      </c>
      <c r="CM14" s="4">
        <v>4830</v>
      </c>
      <c r="CN14" s="4">
        <v>3495</v>
      </c>
      <c r="CO14" s="4">
        <v>0</v>
      </c>
      <c r="CP14" s="4">
        <v>0</v>
      </c>
      <c r="CQ14" s="4">
        <v>0</v>
      </c>
      <c r="CR14" s="4">
        <v>0</v>
      </c>
      <c r="CS14" s="4">
        <v>42880</v>
      </c>
      <c r="CT14" s="4"/>
      <c r="CU14" s="4">
        <v>4105</v>
      </c>
      <c r="CV14" s="4" t="s">
        <v>9</v>
      </c>
      <c r="CW14" s="4">
        <v>2829</v>
      </c>
      <c r="CX14" s="4">
        <v>1311</v>
      </c>
      <c r="CY14" s="4">
        <v>1195</v>
      </c>
      <c r="CZ14" s="4">
        <v>202.5</v>
      </c>
      <c r="DA14" s="4">
        <v>195</v>
      </c>
      <c r="DB14" s="4">
        <v>3701.6</v>
      </c>
      <c r="DC14" s="4">
        <v>1995</v>
      </c>
      <c r="DD14" s="4">
        <v>195</v>
      </c>
      <c r="DE14" s="4">
        <v>0</v>
      </c>
      <c r="DF14" s="4">
        <v>0</v>
      </c>
      <c r="DG14" s="4">
        <v>0</v>
      </c>
      <c r="DH14" s="4">
        <v>0</v>
      </c>
      <c r="DI14" s="4">
        <v>11624.1</v>
      </c>
      <c r="DJ14" s="4"/>
      <c r="DK14" s="4">
        <v>4105</v>
      </c>
      <c r="DL14" s="4" t="s">
        <v>9</v>
      </c>
      <c r="DM14" s="4">
        <v>836</v>
      </c>
      <c r="DN14" s="4">
        <v>3479</v>
      </c>
      <c r="DO14" s="4">
        <v>2855.72</v>
      </c>
      <c r="DP14" s="4">
        <v>2267</v>
      </c>
      <c r="DQ14" s="4">
        <v>1571</v>
      </c>
      <c r="DR14" s="4">
        <v>2312</v>
      </c>
      <c r="DS14" s="4">
        <v>1164</v>
      </c>
      <c r="DT14" s="4">
        <v>2352</v>
      </c>
      <c r="DU14" s="4">
        <v>0</v>
      </c>
      <c r="DV14" s="4">
        <v>0</v>
      </c>
      <c r="DW14" s="4">
        <v>0</v>
      </c>
      <c r="DX14" s="4">
        <v>100</v>
      </c>
      <c r="DY14" s="4">
        <v>16936.72</v>
      </c>
      <c r="DZ14" s="4"/>
      <c r="EA14" s="4">
        <v>4105</v>
      </c>
      <c r="EB14" s="4" t="s">
        <v>9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/>
      <c r="EQ14" s="4">
        <v>4105</v>
      </c>
      <c r="ER14" s="4" t="s">
        <v>9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2000</v>
      </c>
      <c r="EY14" s="4">
        <v>2352</v>
      </c>
      <c r="EZ14" s="4">
        <v>4360</v>
      </c>
      <c r="FA14" s="4">
        <v>0</v>
      </c>
      <c r="FB14" s="4">
        <v>0</v>
      </c>
      <c r="FC14" s="4">
        <v>0</v>
      </c>
      <c r="FD14" s="4">
        <v>0</v>
      </c>
      <c r="FE14" s="4">
        <v>8712</v>
      </c>
      <c r="FF14" s="4"/>
      <c r="FG14" s="4">
        <v>4105</v>
      </c>
      <c r="FH14" s="4" t="s">
        <v>9</v>
      </c>
      <c r="FI14" s="4">
        <v>3134</v>
      </c>
      <c r="FJ14" s="4">
        <v>7531</v>
      </c>
      <c r="FK14" s="4">
        <v>1849</v>
      </c>
      <c r="FL14" s="4">
        <v>4022</v>
      </c>
      <c r="FM14" s="4">
        <v>3997</v>
      </c>
      <c r="FN14" s="4">
        <v>2436.1999999999998</v>
      </c>
      <c r="FO14" s="4">
        <v>932</v>
      </c>
      <c r="FP14" s="4">
        <v>4399</v>
      </c>
      <c r="FQ14" s="4">
        <v>0</v>
      </c>
      <c r="FR14" s="4">
        <v>0</v>
      </c>
      <c r="FS14" s="4">
        <v>0</v>
      </c>
      <c r="FT14" s="4">
        <v>0</v>
      </c>
      <c r="FU14" s="4">
        <v>28300.2</v>
      </c>
      <c r="FV14" s="4"/>
      <c r="FW14" s="4">
        <v>4105</v>
      </c>
      <c r="FX14" s="4" t="s">
        <v>9</v>
      </c>
      <c r="FY14" s="4">
        <v>1585</v>
      </c>
      <c r="FZ14" s="4">
        <v>1575</v>
      </c>
      <c r="GA14" s="4">
        <v>3033.3</v>
      </c>
      <c r="GB14" s="4">
        <v>500</v>
      </c>
      <c r="GC14" s="4">
        <v>1000</v>
      </c>
      <c r="GD14" s="4">
        <v>5839</v>
      </c>
      <c r="GE14" s="4">
        <v>1839</v>
      </c>
      <c r="GF14" s="4">
        <v>239</v>
      </c>
      <c r="GG14" s="4">
        <v>0</v>
      </c>
      <c r="GH14" s="4">
        <v>0</v>
      </c>
      <c r="GI14" s="4">
        <v>0</v>
      </c>
      <c r="GJ14" s="4">
        <v>0</v>
      </c>
      <c r="GK14" s="4">
        <v>15610.3</v>
      </c>
      <c r="GL14" s="4"/>
      <c r="GM14" s="4">
        <v>4105</v>
      </c>
      <c r="GN14" s="4" t="s">
        <v>9</v>
      </c>
      <c r="GO14" s="4">
        <v>3995</v>
      </c>
      <c r="GP14" s="4">
        <v>3691</v>
      </c>
      <c r="GQ14" s="4">
        <v>10595.75</v>
      </c>
      <c r="GR14" s="4">
        <v>4025</v>
      </c>
      <c r="GS14" s="4">
        <v>3542</v>
      </c>
      <c r="GT14" s="4">
        <v>6064</v>
      </c>
      <c r="GU14" s="4">
        <v>3655</v>
      </c>
      <c r="GV14" s="4">
        <v>4383</v>
      </c>
      <c r="GW14" s="4">
        <v>0</v>
      </c>
      <c r="GX14" s="4">
        <v>0</v>
      </c>
      <c r="GY14" s="4">
        <v>0</v>
      </c>
      <c r="GZ14" s="4">
        <v>0</v>
      </c>
      <c r="HA14" s="4">
        <v>39950.75</v>
      </c>
      <c r="HB14" s="4"/>
      <c r="HC14" s="4">
        <v>4105</v>
      </c>
      <c r="HD14" s="4" t="s">
        <v>9</v>
      </c>
      <c r="HE14" s="4">
        <v>478</v>
      </c>
      <c r="HF14" s="4">
        <v>568</v>
      </c>
      <c r="HG14" s="4">
        <v>1528</v>
      </c>
      <c r="HH14" s="4">
        <v>944.55</v>
      </c>
      <c r="HI14" s="4">
        <v>99</v>
      </c>
      <c r="HJ14" s="4">
        <v>854.45</v>
      </c>
      <c r="HK14" s="4">
        <v>1360</v>
      </c>
      <c r="HL14" s="4">
        <v>707</v>
      </c>
      <c r="HM14" s="4">
        <v>0</v>
      </c>
      <c r="HN14" s="4">
        <v>0</v>
      </c>
      <c r="HO14" s="4">
        <v>0</v>
      </c>
      <c r="HP14" s="4">
        <v>0</v>
      </c>
      <c r="HQ14" s="4">
        <v>6539</v>
      </c>
      <c r="HR14" s="4"/>
      <c r="HS14" s="4">
        <v>4105</v>
      </c>
      <c r="HT14" s="4" t="s">
        <v>9</v>
      </c>
      <c r="HU14" s="4">
        <v>5600.35</v>
      </c>
      <c r="HV14" s="4">
        <v>5938.85</v>
      </c>
      <c r="HW14" s="4">
        <v>14119.23</v>
      </c>
      <c r="HX14" s="4">
        <v>7243.32</v>
      </c>
      <c r="HY14" s="4">
        <v>4003.35</v>
      </c>
      <c r="HZ14" s="4">
        <v>7075</v>
      </c>
      <c r="IA14" s="4">
        <v>4971.8999999999996</v>
      </c>
      <c r="IB14" s="4">
        <v>5060.1000000000004</v>
      </c>
      <c r="IC14" s="4">
        <v>0</v>
      </c>
      <c r="ID14" s="4">
        <v>0</v>
      </c>
      <c r="IE14" s="4">
        <v>0</v>
      </c>
      <c r="IF14" s="4">
        <v>0</v>
      </c>
      <c r="IG14" s="4">
        <v>54012.1</v>
      </c>
      <c r="IH14" s="4"/>
      <c r="II14" s="4">
        <v>4105</v>
      </c>
      <c r="IJ14" s="4" t="s">
        <v>9</v>
      </c>
      <c r="IK14" s="4">
        <v>5254</v>
      </c>
      <c r="IL14" s="4">
        <v>6899</v>
      </c>
      <c r="IM14" s="4">
        <v>6104</v>
      </c>
      <c r="IN14" s="4">
        <v>3031.45</v>
      </c>
      <c r="IO14" s="4">
        <v>2834.55</v>
      </c>
      <c r="IP14" s="4">
        <v>2473</v>
      </c>
      <c r="IQ14" s="4">
        <v>2219</v>
      </c>
      <c r="IR14" s="4">
        <v>2124</v>
      </c>
      <c r="IS14" s="4">
        <v>0</v>
      </c>
      <c r="IT14" s="4">
        <v>0</v>
      </c>
      <c r="IU14" s="4">
        <v>0</v>
      </c>
      <c r="IV14" s="4">
        <v>0</v>
      </c>
      <c r="IW14" s="4">
        <v>30939</v>
      </c>
      <c r="IX14" s="4"/>
      <c r="IY14" s="4">
        <v>4105</v>
      </c>
      <c r="IZ14" s="4" t="s">
        <v>9</v>
      </c>
      <c r="JA14" s="4">
        <v>6268.5</v>
      </c>
      <c r="JB14" s="4">
        <v>5233.25</v>
      </c>
      <c r="JC14" s="4">
        <v>6009</v>
      </c>
      <c r="JD14" s="4">
        <v>7563.85</v>
      </c>
      <c r="JE14" s="4">
        <v>6381.15</v>
      </c>
      <c r="JF14" s="4">
        <v>5468.1</v>
      </c>
      <c r="JG14" s="4">
        <v>4209</v>
      </c>
      <c r="JH14" s="4">
        <v>3578</v>
      </c>
      <c r="JI14" s="4">
        <v>0</v>
      </c>
      <c r="JJ14" s="4">
        <v>0</v>
      </c>
      <c r="JK14" s="4">
        <v>0</v>
      </c>
      <c r="JL14" s="4">
        <v>0</v>
      </c>
      <c r="JM14" s="4">
        <v>44710.85</v>
      </c>
      <c r="JN14" s="4"/>
      <c r="JO14" s="4">
        <v>4105</v>
      </c>
      <c r="JP14" s="4" t="s">
        <v>9</v>
      </c>
      <c r="JQ14" s="4">
        <v>1751</v>
      </c>
      <c r="JR14" s="4">
        <v>3351</v>
      </c>
      <c r="JS14" s="4">
        <v>1741</v>
      </c>
      <c r="JT14" s="4">
        <v>1741</v>
      </c>
      <c r="JU14" s="4">
        <v>143</v>
      </c>
      <c r="JV14" s="4">
        <v>1742</v>
      </c>
      <c r="JW14" s="4">
        <v>1742</v>
      </c>
      <c r="JX14" s="4">
        <v>1742</v>
      </c>
      <c r="JY14" s="4">
        <v>0</v>
      </c>
      <c r="JZ14" s="4">
        <v>0</v>
      </c>
      <c r="KA14" s="4">
        <v>0</v>
      </c>
      <c r="KB14" s="4">
        <v>0</v>
      </c>
      <c r="KC14" s="4">
        <v>13953</v>
      </c>
      <c r="KD14" s="4"/>
      <c r="KE14" s="4">
        <v>4105</v>
      </c>
      <c r="KF14" s="4" t="s">
        <v>9</v>
      </c>
      <c r="KG14" s="4">
        <v>491</v>
      </c>
      <c r="KH14" s="4">
        <v>491</v>
      </c>
      <c r="KI14" s="4">
        <v>491</v>
      </c>
      <c r="KJ14" s="4">
        <v>491</v>
      </c>
      <c r="KK14" s="4">
        <v>491</v>
      </c>
      <c r="KL14" s="4">
        <v>491</v>
      </c>
      <c r="KM14" s="4">
        <v>491</v>
      </c>
      <c r="KN14" s="4">
        <v>1054</v>
      </c>
      <c r="KO14" s="4">
        <v>0</v>
      </c>
      <c r="KP14" s="4">
        <v>0</v>
      </c>
      <c r="KQ14" s="4">
        <v>0</v>
      </c>
      <c r="KR14" s="4">
        <v>0</v>
      </c>
      <c r="KS14" s="4">
        <v>4491</v>
      </c>
      <c r="KT14" s="4"/>
      <c r="KU14" s="4">
        <v>4105</v>
      </c>
      <c r="KV14" s="4" t="s">
        <v>9</v>
      </c>
      <c r="KW14" s="4">
        <v>2500</v>
      </c>
      <c r="KX14" s="4">
        <v>2900</v>
      </c>
      <c r="KY14" s="4">
        <v>2500</v>
      </c>
      <c r="KZ14" s="4">
        <v>2500</v>
      </c>
      <c r="LA14" s="4">
        <v>2500</v>
      </c>
      <c r="LB14" s="4">
        <v>2500</v>
      </c>
      <c r="LC14" s="4">
        <v>2500</v>
      </c>
      <c r="LD14" s="4">
        <v>2500</v>
      </c>
      <c r="LE14" s="4">
        <v>0</v>
      </c>
      <c r="LF14" s="4">
        <v>0</v>
      </c>
      <c r="LG14" s="4">
        <v>0</v>
      </c>
      <c r="LH14" s="4">
        <v>0</v>
      </c>
      <c r="LI14" s="4">
        <v>20400</v>
      </c>
      <c r="LJ14" s="4"/>
      <c r="LK14" s="4">
        <v>4105</v>
      </c>
      <c r="LL14" s="4" t="s">
        <v>9</v>
      </c>
      <c r="LM14" s="4">
        <v>5676</v>
      </c>
      <c r="LN14" s="4">
        <v>2189.5500000000002</v>
      </c>
      <c r="LO14" s="4">
        <v>8902.4500000000007</v>
      </c>
      <c r="LP14" s="4">
        <v>4239</v>
      </c>
      <c r="LQ14" s="4">
        <v>7739</v>
      </c>
      <c r="LR14" s="4">
        <v>6889</v>
      </c>
      <c r="LS14" s="4">
        <v>7804</v>
      </c>
      <c r="LT14" s="4">
        <v>5600</v>
      </c>
      <c r="LU14" s="4">
        <v>0</v>
      </c>
      <c r="LV14" s="4">
        <v>0</v>
      </c>
      <c r="LW14" s="4">
        <v>0</v>
      </c>
      <c r="LX14" s="4">
        <v>0</v>
      </c>
      <c r="LY14" s="4">
        <v>49039</v>
      </c>
      <c r="LZ14" s="4"/>
      <c r="MA14" s="4">
        <v>4105</v>
      </c>
      <c r="MB14" s="4" t="s">
        <v>9</v>
      </c>
      <c r="MC14" s="4">
        <v>7806</v>
      </c>
      <c r="MD14" s="4">
        <v>8256</v>
      </c>
      <c r="ME14" s="4">
        <v>10112</v>
      </c>
      <c r="MF14" s="4">
        <v>8556</v>
      </c>
      <c r="MG14" s="4">
        <v>10606</v>
      </c>
      <c r="MH14" s="4">
        <v>7776</v>
      </c>
      <c r="MI14" s="4">
        <v>7568</v>
      </c>
      <c r="MJ14" s="4">
        <v>7826</v>
      </c>
      <c r="MK14" s="4">
        <v>0</v>
      </c>
      <c r="ML14" s="4">
        <v>0</v>
      </c>
      <c r="MM14" s="4">
        <v>0</v>
      </c>
      <c r="MN14" s="4">
        <v>0</v>
      </c>
      <c r="MO14" s="4">
        <v>68506</v>
      </c>
      <c r="MP14" s="4"/>
      <c r="MQ14" s="4">
        <v>4105</v>
      </c>
      <c r="MR14" s="4" t="s">
        <v>9</v>
      </c>
      <c r="MS14" s="4">
        <v>3490.24</v>
      </c>
      <c r="MT14" s="4">
        <v>3819.24</v>
      </c>
      <c r="MU14" s="4">
        <v>3819.24</v>
      </c>
      <c r="MV14" s="4">
        <v>3819.24</v>
      </c>
      <c r="MW14" s="4">
        <v>2519.2399999999998</v>
      </c>
      <c r="MX14" s="4">
        <v>3819.24</v>
      </c>
      <c r="MY14" s="4">
        <v>3819.24</v>
      </c>
      <c r="MZ14" s="4">
        <v>3819.24</v>
      </c>
      <c r="NA14" s="4">
        <v>0</v>
      </c>
      <c r="NB14" s="4">
        <v>0</v>
      </c>
      <c r="NC14" s="4">
        <v>0</v>
      </c>
      <c r="ND14" s="4">
        <v>0</v>
      </c>
      <c r="NE14" s="4">
        <v>28924.92</v>
      </c>
      <c r="NF14" s="4"/>
      <c r="NG14" s="4">
        <v>4105</v>
      </c>
      <c r="NH14" s="4" t="s">
        <v>9</v>
      </c>
      <c r="NI14" s="4">
        <v>0</v>
      </c>
      <c r="NJ14" s="4">
        <v>0</v>
      </c>
      <c r="NK14" s="4">
        <v>0</v>
      </c>
      <c r="NL14" s="4">
        <v>0</v>
      </c>
      <c r="NM14" s="4">
        <v>0</v>
      </c>
      <c r="NN14" s="4">
        <v>0</v>
      </c>
      <c r="NO14" s="4">
        <v>0</v>
      </c>
      <c r="NP14" s="4">
        <v>0</v>
      </c>
      <c r="NQ14" s="4">
        <v>0</v>
      </c>
      <c r="NR14" s="4">
        <v>0</v>
      </c>
      <c r="NS14" s="4">
        <v>0</v>
      </c>
      <c r="NT14" s="4">
        <v>0</v>
      </c>
      <c r="NU14" s="4">
        <v>0</v>
      </c>
    </row>
    <row r="15" spans="2:385" x14ac:dyDescent="0.2">
      <c r="B15">
        <f t="shared" si="48"/>
        <v>5</v>
      </c>
      <c r="C15" s="4">
        <v>4110</v>
      </c>
      <c r="D15" s="4" t="s">
        <v>10</v>
      </c>
      <c r="E15" s="4">
        <v>11514</v>
      </c>
      <c r="F15" s="4">
        <v>11514</v>
      </c>
      <c r="G15" s="4">
        <v>12995</v>
      </c>
      <c r="H15" s="4">
        <v>10036</v>
      </c>
      <c r="I15" s="4">
        <v>11472</v>
      </c>
      <c r="J15" s="4">
        <v>17115.5</v>
      </c>
      <c r="K15" s="4">
        <v>11663</v>
      </c>
      <c r="L15" s="4">
        <v>11663</v>
      </c>
      <c r="M15" s="4">
        <v>0</v>
      </c>
      <c r="N15" s="4">
        <v>0</v>
      </c>
      <c r="O15" s="4">
        <v>0</v>
      </c>
      <c r="P15" s="4">
        <v>0</v>
      </c>
      <c r="Q15" s="4">
        <v>97972.5</v>
      </c>
      <c r="R15" s="4"/>
      <c r="S15" s="4">
        <v>4110</v>
      </c>
      <c r="T15" s="4" t="s">
        <v>10</v>
      </c>
      <c r="U15" s="4">
        <v>0</v>
      </c>
      <c r="V15" s="4">
        <v>0</v>
      </c>
      <c r="W15" s="4">
        <v>3052</v>
      </c>
      <c r="X15" s="4">
        <v>1526</v>
      </c>
      <c r="Y15" s="4">
        <v>1526</v>
      </c>
      <c r="Z15" s="4">
        <v>1526</v>
      </c>
      <c r="AA15" s="4">
        <v>1526</v>
      </c>
      <c r="AB15" s="4">
        <v>2756</v>
      </c>
      <c r="AC15" s="4">
        <v>0</v>
      </c>
      <c r="AD15" s="4">
        <v>0</v>
      </c>
      <c r="AE15" s="4">
        <v>0</v>
      </c>
      <c r="AF15" s="4">
        <v>0</v>
      </c>
      <c r="AG15" s="4">
        <v>11912</v>
      </c>
      <c r="AH15" s="4"/>
      <c r="AI15" s="4">
        <v>4110</v>
      </c>
      <c r="AJ15" s="4" t="s">
        <v>10</v>
      </c>
      <c r="AK15" s="4">
        <v>3721</v>
      </c>
      <c r="AL15" s="4">
        <v>3044</v>
      </c>
      <c r="AM15" s="4">
        <v>4060</v>
      </c>
      <c r="AN15" s="4">
        <v>6825</v>
      </c>
      <c r="AO15" s="4">
        <v>4617</v>
      </c>
      <c r="AP15" s="4">
        <v>4707</v>
      </c>
      <c r="AQ15" s="4">
        <v>3732</v>
      </c>
      <c r="AR15" s="4">
        <v>3732</v>
      </c>
      <c r="AS15" s="4">
        <v>0</v>
      </c>
      <c r="AT15" s="4">
        <v>0</v>
      </c>
      <c r="AU15" s="4">
        <v>0</v>
      </c>
      <c r="AV15" s="4">
        <v>0</v>
      </c>
      <c r="AW15" s="4">
        <v>34438</v>
      </c>
      <c r="AX15" s="4"/>
      <c r="AY15" s="4">
        <v>4110</v>
      </c>
      <c r="AZ15" s="4" t="s">
        <v>10</v>
      </c>
      <c r="BA15" s="4">
        <v>8871</v>
      </c>
      <c r="BB15" s="4">
        <v>8656</v>
      </c>
      <c r="BC15" s="4">
        <v>9771</v>
      </c>
      <c r="BD15" s="4">
        <v>9556</v>
      </c>
      <c r="BE15" s="4">
        <v>13309</v>
      </c>
      <c r="BF15" s="4">
        <v>8242</v>
      </c>
      <c r="BG15" s="4">
        <v>9883</v>
      </c>
      <c r="BH15" s="4">
        <v>8049</v>
      </c>
      <c r="BI15" s="4">
        <v>0</v>
      </c>
      <c r="BJ15" s="4">
        <v>0</v>
      </c>
      <c r="BK15" s="4">
        <v>0</v>
      </c>
      <c r="BL15" s="4">
        <v>0</v>
      </c>
      <c r="BM15" s="4">
        <v>76337</v>
      </c>
      <c r="BN15" s="4"/>
      <c r="BO15" s="4">
        <v>4110</v>
      </c>
      <c r="BP15" s="4" t="s">
        <v>10</v>
      </c>
      <c r="BQ15" s="4">
        <v>2906</v>
      </c>
      <c r="BR15" s="4">
        <v>2906</v>
      </c>
      <c r="BS15" s="4">
        <v>3646</v>
      </c>
      <c r="BT15" s="4">
        <v>2906</v>
      </c>
      <c r="BU15" s="4">
        <v>2906</v>
      </c>
      <c r="BV15" s="4">
        <v>2906</v>
      </c>
      <c r="BW15" s="4">
        <v>2906</v>
      </c>
      <c r="BX15" s="4">
        <v>2969</v>
      </c>
      <c r="BY15" s="4">
        <v>0</v>
      </c>
      <c r="BZ15" s="4">
        <v>0</v>
      </c>
      <c r="CA15" s="4">
        <v>0</v>
      </c>
      <c r="CB15" s="4">
        <v>0</v>
      </c>
      <c r="CC15" s="4">
        <v>24051</v>
      </c>
      <c r="CD15" s="4"/>
      <c r="CE15" s="4">
        <v>4110</v>
      </c>
      <c r="CF15" s="4" t="s">
        <v>10</v>
      </c>
      <c r="CG15" s="4">
        <v>4127.13</v>
      </c>
      <c r="CH15" s="4">
        <v>2755.6</v>
      </c>
      <c r="CI15" s="4">
        <v>2755.6</v>
      </c>
      <c r="CJ15" s="4">
        <v>3002.9</v>
      </c>
      <c r="CK15" s="4">
        <v>2764.9</v>
      </c>
      <c r="CL15" s="4">
        <v>3487.1</v>
      </c>
      <c r="CM15" s="4">
        <v>3126</v>
      </c>
      <c r="CN15" s="4">
        <v>2959.9</v>
      </c>
      <c r="CO15" s="4">
        <v>0</v>
      </c>
      <c r="CP15" s="4">
        <v>0</v>
      </c>
      <c r="CQ15" s="4">
        <v>0</v>
      </c>
      <c r="CR15" s="4">
        <v>0</v>
      </c>
      <c r="CS15" s="4">
        <v>24979.13</v>
      </c>
      <c r="CT15" s="4"/>
      <c r="CU15" s="4">
        <v>4110</v>
      </c>
      <c r="CV15" s="4" t="s">
        <v>10</v>
      </c>
      <c r="CW15" s="4">
        <v>5007</v>
      </c>
      <c r="CX15" s="4">
        <v>10378</v>
      </c>
      <c r="CY15" s="4">
        <v>4882</v>
      </c>
      <c r="CZ15" s="4">
        <v>4882</v>
      </c>
      <c r="DA15" s="4">
        <v>8191</v>
      </c>
      <c r="DB15" s="4">
        <v>4707</v>
      </c>
      <c r="DC15" s="4">
        <v>8190</v>
      </c>
      <c r="DD15" s="4">
        <v>8407</v>
      </c>
      <c r="DE15" s="4">
        <v>0</v>
      </c>
      <c r="DF15" s="4">
        <v>0</v>
      </c>
      <c r="DG15" s="4">
        <v>0</v>
      </c>
      <c r="DH15" s="4">
        <v>0</v>
      </c>
      <c r="DI15" s="4">
        <v>54644</v>
      </c>
      <c r="DJ15" s="4"/>
      <c r="DK15" s="4">
        <v>4110</v>
      </c>
      <c r="DL15" s="4" t="s">
        <v>10</v>
      </c>
      <c r="DM15" s="4">
        <v>10140</v>
      </c>
      <c r="DN15" s="4">
        <v>12896</v>
      </c>
      <c r="DO15" s="4">
        <v>9248</v>
      </c>
      <c r="DP15" s="4">
        <v>11335</v>
      </c>
      <c r="DQ15" s="4">
        <v>12614</v>
      </c>
      <c r="DR15" s="4">
        <v>10749</v>
      </c>
      <c r="DS15" s="4">
        <v>10727</v>
      </c>
      <c r="DT15" s="4">
        <v>10589</v>
      </c>
      <c r="DU15" s="4">
        <v>0</v>
      </c>
      <c r="DV15" s="4">
        <v>0</v>
      </c>
      <c r="DW15" s="4">
        <v>0</v>
      </c>
      <c r="DX15" s="4">
        <v>0</v>
      </c>
      <c r="DY15" s="4">
        <v>88298</v>
      </c>
      <c r="DZ15" s="4"/>
      <c r="EA15" s="4">
        <v>4110</v>
      </c>
      <c r="EB15" s="4" t="s">
        <v>10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/>
      <c r="EQ15" s="4">
        <v>4110</v>
      </c>
      <c r="ER15" s="4" t="s">
        <v>10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2050</v>
      </c>
      <c r="FA15" s="4">
        <v>0</v>
      </c>
      <c r="FB15" s="4">
        <v>0</v>
      </c>
      <c r="FC15" s="4">
        <v>0</v>
      </c>
      <c r="FD15" s="4">
        <v>0</v>
      </c>
      <c r="FE15" s="4">
        <v>2050</v>
      </c>
      <c r="FF15" s="4"/>
      <c r="FG15" s="4">
        <v>4110</v>
      </c>
      <c r="FH15" s="4" t="s">
        <v>10</v>
      </c>
      <c r="FI15" s="4">
        <v>5586</v>
      </c>
      <c r="FJ15" s="4">
        <v>4918</v>
      </c>
      <c r="FK15" s="4">
        <v>6141</v>
      </c>
      <c r="FL15" s="4">
        <v>5124</v>
      </c>
      <c r="FM15" s="4">
        <v>5295</v>
      </c>
      <c r="FN15" s="4">
        <v>5114</v>
      </c>
      <c r="FO15" s="4">
        <v>5271</v>
      </c>
      <c r="FP15" s="4">
        <v>5009</v>
      </c>
      <c r="FQ15" s="4">
        <v>0</v>
      </c>
      <c r="FR15" s="4">
        <v>0</v>
      </c>
      <c r="FS15" s="4">
        <v>0</v>
      </c>
      <c r="FT15" s="4">
        <v>0</v>
      </c>
      <c r="FU15" s="4">
        <v>42458</v>
      </c>
      <c r="FV15" s="4"/>
      <c r="FW15" s="4">
        <v>4110</v>
      </c>
      <c r="FX15" s="4" t="s">
        <v>10</v>
      </c>
      <c r="FY15" s="4">
        <v>1350</v>
      </c>
      <c r="FZ15" s="4">
        <v>1350</v>
      </c>
      <c r="GA15" s="4">
        <v>1350</v>
      </c>
      <c r="GB15" s="4">
        <v>1350</v>
      </c>
      <c r="GC15" s="4">
        <v>1350</v>
      </c>
      <c r="GD15" s="4">
        <v>2111</v>
      </c>
      <c r="GE15" s="4">
        <v>2111</v>
      </c>
      <c r="GF15" s="4">
        <v>2111</v>
      </c>
      <c r="GG15" s="4">
        <v>0</v>
      </c>
      <c r="GH15" s="4">
        <v>0</v>
      </c>
      <c r="GI15" s="4">
        <v>0</v>
      </c>
      <c r="GJ15" s="4">
        <v>0</v>
      </c>
      <c r="GK15" s="4">
        <v>13083</v>
      </c>
      <c r="GL15" s="4"/>
      <c r="GM15" s="4">
        <v>4110</v>
      </c>
      <c r="GN15" s="4" t="s">
        <v>10</v>
      </c>
      <c r="GO15" s="4">
        <v>3567</v>
      </c>
      <c r="GP15" s="4">
        <v>3567</v>
      </c>
      <c r="GQ15" s="4">
        <v>2517</v>
      </c>
      <c r="GR15" s="4">
        <v>5105</v>
      </c>
      <c r="GS15" s="4">
        <v>1900.4</v>
      </c>
      <c r="GT15" s="4">
        <v>1538</v>
      </c>
      <c r="GU15" s="4">
        <v>1770</v>
      </c>
      <c r="GV15" s="4">
        <v>5130</v>
      </c>
      <c r="GW15" s="4">
        <v>0</v>
      </c>
      <c r="GX15" s="4">
        <v>0</v>
      </c>
      <c r="GY15" s="4">
        <v>0</v>
      </c>
      <c r="GZ15" s="4">
        <v>0</v>
      </c>
      <c r="HA15" s="4">
        <v>25094.400000000001</v>
      </c>
      <c r="HB15" s="4"/>
      <c r="HC15" s="4">
        <v>4110</v>
      </c>
      <c r="HD15" s="4" t="s">
        <v>10</v>
      </c>
      <c r="HE15" s="4">
        <v>3320</v>
      </c>
      <c r="HF15" s="4">
        <v>4923</v>
      </c>
      <c r="HG15" s="4">
        <v>4327</v>
      </c>
      <c r="HH15" s="4">
        <v>3026</v>
      </c>
      <c r="HI15" s="4">
        <v>4538</v>
      </c>
      <c r="HJ15" s="4">
        <v>2133</v>
      </c>
      <c r="HK15" s="4">
        <v>2186</v>
      </c>
      <c r="HL15" s="4">
        <v>1093</v>
      </c>
      <c r="HM15" s="4">
        <v>0</v>
      </c>
      <c r="HN15" s="4">
        <v>0</v>
      </c>
      <c r="HO15" s="4">
        <v>0</v>
      </c>
      <c r="HP15" s="4">
        <v>0</v>
      </c>
      <c r="HQ15" s="4">
        <v>25546</v>
      </c>
      <c r="HR15" s="4"/>
      <c r="HS15" s="4">
        <v>4110</v>
      </c>
      <c r="HT15" s="4" t="s">
        <v>10</v>
      </c>
      <c r="HU15" s="4">
        <v>11845</v>
      </c>
      <c r="HV15" s="4">
        <v>11665</v>
      </c>
      <c r="HW15" s="4">
        <v>10696</v>
      </c>
      <c r="HX15" s="4">
        <v>13558</v>
      </c>
      <c r="HY15" s="4">
        <v>13463</v>
      </c>
      <c r="HZ15" s="4">
        <v>10943</v>
      </c>
      <c r="IA15" s="4">
        <v>11534</v>
      </c>
      <c r="IB15" s="4">
        <v>11294</v>
      </c>
      <c r="IC15" s="4">
        <v>0</v>
      </c>
      <c r="ID15" s="4">
        <v>0</v>
      </c>
      <c r="IE15" s="4">
        <v>0</v>
      </c>
      <c r="IF15" s="4">
        <v>0</v>
      </c>
      <c r="IG15" s="4">
        <v>94998</v>
      </c>
      <c r="IH15" s="4"/>
      <c r="II15" s="4">
        <v>4110</v>
      </c>
      <c r="IJ15" s="4" t="s">
        <v>10</v>
      </c>
      <c r="IK15" s="4">
        <v>3369</v>
      </c>
      <c r="IL15" s="4">
        <v>8910</v>
      </c>
      <c r="IM15" s="4">
        <v>7723</v>
      </c>
      <c r="IN15" s="4">
        <v>7851.7</v>
      </c>
      <c r="IO15" s="4">
        <v>6306</v>
      </c>
      <c r="IP15" s="4">
        <v>6107</v>
      </c>
      <c r="IQ15" s="4">
        <v>6198</v>
      </c>
      <c r="IR15" s="4">
        <v>6106.3</v>
      </c>
      <c r="IS15" s="4">
        <v>0</v>
      </c>
      <c r="IT15" s="4">
        <v>0</v>
      </c>
      <c r="IU15" s="4">
        <v>0</v>
      </c>
      <c r="IV15" s="4">
        <v>0</v>
      </c>
      <c r="IW15" s="4">
        <v>52571</v>
      </c>
      <c r="IX15" s="4"/>
      <c r="IY15" s="4">
        <v>4110</v>
      </c>
      <c r="IZ15" s="4" t="s">
        <v>10</v>
      </c>
      <c r="JA15" s="4">
        <v>8671</v>
      </c>
      <c r="JB15" s="4">
        <v>15096</v>
      </c>
      <c r="JC15" s="4">
        <v>12659</v>
      </c>
      <c r="JD15" s="4">
        <v>13721</v>
      </c>
      <c r="JE15" s="4">
        <v>16213</v>
      </c>
      <c r="JF15" s="4">
        <v>10715</v>
      </c>
      <c r="JG15" s="4">
        <v>12470</v>
      </c>
      <c r="JH15" s="4">
        <v>18794</v>
      </c>
      <c r="JI15" s="4">
        <v>0</v>
      </c>
      <c r="JJ15" s="4">
        <v>0</v>
      </c>
      <c r="JK15" s="4">
        <v>0</v>
      </c>
      <c r="JL15" s="4">
        <v>0</v>
      </c>
      <c r="JM15" s="4">
        <v>108339</v>
      </c>
      <c r="JN15" s="4"/>
      <c r="JO15" s="4">
        <v>4110</v>
      </c>
      <c r="JP15" s="4" t="s">
        <v>10</v>
      </c>
      <c r="JQ15" s="4">
        <v>0</v>
      </c>
      <c r="JR15" s="4">
        <v>0</v>
      </c>
      <c r="JS15" s="4">
        <v>2958</v>
      </c>
      <c r="JT15" s="4">
        <v>1766</v>
      </c>
      <c r="JU15" s="4">
        <v>1766</v>
      </c>
      <c r="JV15" s="4">
        <v>1766</v>
      </c>
      <c r="JW15" s="4">
        <v>1766</v>
      </c>
      <c r="JX15" s="4">
        <v>1766</v>
      </c>
      <c r="JY15" s="4">
        <v>0</v>
      </c>
      <c r="JZ15" s="4">
        <v>0</v>
      </c>
      <c r="KA15" s="4">
        <v>0</v>
      </c>
      <c r="KB15" s="4">
        <v>0</v>
      </c>
      <c r="KC15" s="4">
        <v>11788</v>
      </c>
      <c r="KD15" s="4"/>
      <c r="KE15" s="4">
        <v>4110</v>
      </c>
      <c r="KF15" s="4" t="s">
        <v>10</v>
      </c>
      <c r="KG15" s="4">
        <v>2015</v>
      </c>
      <c r="KH15" s="4">
        <v>2015</v>
      </c>
      <c r="KI15" s="4">
        <v>2015</v>
      </c>
      <c r="KJ15" s="4">
        <v>2015</v>
      </c>
      <c r="KK15" s="4">
        <v>2015</v>
      </c>
      <c r="KL15" s="4">
        <v>2015</v>
      </c>
      <c r="KM15" s="4">
        <v>2015</v>
      </c>
      <c r="KN15" s="4">
        <v>10000</v>
      </c>
      <c r="KO15" s="4">
        <v>0</v>
      </c>
      <c r="KP15" s="4">
        <v>0</v>
      </c>
      <c r="KQ15" s="4">
        <v>0</v>
      </c>
      <c r="KR15" s="4">
        <v>0</v>
      </c>
      <c r="KS15" s="4">
        <v>24105</v>
      </c>
      <c r="KT15" s="4"/>
      <c r="KU15" s="4">
        <v>4110</v>
      </c>
      <c r="KV15" s="4" t="s">
        <v>10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/>
      <c r="LK15" s="4">
        <v>4110</v>
      </c>
      <c r="LL15" s="4" t="s">
        <v>10</v>
      </c>
      <c r="LM15" s="4">
        <v>5541</v>
      </c>
      <c r="LN15" s="4">
        <v>4051</v>
      </c>
      <c r="LO15" s="4">
        <v>4087</v>
      </c>
      <c r="LP15" s="4">
        <v>4024</v>
      </c>
      <c r="LQ15" s="4">
        <v>4051</v>
      </c>
      <c r="LR15" s="4">
        <v>4051</v>
      </c>
      <c r="LS15" s="4">
        <v>1622</v>
      </c>
      <c r="LT15" s="4">
        <v>4785</v>
      </c>
      <c r="LU15" s="4">
        <v>0</v>
      </c>
      <c r="LV15" s="4">
        <v>0</v>
      </c>
      <c r="LW15" s="4">
        <v>0</v>
      </c>
      <c r="LX15" s="4">
        <v>0</v>
      </c>
      <c r="LY15" s="4">
        <v>32212</v>
      </c>
      <c r="LZ15" s="4"/>
      <c r="MA15" s="4">
        <v>4110</v>
      </c>
      <c r="MB15" s="4" t="s">
        <v>10</v>
      </c>
      <c r="MC15" s="4">
        <v>3975</v>
      </c>
      <c r="MD15" s="4">
        <v>3100</v>
      </c>
      <c r="ME15" s="4">
        <v>3112</v>
      </c>
      <c r="MF15" s="4">
        <v>9361</v>
      </c>
      <c r="MG15" s="4">
        <v>3997</v>
      </c>
      <c r="MH15" s="4">
        <v>3954</v>
      </c>
      <c r="MI15" s="4">
        <v>3167</v>
      </c>
      <c r="MJ15" s="4">
        <v>4831</v>
      </c>
      <c r="MK15" s="4">
        <v>0</v>
      </c>
      <c r="ML15" s="4">
        <v>0</v>
      </c>
      <c r="MM15" s="4">
        <v>0</v>
      </c>
      <c r="MN15" s="4">
        <v>0</v>
      </c>
      <c r="MO15" s="4">
        <v>35497</v>
      </c>
      <c r="MP15" s="4"/>
      <c r="MQ15" s="4">
        <v>4110</v>
      </c>
      <c r="MR15" s="4" t="s">
        <v>10</v>
      </c>
      <c r="MS15" s="4">
        <v>592</v>
      </c>
      <c r="MT15" s="4">
        <v>-296</v>
      </c>
      <c r="MU15" s="4">
        <v>0</v>
      </c>
      <c r="MV15" s="4">
        <v>1867</v>
      </c>
      <c r="MW15" s="4">
        <v>1071</v>
      </c>
      <c r="MX15" s="4">
        <v>1071</v>
      </c>
      <c r="MY15" s="4">
        <v>1071</v>
      </c>
      <c r="MZ15" s="4">
        <v>267</v>
      </c>
      <c r="NA15" s="4">
        <v>0</v>
      </c>
      <c r="NB15" s="4">
        <v>0</v>
      </c>
      <c r="NC15" s="4">
        <v>0</v>
      </c>
      <c r="ND15" s="4">
        <v>0</v>
      </c>
      <c r="NE15" s="4">
        <v>5643</v>
      </c>
      <c r="NF15" s="4"/>
      <c r="NG15" s="4">
        <v>4110</v>
      </c>
      <c r="NH15" s="4" t="s">
        <v>10</v>
      </c>
      <c r="NI15" s="4">
        <v>0</v>
      </c>
      <c r="NJ15" s="4">
        <v>0</v>
      </c>
      <c r="NK15" s="4">
        <v>0</v>
      </c>
      <c r="NL15" s="4">
        <v>0</v>
      </c>
      <c r="NM15" s="4">
        <v>0</v>
      </c>
      <c r="NN15" s="4">
        <v>0</v>
      </c>
      <c r="NO15" s="4">
        <v>0</v>
      </c>
      <c r="NP15" s="4">
        <v>0</v>
      </c>
      <c r="NQ15" s="4">
        <v>0</v>
      </c>
      <c r="NR15" s="4">
        <v>0</v>
      </c>
      <c r="NS15" s="4">
        <v>0</v>
      </c>
      <c r="NT15" s="4">
        <v>0</v>
      </c>
      <c r="NU15" s="4">
        <v>0</v>
      </c>
    </row>
    <row r="16" spans="2:385" x14ac:dyDescent="0.2">
      <c r="B16">
        <f t="shared" si="48"/>
        <v>6</v>
      </c>
      <c r="C16" s="4">
        <v>4115</v>
      </c>
      <c r="D16" s="4" t="s">
        <v>11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/>
      <c r="S16" s="4">
        <v>4115</v>
      </c>
      <c r="T16" s="4" t="s">
        <v>11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/>
      <c r="AI16" s="4">
        <v>4115</v>
      </c>
      <c r="AJ16" s="4" t="s">
        <v>11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/>
      <c r="AY16" s="4">
        <v>4115</v>
      </c>
      <c r="AZ16" s="4" t="s">
        <v>11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/>
      <c r="BO16" s="4">
        <v>4115</v>
      </c>
      <c r="BP16" s="4" t="s">
        <v>11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/>
      <c r="CE16" s="4">
        <v>4115</v>
      </c>
      <c r="CF16" s="4" t="s">
        <v>11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/>
      <c r="CU16" s="4">
        <v>4115</v>
      </c>
      <c r="CV16" s="4" t="s">
        <v>11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/>
      <c r="DK16" s="4">
        <v>4115</v>
      </c>
      <c r="DL16" s="4" t="s">
        <v>11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/>
      <c r="EA16" s="4">
        <v>4115</v>
      </c>
      <c r="EB16" s="4" t="s">
        <v>11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/>
      <c r="EQ16" s="4">
        <v>4115</v>
      </c>
      <c r="ER16" s="4" t="s">
        <v>11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/>
      <c r="FG16" s="4">
        <v>4115</v>
      </c>
      <c r="FH16" s="4" t="s">
        <v>11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/>
      <c r="FW16" s="4">
        <v>4115</v>
      </c>
      <c r="FX16" s="4" t="s">
        <v>11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/>
      <c r="GM16" s="4">
        <v>4115</v>
      </c>
      <c r="GN16" s="4" t="s">
        <v>11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/>
      <c r="HC16" s="4">
        <v>4115</v>
      </c>
      <c r="HD16" s="4" t="s">
        <v>11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/>
      <c r="HS16" s="4">
        <v>4115</v>
      </c>
      <c r="HT16" s="4" t="s">
        <v>11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/>
      <c r="II16" s="4">
        <v>4115</v>
      </c>
      <c r="IJ16" s="4" t="s">
        <v>11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/>
      <c r="IY16" s="4">
        <v>4115</v>
      </c>
      <c r="IZ16" s="4" t="s">
        <v>11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/>
      <c r="JO16" s="4">
        <v>4115</v>
      </c>
      <c r="JP16" s="4" t="s">
        <v>11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/>
      <c r="KE16" s="4">
        <v>4115</v>
      </c>
      <c r="KF16" s="4" t="s">
        <v>11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/>
      <c r="KU16" s="4">
        <v>4115</v>
      </c>
      <c r="KV16" s="4" t="s">
        <v>11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/>
      <c r="LK16" s="4">
        <v>4115</v>
      </c>
      <c r="LL16" s="4" t="s">
        <v>11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/>
      <c r="MA16" s="4">
        <v>4115</v>
      </c>
      <c r="MB16" s="4" t="s">
        <v>11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0</v>
      </c>
      <c r="MP16" s="4"/>
      <c r="MQ16" s="4">
        <v>4115</v>
      </c>
      <c r="MR16" s="4" t="s">
        <v>11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0</v>
      </c>
      <c r="ND16" s="4">
        <v>0</v>
      </c>
      <c r="NE16" s="4">
        <v>0</v>
      </c>
      <c r="NF16" s="4"/>
      <c r="NG16" s="4">
        <v>4115</v>
      </c>
      <c r="NH16" s="4" t="s">
        <v>11</v>
      </c>
      <c r="NI16" s="4">
        <v>0</v>
      </c>
      <c r="NJ16" s="4">
        <v>0</v>
      </c>
      <c r="NK16" s="4">
        <v>0</v>
      </c>
      <c r="NL16" s="4">
        <v>0</v>
      </c>
      <c r="NM16" s="4">
        <v>0</v>
      </c>
      <c r="NN16" s="4">
        <v>0</v>
      </c>
      <c r="NO16" s="4">
        <v>0</v>
      </c>
      <c r="NP16" s="4">
        <v>0</v>
      </c>
      <c r="NQ16" s="4">
        <v>0</v>
      </c>
      <c r="NR16" s="4">
        <v>0</v>
      </c>
      <c r="NS16" s="4">
        <v>0</v>
      </c>
      <c r="NT16" s="4">
        <v>0</v>
      </c>
      <c r="NU16" s="4">
        <v>0</v>
      </c>
    </row>
    <row r="17" spans="2:385" x14ac:dyDescent="0.2">
      <c r="B17">
        <f t="shared" si="48"/>
        <v>7</v>
      </c>
      <c r="C17" s="4">
        <v>4120</v>
      </c>
      <c r="D17" s="4" t="s">
        <v>12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/>
      <c r="S17" s="4">
        <v>4120</v>
      </c>
      <c r="T17" s="4" t="s">
        <v>12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/>
      <c r="AI17" s="4">
        <v>4120</v>
      </c>
      <c r="AJ17" s="4" t="s">
        <v>12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/>
      <c r="AY17" s="4">
        <v>4120</v>
      </c>
      <c r="AZ17" s="4" t="s">
        <v>12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/>
      <c r="BO17" s="4">
        <v>4120</v>
      </c>
      <c r="BP17" s="4" t="s">
        <v>12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/>
      <c r="CE17" s="4">
        <v>4120</v>
      </c>
      <c r="CF17" s="4" t="s">
        <v>12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/>
      <c r="CU17" s="4">
        <v>4120</v>
      </c>
      <c r="CV17" s="4" t="s">
        <v>12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/>
      <c r="DK17" s="4">
        <v>4120</v>
      </c>
      <c r="DL17" s="4" t="s">
        <v>12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/>
      <c r="EA17" s="4">
        <v>4120</v>
      </c>
      <c r="EB17" s="4" t="s">
        <v>12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/>
      <c r="EQ17" s="4">
        <v>4120</v>
      </c>
      <c r="ER17" s="4" t="s">
        <v>12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/>
      <c r="FG17" s="4">
        <v>4120</v>
      </c>
      <c r="FH17" s="4" t="s">
        <v>12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/>
      <c r="FW17" s="4">
        <v>4120</v>
      </c>
      <c r="FX17" s="4" t="s">
        <v>12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/>
      <c r="GM17" s="4">
        <v>4120</v>
      </c>
      <c r="GN17" s="4" t="s">
        <v>12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/>
      <c r="HC17" s="4">
        <v>4120</v>
      </c>
      <c r="HD17" s="4" t="s">
        <v>12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/>
      <c r="HS17" s="4">
        <v>4120</v>
      </c>
      <c r="HT17" s="4" t="s">
        <v>12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/>
      <c r="II17" s="4">
        <v>4120</v>
      </c>
      <c r="IJ17" s="4" t="s">
        <v>12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/>
      <c r="IY17" s="4">
        <v>4120</v>
      </c>
      <c r="IZ17" s="4" t="s">
        <v>12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/>
      <c r="JO17" s="4">
        <v>4120</v>
      </c>
      <c r="JP17" s="4" t="s">
        <v>12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/>
      <c r="KE17" s="4">
        <v>4120</v>
      </c>
      <c r="KF17" s="4" t="s">
        <v>12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/>
      <c r="KU17" s="4">
        <v>4120</v>
      </c>
      <c r="KV17" s="4" t="s">
        <v>12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/>
      <c r="LK17" s="4">
        <v>4120</v>
      </c>
      <c r="LL17" s="4" t="s">
        <v>12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/>
      <c r="MA17" s="4">
        <v>4120</v>
      </c>
      <c r="MB17" s="4" t="s">
        <v>12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0</v>
      </c>
      <c r="MP17" s="4"/>
      <c r="MQ17" s="4">
        <v>4120</v>
      </c>
      <c r="MR17" s="4" t="s">
        <v>12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0</v>
      </c>
      <c r="ND17" s="4">
        <v>0</v>
      </c>
      <c r="NE17" s="4">
        <v>0</v>
      </c>
      <c r="NF17" s="4"/>
      <c r="NG17" s="4">
        <v>4120</v>
      </c>
      <c r="NH17" s="4" t="s">
        <v>12</v>
      </c>
      <c r="NI17" s="4">
        <v>0</v>
      </c>
      <c r="NJ17" s="4">
        <v>0</v>
      </c>
      <c r="NK17" s="4">
        <v>0</v>
      </c>
      <c r="NL17" s="4">
        <v>0</v>
      </c>
      <c r="NM17" s="4">
        <v>0</v>
      </c>
      <c r="NN17" s="4">
        <v>0</v>
      </c>
      <c r="NO17" s="4">
        <v>0</v>
      </c>
      <c r="NP17" s="4">
        <v>0</v>
      </c>
      <c r="NQ17" s="4">
        <v>0</v>
      </c>
      <c r="NR17" s="4">
        <v>0</v>
      </c>
      <c r="NS17" s="4">
        <v>0</v>
      </c>
      <c r="NT17" s="4">
        <v>0</v>
      </c>
      <c r="NU17" s="4">
        <v>0</v>
      </c>
    </row>
    <row r="18" spans="2:385" x14ac:dyDescent="0.2">
      <c r="B18">
        <f t="shared" si="48"/>
        <v>8</v>
      </c>
      <c r="C18" s="4">
        <v>4125</v>
      </c>
      <c r="D18" s="4" t="s">
        <v>13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/>
      <c r="S18" s="4">
        <v>4125</v>
      </c>
      <c r="T18" s="4" t="s">
        <v>13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/>
      <c r="AI18" s="4">
        <v>4125</v>
      </c>
      <c r="AJ18" s="4" t="s">
        <v>13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/>
      <c r="AY18" s="4">
        <v>4125</v>
      </c>
      <c r="AZ18" s="4" t="s">
        <v>13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/>
      <c r="BO18" s="4">
        <v>4125</v>
      </c>
      <c r="BP18" s="4" t="s">
        <v>13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/>
      <c r="CE18" s="4">
        <v>4125</v>
      </c>
      <c r="CF18" s="4" t="s">
        <v>13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/>
      <c r="CU18" s="4">
        <v>4125</v>
      </c>
      <c r="CV18" s="4" t="s">
        <v>13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/>
      <c r="DK18" s="4">
        <v>4125</v>
      </c>
      <c r="DL18" s="4" t="s">
        <v>13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/>
      <c r="EA18" s="4">
        <v>4125</v>
      </c>
      <c r="EB18" s="4" t="s">
        <v>13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/>
      <c r="EQ18" s="4">
        <v>4125</v>
      </c>
      <c r="ER18" s="4" t="s">
        <v>13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/>
      <c r="FG18" s="4">
        <v>4125</v>
      </c>
      <c r="FH18" s="4" t="s">
        <v>13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/>
      <c r="FW18" s="4">
        <v>4125</v>
      </c>
      <c r="FX18" s="4" t="s">
        <v>13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/>
      <c r="GM18" s="4">
        <v>4125</v>
      </c>
      <c r="GN18" s="4" t="s">
        <v>13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/>
      <c r="HC18" s="4">
        <v>4125</v>
      </c>
      <c r="HD18" s="4" t="s">
        <v>13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/>
      <c r="HS18" s="4">
        <v>4125</v>
      </c>
      <c r="HT18" s="4" t="s">
        <v>13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/>
      <c r="II18" s="4">
        <v>4125</v>
      </c>
      <c r="IJ18" s="4" t="s">
        <v>13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/>
      <c r="IY18" s="4">
        <v>4125</v>
      </c>
      <c r="IZ18" s="4" t="s">
        <v>13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/>
      <c r="JO18" s="4">
        <v>4125</v>
      </c>
      <c r="JP18" s="4" t="s">
        <v>13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/>
      <c r="KE18" s="4">
        <v>4125</v>
      </c>
      <c r="KF18" s="4" t="s">
        <v>13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/>
      <c r="KU18" s="4">
        <v>4125</v>
      </c>
      <c r="KV18" s="4" t="s">
        <v>13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/>
      <c r="LK18" s="4">
        <v>4125</v>
      </c>
      <c r="LL18" s="4" t="s">
        <v>13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/>
      <c r="MA18" s="4">
        <v>4125</v>
      </c>
      <c r="MB18" s="4" t="s">
        <v>13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/>
      <c r="MQ18" s="4">
        <v>4125</v>
      </c>
      <c r="MR18" s="4" t="s">
        <v>13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>
        <v>0</v>
      </c>
      <c r="NE18" s="4">
        <v>0</v>
      </c>
      <c r="NF18" s="4"/>
      <c r="NG18" s="4">
        <v>4125</v>
      </c>
      <c r="NH18" s="4" t="s">
        <v>13</v>
      </c>
      <c r="NI18" s="4">
        <v>0</v>
      </c>
      <c r="NJ18" s="4">
        <v>0</v>
      </c>
      <c r="NK18" s="4">
        <v>0</v>
      </c>
      <c r="NL18" s="4">
        <v>0</v>
      </c>
      <c r="NM18" s="4">
        <v>0</v>
      </c>
      <c r="NN18" s="4">
        <v>0</v>
      </c>
      <c r="NO18" s="4">
        <v>0</v>
      </c>
      <c r="NP18" s="4">
        <v>0</v>
      </c>
      <c r="NQ18" s="4">
        <v>0</v>
      </c>
      <c r="NR18" s="4">
        <v>0</v>
      </c>
      <c r="NS18" s="4">
        <v>0</v>
      </c>
      <c r="NT18" s="4">
        <v>0</v>
      </c>
      <c r="NU18" s="4">
        <v>0</v>
      </c>
    </row>
    <row r="19" spans="2:385" x14ac:dyDescent="0.2">
      <c r="B19">
        <f t="shared" si="48"/>
        <v>9</v>
      </c>
      <c r="C19" s="4">
        <v>4130</v>
      </c>
      <c r="D19" s="4" t="s">
        <v>14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/>
      <c r="S19" s="4">
        <v>4130</v>
      </c>
      <c r="T19" s="4" t="s">
        <v>14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/>
      <c r="AI19" s="4">
        <v>4130</v>
      </c>
      <c r="AJ19" s="4" t="s">
        <v>14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/>
      <c r="AY19" s="4">
        <v>4130</v>
      </c>
      <c r="AZ19" s="4" t="s">
        <v>14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/>
      <c r="BO19" s="4">
        <v>4130</v>
      </c>
      <c r="BP19" s="4" t="s">
        <v>14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/>
      <c r="CE19" s="4">
        <v>4130</v>
      </c>
      <c r="CF19" s="4" t="s">
        <v>14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/>
      <c r="CU19" s="4">
        <v>4130</v>
      </c>
      <c r="CV19" s="4" t="s">
        <v>14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/>
      <c r="DK19" s="4">
        <v>4130</v>
      </c>
      <c r="DL19" s="4" t="s">
        <v>14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/>
      <c r="EA19" s="4">
        <v>4130</v>
      </c>
      <c r="EB19" s="4" t="s">
        <v>14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/>
      <c r="EQ19" s="4">
        <v>4130</v>
      </c>
      <c r="ER19" s="4" t="s">
        <v>14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/>
      <c r="FG19" s="4">
        <v>4130</v>
      </c>
      <c r="FH19" s="4" t="s">
        <v>14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/>
      <c r="FW19" s="4">
        <v>4130</v>
      </c>
      <c r="FX19" s="4" t="s">
        <v>14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/>
      <c r="GM19" s="4">
        <v>4130</v>
      </c>
      <c r="GN19" s="4" t="s">
        <v>14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/>
      <c r="HC19" s="4">
        <v>4130</v>
      </c>
      <c r="HD19" s="4" t="s">
        <v>14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/>
      <c r="HS19" s="4">
        <v>4130</v>
      </c>
      <c r="HT19" s="4" t="s">
        <v>14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/>
      <c r="II19" s="4">
        <v>4130</v>
      </c>
      <c r="IJ19" s="4" t="s">
        <v>14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/>
      <c r="IY19" s="4">
        <v>4130</v>
      </c>
      <c r="IZ19" s="4" t="s">
        <v>14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/>
      <c r="JO19" s="4">
        <v>4130</v>
      </c>
      <c r="JP19" s="4" t="s">
        <v>14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/>
      <c r="KE19" s="4">
        <v>4130</v>
      </c>
      <c r="KF19" s="4" t="s">
        <v>14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/>
      <c r="KU19" s="4">
        <v>4130</v>
      </c>
      <c r="KV19" s="4" t="s">
        <v>14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/>
      <c r="LK19" s="4">
        <v>4130</v>
      </c>
      <c r="LL19" s="4" t="s">
        <v>14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/>
      <c r="MA19" s="4">
        <v>4130</v>
      </c>
      <c r="MB19" s="4" t="s">
        <v>14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0</v>
      </c>
      <c r="MP19" s="4"/>
      <c r="MQ19" s="4">
        <v>4130</v>
      </c>
      <c r="MR19" s="4" t="s">
        <v>14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0</v>
      </c>
      <c r="ND19" s="4">
        <v>0</v>
      </c>
      <c r="NE19" s="4">
        <v>0</v>
      </c>
      <c r="NF19" s="4"/>
      <c r="NG19" s="4">
        <v>4130</v>
      </c>
      <c r="NH19" s="4" t="s">
        <v>14</v>
      </c>
      <c r="NI19" s="4">
        <v>0</v>
      </c>
      <c r="NJ19" s="4">
        <v>0</v>
      </c>
      <c r="NK19" s="4">
        <v>0</v>
      </c>
      <c r="NL19" s="4">
        <v>0</v>
      </c>
      <c r="NM19" s="4">
        <v>0</v>
      </c>
      <c r="NN19" s="4">
        <v>0</v>
      </c>
      <c r="NO19" s="4">
        <v>0</v>
      </c>
      <c r="NP19" s="4">
        <v>0</v>
      </c>
      <c r="NQ19" s="4">
        <v>0</v>
      </c>
      <c r="NR19" s="4">
        <v>0</v>
      </c>
      <c r="NS19" s="4">
        <v>0</v>
      </c>
      <c r="NT19" s="4">
        <v>0</v>
      </c>
      <c r="NU19" s="4">
        <v>0</v>
      </c>
    </row>
    <row r="20" spans="2:385" x14ac:dyDescent="0.2">
      <c r="B20">
        <f t="shared" si="48"/>
        <v>10</v>
      </c>
      <c r="C20" s="4">
        <v>4135</v>
      </c>
      <c r="D20" s="4" t="s">
        <v>15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/>
      <c r="S20" s="4">
        <v>4135</v>
      </c>
      <c r="T20" s="4" t="s">
        <v>15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/>
      <c r="AI20" s="4">
        <v>4135</v>
      </c>
      <c r="AJ20" s="4" t="s">
        <v>15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/>
      <c r="AY20" s="4">
        <v>4135</v>
      </c>
      <c r="AZ20" s="4" t="s">
        <v>15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/>
      <c r="BO20" s="4">
        <v>4135</v>
      </c>
      <c r="BP20" s="4" t="s">
        <v>15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/>
      <c r="CE20" s="4">
        <v>4135</v>
      </c>
      <c r="CF20" s="4" t="s">
        <v>15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/>
      <c r="CU20" s="4">
        <v>4135</v>
      </c>
      <c r="CV20" s="4" t="s">
        <v>15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/>
      <c r="DK20" s="4">
        <v>4135</v>
      </c>
      <c r="DL20" s="4" t="s">
        <v>15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/>
      <c r="EA20" s="4">
        <v>4135</v>
      </c>
      <c r="EB20" s="4" t="s">
        <v>15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/>
      <c r="EQ20" s="4">
        <v>4135</v>
      </c>
      <c r="ER20" s="4" t="s">
        <v>15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/>
      <c r="FG20" s="4">
        <v>4135</v>
      </c>
      <c r="FH20" s="4" t="s">
        <v>15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/>
      <c r="FW20" s="4">
        <v>4135</v>
      </c>
      <c r="FX20" s="4" t="s">
        <v>15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/>
      <c r="GM20" s="4">
        <v>4135</v>
      </c>
      <c r="GN20" s="4" t="s">
        <v>15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/>
      <c r="HC20" s="4">
        <v>4135</v>
      </c>
      <c r="HD20" s="4" t="s">
        <v>15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/>
      <c r="HS20" s="4">
        <v>4135</v>
      </c>
      <c r="HT20" s="4" t="s">
        <v>15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/>
      <c r="II20" s="4">
        <v>4135</v>
      </c>
      <c r="IJ20" s="4" t="s">
        <v>15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/>
      <c r="IY20" s="4">
        <v>4135</v>
      </c>
      <c r="IZ20" s="4" t="s">
        <v>15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/>
      <c r="JO20" s="4">
        <v>4135</v>
      </c>
      <c r="JP20" s="4" t="s">
        <v>15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/>
      <c r="KE20" s="4">
        <v>4135</v>
      </c>
      <c r="KF20" s="4" t="s">
        <v>15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/>
      <c r="KU20" s="4">
        <v>4135</v>
      </c>
      <c r="KV20" s="4" t="s">
        <v>15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/>
      <c r="LK20" s="4">
        <v>4135</v>
      </c>
      <c r="LL20" s="4" t="s">
        <v>15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/>
      <c r="MA20" s="4">
        <v>4135</v>
      </c>
      <c r="MB20" s="4" t="s">
        <v>15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0</v>
      </c>
      <c r="MP20" s="4"/>
      <c r="MQ20" s="4">
        <v>4135</v>
      </c>
      <c r="MR20" s="4" t="s">
        <v>15</v>
      </c>
      <c r="MS20" s="4">
        <v>0</v>
      </c>
      <c r="MT20" s="4">
        <v>0</v>
      </c>
      <c r="MU20" s="4">
        <v>0</v>
      </c>
      <c r="MV20" s="4">
        <v>0</v>
      </c>
      <c r="MW20" s="4">
        <v>0</v>
      </c>
      <c r="MX20" s="4">
        <v>0</v>
      </c>
      <c r="MY20" s="4">
        <v>0</v>
      </c>
      <c r="MZ20" s="4">
        <v>0</v>
      </c>
      <c r="NA20" s="4">
        <v>0</v>
      </c>
      <c r="NB20" s="4">
        <v>0</v>
      </c>
      <c r="NC20" s="4">
        <v>0</v>
      </c>
      <c r="ND20" s="4">
        <v>0</v>
      </c>
      <c r="NE20" s="4">
        <v>0</v>
      </c>
      <c r="NF20" s="4"/>
      <c r="NG20" s="4">
        <v>4135</v>
      </c>
      <c r="NH20" s="4" t="s">
        <v>15</v>
      </c>
      <c r="NI20" s="4">
        <v>0</v>
      </c>
      <c r="NJ20" s="4">
        <v>0</v>
      </c>
      <c r="NK20" s="4">
        <v>0</v>
      </c>
      <c r="NL20" s="4">
        <v>0</v>
      </c>
      <c r="NM20" s="4">
        <v>0</v>
      </c>
      <c r="NN20" s="4">
        <v>0</v>
      </c>
      <c r="NO20" s="4">
        <v>0</v>
      </c>
      <c r="NP20" s="4">
        <v>0</v>
      </c>
      <c r="NQ20" s="4">
        <v>0</v>
      </c>
      <c r="NR20" s="4">
        <v>0</v>
      </c>
      <c r="NS20" s="4">
        <v>0</v>
      </c>
      <c r="NT20" s="4">
        <v>0</v>
      </c>
      <c r="NU20" s="4">
        <v>0</v>
      </c>
    </row>
    <row r="21" spans="2:385" x14ac:dyDescent="0.2">
      <c r="B21">
        <f t="shared" si="48"/>
        <v>11</v>
      </c>
      <c r="C21" s="4">
        <v>4140</v>
      </c>
      <c r="D21" s="4" t="s">
        <v>16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/>
      <c r="S21" s="4">
        <v>4140</v>
      </c>
      <c r="T21" s="4" t="s">
        <v>16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/>
      <c r="AI21" s="4">
        <v>4140</v>
      </c>
      <c r="AJ21" s="4" t="s">
        <v>16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/>
      <c r="AY21" s="4">
        <v>4140</v>
      </c>
      <c r="AZ21" s="4" t="s">
        <v>16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/>
      <c r="BO21" s="4">
        <v>4140</v>
      </c>
      <c r="BP21" s="4" t="s">
        <v>16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/>
      <c r="CE21" s="4">
        <v>4140</v>
      </c>
      <c r="CF21" s="4" t="s">
        <v>16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/>
      <c r="CU21" s="4">
        <v>4140</v>
      </c>
      <c r="CV21" s="4" t="s">
        <v>16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/>
      <c r="DK21" s="4">
        <v>4140</v>
      </c>
      <c r="DL21" s="4" t="s">
        <v>16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/>
      <c r="EA21" s="4">
        <v>4140</v>
      </c>
      <c r="EB21" s="4" t="s">
        <v>16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/>
      <c r="EQ21" s="4">
        <v>4140</v>
      </c>
      <c r="ER21" s="4" t="s">
        <v>16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/>
      <c r="FG21" s="4">
        <v>4140</v>
      </c>
      <c r="FH21" s="4" t="s">
        <v>16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/>
      <c r="FW21" s="4">
        <v>4140</v>
      </c>
      <c r="FX21" s="4" t="s">
        <v>16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/>
      <c r="GM21" s="4">
        <v>4140</v>
      </c>
      <c r="GN21" s="4" t="s">
        <v>16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/>
      <c r="HC21" s="4">
        <v>4140</v>
      </c>
      <c r="HD21" s="4" t="s">
        <v>16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/>
      <c r="HS21" s="4">
        <v>4140</v>
      </c>
      <c r="HT21" s="4" t="s">
        <v>16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/>
      <c r="II21" s="4">
        <v>4140</v>
      </c>
      <c r="IJ21" s="4" t="s">
        <v>16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/>
      <c r="IY21" s="4">
        <v>4140</v>
      </c>
      <c r="IZ21" s="4" t="s">
        <v>16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/>
      <c r="JO21" s="4">
        <v>4140</v>
      </c>
      <c r="JP21" s="4" t="s">
        <v>16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/>
      <c r="KE21" s="4">
        <v>4140</v>
      </c>
      <c r="KF21" s="4" t="s">
        <v>16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/>
      <c r="KU21" s="4">
        <v>4140</v>
      </c>
      <c r="KV21" s="4" t="s">
        <v>16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/>
      <c r="LK21" s="4">
        <v>4140</v>
      </c>
      <c r="LL21" s="4" t="s">
        <v>16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/>
      <c r="MA21" s="4">
        <v>4140</v>
      </c>
      <c r="MB21" s="4" t="s">
        <v>16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0</v>
      </c>
      <c r="MP21" s="4"/>
      <c r="MQ21" s="4">
        <v>4140</v>
      </c>
      <c r="MR21" s="4" t="s">
        <v>16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0</v>
      </c>
      <c r="NA21" s="4">
        <v>0</v>
      </c>
      <c r="NB21" s="4">
        <v>0</v>
      </c>
      <c r="NC21" s="4">
        <v>0</v>
      </c>
      <c r="ND21" s="4">
        <v>0</v>
      </c>
      <c r="NE21" s="4">
        <v>0</v>
      </c>
      <c r="NF21" s="4"/>
      <c r="NG21" s="4">
        <v>4140</v>
      </c>
      <c r="NH21" s="4" t="s">
        <v>16</v>
      </c>
      <c r="NI21" s="4">
        <v>0</v>
      </c>
      <c r="NJ21" s="4">
        <v>0</v>
      </c>
      <c r="NK21" s="4">
        <v>0</v>
      </c>
      <c r="NL21" s="4">
        <v>0</v>
      </c>
      <c r="NM21" s="4">
        <v>0</v>
      </c>
      <c r="NN21" s="4">
        <v>0</v>
      </c>
      <c r="NO21" s="4">
        <v>0</v>
      </c>
      <c r="NP21" s="4">
        <v>0</v>
      </c>
      <c r="NQ21" s="4">
        <v>0</v>
      </c>
      <c r="NR21" s="4">
        <v>0</v>
      </c>
      <c r="NS21" s="4">
        <v>0</v>
      </c>
      <c r="NT21" s="4">
        <v>0</v>
      </c>
      <c r="NU21" s="4">
        <v>0</v>
      </c>
    </row>
    <row r="22" spans="2:385" x14ac:dyDescent="0.2">
      <c r="B22">
        <f t="shared" si="48"/>
        <v>12</v>
      </c>
      <c r="C22" s="4">
        <v>4145</v>
      </c>
      <c r="D22" s="4" t="s">
        <v>17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/>
      <c r="S22" s="4">
        <v>4145</v>
      </c>
      <c r="T22" s="4" t="s">
        <v>17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/>
      <c r="AI22" s="4">
        <v>4145</v>
      </c>
      <c r="AJ22" s="4" t="s">
        <v>17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/>
      <c r="AY22" s="4">
        <v>4145</v>
      </c>
      <c r="AZ22" s="4" t="s">
        <v>17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/>
      <c r="BO22" s="4">
        <v>4145</v>
      </c>
      <c r="BP22" s="4" t="s">
        <v>17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/>
      <c r="CE22" s="4">
        <v>4145</v>
      </c>
      <c r="CF22" s="4" t="s">
        <v>17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/>
      <c r="CU22" s="4">
        <v>4145</v>
      </c>
      <c r="CV22" s="4" t="s">
        <v>17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/>
      <c r="DK22" s="4">
        <v>4145</v>
      </c>
      <c r="DL22" s="4" t="s">
        <v>17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/>
      <c r="EA22" s="4">
        <v>4145</v>
      </c>
      <c r="EB22" s="4" t="s">
        <v>17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/>
      <c r="EQ22" s="4">
        <v>4145</v>
      </c>
      <c r="ER22" s="4" t="s">
        <v>17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/>
      <c r="FG22" s="4">
        <v>4145</v>
      </c>
      <c r="FH22" s="4" t="s">
        <v>17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/>
      <c r="FW22" s="4">
        <v>4145</v>
      </c>
      <c r="FX22" s="4" t="s">
        <v>17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/>
      <c r="GM22" s="4">
        <v>4145</v>
      </c>
      <c r="GN22" s="4" t="s">
        <v>17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/>
      <c r="HC22" s="4">
        <v>4145</v>
      </c>
      <c r="HD22" s="4" t="s">
        <v>17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/>
      <c r="HS22" s="4">
        <v>4145</v>
      </c>
      <c r="HT22" s="4" t="s">
        <v>17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/>
      <c r="II22" s="4">
        <v>4145</v>
      </c>
      <c r="IJ22" s="4" t="s">
        <v>17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/>
      <c r="IY22" s="4">
        <v>4145</v>
      </c>
      <c r="IZ22" s="4" t="s">
        <v>17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/>
      <c r="JO22" s="4">
        <v>4145</v>
      </c>
      <c r="JP22" s="4" t="s">
        <v>17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/>
      <c r="KE22" s="4">
        <v>4145</v>
      </c>
      <c r="KF22" s="4" t="s">
        <v>17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/>
      <c r="KU22" s="4">
        <v>4145</v>
      </c>
      <c r="KV22" s="4" t="s">
        <v>17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/>
      <c r="LK22" s="4">
        <v>4145</v>
      </c>
      <c r="LL22" s="4" t="s">
        <v>17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/>
      <c r="MA22" s="4">
        <v>4145</v>
      </c>
      <c r="MB22" s="4" t="s">
        <v>17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/>
      <c r="MQ22" s="4">
        <v>4145</v>
      </c>
      <c r="MR22" s="4" t="s">
        <v>17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  <c r="ND22" s="4">
        <v>0</v>
      </c>
      <c r="NE22" s="4">
        <v>0</v>
      </c>
      <c r="NF22" s="4"/>
      <c r="NG22" s="4">
        <v>4145</v>
      </c>
      <c r="NH22" s="4" t="s">
        <v>17</v>
      </c>
      <c r="NI22" s="4">
        <v>0</v>
      </c>
      <c r="NJ22" s="4">
        <v>0</v>
      </c>
      <c r="NK22" s="4">
        <v>0</v>
      </c>
      <c r="NL22" s="4">
        <v>0</v>
      </c>
      <c r="NM22" s="4">
        <v>0</v>
      </c>
      <c r="NN22" s="4">
        <v>0</v>
      </c>
      <c r="NO22" s="4">
        <v>0</v>
      </c>
      <c r="NP22" s="4">
        <v>0</v>
      </c>
      <c r="NQ22" s="4">
        <v>0</v>
      </c>
      <c r="NR22" s="4">
        <v>0</v>
      </c>
      <c r="NS22" s="4">
        <v>0</v>
      </c>
      <c r="NT22" s="4">
        <v>0</v>
      </c>
      <c r="NU22" s="4">
        <v>0</v>
      </c>
    </row>
    <row r="23" spans="2:385" x14ac:dyDescent="0.2">
      <c r="B23">
        <f t="shared" si="48"/>
        <v>13</v>
      </c>
      <c r="C23" s="4">
        <v>4150</v>
      </c>
      <c r="D23" s="4" t="s">
        <v>18</v>
      </c>
      <c r="E23" s="4">
        <v>554.5</v>
      </c>
      <c r="F23" s="4">
        <v>492.78</v>
      </c>
      <c r="G23" s="4">
        <v>485.41</v>
      </c>
      <c r="H23" s="4">
        <v>2168.8200000000002</v>
      </c>
      <c r="I23" s="4">
        <v>289</v>
      </c>
      <c r="J23" s="4">
        <v>2054.5</v>
      </c>
      <c r="K23" s="4">
        <v>9</v>
      </c>
      <c r="L23" s="4">
        <v>-2700</v>
      </c>
      <c r="M23" s="4">
        <v>0</v>
      </c>
      <c r="N23" s="4">
        <v>0</v>
      </c>
      <c r="O23" s="4">
        <v>0</v>
      </c>
      <c r="P23" s="4">
        <v>0</v>
      </c>
      <c r="Q23" s="4">
        <v>3354.01</v>
      </c>
      <c r="R23" s="4"/>
      <c r="S23" s="4">
        <v>4150</v>
      </c>
      <c r="T23" s="4" t="s">
        <v>18</v>
      </c>
      <c r="U23" s="4">
        <v>429.25</v>
      </c>
      <c r="V23" s="4">
        <v>933</v>
      </c>
      <c r="W23" s="4">
        <v>-881.25</v>
      </c>
      <c r="X23" s="4">
        <v>2477.67</v>
      </c>
      <c r="Y23" s="4">
        <v>-1511</v>
      </c>
      <c r="Z23" s="4">
        <v>-177.24</v>
      </c>
      <c r="AA23" s="4">
        <v>213.35</v>
      </c>
      <c r="AB23" s="4">
        <v>-1808.35</v>
      </c>
      <c r="AC23" s="4">
        <v>0</v>
      </c>
      <c r="AD23" s="4">
        <v>0</v>
      </c>
      <c r="AE23" s="4">
        <v>0</v>
      </c>
      <c r="AF23" s="4">
        <v>0</v>
      </c>
      <c r="AG23" s="4">
        <v>-324.57</v>
      </c>
      <c r="AH23" s="4"/>
      <c r="AI23" s="4">
        <v>4150</v>
      </c>
      <c r="AJ23" s="4" t="s">
        <v>18</v>
      </c>
      <c r="AK23" s="4">
        <v>441</v>
      </c>
      <c r="AL23" s="4">
        <v>0</v>
      </c>
      <c r="AM23" s="4">
        <v>557</v>
      </c>
      <c r="AN23" s="4">
        <v>-635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363</v>
      </c>
      <c r="AX23" s="4"/>
      <c r="AY23" s="4">
        <v>4150</v>
      </c>
      <c r="AZ23" s="4" t="s">
        <v>18</v>
      </c>
      <c r="BA23" s="4">
        <v>0</v>
      </c>
      <c r="BB23" s="4">
        <v>319</v>
      </c>
      <c r="BC23" s="4">
        <v>-215</v>
      </c>
      <c r="BD23" s="4">
        <v>85.7</v>
      </c>
      <c r="BE23" s="4">
        <v>-1</v>
      </c>
      <c r="BF23" s="4">
        <v>-22.3</v>
      </c>
      <c r="BG23" s="4">
        <v>509</v>
      </c>
      <c r="BH23" s="4">
        <v>-810</v>
      </c>
      <c r="BI23" s="4">
        <v>0</v>
      </c>
      <c r="BJ23" s="4">
        <v>0</v>
      </c>
      <c r="BK23" s="4">
        <v>0</v>
      </c>
      <c r="BL23" s="4">
        <v>0</v>
      </c>
      <c r="BM23" s="4">
        <v>-134.6</v>
      </c>
      <c r="BN23" s="4"/>
      <c r="BO23" s="4">
        <v>4150</v>
      </c>
      <c r="BP23" s="4" t="s">
        <v>18</v>
      </c>
      <c r="BQ23" s="4">
        <v>101</v>
      </c>
      <c r="BR23" s="4">
        <v>0</v>
      </c>
      <c r="BS23" s="4">
        <v>-964</v>
      </c>
      <c r="BT23" s="4">
        <v>201</v>
      </c>
      <c r="BU23" s="4">
        <v>20</v>
      </c>
      <c r="BV23" s="4">
        <v>215.1</v>
      </c>
      <c r="BW23" s="4">
        <v>-50</v>
      </c>
      <c r="BX23" s="4">
        <v>-675</v>
      </c>
      <c r="BY23" s="4">
        <v>0</v>
      </c>
      <c r="BZ23" s="4">
        <v>0</v>
      </c>
      <c r="CA23" s="4">
        <v>0</v>
      </c>
      <c r="CB23" s="4">
        <v>0</v>
      </c>
      <c r="CC23" s="4">
        <v>-1151.9000000000001</v>
      </c>
      <c r="CD23" s="4"/>
      <c r="CE23" s="4">
        <v>4150</v>
      </c>
      <c r="CF23" s="4" t="s">
        <v>18</v>
      </c>
      <c r="CG23" s="4">
        <v>-1450</v>
      </c>
      <c r="CH23" s="4">
        <v>3127.1</v>
      </c>
      <c r="CI23" s="4">
        <v>-828.4</v>
      </c>
      <c r="CJ23" s="4">
        <v>-466.5</v>
      </c>
      <c r="CK23" s="4">
        <v>1115</v>
      </c>
      <c r="CL23" s="4">
        <v>-1386.1</v>
      </c>
      <c r="CM23" s="4">
        <v>795.71</v>
      </c>
      <c r="CN23" s="4">
        <v>-174</v>
      </c>
      <c r="CO23" s="4">
        <v>0</v>
      </c>
      <c r="CP23" s="4">
        <v>0</v>
      </c>
      <c r="CQ23" s="4">
        <v>0</v>
      </c>
      <c r="CR23" s="4">
        <v>0</v>
      </c>
      <c r="CS23" s="4">
        <v>732.81</v>
      </c>
      <c r="CT23" s="4"/>
      <c r="CU23" s="4">
        <v>4150</v>
      </c>
      <c r="CV23" s="4" t="s">
        <v>18</v>
      </c>
      <c r="CW23" s="4">
        <v>-64</v>
      </c>
      <c r="CX23" s="4">
        <v>79</v>
      </c>
      <c r="CY23" s="4">
        <v>-195</v>
      </c>
      <c r="CZ23" s="4">
        <v>-7.5</v>
      </c>
      <c r="DA23" s="4">
        <v>195</v>
      </c>
      <c r="DB23" s="4">
        <v>-195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-187.5</v>
      </c>
      <c r="DJ23" s="4"/>
      <c r="DK23" s="4">
        <v>4150</v>
      </c>
      <c r="DL23" s="4" t="s">
        <v>18</v>
      </c>
      <c r="DM23" s="4">
        <v>0</v>
      </c>
      <c r="DN23" s="4">
        <v>110</v>
      </c>
      <c r="DO23" s="4">
        <v>52</v>
      </c>
      <c r="DP23" s="4">
        <v>-143</v>
      </c>
      <c r="DQ23" s="4">
        <v>86</v>
      </c>
      <c r="DR23" s="4">
        <v>0</v>
      </c>
      <c r="DS23" s="4">
        <v>-5</v>
      </c>
      <c r="DT23" s="4">
        <v>88</v>
      </c>
      <c r="DU23" s="4">
        <v>0</v>
      </c>
      <c r="DV23" s="4">
        <v>0</v>
      </c>
      <c r="DW23" s="4">
        <v>0</v>
      </c>
      <c r="DX23" s="4">
        <v>-100</v>
      </c>
      <c r="DY23" s="4">
        <v>88</v>
      </c>
      <c r="DZ23" s="4"/>
      <c r="EA23" s="4">
        <v>4150</v>
      </c>
      <c r="EB23" s="4" t="s">
        <v>18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/>
      <c r="EQ23" s="4">
        <v>4150</v>
      </c>
      <c r="ER23" s="4" t="s">
        <v>18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8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8</v>
      </c>
      <c r="FF23" s="4"/>
      <c r="FG23" s="4">
        <v>4150</v>
      </c>
      <c r="FH23" s="4" t="s">
        <v>18</v>
      </c>
      <c r="FI23" s="4">
        <v>2307</v>
      </c>
      <c r="FJ23" s="4">
        <v>-1873.8</v>
      </c>
      <c r="FK23" s="4">
        <v>71</v>
      </c>
      <c r="FL23" s="4">
        <v>147</v>
      </c>
      <c r="FM23" s="4">
        <v>-70</v>
      </c>
      <c r="FN23" s="4">
        <v>-99.2</v>
      </c>
      <c r="FO23" s="4">
        <v>2402</v>
      </c>
      <c r="FP23" s="4">
        <v>-2300</v>
      </c>
      <c r="FQ23" s="4">
        <v>0</v>
      </c>
      <c r="FR23" s="4">
        <v>0</v>
      </c>
      <c r="FS23" s="4">
        <v>0</v>
      </c>
      <c r="FT23" s="4">
        <v>0</v>
      </c>
      <c r="FU23" s="4">
        <v>584</v>
      </c>
      <c r="FV23" s="4"/>
      <c r="FW23" s="4">
        <v>4150</v>
      </c>
      <c r="FX23" s="4" t="s">
        <v>18</v>
      </c>
      <c r="FY23" s="4">
        <v>-75</v>
      </c>
      <c r="FZ23" s="4">
        <v>-75</v>
      </c>
      <c r="GA23" s="4">
        <v>-75</v>
      </c>
      <c r="GB23" s="4">
        <v>-75</v>
      </c>
      <c r="GC23" s="4">
        <v>-49.15</v>
      </c>
      <c r="GD23" s="4">
        <v>0</v>
      </c>
      <c r="GE23" s="4">
        <v>314</v>
      </c>
      <c r="GF23" s="4">
        <v>-314</v>
      </c>
      <c r="GG23" s="4">
        <v>0</v>
      </c>
      <c r="GH23" s="4">
        <v>0</v>
      </c>
      <c r="GI23" s="4">
        <v>0</v>
      </c>
      <c r="GJ23" s="4">
        <v>0</v>
      </c>
      <c r="GK23" s="4">
        <v>-349.15</v>
      </c>
      <c r="GL23" s="4"/>
      <c r="GM23" s="4">
        <v>4150</v>
      </c>
      <c r="GN23" s="4" t="s">
        <v>18</v>
      </c>
      <c r="GO23" s="4">
        <v>170</v>
      </c>
      <c r="GP23" s="4">
        <v>100</v>
      </c>
      <c r="GQ23" s="4">
        <v>1150</v>
      </c>
      <c r="GR23" s="4">
        <v>-1446.6</v>
      </c>
      <c r="GS23" s="4">
        <v>-350.4</v>
      </c>
      <c r="GT23" s="4">
        <v>-1690</v>
      </c>
      <c r="GU23" s="4">
        <v>417</v>
      </c>
      <c r="GV23" s="4">
        <v>-719</v>
      </c>
      <c r="GW23" s="4">
        <v>0</v>
      </c>
      <c r="GX23" s="4">
        <v>0</v>
      </c>
      <c r="GY23" s="4">
        <v>0</v>
      </c>
      <c r="GZ23" s="4">
        <v>0</v>
      </c>
      <c r="HA23" s="4">
        <v>-2369</v>
      </c>
      <c r="HB23" s="4"/>
      <c r="HC23" s="4">
        <v>4150</v>
      </c>
      <c r="HD23" s="4" t="s">
        <v>18</v>
      </c>
      <c r="HE23" s="4">
        <v>0</v>
      </c>
      <c r="HF23" s="4">
        <v>1301</v>
      </c>
      <c r="HG23" s="4">
        <v>-1406</v>
      </c>
      <c r="HH23" s="4">
        <v>-40.549999999999997</v>
      </c>
      <c r="HI23" s="4">
        <v>147.44999999999999</v>
      </c>
      <c r="HJ23" s="4">
        <v>419.55</v>
      </c>
      <c r="HK23" s="4">
        <v>647</v>
      </c>
      <c r="HL23" s="4">
        <v>-707</v>
      </c>
      <c r="HM23" s="4">
        <v>0</v>
      </c>
      <c r="HN23" s="4">
        <v>0</v>
      </c>
      <c r="HO23" s="4">
        <v>0</v>
      </c>
      <c r="HP23" s="4">
        <v>0</v>
      </c>
      <c r="HQ23" s="4">
        <v>361.45</v>
      </c>
      <c r="HR23" s="4"/>
      <c r="HS23" s="4">
        <v>4150</v>
      </c>
      <c r="HT23" s="4" t="s">
        <v>18</v>
      </c>
      <c r="HU23" s="4">
        <v>-696</v>
      </c>
      <c r="HV23" s="4">
        <v>25</v>
      </c>
      <c r="HW23" s="4">
        <v>2064.62</v>
      </c>
      <c r="HX23" s="4">
        <v>-2016.32</v>
      </c>
      <c r="HY23" s="4">
        <v>579.5</v>
      </c>
      <c r="HZ23" s="4">
        <v>61.8</v>
      </c>
      <c r="IA23" s="4">
        <v>790.2</v>
      </c>
      <c r="IB23" s="4">
        <v>-2079.1</v>
      </c>
      <c r="IC23" s="4">
        <v>0</v>
      </c>
      <c r="ID23" s="4">
        <v>0</v>
      </c>
      <c r="IE23" s="4">
        <v>0</v>
      </c>
      <c r="IF23" s="4">
        <v>0</v>
      </c>
      <c r="IG23" s="4">
        <v>-1270.3</v>
      </c>
      <c r="IH23" s="4"/>
      <c r="II23" s="4">
        <v>4150</v>
      </c>
      <c r="IJ23" s="4" t="s">
        <v>18</v>
      </c>
      <c r="IK23" s="4">
        <v>50</v>
      </c>
      <c r="IL23" s="4">
        <v>91</v>
      </c>
      <c r="IM23" s="4">
        <v>201</v>
      </c>
      <c r="IN23" s="4">
        <v>237.85</v>
      </c>
      <c r="IO23" s="4">
        <v>254.45</v>
      </c>
      <c r="IP23" s="4">
        <v>-250</v>
      </c>
      <c r="IQ23" s="4">
        <v>-91</v>
      </c>
      <c r="IR23" s="4">
        <v>18.760000000000002</v>
      </c>
      <c r="IS23" s="4">
        <v>0</v>
      </c>
      <c r="IT23" s="4">
        <v>0</v>
      </c>
      <c r="IU23" s="4">
        <v>0</v>
      </c>
      <c r="IV23" s="4">
        <v>0</v>
      </c>
      <c r="IW23" s="4">
        <v>512.05999999999995</v>
      </c>
      <c r="IX23" s="4"/>
      <c r="IY23" s="4">
        <v>4150</v>
      </c>
      <c r="IZ23" s="4" t="s">
        <v>18</v>
      </c>
      <c r="JA23" s="4">
        <v>0</v>
      </c>
      <c r="JB23" s="4">
        <v>155</v>
      </c>
      <c r="JC23" s="4">
        <v>-241.1</v>
      </c>
      <c r="JD23" s="4">
        <v>-525.5</v>
      </c>
      <c r="JE23" s="4">
        <v>-242.15</v>
      </c>
      <c r="JF23" s="4">
        <v>646</v>
      </c>
      <c r="JG23" s="4">
        <v>521</v>
      </c>
      <c r="JH23" s="4">
        <v>-219</v>
      </c>
      <c r="JI23" s="4">
        <v>0</v>
      </c>
      <c r="JJ23" s="4">
        <v>0</v>
      </c>
      <c r="JK23" s="4">
        <v>0</v>
      </c>
      <c r="JL23" s="4">
        <v>0</v>
      </c>
      <c r="JM23" s="4">
        <v>94.25</v>
      </c>
      <c r="JN23" s="4"/>
      <c r="JO23" s="4">
        <v>4150</v>
      </c>
      <c r="JP23" s="4" t="s">
        <v>18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/>
      <c r="KE23" s="4">
        <v>4150</v>
      </c>
      <c r="KF23" s="4" t="s">
        <v>18</v>
      </c>
      <c r="KG23" s="4">
        <v>-491</v>
      </c>
      <c r="KH23" s="4">
        <v>-491</v>
      </c>
      <c r="KI23" s="4">
        <v>-491</v>
      </c>
      <c r="KJ23" s="4">
        <v>-491</v>
      </c>
      <c r="KK23" s="4">
        <v>-641</v>
      </c>
      <c r="KL23" s="4">
        <v>-591</v>
      </c>
      <c r="KM23" s="4">
        <v>-171</v>
      </c>
      <c r="KN23" s="4">
        <v>-212</v>
      </c>
      <c r="KO23" s="4">
        <v>0</v>
      </c>
      <c r="KP23" s="4">
        <v>0</v>
      </c>
      <c r="KQ23" s="4">
        <v>0</v>
      </c>
      <c r="KR23" s="4">
        <v>0</v>
      </c>
      <c r="KS23" s="4">
        <v>-3579</v>
      </c>
      <c r="KT23" s="4"/>
      <c r="KU23" s="4">
        <v>4150</v>
      </c>
      <c r="KV23" s="4" t="s">
        <v>18</v>
      </c>
      <c r="KW23" s="4">
        <v>0</v>
      </c>
      <c r="KX23" s="4">
        <v>2500</v>
      </c>
      <c r="KY23" s="4">
        <v>-2500</v>
      </c>
      <c r="KZ23" s="4">
        <v>0</v>
      </c>
      <c r="LA23" s="4">
        <v>0</v>
      </c>
      <c r="LB23" s="4">
        <v>0</v>
      </c>
      <c r="LC23" s="4">
        <v>0</v>
      </c>
      <c r="LD23" s="4">
        <v>40</v>
      </c>
      <c r="LE23" s="4">
        <v>0</v>
      </c>
      <c r="LF23" s="4">
        <v>0</v>
      </c>
      <c r="LG23" s="4">
        <v>0</v>
      </c>
      <c r="LH23" s="4">
        <v>0</v>
      </c>
      <c r="LI23" s="4">
        <v>40</v>
      </c>
      <c r="LJ23" s="4"/>
      <c r="LK23" s="4">
        <v>4150</v>
      </c>
      <c r="LL23" s="4" t="s">
        <v>18</v>
      </c>
      <c r="LM23" s="4">
        <v>0</v>
      </c>
      <c r="LN23" s="4">
        <v>-103.55</v>
      </c>
      <c r="LO23" s="4">
        <v>47.55</v>
      </c>
      <c r="LP23" s="4">
        <v>2774</v>
      </c>
      <c r="LQ23" s="4">
        <v>-943</v>
      </c>
      <c r="LR23" s="4">
        <v>-2878</v>
      </c>
      <c r="LS23" s="4">
        <v>-600.54999999999995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-1703.55</v>
      </c>
      <c r="LZ23" s="4"/>
      <c r="MA23" s="4">
        <v>4150</v>
      </c>
      <c r="MB23" s="4" t="s">
        <v>18</v>
      </c>
      <c r="MC23" s="4">
        <v>3</v>
      </c>
      <c r="MD23" s="4">
        <v>3</v>
      </c>
      <c r="ME23" s="4">
        <v>-6</v>
      </c>
      <c r="MF23" s="4">
        <v>1000</v>
      </c>
      <c r="MG23" s="4">
        <v>-1000</v>
      </c>
      <c r="MH23" s="4">
        <v>0</v>
      </c>
      <c r="MI23" s="4">
        <v>900</v>
      </c>
      <c r="MJ23" s="4">
        <v>-900</v>
      </c>
      <c r="MK23" s="4">
        <v>0</v>
      </c>
      <c r="ML23" s="4">
        <v>0</v>
      </c>
      <c r="MM23" s="4">
        <v>0</v>
      </c>
      <c r="MN23" s="4">
        <v>0</v>
      </c>
      <c r="MO23" s="4">
        <v>0</v>
      </c>
      <c r="MP23" s="4"/>
      <c r="MQ23" s="4">
        <v>4150</v>
      </c>
      <c r="MR23" s="4" t="s">
        <v>18</v>
      </c>
      <c r="MS23" s="4">
        <v>0</v>
      </c>
      <c r="MT23" s="4">
        <v>0</v>
      </c>
      <c r="MU23" s="4">
        <v>4</v>
      </c>
      <c r="MV23" s="4">
        <v>267</v>
      </c>
      <c r="MW23" s="4">
        <v>0</v>
      </c>
      <c r="MX23" s="4">
        <v>4</v>
      </c>
      <c r="MY23" s="4">
        <v>6</v>
      </c>
      <c r="MZ23" s="4">
        <v>-263</v>
      </c>
      <c r="NA23" s="4">
        <v>0</v>
      </c>
      <c r="NB23" s="4">
        <v>0</v>
      </c>
      <c r="NC23" s="4">
        <v>0</v>
      </c>
      <c r="ND23" s="4">
        <v>0</v>
      </c>
      <c r="NE23" s="4">
        <v>18</v>
      </c>
      <c r="NF23" s="4"/>
      <c r="NG23" s="4">
        <v>4150</v>
      </c>
      <c r="NH23" s="4" t="s">
        <v>18</v>
      </c>
      <c r="NI23" s="4">
        <v>0</v>
      </c>
      <c r="NJ23" s="4">
        <v>0</v>
      </c>
      <c r="NK23" s="4">
        <v>0</v>
      </c>
      <c r="NL23" s="4">
        <v>0</v>
      </c>
      <c r="NM23" s="4">
        <v>0</v>
      </c>
      <c r="NN23" s="4">
        <v>0</v>
      </c>
      <c r="NO23" s="4">
        <v>0</v>
      </c>
      <c r="NP23" s="4">
        <v>0</v>
      </c>
      <c r="NQ23" s="4">
        <v>0</v>
      </c>
      <c r="NR23" s="4">
        <v>0</v>
      </c>
      <c r="NS23" s="4">
        <v>0</v>
      </c>
      <c r="NT23" s="4">
        <v>0</v>
      </c>
      <c r="NU23" s="4">
        <v>0</v>
      </c>
    </row>
    <row r="24" spans="2:385" x14ac:dyDescent="0.2">
      <c r="B24">
        <f t="shared" si="48"/>
        <v>14</v>
      </c>
      <c r="C24" s="4">
        <v>4151</v>
      </c>
      <c r="D24" s="4" t="s">
        <v>19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/>
      <c r="S24" s="4">
        <v>4151</v>
      </c>
      <c r="T24" s="4" t="s">
        <v>19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/>
      <c r="AI24" s="4">
        <v>4151</v>
      </c>
      <c r="AJ24" s="4" t="s">
        <v>19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/>
      <c r="AY24" s="4">
        <v>4151</v>
      </c>
      <c r="AZ24" s="4" t="s">
        <v>19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/>
      <c r="BO24" s="4">
        <v>4151</v>
      </c>
      <c r="BP24" s="4" t="s">
        <v>19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/>
      <c r="CE24" s="4">
        <v>4151</v>
      </c>
      <c r="CF24" s="4" t="s">
        <v>19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/>
      <c r="CU24" s="4">
        <v>4151</v>
      </c>
      <c r="CV24" s="4" t="s">
        <v>19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/>
      <c r="DK24" s="4">
        <v>4151</v>
      </c>
      <c r="DL24" s="4" t="s">
        <v>19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/>
      <c r="EA24" s="4">
        <v>4151</v>
      </c>
      <c r="EB24" s="4" t="s">
        <v>19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/>
      <c r="EQ24" s="4">
        <v>4151</v>
      </c>
      <c r="ER24" s="4" t="s">
        <v>19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/>
      <c r="FG24" s="4">
        <v>4151</v>
      </c>
      <c r="FH24" s="4" t="s">
        <v>19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/>
      <c r="FW24" s="4">
        <v>4151</v>
      </c>
      <c r="FX24" s="4" t="s">
        <v>19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/>
      <c r="GM24" s="4">
        <v>4151</v>
      </c>
      <c r="GN24" s="4" t="s">
        <v>19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/>
      <c r="HC24" s="4">
        <v>4151</v>
      </c>
      <c r="HD24" s="4" t="s">
        <v>19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/>
      <c r="HS24" s="4">
        <v>4151</v>
      </c>
      <c r="HT24" s="4" t="s">
        <v>19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/>
      <c r="II24" s="4">
        <v>4151</v>
      </c>
      <c r="IJ24" s="4" t="s">
        <v>19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/>
      <c r="IY24" s="4">
        <v>4151</v>
      </c>
      <c r="IZ24" s="4" t="s">
        <v>19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/>
      <c r="JO24" s="4">
        <v>4151</v>
      </c>
      <c r="JP24" s="4" t="s">
        <v>19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0</v>
      </c>
      <c r="KD24" s="4"/>
      <c r="KE24" s="4">
        <v>4151</v>
      </c>
      <c r="KF24" s="4" t="s">
        <v>19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/>
      <c r="KU24" s="4">
        <v>4151</v>
      </c>
      <c r="KV24" s="4" t="s">
        <v>19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0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/>
      <c r="LK24" s="4">
        <v>4151</v>
      </c>
      <c r="LL24" s="4" t="s">
        <v>19</v>
      </c>
      <c r="LM24" s="4">
        <v>0</v>
      </c>
      <c r="LN24" s="4">
        <v>0</v>
      </c>
      <c r="LO24" s="4">
        <v>0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/>
      <c r="MA24" s="4">
        <v>4151</v>
      </c>
      <c r="MB24" s="4" t="s">
        <v>19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/>
      <c r="MQ24" s="4">
        <v>4151</v>
      </c>
      <c r="MR24" s="4" t="s">
        <v>19</v>
      </c>
      <c r="MS24" s="4">
        <v>0</v>
      </c>
      <c r="MT24" s="4">
        <v>0</v>
      </c>
      <c r="MU24" s="4">
        <v>0</v>
      </c>
      <c r="MV24" s="4">
        <v>0</v>
      </c>
      <c r="MW24" s="4">
        <v>0</v>
      </c>
      <c r="MX24" s="4">
        <v>0</v>
      </c>
      <c r="MY24" s="4">
        <v>0</v>
      </c>
      <c r="MZ24" s="4">
        <v>0</v>
      </c>
      <c r="NA24" s="4">
        <v>0</v>
      </c>
      <c r="NB24" s="4">
        <v>0</v>
      </c>
      <c r="NC24" s="4">
        <v>0</v>
      </c>
      <c r="ND24" s="4">
        <v>0</v>
      </c>
      <c r="NE24" s="4">
        <v>0</v>
      </c>
      <c r="NF24" s="4"/>
      <c r="NG24" s="4">
        <v>4151</v>
      </c>
      <c r="NH24" s="4" t="s">
        <v>19</v>
      </c>
      <c r="NI24" s="4">
        <v>0</v>
      </c>
      <c r="NJ24" s="4">
        <v>0</v>
      </c>
      <c r="NK24" s="4">
        <v>0</v>
      </c>
      <c r="NL24" s="4">
        <v>0</v>
      </c>
      <c r="NM24" s="4">
        <v>0</v>
      </c>
      <c r="NN24" s="4">
        <v>0</v>
      </c>
      <c r="NO24" s="4">
        <v>0</v>
      </c>
      <c r="NP24" s="4">
        <v>0</v>
      </c>
      <c r="NQ24" s="4">
        <v>0</v>
      </c>
      <c r="NR24" s="4">
        <v>0</v>
      </c>
      <c r="NS24" s="4">
        <v>0</v>
      </c>
      <c r="NT24" s="4">
        <v>0</v>
      </c>
      <c r="NU24" s="4">
        <v>0</v>
      </c>
    </row>
    <row r="25" spans="2:385" x14ac:dyDescent="0.2">
      <c r="B25">
        <f t="shared" si="48"/>
        <v>15</v>
      </c>
      <c r="C25" s="4" t="s">
        <v>2</v>
      </c>
      <c r="D25" s="4" t="s">
        <v>20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/>
      <c r="S25" s="4" t="s">
        <v>2</v>
      </c>
      <c r="T25" s="4" t="s">
        <v>20</v>
      </c>
      <c r="U25" s="4" t="s">
        <v>2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4" t="s">
        <v>2</v>
      </c>
      <c r="AB25" s="4" t="s">
        <v>2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/>
      <c r="AI25" s="4" t="s">
        <v>2</v>
      </c>
      <c r="AJ25" s="4" t="s">
        <v>20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  <c r="AP25" s="4" t="s">
        <v>2</v>
      </c>
      <c r="AQ25" s="4" t="s">
        <v>2</v>
      </c>
      <c r="AR25" s="4" t="s">
        <v>2</v>
      </c>
      <c r="AS25" s="4" t="s">
        <v>2</v>
      </c>
      <c r="AT25" s="4" t="s">
        <v>2</v>
      </c>
      <c r="AU25" s="4" t="s">
        <v>2</v>
      </c>
      <c r="AV25" s="4" t="s">
        <v>2</v>
      </c>
      <c r="AW25" s="4" t="s">
        <v>2</v>
      </c>
      <c r="AX25" s="4"/>
      <c r="AY25" s="4" t="s">
        <v>2</v>
      </c>
      <c r="AZ25" s="4" t="s">
        <v>20</v>
      </c>
      <c r="BA25" s="4" t="s">
        <v>2</v>
      </c>
      <c r="BB25" s="4" t="s">
        <v>2</v>
      </c>
      <c r="BC25" s="4" t="s">
        <v>2</v>
      </c>
      <c r="BD25" s="4" t="s">
        <v>2</v>
      </c>
      <c r="BE25" s="4" t="s">
        <v>2</v>
      </c>
      <c r="BF25" s="4" t="s">
        <v>2</v>
      </c>
      <c r="BG25" s="4" t="s">
        <v>2</v>
      </c>
      <c r="BH25" s="4" t="s">
        <v>2</v>
      </c>
      <c r="BI25" s="4" t="s">
        <v>2</v>
      </c>
      <c r="BJ25" s="4" t="s">
        <v>2</v>
      </c>
      <c r="BK25" s="4" t="s">
        <v>2</v>
      </c>
      <c r="BL25" s="4" t="s">
        <v>2</v>
      </c>
      <c r="BM25" s="4" t="s">
        <v>2</v>
      </c>
      <c r="BN25" s="4"/>
      <c r="BO25" s="4" t="s">
        <v>2</v>
      </c>
      <c r="BP25" s="4" t="s">
        <v>20</v>
      </c>
      <c r="BQ25" s="4" t="s">
        <v>2</v>
      </c>
      <c r="BR25" s="4" t="s">
        <v>2</v>
      </c>
      <c r="BS25" s="4" t="s">
        <v>2</v>
      </c>
      <c r="BT25" s="4" t="s">
        <v>2</v>
      </c>
      <c r="BU25" s="4" t="s">
        <v>2</v>
      </c>
      <c r="BV25" s="4" t="s">
        <v>2</v>
      </c>
      <c r="BW25" s="4" t="s">
        <v>2</v>
      </c>
      <c r="BX25" s="4" t="s">
        <v>2</v>
      </c>
      <c r="BY25" s="4" t="s">
        <v>2</v>
      </c>
      <c r="BZ25" s="4" t="s">
        <v>2</v>
      </c>
      <c r="CA25" s="4" t="s">
        <v>2</v>
      </c>
      <c r="CB25" s="4" t="s">
        <v>2</v>
      </c>
      <c r="CC25" s="4" t="s">
        <v>2</v>
      </c>
      <c r="CD25" s="4"/>
      <c r="CE25" s="4" t="s">
        <v>2</v>
      </c>
      <c r="CF25" s="4" t="s">
        <v>20</v>
      </c>
      <c r="CG25" s="4" t="s">
        <v>2</v>
      </c>
      <c r="CH25" s="4" t="s">
        <v>2</v>
      </c>
      <c r="CI25" s="4" t="s">
        <v>2</v>
      </c>
      <c r="CJ25" s="4" t="s">
        <v>2</v>
      </c>
      <c r="CK25" s="4" t="s">
        <v>2</v>
      </c>
      <c r="CL25" s="4" t="s">
        <v>2</v>
      </c>
      <c r="CM25" s="4" t="s">
        <v>2</v>
      </c>
      <c r="CN25" s="4" t="s">
        <v>2</v>
      </c>
      <c r="CO25" s="4" t="s">
        <v>2</v>
      </c>
      <c r="CP25" s="4" t="s">
        <v>2</v>
      </c>
      <c r="CQ25" s="4" t="s">
        <v>2</v>
      </c>
      <c r="CR25" s="4" t="s">
        <v>2</v>
      </c>
      <c r="CS25" s="4" t="s">
        <v>2</v>
      </c>
      <c r="CT25" s="4"/>
      <c r="CU25" s="4" t="s">
        <v>2</v>
      </c>
      <c r="CV25" s="4" t="s">
        <v>20</v>
      </c>
      <c r="CW25" s="4" t="s">
        <v>2</v>
      </c>
      <c r="CX25" s="4" t="s">
        <v>2</v>
      </c>
      <c r="CY25" s="4" t="s">
        <v>2</v>
      </c>
      <c r="CZ25" s="4" t="s">
        <v>2</v>
      </c>
      <c r="DA25" s="4" t="s">
        <v>2</v>
      </c>
      <c r="DB25" s="4" t="s">
        <v>2</v>
      </c>
      <c r="DC25" s="4" t="s">
        <v>2</v>
      </c>
      <c r="DD25" s="4" t="s">
        <v>2</v>
      </c>
      <c r="DE25" s="4" t="s">
        <v>2</v>
      </c>
      <c r="DF25" s="4" t="s">
        <v>2</v>
      </c>
      <c r="DG25" s="4" t="s">
        <v>2</v>
      </c>
      <c r="DH25" s="4" t="s">
        <v>2</v>
      </c>
      <c r="DI25" s="4" t="s">
        <v>2</v>
      </c>
      <c r="DJ25" s="4"/>
      <c r="DK25" s="4" t="s">
        <v>2</v>
      </c>
      <c r="DL25" s="4" t="s">
        <v>20</v>
      </c>
      <c r="DM25" s="4" t="s">
        <v>2</v>
      </c>
      <c r="DN25" s="4" t="s">
        <v>2</v>
      </c>
      <c r="DO25" s="4" t="s">
        <v>2</v>
      </c>
      <c r="DP25" s="4" t="s">
        <v>2</v>
      </c>
      <c r="DQ25" s="4" t="s">
        <v>2</v>
      </c>
      <c r="DR25" s="4" t="s">
        <v>2</v>
      </c>
      <c r="DS25" s="4" t="s">
        <v>2</v>
      </c>
      <c r="DT25" s="4" t="s">
        <v>2</v>
      </c>
      <c r="DU25" s="4" t="s">
        <v>2</v>
      </c>
      <c r="DV25" s="4" t="s">
        <v>2</v>
      </c>
      <c r="DW25" s="4" t="s">
        <v>2</v>
      </c>
      <c r="DX25" s="4" t="s">
        <v>2</v>
      </c>
      <c r="DY25" s="4" t="s">
        <v>2</v>
      </c>
      <c r="DZ25" s="4"/>
      <c r="EA25" s="4" t="s">
        <v>2</v>
      </c>
      <c r="EB25" s="4" t="s">
        <v>20</v>
      </c>
      <c r="EC25" s="4" t="s">
        <v>2</v>
      </c>
      <c r="ED25" s="4" t="s">
        <v>2</v>
      </c>
      <c r="EE25" s="4" t="s">
        <v>2</v>
      </c>
      <c r="EF25" s="4" t="s">
        <v>2</v>
      </c>
      <c r="EG25" s="4" t="s">
        <v>2</v>
      </c>
      <c r="EH25" s="4" t="s">
        <v>2</v>
      </c>
      <c r="EI25" s="4" t="s">
        <v>2</v>
      </c>
      <c r="EJ25" s="4" t="s">
        <v>2</v>
      </c>
      <c r="EK25" s="4" t="s">
        <v>2</v>
      </c>
      <c r="EL25" s="4" t="s">
        <v>2</v>
      </c>
      <c r="EM25" s="4" t="s">
        <v>2</v>
      </c>
      <c r="EN25" s="4" t="s">
        <v>2</v>
      </c>
      <c r="EO25" s="4" t="s">
        <v>2</v>
      </c>
      <c r="EP25" s="4"/>
      <c r="EQ25" s="4" t="s">
        <v>2</v>
      </c>
      <c r="ER25" s="4" t="s">
        <v>20</v>
      </c>
      <c r="ES25" s="4" t="s">
        <v>2</v>
      </c>
      <c r="ET25" s="4" t="s">
        <v>2</v>
      </c>
      <c r="EU25" s="4" t="s">
        <v>2</v>
      </c>
      <c r="EV25" s="4" t="s">
        <v>2</v>
      </c>
      <c r="EW25" s="4" t="s">
        <v>2</v>
      </c>
      <c r="EX25" s="4" t="s">
        <v>2</v>
      </c>
      <c r="EY25" s="4" t="s">
        <v>2</v>
      </c>
      <c r="EZ25" s="4" t="s">
        <v>2</v>
      </c>
      <c r="FA25" s="4" t="s">
        <v>2</v>
      </c>
      <c r="FB25" s="4" t="s">
        <v>2</v>
      </c>
      <c r="FC25" s="4" t="s">
        <v>2</v>
      </c>
      <c r="FD25" s="4" t="s">
        <v>2</v>
      </c>
      <c r="FE25" s="4" t="s">
        <v>2</v>
      </c>
      <c r="FF25" s="4"/>
      <c r="FG25" s="4" t="s">
        <v>2</v>
      </c>
      <c r="FH25" s="4" t="s">
        <v>20</v>
      </c>
      <c r="FI25" s="4" t="s">
        <v>2</v>
      </c>
      <c r="FJ25" s="4" t="s">
        <v>2</v>
      </c>
      <c r="FK25" s="4" t="s">
        <v>2</v>
      </c>
      <c r="FL25" s="4" t="s">
        <v>2</v>
      </c>
      <c r="FM25" s="4" t="s">
        <v>2</v>
      </c>
      <c r="FN25" s="4" t="s">
        <v>2</v>
      </c>
      <c r="FO25" s="4" t="s">
        <v>2</v>
      </c>
      <c r="FP25" s="4" t="s">
        <v>2</v>
      </c>
      <c r="FQ25" s="4" t="s">
        <v>2</v>
      </c>
      <c r="FR25" s="4" t="s">
        <v>2</v>
      </c>
      <c r="FS25" s="4" t="s">
        <v>2</v>
      </c>
      <c r="FT25" s="4" t="s">
        <v>2</v>
      </c>
      <c r="FU25" s="4" t="s">
        <v>2</v>
      </c>
      <c r="FV25" s="4"/>
      <c r="FW25" s="4" t="s">
        <v>2</v>
      </c>
      <c r="FX25" s="4" t="s">
        <v>20</v>
      </c>
      <c r="FY25" s="4" t="s">
        <v>2</v>
      </c>
      <c r="FZ25" s="4" t="s">
        <v>2</v>
      </c>
      <c r="GA25" s="4" t="s">
        <v>2</v>
      </c>
      <c r="GB25" s="4" t="s">
        <v>2</v>
      </c>
      <c r="GC25" s="4" t="s">
        <v>2</v>
      </c>
      <c r="GD25" s="4" t="s">
        <v>2</v>
      </c>
      <c r="GE25" s="4" t="s">
        <v>2</v>
      </c>
      <c r="GF25" s="4" t="s">
        <v>2</v>
      </c>
      <c r="GG25" s="4" t="s">
        <v>2</v>
      </c>
      <c r="GH25" s="4" t="s">
        <v>2</v>
      </c>
      <c r="GI25" s="4" t="s">
        <v>2</v>
      </c>
      <c r="GJ25" s="4" t="s">
        <v>2</v>
      </c>
      <c r="GK25" s="4" t="s">
        <v>2</v>
      </c>
      <c r="GL25" s="4"/>
      <c r="GM25" s="4" t="s">
        <v>2</v>
      </c>
      <c r="GN25" s="4" t="s">
        <v>20</v>
      </c>
      <c r="GO25" s="4" t="s">
        <v>2</v>
      </c>
      <c r="GP25" s="4" t="s">
        <v>2</v>
      </c>
      <c r="GQ25" s="4" t="s">
        <v>2</v>
      </c>
      <c r="GR25" s="4" t="s">
        <v>2</v>
      </c>
      <c r="GS25" s="4" t="s">
        <v>2</v>
      </c>
      <c r="GT25" s="4" t="s">
        <v>2</v>
      </c>
      <c r="GU25" s="4" t="s">
        <v>2</v>
      </c>
      <c r="GV25" s="4" t="s">
        <v>2</v>
      </c>
      <c r="GW25" s="4" t="s">
        <v>2</v>
      </c>
      <c r="GX25" s="4" t="s">
        <v>2</v>
      </c>
      <c r="GY25" s="4" t="s">
        <v>2</v>
      </c>
      <c r="GZ25" s="4" t="s">
        <v>2</v>
      </c>
      <c r="HA25" s="4" t="s">
        <v>2</v>
      </c>
      <c r="HB25" s="4"/>
      <c r="HC25" s="4" t="s">
        <v>2</v>
      </c>
      <c r="HD25" s="4" t="s">
        <v>20</v>
      </c>
      <c r="HE25" s="4" t="s">
        <v>2</v>
      </c>
      <c r="HF25" s="4" t="s">
        <v>2</v>
      </c>
      <c r="HG25" s="4" t="s">
        <v>2</v>
      </c>
      <c r="HH25" s="4" t="s">
        <v>2</v>
      </c>
      <c r="HI25" s="4" t="s">
        <v>2</v>
      </c>
      <c r="HJ25" s="4" t="s">
        <v>2</v>
      </c>
      <c r="HK25" s="4" t="s">
        <v>2</v>
      </c>
      <c r="HL25" s="4" t="s">
        <v>2</v>
      </c>
      <c r="HM25" s="4" t="s">
        <v>2</v>
      </c>
      <c r="HN25" s="4" t="s">
        <v>2</v>
      </c>
      <c r="HO25" s="4" t="s">
        <v>2</v>
      </c>
      <c r="HP25" s="4" t="s">
        <v>2</v>
      </c>
      <c r="HQ25" s="4" t="s">
        <v>2</v>
      </c>
      <c r="HR25" s="4"/>
      <c r="HS25" s="4" t="s">
        <v>2</v>
      </c>
      <c r="HT25" s="4" t="s">
        <v>20</v>
      </c>
      <c r="HU25" s="4" t="s">
        <v>2</v>
      </c>
      <c r="HV25" s="4" t="s">
        <v>2</v>
      </c>
      <c r="HW25" s="4" t="s">
        <v>2</v>
      </c>
      <c r="HX25" s="4" t="s">
        <v>2</v>
      </c>
      <c r="HY25" s="4" t="s">
        <v>2</v>
      </c>
      <c r="HZ25" s="4" t="s">
        <v>2</v>
      </c>
      <c r="IA25" s="4" t="s">
        <v>2</v>
      </c>
      <c r="IB25" s="4" t="s">
        <v>2</v>
      </c>
      <c r="IC25" s="4" t="s">
        <v>2</v>
      </c>
      <c r="ID25" s="4" t="s">
        <v>2</v>
      </c>
      <c r="IE25" s="4" t="s">
        <v>2</v>
      </c>
      <c r="IF25" s="4" t="s">
        <v>2</v>
      </c>
      <c r="IG25" s="4" t="s">
        <v>2</v>
      </c>
      <c r="IH25" s="4"/>
      <c r="II25" s="4" t="s">
        <v>2</v>
      </c>
      <c r="IJ25" s="4" t="s">
        <v>20</v>
      </c>
      <c r="IK25" s="4" t="s">
        <v>2</v>
      </c>
      <c r="IL25" s="4" t="s">
        <v>2</v>
      </c>
      <c r="IM25" s="4" t="s">
        <v>2</v>
      </c>
      <c r="IN25" s="4" t="s">
        <v>2</v>
      </c>
      <c r="IO25" s="4" t="s">
        <v>2</v>
      </c>
      <c r="IP25" s="4" t="s">
        <v>2</v>
      </c>
      <c r="IQ25" s="4" t="s">
        <v>2</v>
      </c>
      <c r="IR25" s="4" t="s">
        <v>2</v>
      </c>
      <c r="IS25" s="4" t="s">
        <v>2</v>
      </c>
      <c r="IT25" s="4" t="s">
        <v>2</v>
      </c>
      <c r="IU25" s="4" t="s">
        <v>2</v>
      </c>
      <c r="IV25" s="4" t="s">
        <v>2</v>
      </c>
      <c r="IW25" s="4" t="s">
        <v>2</v>
      </c>
      <c r="IX25" s="4"/>
      <c r="IY25" s="4" t="s">
        <v>2</v>
      </c>
      <c r="IZ25" s="4" t="s">
        <v>20</v>
      </c>
      <c r="JA25" s="4" t="s">
        <v>2</v>
      </c>
      <c r="JB25" s="4" t="s">
        <v>2</v>
      </c>
      <c r="JC25" s="4" t="s">
        <v>2</v>
      </c>
      <c r="JD25" s="4" t="s">
        <v>2</v>
      </c>
      <c r="JE25" s="4" t="s">
        <v>2</v>
      </c>
      <c r="JF25" s="4" t="s">
        <v>2</v>
      </c>
      <c r="JG25" s="4" t="s">
        <v>2</v>
      </c>
      <c r="JH25" s="4" t="s">
        <v>2</v>
      </c>
      <c r="JI25" s="4" t="s">
        <v>2</v>
      </c>
      <c r="JJ25" s="4" t="s">
        <v>2</v>
      </c>
      <c r="JK25" s="4" t="s">
        <v>2</v>
      </c>
      <c r="JL25" s="4" t="s">
        <v>2</v>
      </c>
      <c r="JM25" s="4" t="s">
        <v>2</v>
      </c>
      <c r="JN25" s="4"/>
      <c r="JO25" s="4" t="s">
        <v>2</v>
      </c>
      <c r="JP25" s="4" t="s">
        <v>20</v>
      </c>
      <c r="JQ25" s="4" t="s">
        <v>2</v>
      </c>
      <c r="JR25" s="4" t="s">
        <v>2</v>
      </c>
      <c r="JS25" s="4" t="s">
        <v>2</v>
      </c>
      <c r="JT25" s="4" t="s">
        <v>2</v>
      </c>
      <c r="JU25" s="4" t="s">
        <v>2</v>
      </c>
      <c r="JV25" s="4" t="s">
        <v>2</v>
      </c>
      <c r="JW25" s="4" t="s">
        <v>2</v>
      </c>
      <c r="JX25" s="4" t="s">
        <v>2</v>
      </c>
      <c r="JY25" s="4" t="s">
        <v>2</v>
      </c>
      <c r="JZ25" s="4" t="s">
        <v>2</v>
      </c>
      <c r="KA25" s="4" t="s">
        <v>2</v>
      </c>
      <c r="KB25" s="4" t="s">
        <v>2</v>
      </c>
      <c r="KC25" s="4" t="s">
        <v>2</v>
      </c>
      <c r="KD25" s="4"/>
      <c r="KE25" s="4" t="s">
        <v>2</v>
      </c>
      <c r="KF25" s="4" t="s">
        <v>20</v>
      </c>
      <c r="KG25" s="4" t="s">
        <v>2</v>
      </c>
      <c r="KH25" s="4" t="s">
        <v>2</v>
      </c>
      <c r="KI25" s="4" t="s">
        <v>2</v>
      </c>
      <c r="KJ25" s="4" t="s">
        <v>2</v>
      </c>
      <c r="KK25" s="4" t="s">
        <v>2</v>
      </c>
      <c r="KL25" s="4" t="s">
        <v>2</v>
      </c>
      <c r="KM25" s="4" t="s">
        <v>2</v>
      </c>
      <c r="KN25" s="4" t="s">
        <v>2</v>
      </c>
      <c r="KO25" s="4" t="s">
        <v>2</v>
      </c>
      <c r="KP25" s="4" t="s">
        <v>2</v>
      </c>
      <c r="KQ25" s="4" t="s">
        <v>2</v>
      </c>
      <c r="KR25" s="4" t="s">
        <v>2</v>
      </c>
      <c r="KS25" s="4" t="s">
        <v>2</v>
      </c>
      <c r="KT25" s="4"/>
      <c r="KU25" s="4" t="s">
        <v>2</v>
      </c>
      <c r="KV25" s="4" t="s">
        <v>20</v>
      </c>
      <c r="KW25" s="4" t="s">
        <v>2</v>
      </c>
      <c r="KX25" s="4" t="s">
        <v>2</v>
      </c>
      <c r="KY25" s="4" t="s">
        <v>2</v>
      </c>
      <c r="KZ25" s="4" t="s">
        <v>2</v>
      </c>
      <c r="LA25" s="4" t="s">
        <v>2</v>
      </c>
      <c r="LB25" s="4" t="s">
        <v>2</v>
      </c>
      <c r="LC25" s="4" t="s">
        <v>2</v>
      </c>
      <c r="LD25" s="4" t="s">
        <v>2</v>
      </c>
      <c r="LE25" s="4" t="s">
        <v>2</v>
      </c>
      <c r="LF25" s="4" t="s">
        <v>2</v>
      </c>
      <c r="LG25" s="4" t="s">
        <v>2</v>
      </c>
      <c r="LH25" s="4" t="s">
        <v>2</v>
      </c>
      <c r="LI25" s="4" t="s">
        <v>2</v>
      </c>
      <c r="LJ25" s="4"/>
      <c r="LK25" s="4" t="s">
        <v>2</v>
      </c>
      <c r="LL25" s="4" t="s">
        <v>20</v>
      </c>
      <c r="LM25" s="4" t="s">
        <v>2</v>
      </c>
      <c r="LN25" s="4" t="s">
        <v>2</v>
      </c>
      <c r="LO25" s="4" t="s">
        <v>2</v>
      </c>
      <c r="LP25" s="4" t="s">
        <v>2</v>
      </c>
      <c r="LQ25" s="4" t="s">
        <v>2</v>
      </c>
      <c r="LR25" s="4" t="s">
        <v>2</v>
      </c>
      <c r="LS25" s="4" t="s">
        <v>2</v>
      </c>
      <c r="LT25" s="4" t="s">
        <v>2</v>
      </c>
      <c r="LU25" s="4" t="s">
        <v>2</v>
      </c>
      <c r="LV25" s="4" t="s">
        <v>2</v>
      </c>
      <c r="LW25" s="4" t="s">
        <v>2</v>
      </c>
      <c r="LX25" s="4" t="s">
        <v>2</v>
      </c>
      <c r="LY25" s="4" t="s">
        <v>2</v>
      </c>
      <c r="LZ25" s="4"/>
      <c r="MA25" s="4" t="s">
        <v>2</v>
      </c>
      <c r="MB25" s="4" t="s">
        <v>20</v>
      </c>
      <c r="MC25" s="4" t="s">
        <v>2</v>
      </c>
      <c r="MD25" s="4" t="s">
        <v>2</v>
      </c>
      <c r="ME25" s="4" t="s">
        <v>2</v>
      </c>
      <c r="MF25" s="4" t="s">
        <v>2</v>
      </c>
      <c r="MG25" s="4" t="s">
        <v>2</v>
      </c>
      <c r="MH25" s="4" t="s">
        <v>2</v>
      </c>
      <c r="MI25" s="4" t="s">
        <v>2</v>
      </c>
      <c r="MJ25" s="4" t="s">
        <v>2</v>
      </c>
      <c r="MK25" s="4" t="s">
        <v>2</v>
      </c>
      <c r="ML25" s="4" t="s">
        <v>2</v>
      </c>
      <c r="MM25" s="4" t="s">
        <v>2</v>
      </c>
      <c r="MN25" s="4" t="s">
        <v>2</v>
      </c>
      <c r="MO25" s="4" t="s">
        <v>2</v>
      </c>
      <c r="MP25" s="4"/>
      <c r="MQ25" s="4" t="s">
        <v>2</v>
      </c>
      <c r="MR25" s="4" t="s">
        <v>20</v>
      </c>
      <c r="MS25" s="4" t="s">
        <v>2</v>
      </c>
      <c r="MT25" s="4" t="s">
        <v>2</v>
      </c>
      <c r="MU25" s="4" t="s">
        <v>2</v>
      </c>
      <c r="MV25" s="4" t="s">
        <v>2</v>
      </c>
      <c r="MW25" s="4" t="s">
        <v>2</v>
      </c>
      <c r="MX25" s="4" t="s">
        <v>2</v>
      </c>
      <c r="MY25" s="4" t="s">
        <v>2</v>
      </c>
      <c r="MZ25" s="4" t="s">
        <v>2</v>
      </c>
      <c r="NA25" s="4" t="s">
        <v>2</v>
      </c>
      <c r="NB25" s="4" t="s">
        <v>2</v>
      </c>
      <c r="NC25" s="4" t="s">
        <v>2</v>
      </c>
      <c r="ND25" s="4" t="s">
        <v>2</v>
      </c>
      <c r="NE25" s="4" t="s">
        <v>2</v>
      </c>
      <c r="NF25" s="4"/>
      <c r="NG25" s="4" t="s">
        <v>2</v>
      </c>
      <c r="NH25" s="4" t="s">
        <v>20</v>
      </c>
      <c r="NI25" s="4" t="s">
        <v>2</v>
      </c>
      <c r="NJ25" s="4" t="s">
        <v>2</v>
      </c>
      <c r="NK25" s="4" t="s">
        <v>2</v>
      </c>
      <c r="NL25" s="4" t="s">
        <v>2</v>
      </c>
      <c r="NM25" s="4" t="s">
        <v>2</v>
      </c>
      <c r="NN25" s="4" t="s">
        <v>2</v>
      </c>
      <c r="NO25" s="4" t="s">
        <v>2</v>
      </c>
      <c r="NP25" s="4" t="s">
        <v>2</v>
      </c>
      <c r="NQ25" s="4" t="s">
        <v>2</v>
      </c>
      <c r="NR25" s="4" t="s">
        <v>2</v>
      </c>
      <c r="NS25" s="4" t="s">
        <v>2</v>
      </c>
      <c r="NT25" s="4" t="s">
        <v>2</v>
      </c>
      <c r="NU25" s="4" t="s">
        <v>2</v>
      </c>
    </row>
    <row r="26" spans="2:385" x14ac:dyDescent="0.2">
      <c r="B26">
        <f t="shared" si="48"/>
        <v>16</v>
      </c>
      <c r="C26" s="4">
        <v>4205</v>
      </c>
      <c r="D26" s="4" t="s">
        <v>21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/>
      <c r="S26" s="4">
        <v>4205</v>
      </c>
      <c r="T26" s="4" t="s">
        <v>21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/>
      <c r="AI26" s="4">
        <v>4205</v>
      </c>
      <c r="AJ26" s="4" t="s">
        <v>21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/>
      <c r="AY26" s="4">
        <v>4205</v>
      </c>
      <c r="AZ26" s="4" t="s">
        <v>21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/>
      <c r="BO26" s="4">
        <v>4205</v>
      </c>
      <c r="BP26" s="4" t="s">
        <v>21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/>
      <c r="CE26" s="4">
        <v>4205</v>
      </c>
      <c r="CF26" s="4" t="s">
        <v>21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/>
      <c r="CU26" s="4">
        <v>4205</v>
      </c>
      <c r="CV26" s="4" t="s">
        <v>21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/>
      <c r="DK26" s="4">
        <v>4205</v>
      </c>
      <c r="DL26" s="4" t="s">
        <v>21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/>
      <c r="EA26" s="4">
        <v>4205</v>
      </c>
      <c r="EB26" s="4" t="s">
        <v>21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/>
      <c r="EQ26" s="4">
        <v>4205</v>
      </c>
      <c r="ER26" s="4" t="s">
        <v>21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/>
      <c r="FG26" s="4">
        <v>4205</v>
      </c>
      <c r="FH26" s="4" t="s">
        <v>21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/>
      <c r="FW26" s="4">
        <v>4205</v>
      </c>
      <c r="FX26" s="4" t="s">
        <v>21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/>
      <c r="GM26" s="4">
        <v>4205</v>
      </c>
      <c r="GN26" s="4" t="s">
        <v>21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/>
      <c r="HC26" s="4">
        <v>4205</v>
      </c>
      <c r="HD26" s="4" t="s">
        <v>21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/>
      <c r="HS26" s="4">
        <v>4205</v>
      </c>
      <c r="HT26" s="4" t="s">
        <v>21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25</v>
      </c>
      <c r="IC26" s="4">
        <v>0</v>
      </c>
      <c r="ID26" s="4">
        <v>0</v>
      </c>
      <c r="IE26" s="4">
        <v>0</v>
      </c>
      <c r="IF26" s="4">
        <v>0</v>
      </c>
      <c r="IG26" s="4">
        <v>25</v>
      </c>
      <c r="IH26" s="4"/>
      <c r="II26" s="4">
        <v>4205</v>
      </c>
      <c r="IJ26" s="4" t="s">
        <v>21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/>
      <c r="IY26" s="4">
        <v>4205</v>
      </c>
      <c r="IZ26" s="4" t="s">
        <v>21</v>
      </c>
      <c r="JA26" s="4">
        <v>0</v>
      </c>
      <c r="JB26" s="4">
        <v>0</v>
      </c>
      <c r="JC26" s="4">
        <v>0</v>
      </c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/>
      <c r="JO26" s="4">
        <v>4205</v>
      </c>
      <c r="JP26" s="4" t="s">
        <v>21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0</v>
      </c>
      <c r="KD26" s="4"/>
      <c r="KE26" s="4">
        <v>4205</v>
      </c>
      <c r="KF26" s="4" t="s">
        <v>21</v>
      </c>
      <c r="KG26" s="4">
        <v>0</v>
      </c>
      <c r="KH26" s="4">
        <v>0</v>
      </c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4">
        <v>0</v>
      </c>
      <c r="KP26" s="4">
        <v>0</v>
      </c>
      <c r="KQ26" s="4">
        <v>0</v>
      </c>
      <c r="KR26" s="4">
        <v>0</v>
      </c>
      <c r="KS26" s="4">
        <v>0</v>
      </c>
      <c r="KT26" s="4"/>
      <c r="KU26" s="4">
        <v>4205</v>
      </c>
      <c r="KV26" s="4" t="s">
        <v>21</v>
      </c>
      <c r="KW26" s="4">
        <v>0</v>
      </c>
      <c r="KX26" s="4">
        <v>0</v>
      </c>
      <c r="KY26" s="4">
        <v>0</v>
      </c>
      <c r="KZ26" s="4">
        <v>0</v>
      </c>
      <c r="LA26" s="4">
        <v>0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G26" s="4">
        <v>0</v>
      </c>
      <c r="LH26" s="4">
        <v>0</v>
      </c>
      <c r="LI26" s="4">
        <v>0</v>
      </c>
      <c r="LJ26" s="4"/>
      <c r="LK26" s="4">
        <v>4205</v>
      </c>
      <c r="LL26" s="4" t="s">
        <v>21</v>
      </c>
      <c r="LM26" s="4">
        <v>0</v>
      </c>
      <c r="LN26" s="4">
        <v>0</v>
      </c>
      <c r="LO26" s="4">
        <v>0</v>
      </c>
      <c r="LP26" s="4">
        <v>0</v>
      </c>
      <c r="LQ26" s="4">
        <v>0</v>
      </c>
      <c r="LR26" s="4">
        <v>0</v>
      </c>
      <c r="LS26" s="4">
        <v>0</v>
      </c>
      <c r="LT26" s="4">
        <v>0</v>
      </c>
      <c r="LU26" s="4">
        <v>0</v>
      </c>
      <c r="LV26" s="4">
        <v>0</v>
      </c>
      <c r="LW26" s="4">
        <v>0</v>
      </c>
      <c r="LX26" s="4">
        <v>0</v>
      </c>
      <c r="LY26" s="4">
        <v>0</v>
      </c>
      <c r="LZ26" s="4"/>
      <c r="MA26" s="4">
        <v>4205</v>
      </c>
      <c r="MB26" s="4" t="s">
        <v>21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4">
        <v>0</v>
      </c>
      <c r="MJ26" s="4">
        <v>0</v>
      </c>
      <c r="MK26" s="4">
        <v>0</v>
      </c>
      <c r="ML26" s="4">
        <v>0</v>
      </c>
      <c r="MM26" s="4">
        <v>0</v>
      </c>
      <c r="MN26" s="4">
        <v>0</v>
      </c>
      <c r="MO26" s="4">
        <v>0</v>
      </c>
      <c r="MP26" s="4"/>
      <c r="MQ26" s="4">
        <v>4205</v>
      </c>
      <c r="MR26" s="4" t="s">
        <v>21</v>
      </c>
      <c r="MS26" s="4">
        <v>0</v>
      </c>
      <c r="MT26" s="4">
        <v>0</v>
      </c>
      <c r="MU26" s="4">
        <v>0</v>
      </c>
      <c r="MV26" s="4">
        <v>0</v>
      </c>
      <c r="MW26" s="4">
        <v>0</v>
      </c>
      <c r="MX26" s="4">
        <v>0</v>
      </c>
      <c r="MY26" s="4">
        <v>0</v>
      </c>
      <c r="MZ26" s="4">
        <v>0</v>
      </c>
      <c r="NA26" s="4">
        <v>0</v>
      </c>
      <c r="NB26" s="4">
        <v>0</v>
      </c>
      <c r="NC26" s="4">
        <v>0</v>
      </c>
      <c r="ND26" s="4">
        <v>0</v>
      </c>
      <c r="NE26" s="4">
        <v>0</v>
      </c>
      <c r="NF26" s="4"/>
      <c r="NG26" s="4">
        <v>4205</v>
      </c>
      <c r="NH26" s="4" t="s">
        <v>21</v>
      </c>
      <c r="NI26" s="4">
        <v>0</v>
      </c>
      <c r="NJ26" s="4">
        <v>0</v>
      </c>
      <c r="NK26" s="4">
        <v>0</v>
      </c>
      <c r="NL26" s="4">
        <v>0</v>
      </c>
      <c r="NM26" s="4">
        <v>0</v>
      </c>
      <c r="NN26" s="4">
        <v>0</v>
      </c>
      <c r="NO26" s="4">
        <v>0</v>
      </c>
      <c r="NP26" s="4">
        <v>0</v>
      </c>
      <c r="NQ26" s="4">
        <v>0</v>
      </c>
      <c r="NR26" s="4">
        <v>0</v>
      </c>
      <c r="NS26" s="4">
        <v>0</v>
      </c>
      <c r="NT26" s="4">
        <v>0</v>
      </c>
      <c r="NU26" s="4">
        <v>0</v>
      </c>
    </row>
    <row r="27" spans="2:385" x14ac:dyDescent="0.2">
      <c r="B27">
        <f t="shared" si="48"/>
        <v>17</v>
      </c>
      <c r="C27" s="4">
        <v>4210</v>
      </c>
      <c r="D27" s="4" t="s">
        <v>22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/>
      <c r="S27" s="4">
        <v>4210</v>
      </c>
      <c r="T27" s="4" t="s">
        <v>22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/>
      <c r="AI27" s="4">
        <v>4210</v>
      </c>
      <c r="AJ27" s="4" t="s">
        <v>22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/>
      <c r="AY27" s="4">
        <v>4210</v>
      </c>
      <c r="AZ27" s="4" t="s">
        <v>22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/>
      <c r="BO27" s="4">
        <v>4210</v>
      </c>
      <c r="BP27" s="4" t="s">
        <v>22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/>
      <c r="CE27" s="4">
        <v>4210</v>
      </c>
      <c r="CF27" s="4" t="s">
        <v>22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/>
      <c r="CU27" s="4">
        <v>4210</v>
      </c>
      <c r="CV27" s="4" t="s">
        <v>22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/>
      <c r="DK27" s="4">
        <v>4210</v>
      </c>
      <c r="DL27" s="4" t="s">
        <v>22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/>
      <c r="EA27" s="4">
        <v>4210</v>
      </c>
      <c r="EB27" s="4" t="s">
        <v>22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/>
      <c r="EQ27" s="4">
        <v>4210</v>
      </c>
      <c r="ER27" s="4" t="s">
        <v>22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/>
      <c r="FG27" s="4">
        <v>4210</v>
      </c>
      <c r="FH27" s="4" t="s">
        <v>22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/>
      <c r="FW27" s="4">
        <v>4210</v>
      </c>
      <c r="FX27" s="4" t="s">
        <v>22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/>
      <c r="GM27" s="4">
        <v>4210</v>
      </c>
      <c r="GN27" s="4" t="s">
        <v>22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/>
      <c r="HC27" s="4">
        <v>4210</v>
      </c>
      <c r="HD27" s="4" t="s">
        <v>22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/>
      <c r="HS27" s="4">
        <v>4210</v>
      </c>
      <c r="HT27" s="4" t="s">
        <v>22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/>
      <c r="II27" s="4">
        <v>4210</v>
      </c>
      <c r="IJ27" s="4" t="s">
        <v>22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/>
      <c r="IY27" s="4">
        <v>4210</v>
      </c>
      <c r="IZ27" s="4" t="s">
        <v>22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/>
      <c r="JO27" s="4">
        <v>4210</v>
      </c>
      <c r="JP27" s="4" t="s">
        <v>22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/>
      <c r="KE27" s="4">
        <v>4210</v>
      </c>
      <c r="KF27" s="4" t="s">
        <v>22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/>
      <c r="KU27" s="4">
        <v>4210</v>
      </c>
      <c r="KV27" s="4" t="s">
        <v>22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/>
      <c r="LK27" s="4">
        <v>4210</v>
      </c>
      <c r="LL27" s="4" t="s">
        <v>22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0</v>
      </c>
      <c r="LU27" s="4">
        <v>0</v>
      </c>
      <c r="LV27" s="4">
        <v>0</v>
      </c>
      <c r="LW27" s="4">
        <v>0</v>
      </c>
      <c r="LX27" s="4">
        <v>0</v>
      </c>
      <c r="LY27" s="4">
        <v>0</v>
      </c>
      <c r="LZ27" s="4"/>
      <c r="MA27" s="4">
        <v>4210</v>
      </c>
      <c r="MB27" s="4" t="s">
        <v>22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0</v>
      </c>
      <c r="MK27" s="4">
        <v>0</v>
      </c>
      <c r="ML27" s="4">
        <v>0</v>
      </c>
      <c r="MM27" s="4">
        <v>0</v>
      </c>
      <c r="MN27" s="4">
        <v>0</v>
      </c>
      <c r="MO27" s="4">
        <v>0</v>
      </c>
      <c r="MP27" s="4"/>
      <c r="MQ27" s="4">
        <v>4210</v>
      </c>
      <c r="MR27" s="4" t="s">
        <v>22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0</v>
      </c>
      <c r="NA27" s="4">
        <v>0</v>
      </c>
      <c r="NB27" s="4">
        <v>0</v>
      </c>
      <c r="NC27" s="4">
        <v>0</v>
      </c>
      <c r="ND27" s="4">
        <v>0</v>
      </c>
      <c r="NE27" s="4">
        <v>0</v>
      </c>
      <c r="NF27" s="4"/>
      <c r="NG27" s="4">
        <v>4210</v>
      </c>
      <c r="NH27" s="4" t="s">
        <v>22</v>
      </c>
      <c r="NI27" s="4">
        <v>0</v>
      </c>
      <c r="NJ27" s="4">
        <v>0</v>
      </c>
      <c r="NK27" s="4">
        <v>0</v>
      </c>
      <c r="NL27" s="4">
        <v>0</v>
      </c>
      <c r="NM27" s="4">
        <v>0</v>
      </c>
      <c r="NN27" s="4">
        <v>0</v>
      </c>
      <c r="NO27" s="4">
        <v>0</v>
      </c>
      <c r="NP27" s="4">
        <v>0</v>
      </c>
      <c r="NQ27" s="4">
        <v>0</v>
      </c>
      <c r="NR27" s="4">
        <v>0</v>
      </c>
      <c r="NS27" s="4">
        <v>0</v>
      </c>
      <c r="NT27" s="4">
        <v>0</v>
      </c>
      <c r="NU27" s="4">
        <v>0</v>
      </c>
    </row>
    <row r="28" spans="2:385" x14ac:dyDescent="0.2">
      <c r="B28">
        <f t="shared" si="48"/>
        <v>18</v>
      </c>
      <c r="C28" s="4">
        <v>4215</v>
      </c>
      <c r="D28" s="4" t="s">
        <v>23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/>
      <c r="S28" s="4">
        <v>4215</v>
      </c>
      <c r="T28" s="4" t="s">
        <v>23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/>
      <c r="AI28" s="4">
        <v>4215</v>
      </c>
      <c r="AJ28" s="4" t="s">
        <v>23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/>
      <c r="AY28" s="4">
        <v>4215</v>
      </c>
      <c r="AZ28" s="4" t="s">
        <v>23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/>
      <c r="BO28" s="4">
        <v>4215</v>
      </c>
      <c r="BP28" s="4" t="s">
        <v>23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/>
      <c r="CE28" s="4">
        <v>4215</v>
      </c>
      <c r="CF28" s="4" t="s">
        <v>23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/>
      <c r="CU28" s="4">
        <v>4215</v>
      </c>
      <c r="CV28" s="4" t="s">
        <v>23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/>
      <c r="DK28" s="4">
        <v>4215</v>
      </c>
      <c r="DL28" s="4" t="s">
        <v>23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/>
      <c r="EA28" s="4">
        <v>4215</v>
      </c>
      <c r="EB28" s="4" t="s">
        <v>23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/>
      <c r="EQ28" s="4">
        <v>4215</v>
      </c>
      <c r="ER28" s="4" t="s">
        <v>23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/>
      <c r="FG28" s="4">
        <v>4215</v>
      </c>
      <c r="FH28" s="4" t="s">
        <v>23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/>
      <c r="FW28" s="4">
        <v>4215</v>
      </c>
      <c r="FX28" s="4" t="s">
        <v>23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/>
      <c r="GM28" s="4">
        <v>4215</v>
      </c>
      <c r="GN28" s="4" t="s">
        <v>23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/>
      <c r="HC28" s="4">
        <v>4215</v>
      </c>
      <c r="HD28" s="4" t="s">
        <v>23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/>
      <c r="HS28" s="4">
        <v>4215</v>
      </c>
      <c r="HT28" s="4" t="s">
        <v>23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/>
      <c r="II28" s="4">
        <v>4215</v>
      </c>
      <c r="IJ28" s="4" t="s">
        <v>23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/>
      <c r="IY28" s="4">
        <v>4215</v>
      </c>
      <c r="IZ28" s="4" t="s">
        <v>23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/>
      <c r="JO28" s="4">
        <v>4215</v>
      </c>
      <c r="JP28" s="4" t="s">
        <v>23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/>
      <c r="KE28" s="4">
        <v>4215</v>
      </c>
      <c r="KF28" s="4" t="s">
        <v>23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/>
      <c r="KU28" s="4">
        <v>4215</v>
      </c>
      <c r="KV28" s="4" t="s">
        <v>23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/>
      <c r="LK28" s="4">
        <v>4215</v>
      </c>
      <c r="LL28" s="4" t="s">
        <v>23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/>
      <c r="MA28" s="4">
        <v>4215</v>
      </c>
      <c r="MB28" s="4" t="s">
        <v>23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0</v>
      </c>
      <c r="MP28" s="4"/>
      <c r="MQ28" s="4">
        <v>4215</v>
      </c>
      <c r="MR28" s="4" t="s">
        <v>23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0</v>
      </c>
      <c r="ND28" s="4">
        <v>0</v>
      </c>
      <c r="NE28" s="4">
        <v>0</v>
      </c>
      <c r="NF28" s="4"/>
      <c r="NG28" s="4">
        <v>4215</v>
      </c>
      <c r="NH28" s="4" t="s">
        <v>23</v>
      </c>
      <c r="NI28" s="4">
        <v>0</v>
      </c>
      <c r="NJ28" s="4">
        <v>0</v>
      </c>
      <c r="NK28" s="4">
        <v>0</v>
      </c>
      <c r="NL28" s="4">
        <v>0</v>
      </c>
      <c r="NM28" s="4">
        <v>0</v>
      </c>
      <c r="NN28" s="4">
        <v>0</v>
      </c>
      <c r="NO28" s="4">
        <v>0</v>
      </c>
      <c r="NP28" s="4">
        <v>0</v>
      </c>
      <c r="NQ28" s="4">
        <v>0</v>
      </c>
      <c r="NR28" s="4">
        <v>0</v>
      </c>
      <c r="NS28" s="4">
        <v>0</v>
      </c>
      <c r="NT28" s="4">
        <v>0</v>
      </c>
      <c r="NU28" s="4">
        <v>0</v>
      </c>
    </row>
    <row r="29" spans="2:385" x14ac:dyDescent="0.2">
      <c r="B29">
        <f t="shared" si="48"/>
        <v>19</v>
      </c>
      <c r="C29" s="4">
        <v>4225</v>
      </c>
      <c r="D29" s="4" t="s">
        <v>24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/>
      <c r="S29" s="4">
        <v>4225</v>
      </c>
      <c r="T29" s="4" t="s">
        <v>24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/>
      <c r="AI29" s="4">
        <v>4225</v>
      </c>
      <c r="AJ29" s="4" t="s">
        <v>24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/>
      <c r="AY29" s="4">
        <v>4225</v>
      </c>
      <c r="AZ29" s="4" t="s">
        <v>24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/>
      <c r="BO29" s="4">
        <v>4225</v>
      </c>
      <c r="BP29" s="4" t="s">
        <v>24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/>
      <c r="CE29" s="4">
        <v>4225</v>
      </c>
      <c r="CF29" s="4" t="s">
        <v>24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/>
      <c r="CU29" s="4">
        <v>4225</v>
      </c>
      <c r="CV29" s="4" t="s">
        <v>24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/>
      <c r="DK29" s="4">
        <v>4225</v>
      </c>
      <c r="DL29" s="4" t="s">
        <v>24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/>
      <c r="EA29" s="4">
        <v>4225</v>
      </c>
      <c r="EB29" s="4" t="s">
        <v>24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/>
      <c r="EQ29" s="4">
        <v>4225</v>
      </c>
      <c r="ER29" s="4" t="s">
        <v>24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/>
      <c r="FG29" s="4">
        <v>4225</v>
      </c>
      <c r="FH29" s="4" t="s">
        <v>24</v>
      </c>
      <c r="FI29" s="4">
        <v>12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12</v>
      </c>
      <c r="FV29" s="4"/>
      <c r="FW29" s="4">
        <v>4225</v>
      </c>
      <c r="FX29" s="4" t="s">
        <v>24</v>
      </c>
      <c r="FY29" s="4">
        <v>75</v>
      </c>
      <c r="FZ29" s="4">
        <v>75</v>
      </c>
      <c r="GA29" s="4">
        <v>100.85</v>
      </c>
      <c r="GB29" s="4">
        <v>150</v>
      </c>
      <c r="GC29" s="4">
        <v>124.15</v>
      </c>
      <c r="GD29" s="4">
        <v>75</v>
      </c>
      <c r="GE29" s="4">
        <v>75</v>
      </c>
      <c r="GF29" s="4">
        <v>75</v>
      </c>
      <c r="GG29" s="4">
        <v>0</v>
      </c>
      <c r="GH29" s="4">
        <v>0</v>
      </c>
      <c r="GI29" s="4">
        <v>0</v>
      </c>
      <c r="GJ29" s="4">
        <v>0</v>
      </c>
      <c r="GK29" s="4">
        <v>750</v>
      </c>
      <c r="GL29" s="4"/>
      <c r="GM29" s="4">
        <v>4225</v>
      </c>
      <c r="GN29" s="4" t="s">
        <v>24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/>
      <c r="HC29" s="4">
        <v>4225</v>
      </c>
      <c r="HD29" s="4" t="s">
        <v>24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0</v>
      </c>
      <c r="HR29" s="4"/>
      <c r="HS29" s="4">
        <v>4225</v>
      </c>
      <c r="HT29" s="4" t="s">
        <v>24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/>
      <c r="II29" s="4">
        <v>4225</v>
      </c>
      <c r="IJ29" s="4" t="s">
        <v>24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0</v>
      </c>
      <c r="IR29" s="4">
        <v>21.94</v>
      </c>
      <c r="IS29" s="4">
        <v>0</v>
      </c>
      <c r="IT29" s="4">
        <v>0</v>
      </c>
      <c r="IU29" s="4">
        <v>0</v>
      </c>
      <c r="IV29" s="4">
        <v>0</v>
      </c>
      <c r="IW29" s="4">
        <v>21.94</v>
      </c>
      <c r="IX29" s="4"/>
      <c r="IY29" s="4">
        <v>4225</v>
      </c>
      <c r="IZ29" s="4" t="s">
        <v>24</v>
      </c>
      <c r="JA29" s="4">
        <v>50</v>
      </c>
      <c r="JB29" s="4">
        <v>50</v>
      </c>
      <c r="JC29" s="4">
        <v>150</v>
      </c>
      <c r="JD29" s="4">
        <v>50</v>
      </c>
      <c r="JE29" s="4">
        <v>50</v>
      </c>
      <c r="JF29" s="4">
        <v>50</v>
      </c>
      <c r="JG29" s="4">
        <v>50</v>
      </c>
      <c r="JH29" s="4">
        <v>0</v>
      </c>
      <c r="JI29" s="4">
        <v>0</v>
      </c>
      <c r="JJ29" s="4">
        <v>0</v>
      </c>
      <c r="JK29" s="4">
        <v>0</v>
      </c>
      <c r="JL29" s="4">
        <v>0</v>
      </c>
      <c r="JM29" s="4">
        <v>450</v>
      </c>
      <c r="JN29" s="4"/>
      <c r="JO29" s="4">
        <v>4225</v>
      </c>
      <c r="JP29" s="4" t="s">
        <v>24</v>
      </c>
      <c r="JQ29" s="4">
        <v>0</v>
      </c>
      <c r="JR29" s="4">
        <v>0</v>
      </c>
      <c r="JS29" s="4">
        <v>0</v>
      </c>
      <c r="JT29" s="4">
        <v>0</v>
      </c>
      <c r="JU29" s="4">
        <v>0</v>
      </c>
      <c r="JV29" s="4">
        <v>0</v>
      </c>
      <c r="JW29" s="4">
        <v>0</v>
      </c>
      <c r="JX29" s="4">
        <v>0</v>
      </c>
      <c r="JY29" s="4">
        <v>0</v>
      </c>
      <c r="JZ29" s="4">
        <v>0</v>
      </c>
      <c r="KA29" s="4">
        <v>0</v>
      </c>
      <c r="KB29" s="4">
        <v>0</v>
      </c>
      <c r="KC29" s="4">
        <v>0</v>
      </c>
      <c r="KD29" s="4"/>
      <c r="KE29" s="4">
        <v>4225</v>
      </c>
      <c r="KF29" s="4" t="s">
        <v>24</v>
      </c>
      <c r="KG29" s="4">
        <v>0</v>
      </c>
      <c r="KH29" s="4">
        <v>0</v>
      </c>
      <c r="KI29" s="4">
        <v>0</v>
      </c>
      <c r="KJ29" s="4">
        <v>0</v>
      </c>
      <c r="KK29" s="4">
        <v>0</v>
      </c>
      <c r="KL29" s="4">
        <v>0</v>
      </c>
      <c r="KM29" s="4">
        <v>0</v>
      </c>
      <c r="KN29" s="4">
        <v>0</v>
      </c>
      <c r="KO29" s="4">
        <v>0</v>
      </c>
      <c r="KP29" s="4">
        <v>0</v>
      </c>
      <c r="KQ29" s="4">
        <v>0</v>
      </c>
      <c r="KR29" s="4">
        <v>0</v>
      </c>
      <c r="KS29" s="4">
        <v>0</v>
      </c>
      <c r="KT29" s="4"/>
      <c r="KU29" s="4">
        <v>4225</v>
      </c>
      <c r="KV29" s="4" t="s">
        <v>24</v>
      </c>
      <c r="KW29" s="4">
        <v>0</v>
      </c>
      <c r="KX29" s="4">
        <v>0</v>
      </c>
      <c r="KY29" s="4">
        <v>0</v>
      </c>
      <c r="KZ29" s="4">
        <v>0</v>
      </c>
      <c r="LA29" s="4">
        <v>0</v>
      </c>
      <c r="LB29" s="4">
        <v>0</v>
      </c>
      <c r="LC29" s="4">
        <v>0</v>
      </c>
      <c r="LD29" s="4">
        <v>0</v>
      </c>
      <c r="LE29" s="4">
        <v>0</v>
      </c>
      <c r="LF29" s="4">
        <v>0</v>
      </c>
      <c r="LG29" s="4">
        <v>0</v>
      </c>
      <c r="LH29" s="4">
        <v>0</v>
      </c>
      <c r="LI29" s="4">
        <v>0</v>
      </c>
      <c r="LJ29" s="4"/>
      <c r="LK29" s="4">
        <v>4225</v>
      </c>
      <c r="LL29" s="4" t="s">
        <v>24</v>
      </c>
      <c r="LM29" s="4">
        <v>0</v>
      </c>
      <c r="LN29" s="4">
        <v>0</v>
      </c>
      <c r="LO29" s="4">
        <v>0</v>
      </c>
      <c r="LP29" s="4">
        <v>0</v>
      </c>
      <c r="LQ29" s="4">
        <v>0</v>
      </c>
      <c r="LR29" s="4">
        <v>0</v>
      </c>
      <c r="LS29" s="4">
        <v>0</v>
      </c>
      <c r="LT29" s="4">
        <v>0</v>
      </c>
      <c r="LU29" s="4">
        <v>0</v>
      </c>
      <c r="LV29" s="4">
        <v>0</v>
      </c>
      <c r="LW29" s="4">
        <v>0</v>
      </c>
      <c r="LX29" s="4">
        <v>0</v>
      </c>
      <c r="LY29" s="4">
        <v>0</v>
      </c>
      <c r="LZ29" s="4"/>
      <c r="MA29" s="4">
        <v>4225</v>
      </c>
      <c r="MB29" s="4" t="s">
        <v>24</v>
      </c>
      <c r="MC29" s="4">
        <v>0</v>
      </c>
      <c r="MD29" s="4">
        <v>0</v>
      </c>
      <c r="ME29" s="4">
        <v>0</v>
      </c>
      <c r="MF29" s="4">
        <v>0</v>
      </c>
      <c r="MG29" s="4">
        <v>0</v>
      </c>
      <c r="MH29" s="4">
        <v>0</v>
      </c>
      <c r="MI29" s="4">
        <v>0</v>
      </c>
      <c r="MJ29" s="4">
        <v>0</v>
      </c>
      <c r="MK29" s="4">
        <v>0</v>
      </c>
      <c r="ML29" s="4">
        <v>0</v>
      </c>
      <c r="MM29" s="4">
        <v>0</v>
      </c>
      <c r="MN29" s="4">
        <v>0</v>
      </c>
      <c r="MO29" s="4">
        <v>0</v>
      </c>
      <c r="MP29" s="4"/>
      <c r="MQ29" s="4">
        <v>4225</v>
      </c>
      <c r="MR29" s="4" t="s">
        <v>24</v>
      </c>
      <c r="MS29" s="4">
        <v>0</v>
      </c>
      <c r="MT29" s="4">
        <v>0</v>
      </c>
      <c r="MU29" s="4">
        <v>0</v>
      </c>
      <c r="MV29" s="4">
        <v>0</v>
      </c>
      <c r="MW29" s="4">
        <v>0</v>
      </c>
      <c r="MX29" s="4">
        <v>0</v>
      </c>
      <c r="MY29" s="4">
        <v>0</v>
      </c>
      <c r="MZ29" s="4">
        <v>0</v>
      </c>
      <c r="NA29" s="4">
        <v>0</v>
      </c>
      <c r="NB29" s="4">
        <v>0</v>
      </c>
      <c r="NC29" s="4">
        <v>0</v>
      </c>
      <c r="ND29" s="4">
        <v>0</v>
      </c>
      <c r="NE29" s="4">
        <v>0</v>
      </c>
      <c r="NF29" s="4"/>
      <c r="NG29" s="4">
        <v>4225</v>
      </c>
      <c r="NH29" s="4" t="s">
        <v>24</v>
      </c>
      <c r="NI29" s="4">
        <v>0</v>
      </c>
      <c r="NJ29" s="4">
        <v>0</v>
      </c>
      <c r="NK29" s="4">
        <v>0</v>
      </c>
      <c r="NL29" s="4">
        <v>0</v>
      </c>
      <c r="NM29" s="4">
        <v>0</v>
      </c>
      <c r="NN29" s="4">
        <v>0</v>
      </c>
      <c r="NO29" s="4">
        <v>0</v>
      </c>
      <c r="NP29" s="4">
        <v>0</v>
      </c>
      <c r="NQ29" s="4">
        <v>0</v>
      </c>
      <c r="NR29" s="4">
        <v>0</v>
      </c>
      <c r="NS29" s="4">
        <v>0</v>
      </c>
      <c r="NT29" s="4">
        <v>0</v>
      </c>
      <c r="NU29" s="4">
        <v>0</v>
      </c>
    </row>
    <row r="30" spans="2:385" x14ac:dyDescent="0.2">
      <c r="B30">
        <f t="shared" si="48"/>
        <v>20</v>
      </c>
      <c r="C30" s="4">
        <v>4410</v>
      </c>
      <c r="D30" s="4" t="s">
        <v>25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35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35</v>
      </c>
      <c r="R30" s="4"/>
      <c r="S30" s="4">
        <v>4410</v>
      </c>
      <c r="T30" s="4" t="s">
        <v>25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/>
      <c r="AI30" s="4">
        <v>4410</v>
      </c>
      <c r="AJ30" s="4" t="s">
        <v>25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/>
      <c r="AY30" s="4">
        <v>4410</v>
      </c>
      <c r="AZ30" s="4" t="s">
        <v>25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/>
      <c r="BO30" s="4">
        <v>4410</v>
      </c>
      <c r="BP30" s="4" t="s">
        <v>25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/>
      <c r="CE30" s="4">
        <v>4410</v>
      </c>
      <c r="CF30" s="4" t="s">
        <v>25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35</v>
      </c>
      <c r="CN30" s="4">
        <v>35</v>
      </c>
      <c r="CO30" s="4">
        <v>0</v>
      </c>
      <c r="CP30" s="4">
        <v>0</v>
      </c>
      <c r="CQ30" s="4">
        <v>0</v>
      </c>
      <c r="CR30" s="4">
        <v>0</v>
      </c>
      <c r="CS30" s="4">
        <v>70</v>
      </c>
      <c r="CT30" s="4"/>
      <c r="CU30" s="4">
        <v>4410</v>
      </c>
      <c r="CV30" s="4" t="s">
        <v>25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/>
      <c r="DK30" s="4">
        <v>4410</v>
      </c>
      <c r="DL30" s="4" t="s">
        <v>25</v>
      </c>
      <c r="DM30" s="4">
        <v>0</v>
      </c>
      <c r="DN30" s="4">
        <v>50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50</v>
      </c>
      <c r="DZ30" s="4"/>
      <c r="EA30" s="4">
        <v>4410</v>
      </c>
      <c r="EB30" s="4" t="s">
        <v>25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/>
      <c r="EQ30" s="4">
        <v>4410</v>
      </c>
      <c r="ER30" s="4" t="s">
        <v>25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/>
      <c r="FG30" s="4">
        <v>4410</v>
      </c>
      <c r="FH30" s="4" t="s">
        <v>25</v>
      </c>
      <c r="FI30" s="4">
        <v>0</v>
      </c>
      <c r="FJ30" s="4">
        <v>0</v>
      </c>
      <c r="FK30" s="4">
        <v>0</v>
      </c>
      <c r="FL30" s="4">
        <v>0</v>
      </c>
      <c r="FM30" s="4">
        <v>70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70</v>
      </c>
      <c r="FV30" s="4"/>
      <c r="FW30" s="4">
        <v>4410</v>
      </c>
      <c r="FX30" s="4" t="s">
        <v>25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/>
      <c r="GM30" s="4">
        <v>4410</v>
      </c>
      <c r="GN30" s="4" t="s">
        <v>25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/>
      <c r="HC30" s="4">
        <v>4410</v>
      </c>
      <c r="HD30" s="4" t="s">
        <v>25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/>
      <c r="HS30" s="4">
        <v>4410</v>
      </c>
      <c r="HT30" s="4" t="s">
        <v>25</v>
      </c>
      <c r="HU30" s="4">
        <v>0</v>
      </c>
      <c r="HV30" s="4">
        <v>0</v>
      </c>
      <c r="HW30" s="4">
        <v>35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35</v>
      </c>
      <c r="IH30" s="4"/>
      <c r="II30" s="4">
        <v>4410</v>
      </c>
      <c r="IJ30" s="4" t="s">
        <v>25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P30" s="4">
        <v>0</v>
      </c>
      <c r="IQ30" s="4">
        <v>0</v>
      </c>
      <c r="IR30" s="4">
        <v>0</v>
      </c>
      <c r="IS30" s="4">
        <v>0</v>
      </c>
      <c r="IT30" s="4">
        <v>0</v>
      </c>
      <c r="IU30" s="4">
        <v>0</v>
      </c>
      <c r="IV30" s="4">
        <v>0</v>
      </c>
      <c r="IW30" s="4">
        <v>0</v>
      </c>
      <c r="IX30" s="4"/>
      <c r="IY30" s="4">
        <v>4410</v>
      </c>
      <c r="IZ30" s="4" t="s">
        <v>25</v>
      </c>
      <c r="JA30" s="4">
        <v>35</v>
      </c>
      <c r="JB30" s="4">
        <v>0</v>
      </c>
      <c r="JC30" s="4">
        <v>0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0</v>
      </c>
      <c r="JK30" s="4">
        <v>0</v>
      </c>
      <c r="JL30" s="4">
        <v>0</v>
      </c>
      <c r="JM30" s="4">
        <v>35</v>
      </c>
      <c r="JN30" s="4"/>
      <c r="JO30" s="4">
        <v>4410</v>
      </c>
      <c r="JP30" s="4" t="s">
        <v>25</v>
      </c>
      <c r="JQ30" s="4">
        <v>0</v>
      </c>
      <c r="JR30" s="4">
        <v>0</v>
      </c>
      <c r="JS30" s="4">
        <v>0</v>
      </c>
      <c r="JT30" s="4">
        <v>0</v>
      </c>
      <c r="JU30" s="4">
        <v>0</v>
      </c>
      <c r="JV30" s="4">
        <v>0</v>
      </c>
      <c r="JW30" s="4">
        <v>0</v>
      </c>
      <c r="JX30" s="4">
        <v>0</v>
      </c>
      <c r="JY30" s="4">
        <v>0</v>
      </c>
      <c r="JZ30" s="4">
        <v>0</v>
      </c>
      <c r="KA30" s="4">
        <v>0</v>
      </c>
      <c r="KB30" s="4">
        <v>0</v>
      </c>
      <c r="KC30" s="4">
        <v>0</v>
      </c>
      <c r="KD30" s="4"/>
      <c r="KE30" s="4">
        <v>4410</v>
      </c>
      <c r="KF30" s="4" t="s">
        <v>25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0</v>
      </c>
      <c r="KM30" s="4">
        <v>0</v>
      </c>
      <c r="KN30" s="4">
        <v>0</v>
      </c>
      <c r="KO30" s="4">
        <v>0</v>
      </c>
      <c r="KP30" s="4">
        <v>0</v>
      </c>
      <c r="KQ30" s="4">
        <v>0</v>
      </c>
      <c r="KR30" s="4">
        <v>0</v>
      </c>
      <c r="KS30" s="4">
        <v>0</v>
      </c>
      <c r="KT30" s="4"/>
      <c r="KU30" s="4">
        <v>4410</v>
      </c>
      <c r="KV30" s="4" t="s">
        <v>25</v>
      </c>
      <c r="KW30" s="4">
        <v>0</v>
      </c>
      <c r="KX30" s="4">
        <v>0</v>
      </c>
      <c r="KY30" s="4">
        <v>0</v>
      </c>
      <c r="KZ30" s="4">
        <v>0</v>
      </c>
      <c r="LA30" s="4">
        <v>0</v>
      </c>
      <c r="LB30" s="4">
        <v>0</v>
      </c>
      <c r="LC30" s="4">
        <v>0</v>
      </c>
      <c r="LD30" s="4">
        <v>0</v>
      </c>
      <c r="LE30" s="4">
        <v>0</v>
      </c>
      <c r="LF30" s="4">
        <v>0</v>
      </c>
      <c r="LG30" s="4">
        <v>0</v>
      </c>
      <c r="LH30" s="4">
        <v>0</v>
      </c>
      <c r="LI30" s="4">
        <v>0</v>
      </c>
      <c r="LJ30" s="4"/>
      <c r="LK30" s="4">
        <v>4410</v>
      </c>
      <c r="LL30" s="4" t="s">
        <v>25</v>
      </c>
      <c r="LM30" s="4">
        <v>0</v>
      </c>
      <c r="LN30" s="4">
        <v>0</v>
      </c>
      <c r="LO30" s="4">
        <v>0</v>
      </c>
      <c r="LP30" s="4">
        <v>0</v>
      </c>
      <c r="LQ30" s="4">
        <v>0</v>
      </c>
      <c r="LR30" s="4">
        <v>0</v>
      </c>
      <c r="LS30" s="4">
        <v>0</v>
      </c>
      <c r="LT30" s="4">
        <v>0</v>
      </c>
      <c r="LU30" s="4">
        <v>0</v>
      </c>
      <c r="LV30" s="4">
        <v>0</v>
      </c>
      <c r="LW30" s="4">
        <v>0</v>
      </c>
      <c r="LX30" s="4">
        <v>0</v>
      </c>
      <c r="LY30" s="4">
        <v>0</v>
      </c>
      <c r="LZ30" s="4"/>
      <c r="MA30" s="4">
        <v>4410</v>
      </c>
      <c r="MB30" s="4" t="s">
        <v>25</v>
      </c>
      <c r="MC30" s="4">
        <v>0</v>
      </c>
      <c r="MD30" s="4">
        <v>0</v>
      </c>
      <c r="ME30" s="4">
        <v>0</v>
      </c>
      <c r="MF30" s="4">
        <v>0</v>
      </c>
      <c r="MG30" s="4">
        <v>0</v>
      </c>
      <c r="MH30" s="4">
        <v>0</v>
      </c>
      <c r="MI30" s="4">
        <v>0</v>
      </c>
      <c r="MJ30" s="4">
        <v>35</v>
      </c>
      <c r="MK30" s="4">
        <v>0</v>
      </c>
      <c r="ML30" s="4">
        <v>0</v>
      </c>
      <c r="MM30" s="4">
        <v>0</v>
      </c>
      <c r="MN30" s="4">
        <v>0</v>
      </c>
      <c r="MO30" s="4">
        <v>35</v>
      </c>
      <c r="MP30" s="4"/>
      <c r="MQ30" s="4">
        <v>4410</v>
      </c>
      <c r="MR30" s="4" t="s">
        <v>25</v>
      </c>
      <c r="MS30" s="4">
        <v>0</v>
      </c>
      <c r="MT30" s="4">
        <v>0</v>
      </c>
      <c r="MU30" s="4">
        <v>0</v>
      </c>
      <c r="MV30" s="4">
        <v>0</v>
      </c>
      <c r="MW30" s="4">
        <v>0</v>
      </c>
      <c r="MX30" s="4">
        <v>0</v>
      </c>
      <c r="MY30" s="4">
        <v>0</v>
      </c>
      <c r="MZ30" s="4">
        <v>0</v>
      </c>
      <c r="NA30" s="4">
        <v>0</v>
      </c>
      <c r="NB30" s="4">
        <v>0</v>
      </c>
      <c r="NC30" s="4">
        <v>0</v>
      </c>
      <c r="ND30" s="4">
        <v>0</v>
      </c>
      <c r="NE30" s="4">
        <v>0</v>
      </c>
      <c r="NF30" s="4"/>
      <c r="NG30" s="4">
        <v>4410</v>
      </c>
      <c r="NH30" s="4" t="s">
        <v>25</v>
      </c>
      <c r="NI30" s="4">
        <v>0</v>
      </c>
      <c r="NJ30" s="4">
        <v>0</v>
      </c>
      <c r="NK30" s="4">
        <v>0</v>
      </c>
      <c r="NL30" s="4">
        <v>0</v>
      </c>
      <c r="NM30" s="4">
        <v>0</v>
      </c>
      <c r="NN30" s="4">
        <v>0</v>
      </c>
      <c r="NO30" s="4">
        <v>0</v>
      </c>
      <c r="NP30" s="4">
        <v>0</v>
      </c>
      <c r="NQ30" s="4">
        <v>0</v>
      </c>
      <c r="NR30" s="4">
        <v>0</v>
      </c>
      <c r="NS30" s="4">
        <v>0</v>
      </c>
      <c r="NT30" s="4">
        <v>0</v>
      </c>
      <c r="NU30" s="4">
        <v>0</v>
      </c>
    </row>
    <row r="31" spans="2:385" x14ac:dyDescent="0.2">
      <c r="B31">
        <f t="shared" si="48"/>
        <v>21</v>
      </c>
      <c r="C31" s="4">
        <v>4415</v>
      </c>
      <c r="D31" s="4" t="s">
        <v>26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/>
      <c r="S31" s="4">
        <v>4415</v>
      </c>
      <c r="T31" s="4" t="s">
        <v>26</v>
      </c>
      <c r="U31" s="4">
        <v>300</v>
      </c>
      <c r="V31" s="4">
        <v>0</v>
      </c>
      <c r="W31" s="4">
        <v>100</v>
      </c>
      <c r="X31" s="4">
        <v>50</v>
      </c>
      <c r="Y31" s="4">
        <v>0</v>
      </c>
      <c r="Z31" s="4">
        <v>50</v>
      </c>
      <c r="AA31" s="4">
        <v>0</v>
      </c>
      <c r="AB31" s="4">
        <v>33</v>
      </c>
      <c r="AC31" s="4">
        <v>0</v>
      </c>
      <c r="AD31" s="4">
        <v>0</v>
      </c>
      <c r="AE31" s="4">
        <v>0</v>
      </c>
      <c r="AF31" s="4">
        <v>0</v>
      </c>
      <c r="AG31" s="4">
        <v>533</v>
      </c>
      <c r="AH31" s="4"/>
      <c r="AI31" s="4">
        <v>4415</v>
      </c>
      <c r="AJ31" s="4" t="s">
        <v>26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/>
      <c r="AY31" s="4">
        <v>4415</v>
      </c>
      <c r="AZ31" s="4" t="s">
        <v>26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/>
      <c r="BO31" s="4">
        <v>4415</v>
      </c>
      <c r="BP31" s="4" t="s">
        <v>26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/>
      <c r="CE31" s="4">
        <v>4415</v>
      </c>
      <c r="CF31" s="4" t="s">
        <v>26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/>
      <c r="CU31" s="4">
        <v>4415</v>
      </c>
      <c r="CV31" s="4" t="s">
        <v>26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/>
      <c r="DK31" s="4">
        <v>4415</v>
      </c>
      <c r="DL31" s="4" t="s">
        <v>26</v>
      </c>
      <c r="DM31" s="4">
        <v>0</v>
      </c>
      <c r="DN31" s="4">
        <v>0</v>
      </c>
      <c r="DO31" s="4">
        <v>0</v>
      </c>
      <c r="DP31" s="4">
        <v>0</v>
      </c>
      <c r="DQ31" s="4">
        <v>175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175</v>
      </c>
      <c r="DZ31" s="4"/>
      <c r="EA31" s="4">
        <v>4415</v>
      </c>
      <c r="EB31" s="4" t="s">
        <v>26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/>
      <c r="EQ31" s="4">
        <v>4415</v>
      </c>
      <c r="ER31" s="4" t="s">
        <v>26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/>
      <c r="FG31" s="4">
        <v>4415</v>
      </c>
      <c r="FH31" s="4" t="s">
        <v>26</v>
      </c>
      <c r="FI31" s="4">
        <v>42</v>
      </c>
      <c r="FJ31" s="4">
        <v>75</v>
      </c>
      <c r="FK31" s="4">
        <v>0</v>
      </c>
      <c r="FL31" s="4">
        <v>27</v>
      </c>
      <c r="FM31" s="4">
        <v>86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230</v>
      </c>
      <c r="FV31" s="4"/>
      <c r="FW31" s="4">
        <v>4415</v>
      </c>
      <c r="FX31" s="4" t="s">
        <v>26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/>
      <c r="GM31" s="4">
        <v>4415</v>
      </c>
      <c r="GN31" s="4" t="s">
        <v>26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/>
      <c r="HC31" s="4">
        <v>4415</v>
      </c>
      <c r="HD31" s="4" t="s">
        <v>26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/>
      <c r="HS31" s="4">
        <v>4415</v>
      </c>
      <c r="HT31" s="4" t="s">
        <v>26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/>
      <c r="II31" s="4">
        <v>4415</v>
      </c>
      <c r="IJ31" s="4" t="s">
        <v>26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0</v>
      </c>
      <c r="IW31" s="4">
        <v>0</v>
      </c>
      <c r="IX31" s="4"/>
      <c r="IY31" s="4">
        <v>4415</v>
      </c>
      <c r="IZ31" s="4" t="s">
        <v>26</v>
      </c>
      <c r="JA31" s="4">
        <v>0</v>
      </c>
      <c r="JB31" s="4">
        <v>0</v>
      </c>
      <c r="JC31" s="4">
        <v>0</v>
      </c>
      <c r="JD31" s="4">
        <v>0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/>
      <c r="JO31" s="4">
        <v>4415</v>
      </c>
      <c r="JP31" s="4" t="s">
        <v>26</v>
      </c>
      <c r="JQ31" s="4">
        <v>0</v>
      </c>
      <c r="JR31" s="4">
        <v>0</v>
      </c>
      <c r="JS31" s="4">
        <v>0</v>
      </c>
      <c r="JT31" s="4">
        <v>0</v>
      </c>
      <c r="JU31" s="4">
        <v>0</v>
      </c>
      <c r="JV31" s="4">
        <v>0</v>
      </c>
      <c r="JW31" s="4">
        <v>0</v>
      </c>
      <c r="JX31" s="4">
        <v>0</v>
      </c>
      <c r="JY31" s="4">
        <v>0</v>
      </c>
      <c r="JZ31" s="4">
        <v>0</v>
      </c>
      <c r="KA31" s="4">
        <v>0</v>
      </c>
      <c r="KB31" s="4">
        <v>0</v>
      </c>
      <c r="KC31" s="4">
        <v>0</v>
      </c>
      <c r="KD31" s="4"/>
      <c r="KE31" s="4">
        <v>4415</v>
      </c>
      <c r="KF31" s="4" t="s">
        <v>26</v>
      </c>
      <c r="KG31" s="4">
        <v>0</v>
      </c>
      <c r="KH31" s="4">
        <v>0</v>
      </c>
      <c r="KI31" s="4">
        <v>0</v>
      </c>
      <c r="KJ31" s="4">
        <v>0</v>
      </c>
      <c r="KK31" s="4">
        <v>0</v>
      </c>
      <c r="KL31" s="4">
        <v>100</v>
      </c>
      <c r="KM31" s="4">
        <v>0</v>
      </c>
      <c r="KN31" s="4">
        <v>141</v>
      </c>
      <c r="KO31" s="4">
        <v>0</v>
      </c>
      <c r="KP31" s="4">
        <v>0</v>
      </c>
      <c r="KQ31" s="4">
        <v>0</v>
      </c>
      <c r="KR31" s="4">
        <v>0</v>
      </c>
      <c r="KS31" s="4">
        <v>241</v>
      </c>
      <c r="KT31" s="4"/>
      <c r="KU31" s="4">
        <v>4415</v>
      </c>
      <c r="KV31" s="4" t="s">
        <v>26</v>
      </c>
      <c r="KW31" s="4">
        <v>0</v>
      </c>
      <c r="KX31" s="4">
        <v>0</v>
      </c>
      <c r="KY31" s="4">
        <v>0</v>
      </c>
      <c r="KZ31" s="4">
        <v>0</v>
      </c>
      <c r="LA31" s="4">
        <v>0</v>
      </c>
      <c r="LB31" s="4">
        <v>0</v>
      </c>
      <c r="LC31" s="4">
        <v>0</v>
      </c>
      <c r="LD31" s="4">
        <v>0</v>
      </c>
      <c r="LE31" s="4">
        <v>0</v>
      </c>
      <c r="LF31" s="4">
        <v>0</v>
      </c>
      <c r="LG31" s="4">
        <v>0</v>
      </c>
      <c r="LH31" s="4">
        <v>0</v>
      </c>
      <c r="LI31" s="4">
        <v>0</v>
      </c>
      <c r="LJ31" s="4"/>
      <c r="LK31" s="4">
        <v>4415</v>
      </c>
      <c r="LL31" s="4" t="s">
        <v>26</v>
      </c>
      <c r="LM31" s="4">
        <v>0</v>
      </c>
      <c r="LN31" s="4">
        <v>0</v>
      </c>
      <c r="LO31" s="4">
        <v>0</v>
      </c>
      <c r="LP31" s="4">
        <v>0</v>
      </c>
      <c r="LQ31" s="4">
        <v>0</v>
      </c>
      <c r="LR31" s="4">
        <v>0</v>
      </c>
      <c r="LS31" s="4">
        <v>0</v>
      </c>
      <c r="LT31" s="4">
        <v>0</v>
      </c>
      <c r="LU31" s="4">
        <v>0</v>
      </c>
      <c r="LV31" s="4">
        <v>0</v>
      </c>
      <c r="LW31" s="4">
        <v>0</v>
      </c>
      <c r="LX31" s="4">
        <v>0</v>
      </c>
      <c r="LY31" s="4">
        <v>0</v>
      </c>
      <c r="LZ31" s="4"/>
      <c r="MA31" s="4">
        <v>4415</v>
      </c>
      <c r="MB31" s="4" t="s">
        <v>26</v>
      </c>
      <c r="MC31" s="4">
        <v>0</v>
      </c>
      <c r="MD31" s="4">
        <v>0</v>
      </c>
      <c r="ME31" s="4">
        <v>0</v>
      </c>
      <c r="MF31" s="4">
        <v>0</v>
      </c>
      <c r="MG31" s="4">
        <v>0</v>
      </c>
      <c r="MH31" s="4">
        <v>0</v>
      </c>
      <c r="MI31" s="4">
        <v>0</v>
      </c>
      <c r="MJ31" s="4">
        <v>0</v>
      </c>
      <c r="MK31" s="4">
        <v>0</v>
      </c>
      <c r="ML31" s="4">
        <v>0</v>
      </c>
      <c r="MM31" s="4">
        <v>0</v>
      </c>
      <c r="MN31" s="4">
        <v>0</v>
      </c>
      <c r="MO31" s="4">
        <v>0</v>
      </c>
      <c r="MP31" s="4"/>
      <c r="MQ31" s="4">
        <v>4415</v>
      </c>
      <c r="MR31" s="4" t="s">
        <v>26</v>
      </c>
      <c r="MS31" s="4">
        <v>0</v>
      </c>
      <c r="MT31" s="4">
        <v>0</v>
      </c>
      <c r="MU31" s="4">
        <v>0</v>
      </c>
      <c r="MV31" s="4">
        <v>0</v>
      </c>
      <c r="MW31" s="4">
        <v>0</v>
      </c>
      <c r="MX31" s="4">
        <v>0</v>
      </c>
      <c r="MY31" s="4">
        <v>0</v>
      </c>
      <c r="MZ31" s="4">
        <v>0</v>
      </c>
      <c r="NA31" s="4">
        <v>0</v>
      </c>
      <c r="NB31" s="4">
        <v>0</v>
      </c>
      <c r="NC31" s="4">
        <v>0</v>
      </c>
      <c r="ND31" s="4">
        <v>0</v>
      </c>
      <c r="NE31" s="4">
        <v>0</v>
      </c>
      <c r="NF31" s="4"/>
      <c r="NG31" s="4">
        <v>4415</v>
      </c>
      <c r="NH31" s="4" t="s">
        <v>26</v>
      </c>
      <c r="NI31" s="4">
        <v>0</v>
      </c>
      <c r="NJ31" s="4">
        <v>0</v>
      </c>
      <c r="NK31" s="4">
        <v>0</v>
      </c>
      <c r="NL31" s="4">
        <v>0</v>
      </c>
      <c r="NM31" s="4">
        <v>0</v>
      </c>
      <c r="NN31" s="4">
        <v>0</v>
      </c>
      <c r="NO31" s="4">
        <v>0</v>
      </c>
      <c r="NP31" s="4">
        <v>0</v>
      </c>
      <c r="NQ31" s="4">
        <v>0</v>
      </c>
      <c r="NR31" s="4">
        <v>0</v>
      </c>
      <c r="NS31" s="4">
        <v>0</v>
      </c>
      <c r="NT31" s="4">
        <v>0</v>
      </c>
      <c r="NU31" s="4">
        <v>0</v>
      </c>
    </row>
    <row r="32" spans="2:385" x14ac:dyDescent="0.2">
      <c r="B32">
        <f t="shared" si="48"/>
        <v>22</v>
      </c>
      <c r="C32" s="4">
        <v>4420</v>
      </c>
      <c r="D32" s="4" t="s">
        <v>27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/>
      <c r="S32" s="4">
        <v>4420</v>
      </c>
      <c r="T32" s="4" t="s">
        <v>27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/>
      <c r="AI32" s="4">
        <v>4420</v>
      </c>
      <c r="AJ32" s="4" t="s">
        <v>27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/>
      <c r="AY32" s="4">
        <v>4420</v>
      </c>
      <c r="AZ32" s="4" t="s">
        <v>27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/>
      <c r="BO32" s="4">
        <v>4420</v>
      </c>
      <c r="BP32" s="4" t="s">
        <v>27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/>
      <c r="CE32" s="4">
        <v>4420</v>
      </c>
      <c r="CF32" s="4" t="s">
        <v>27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/>
      <c r="CU32" s="4">
        <v>4420</v>
      </c>
      <c r="CV32" s="4" t="s">
        <v>27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/>
      <c r="DK32" s="4">
        <v>4420</v>
      </c>
      <c r="DL32" s="4" t="s">
        <v>27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/>
      <c r="EA32" s="4">
        <v>4420</v>
      </c>
      <c r="EB32" s="4" t="s">
        <v>27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/>
      <c r="EQ32" s="4">
        <v>4420</v>
      </c>
      <c r="ER32" s="4" t="s">
        <v>27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/>
      <c r="FG32" s="4">
        <v>4420</v>
      </c>
      <c r="FH32" s="4" t="s">
        <v>27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/>
      <c r="FW32" s="4">
        <v>4420</v>
      </c>
      <c r="FX32" s="4" t="s">
        <v>27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/>
      <c r="GM32" s="4">
        <v>4420</v>
      </c>
      <c r="GN32" s="4" t="s">
        <v>27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  <c r="GZ32" s="4">
        <v>0</v>
      </c>
      <c r="HA32" s="4">
        <v>0</v>
      </c>
      <c r="HB32" s="4"/>
      <c r="HC32" s="4">
        <v>4420</v>
      </c>
      <c r="HD32" s="4" t="s">
        <v>27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/>
      <c r="HS32" s="4">
        <v>4420</v>
      </c>
      <c r="HT32" s="4" t="s">
        <v>27</v>
      </c>
      <c r="HU32" s="4">
        <v>0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/>
      <c r="II32" s="4">
        <v>4420</v>
      </c>
      <c r="IJ32" s="4" t="s">
        <v>27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0</v>
      </c>
      <c r="IW32" s="4">
        <v>0</v>
      </c>
      <c r="IX32" s="4"/>
      <c r="IY32" s="4">
        <v>4420</v>
      </c>
      <c r="IZ32" s="4" t="s">
        <v>27</v>
      </c>
      <c r="JA32" s="4">
        <v>0</v>
      </c>
      <c r="JB32" s="4">
        <v>0</v>
      </c>
      <c r="JC32" s="4">
        <v>0</v>
      </c>
      <c r="JD32" s="4">
        <v>0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/>
      <c r="JO32" s="4">
        <v>4420</v>
      </c>
      <c r="JP32" s="4" t="s">
        <v>27</v>
      </c>
      <c r="JQ32" s="4">
        <v>0</v>
      </c>
      <c r="JR32" s="4">
        <v>0</v>
      </c>
      <c r="JS32" s="4">
        <v>0</v>
      </c>
      <c r="JT32" s="4">
        <v>0</v>
      </c>
      <c r="JU32" s="4">
        <v>0</v>
      </c>
      <c r="JV32" s="4">
        <v>0</v>
      </c>
      <c r="JW32" s="4">
        <v>0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0</v>
      </c>
      <c r="KD32" s="4"/>
      <c r="KE32" s="4">
        <v>4420</v>
      </c>
      <c r="KF32" s="4" t="s">
        <v>27</v>
      </c>
      <c r="KG32" s="4">
        <v>0</v>
      </c>
      <c r="KH32" s="4">
        <v>0</v>
      </c>
      <c r="KI32" s="4">
        <v>0</v>
      </c>
      <c r="KJ32" s="4">
        <v>0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/>
      <c r="KU32" s="4">
        <v>4420</v>
      </c>
      <c r="KV32" s="4" t="s">
        <v>27</v>
      </c>
      <c r="KW32" s="4">
        <v>0</v>
      </c>
      <c r="KX32" s="4">
        <v>0</v>
      </c>
      <c r="KY32" s="4">
        <v>0</v>
      </c>
      <c r="KZ32" s="4">
        <v>0</v>
      </c>
      <c r="LA32" s="4">
        <v>0</v>
      </c>
      <c r="LB32" s="4">
        <v>0</v>
      </c>
      <c r="LC32" s="4">
        <v>0</v>
      </c>
      <c r="LD32" s="4">
        <v>0</v>
      </c>
      <c r="LE32" s="4">
        <v>0</v>
      </c>
      <c r="LF32" s="4">
        <v>0</v>
      </c>
      <c r="LG32" s="4">
        <v>0</v>
      </c>
      <c r="LH32" s="4">
        <v>0</v>
      </c>
      <c r="LI32" s="4">
        <v>0</v>
      </c>
      <c r="LJ32" s="4"/>
      <c r="LK32" s="4">
        <v>4420</v>
      </c>
      <c r="LL32" s="4" t="s">
        <v>27</v>
      </c>
      <c r="LM32" s="4">
        <v>0</v>
      </c>
      <c r="LN32" s="4">
        <v>0</v>
      </c>
      <c r="LO32" s="4">
        <v>0</v>
      </c>
      <c r="LP32" s="4">
        <v>0</v>
      </c>
      <c r="LQ32" s="4">
        <v>0</v>
      </c>
      <c r="LR32" s="4">
        <v>0</v>
      </c>
      <c r="LS32" s="4">
        <v>0</v>
      </c>
      <c r="LT32" s="4">
        <v>0</v>
      </c>
      <c r="LU32" s="4">
        <v>0</v>
      </c>
      <c r="LV32" s="4">
        <v>0</v>
      </c>
      <c r="LW32" s="4">
        <v>0</v>
      </c>
      <c r="LX32" s="4">
        <v>0</v>
      </c>
      <c r="LY32" s="4">
        <v>0</v>
      </c>
      <c r="LZ32" s="4"/>
      <c r="MA32" s="4">
        <v>4420</v>
      </c>
      <c r="MB32" s="4" t="s">
        <v>27</v>
      </c>
      <c r="MC32" s="4">
        <v>0</v>
      </c>
      <c r="MD32" s="4">
        <v>0</v>
      </c>
      <c r="ME32" s="4">
        <v>0</v>
      </c>
      <c r="MF32" s="4">
        <v>0</v>
      </c>
      <c r="MG32" s="4">
        <v>0</v>
      </c>
      <c r="MH32" s="4">
        <v>0</v>
      </c>
      <c r="MI32" s="4">
        <v>0</v>
      </c>
      <c r="MJ32" s="4">
        <v>0</v>
      </c>
      <c r="MK32" s="4">
        <v>0</v>
      </c>
      <c r="ML32" s="4">
        <v>0</v>
      </c>
      <c r="MM32" s="4">
        <v>0</v>
      </c>
      <c r="MN32" s="4">
        <v>0</v>
      </c>
      <c r="MO32" s="4">
        <v>0</v>
      </c>
      <c r="MP32" s="4"/>
      <c r="MQ32" s="4">
        <v>4420</v>
      </c>
      <c r="MR32" s="4" t="s">
        <v>27</v>
      </c>
      <c r="MS32" s="4">
        <v>0</v>
      </c>
      <c r="MT32" s="4">
        <v>0</v>
      </c>
      <c r="MU32" s="4">
        <v>0</v>
      </c>
      <c r="MV32" s="4">
        <v>0</v>
      </c>
      <c r="MW32" s="4">
        <v>0</v>
      </c>
      <c r="MX32" s="4">
        <v>0</v>
      </c>
      <c r="MY32" s="4">
        <v>0</v>
      </c>
      <c r="MZ32" s="4">
        <v>0</v>
      </c>
      <c r="NA32" s="4">
        <v>0</v>
      </c>
      <c r="NB32" s="4">
        <v>0</v>
      </c>
      <c r="NC32" s="4">
        <v>0</v>
      </c>
      <c r="ND32" s="4">
        <v>0</v>
      </c>
      <c r="NE32" s="4">
        <v>0</v>
      </c>
      <c r="NF32" s="4"/>
      <c r="NG32" s="4">
        <v>4420</v>
      </c>
      <c r="NH32" s="4" t="s">
        <v>27</v>
      </c>
      <c r="NI32" s="4">
        <v>0</v>
      </c>
      <c r="NJ32" s="4">
        <v>0</v>
      </c>
      <c r="NK32" s="4">
        <v>0</v>
      </c>
      <c r="NL32" s="4">
        <v>0</v>
      </c>
      <c r="NM32" s="4">
        <v>0</v>
      </c>
      <c r="NN32" s="4">
        <v>0</v>
      </c>
      <c r="NO32" s="4">
        <v>0</v>
      </c>
      <c r="NP32" s="4">
        <v>0</v>
      </c>
      <c r="NQ32" s="4">
        <v>0</v>
      </c>
      <c r="NR32" s="4">
        <v>0</v>
      </c>
      <c r="NS32" s="4">
        <v>0</v>
      </c>
      <c r="NT32" s="4">
        <v>0</v>
      </c>
      <c r="NU32" s="4">
        <v>0</v>
      </c>
    </row>
    <row r="33" spans="2:385" x14ac:dyDescent="0.2">
      <c r="B33">
        <f t="shared" si="48"/>
        <v>23</v>
      </c>
      <c r="C33" s="4">
        <v>4425</v>
      </c>
      <c r="D33" s="4" t="s">
        <v>28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/>
      <c r="S33" s="4">
        <v>4425</v>
      </c>
      <c r="T33" s="4" t="s">
        <v>28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/>
      <c r="AI33" s="4">
        <v>4425</v>
      </c>
      <c r="AJ33" s="4" t="s">
        <v>28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/>
      <c r="AY33" s="4">
        <v>4425</v>
      </c>
      <c r="AZ33" s="4" t="s">
        <v>28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/>
      <c r="BO33" s="4">
        <v>4425</v>
      </c>
      <c r="BP33" s="4" t="s">
        <v>28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/>
      <c r="CE33" s="4">
        <v>4425</v>
      </c>
      <c r="CF33" s="4" t="s">
        <v>28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/>
      <c r="CU33" s="4">
        <v>4425</v>
      </c>
      <c r="CV33" s="4" t="s">
        <v>28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/>
      <c r="DK33" s="4">
        <v>4425</v>
      </c>
      <c r="DL33" s="4" t="s">
        <v>28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/>
      <c r="EA33" s="4">
        <v>4425</v>
      </c>
      <c r="EB33" s="4" t="s">
        <v>28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/>
      <c r="EQ33" s="4">
        <v>4425</v>
      </c>
      <c r="ER33" s="4" t="s">
        <v>28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/>
      <c r="FG33" s="4">
        <v>4425</v>
      </c>
      <c r="FH33" s="4" t="s">
        <v>28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/>
      <c r="FW33" s="4">
        <v>4425</v>
      </c>
      <c r="FX33" s="4" t="s">
        <v>28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/>
      <c r="GM33" s="4">
        <v>4425</v>
      </c>
      <c r="GN33" s="4" t="s">
        <v>28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/>
      <c r="HC33" s="4">
        <v>4425</v>
      </c>
      <c r="HD33" s="4" t="s">
        <v>28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90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90</v>
      </c>
      <c r="HR33" s="4"/>
      <c r="HS33" s="4">
        <v>4425</v>
      </c>
      <c r="HT33" s="4" t="s">
        <v>28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/>
      <c r="II33" s="4">
        <v>4425</v>
      </c>
      <c r="IJ33" s="4" t="s">
        <v>28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/>
      <c r="IY33" s="4">
        <v>4425</v>
      </c>
      <c r="IZ33" s="4" t="s">
        <v>28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/>
      <c r="JO33" s="4">
        <v>4425</v>
      </c>
      <c r="JP33" s="4" t="s">
        <v>28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/>
      <c r="KE33" s="4">
        <v>4425</v>
      </c>
      <c r="KF33" s="4" t="s">
        <v>28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/>
      <c r="KU33" s="4">
        <v>4425</v>
      </c>
      <c r="KV33" s="4" t="s">
        <v>28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G33" s="4">
        <v>0</v>
      </c>
      <c r="LH33" s="4">
        <v>0</v>
      </c>
      <c r="LI33" s="4">
        <v>0</v>
      </c>
      <c r="LJ33" s="4"/>
      <c r="LK33" s="4">
        <v>4425</v>
      </c>
      <c r="LL33" s="4" t="s">
        <v>28</v>
      </c>
      <c r="LM33" s="4">
        <v>0</v>
      </c>
      <c r="LN33" s="4">
        <v>0</v>
      </c>
      <c r="LO33" s="4">
        <v>0</v>
      </c>
      <c r="LP33" s="4">
        <v>0</v>
      </c>
      <c r="LQ33" s="4">
        <v>0</v>
      </c>
      <c r="LR33" s="4">
        <v>0</v>
      </c>
      <c r="LS33" s="4">
        <v>0</v>
      </c>
      <c r="LT33" s="4">
        <v>0</v>
      </c>
      <c r="LU33" s="4">
        <v>0</v>
      </c>
      <c r="LV33" s="4">
        <v>0</v>
      </c>
      <c r="LW33" s="4">
        <v>0</v>
      </c>
      <c r="LX33" s="4">
        <v>0</v>
      </c>
      <c r="LY33" s="4">
        <v>0</v>
      </c>
      <c r="LZ33" s="4"/>
      <c r="MA33" s="4">
        <v>4425</v>
      </c>
      <c r="MB33" s="4" t="s">
        <v>28</v>
      </c>
      <c r="MC33" s="4">
        <v>0</v>
      </c>
      <c r="MD33" s="4">
        <v>0</v>
      </c>
      <c r="ME33" s="4">
        <v>0</v>
      </c>
      <c r="MF33" s="4">
        <v>0</v>
      </c>
      <c r="MG33" s="4">
        <v>0</v>
      </c>
      <c r="MH33" s="4">
        <v>0</v>
      </c>
      <c r="MI33" s="4">
        <v>0</v>
      </c>
      <c r="MJ33" s="4">
        <v>0</v>
      </c>
      <c r="MK33" s="4">
        <v>0</v>
      </c>
      <c r="ML33" s="4">
        <v>0</v>
      </c>
      <c r="MM33" s="4">
        <v>0</v>
      </c>
      <c r="MN33" s="4">
        <v>0</v>
      </c>
      <c r="MO33" s="4">
        <v>0</v>
      </c>
      <c r="MP33" s="4"/>
      <c r="MQ33" s="4">
        <v>4425</v>
      </c>
      <c r="MR33" s="4" t="s">
        <v>28</v>
      </c>
      <c r="MS33" s="4">
        <v>0</v>
      </c>
      <c r="MT33" s="4">
        <v>0</v>
      </c>
      <c r="MU33" s="4">
        <v>0</v>
      </c>
      <c r="MV33" s="4">
        <v>0</v>
      </c>
      <c r="MW33" s="4">
        <v>0</v>
      </c>
      <c r="MX33" s="4">
        <v>0</v>
      </c>
      <c r="MY33" s="4">
        <v>0</v>
      </c>
      <c r="MZ33" s="4">
        <v>0</v>
      </c>
      <c r="NA33" s="4">
        <v>0</v>
      </c>
      <c r="NB33" s="4">
        <v>0</v>
      </c>
      <c r="NC33" s="4">
        <v>0</v>
      </c>
      <c r="ND33" s="4">
        <v>0</v>
      </c>
      <c r="NE33" s="4">
        <v>0</v>
      </c>
      <c r="NF33" s="4"/>
      <c r="NG33" s="4">
        <v>4425</v>
      </c>
      <c r="NH33" s="4" t="s">
        <v>28</v>
      </c>
      <c r="NI33" s="4">
        <v>0</v>
      </c>
      <c r="NJ33" s="4">
        <v>0</v>
      </c>
      <c r="NK33" s="4">
        <v>0</v>
      </c>
      <c r="NL33" s="4">
        <v>0</v>
      </c>
      <c r="NM33" s="4">
        <v>0</v>
      </c>
      <c r="NN33" s="4">
        <v>0</v>
      </c>
      <c r="NO33" s="4">
        <v>0</v>
      </c>
      <c r="NP33" s="4">
        <v>0</v>
      </c>
      <c r="NQ33" s="4">
        <v>0</v>
      </c>
      <c r="NR33" s="4">
        <v>0</v>
      </c>
      <c r="NS33" s="4">
        <v>0</v>
      </c>
      <c r="NT33" s="4">
        <v>0</v>
      </c>
      <c r="NU33" s="4">
        <v>0</v>
      </c>
    </row>
    <row r="34" spans="2:385" x14ac:dyDescent="0.2">
      <c r="B34">
        <f t="shared" si="48"/>
        <v>24</v>
      </c>
      <c r="C34" s="4">
        <v>4430</v>
      </c>
      <c r="D34" s="4" t="s">
        <v>29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/>
      <c r="S34" s="4">
        <v>4430</v>
      </c>
      <c r="T34" s="4" t="s">
        <v>29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/>
      <c r="AI34" s="4">
        <v>4430</v>
      </c>
      <c r="AJ34" s="4" t="s">
        <v>29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/>
      <c r="AY34" s="4">
        <v>4430</v>
      </c>
      <c r="AZ34" s="4" t="s">
        <v>29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/>
      <c r="BO34" s="4">
        <v>4430</v>
      </c>
      <c r="BP34" s="4" t="s">
        <v>29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/>
      <c r="CE34" s="4">
        <v>4430</v>
      </c>
      <c r="CF34" s="4" t="s">
        <v>29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/>
      <c r="CU34" s="4">
        <v>4430</v>
      </c>
      <c r="CV34" s="4" t="s">
        <v>29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/>
      <c r="DK34" s="4">
        <v>4430</v>
      </c>
      <c r="DL34" s="4" t="s">
        <v>29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/>
      <c r="EA34" s="4">
        <v>4430</v>
      </c>
      <c r="EB34" s="4" t="s">
        <v>29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/>
      <c r="EQ34" s="4">
        <v>4430</v>
      </c>
      <c r="ER34" s="4" t="s">
        <v>29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/>
      <c r="FG34" s="4">
        <v>4430</v>
      </c>
      <c r="FH34" s="4" t="s">
        <v>29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/>
      <c r="FW34" s="4">
        <v>4430</v>
      </c>
      <c r="FX34" s="4" t="s">
        <v>29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/>
      <c r="GM34" s="4">
        <v>4430</v>
      </c>
      <c r="GN34" s="4" t="s">
        <v>29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/>
      <c r="HC34" s="4">
        <v>4430</v>
      </c>
      <c r="HD34" s="4" t="s">
        <v>29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/>
      <c r="HS34" s="4">
        <v>4430</v>
      </c>
      <c r="HT34" s="4" t="s">
        <v>29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/>
      <c r="II34" s="4">
        <v>4430</v>
      </c>
      <c r="IJ34" s="4" t="s">
        <v>29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/>
      <c r="IY34" s="4">
        <v>4430</v>
      </c>
      <c r="IZ34" s="4" t="s">
        <v>29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/>
      <c r="JO34" s="4">
        <v>4430</v>
      </c>
      <c r="JP34" s="4" t="s">
        <v>29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/>
      <c r="KE34" s="4">
        <v>4430</v>
      </c>
      <c r="KF34" s="4" t="s">
        <v>29</v>
      </c>
      <c r="KG34" s="4">
        <v>0</v>
      </c>
      <c r="KH34" s="4">
        <v>0</v>
      </c>
      <c r="KI34" s="4">
        <v>0</v>
      </c>
      <c r="KJ34" s="4">
        <v>0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/>
      <c r="KU34" s="4">
        <v>4430</v>
      </c>
      <c r="KV34" s="4" t="s">
        <v>29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G34" s="4">
        <v>0</v>
      </c>
      <c r="LH34" s="4">
        <v>0</v>
      </c>
      <c r="LI34" s="4">
        <v>0</v>
      </c>
      <c r="LJ34" s="4"/>
      <c r="LK34" s="4">
        <v>4430</v>
      </c>
      <c r="LL34" s="4" t="s">
        <v>29</v>
      </c>
      <c r="LM34" s="4">
        <v>0</v>
      </c>
      <c r="LN34" s="4">
        <v>0</v>
      </c>
      <c r="LO34" s="4">
        <v>0</v>
      </c>
      <c r="LP34" s="4">
        <v>0</v>
      </c>
      <c r="LQ34" s="4">
        <v>0</v>
      </c>
      <c r="LR34" s="4">
        <v>0</v>
      </c>
      <c r="LS34" s="4">
        <v>0</v>
      </c>
      <c r="LT34" s="4">
        <v>0</v>
      </c>
      <c r="LU34" s="4">
        <v>0</v>
      </c>
      <c r="LV34" s="4">
        <v>0</v>
      </c>
      <c r="LW34" s="4">
        <v>0</v>
      </c>
      <c r="LX34" s="4">
        <v>0</v>
      </c>
      <c r="LY34" s="4">
        <v>0</v>
      </c>
      <c r="LZ34" s="4"/>
      <c r="MA34" s="4">
        <v>4430</v>
      </c>
      <c r="MB34" s="4" t="s">
        <v>29</v>
      </c>
      <c r="MC34" s="4">
        <v>0</v>
      </c>
      <c r="MD34" s="4">
        <v>0</v>
      </c>
      <c r="ME34" s="4">
        <v>0</v>
      </c>
      <c r="MF34" s="4">
        <v>0</v>
      </c>
      <c r="MG34" s="4">
        <v>0</v>
      </c>
      <c r="MH34" s="4">
        <v>0</v>
      </c>
      <c r="MI34" s="4">
        <v>0</v>
      </c>
      <c r="MJ34" s="4">
        <v>0</v>
      </c>
      <c r="MK34" s="4">
        <v>0</v>
      </c>
      <c r="ML34" s="4">
        <v>0</v>
      </c>
      <c r="MM34" s="4">
        <v>0</v>
      </c>
      <c r="MN34" s="4">
        <v>0</v>
      </c>
      <c r="MO34" s="4">
        <v>0</v>
      </c>
      <c r="MP34" s="4"/>
      <c r="MQ34" s="4">
        <v>4430</v>
      </c>
      <c r="MR34" s="4" t="s">
        <v>29</v>
      </c>
      <c r="MS34" s="4">
        <v>0</v>
      </c>
      <c r="MT34" s="4">
        <v>0</v>
      </c>
      <c r="MU34" s="4">
        <v>0</v>
      </c>
      <c r="MV34" s="4">
        <v>0</v>
      </c>
      <c r="MW34" s="4">
        <v>0</v>
      </c>
      <c r="MX34" s="4">
        <v>0</v>
      </c>
      <c r="MY34" s="4">
        <v>0</v>
      </c>
      <c r="MZ34" s="4">
        <v>0</v>
      </c>
      <c r="NA34" s="4">
        <v>0</v>
      </c>
      <c r="NB34" s="4">
        <v>0</v>
      </c>
      <c r="NC34" s="4">
        <v>0</v>
      </c>
      <c r="ND34" s="4">
        <v>0</v>
      </c>
      <c r="NE34" s="4">
        <v>0</v>
      </c>
      <c r="NF34" s="4"/>
      <c r="NG34" s="4">
        <v>4430</v>
      </c>
      <c r="NH34" s="4" t="s">
        <v>29</v>
      </c>
      <c r="NI34" s="4">
        <v>0</v>
      </c>
      <c r="NJ34" s="4">
        <v>0</v>
      </c>
      <c r="NK34" s="4">
        <v>0</v>
      </c>
      <c r="NL34" s="4">
        <v>0</v>
      </c>
      <c r="NM34" s="4">
        <v>0</v>
      </c>
      <c r="NN34" s="4">
        <v>0</v>
      </c>
      <c r="NO34" s="4">
        <v>0</v>
      </c>
      <c r="NP34" s="4">
        <v>0</v>
      </c>
      <c r="NQ34" s="4">
        <v>0</v>
      </c>
      <c r="NR34" s="4">
        <v>0</v>
      </c>
      <c r="NS34" s="4">
        <v>0</v>
      </c>
      <c r="NT34" s="4">
        <v>0</v>
      </c>
      <c r="NU34" s="4">
        <v>0</v>
      </c>
    </row>
    <row r="35" spans="2:385" x14ac:dyDescent="0.2">
      <c r="B35">
        <f t="shared" si="48"/>
        <v>25</v>
      </c>
      <c r="C35" s="4">
        <v>4431</v>
      </c>
      <c r="D35" s="4" t="s">
        <v>30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/>
      <c r="S35" s="4">
        <v>4431</v>
      </c>
      <c r="T35" s="4" t="s">
        <v>30</v>
      </c>
      <c r="U35" s="4">
        <v>0</v>
      </c>
      <c r="V35" s="4">
        <v>0</v>
      </c>
      <c r="W35" s="4">
        <v>525</v>
      </c>
      <c r="X35" s="4">
        <v>175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700</v>
      </c>
      <c r="AH35" s="4"/>
      <c r="AI35" s="4">
        <v>4431</v>
      </c>
      <c r="AJ35" s="4" t="s">
        <v>30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/>
      <c r="AY35" s="4">
        <v>4431</v>
      </c>
      <c r="AZ35" s="4" t="s">
        <v>30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/>
      <c r="BO35" s="4">
        <v>4431</v>
      </c>
      <c r="BP35" s="4" t="s">
        <v>30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/>
      <c r="CE35" s="4">
        <v>4431</v>
      </c>
      <c r="CF35" s="4" t="s">
        <v>30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/>
      <c r="CU35" s="4">
        <v>4431</v>
      </c>
      <c r="CV35" s="4" t="s">
        <v>30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/>
      <c r="DK35" s="4">
        <v>4431</v>
      </c>
      <c r="DL35" s="4" t="s">
        <v>30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/>
      <c r="EA35" s="4">
        <v>4431</v>
      </c>
      <c r="EB35" s="4" t="s">
        <v>30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/>
      <c r="EQ35" s="4">
        <v>4431</v>
      </c>
      <c r="ER35" s="4" t="s">
        <v>30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5</v>
      </c>
      <c r="FA35" s="4">
        <v>0</v>
      </c>
      <c r="FB35" s="4">
        <v>0</v>
      </c>
      <c r="FC35" s="4">
        <v>0</v>
      </c>
      <c r="FD35" s="4">
        <v>0</v>
      </c>
      <c r="FE35" s="4">
        <v>5</v>
      </c>
      <c r="FF35" s="4"/>
      <c r="FG35" s="4">
        <v>4431</v>
      </c>
      <c r="FH35" s="4" t="s">
        <v>30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/>
      <c r="FW35" s="4">
        <v>4431</v>
      </c>
      <c r="FX35" s="4" t="s">
        <v>30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/>
      <c r="GM35" s="4">
        <v>4431</v>
      </c>
      <c r="GN35" s="4" t="s">
        <v>30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/>
      <c r="HC35" s="4">
        <v>4431</v>
      </c>
      <c r="HD35" s="4" t="s">
        <v>30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/>
      <c r="HS35" s="4">
        <v>4431</v>
      </c>
      <c r="HT35" s="4" t="s">
        <v>30</v>
      </c>
      <c r="HU35" s="4">
        <v>50</v>
      </c>
      <c r="HV35" s="4">
        <v>0</v>
      </c>
      <c r="HW35" s="4">
        <v>50</v>
      </c>
      <c r="HX35" s="4">
        <v>50</v>
      </c>
      <c r="HY35" s="4">
        <v>49.9</v>
      </c>
      <c r="HZ35" s="4">
        <v>49.2</v>
      </c>
      <c r="IA35" s="4">
        <v>50.9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300</v>
      </c>
      <c r="IH35" s="4"/>
      <c r="II35" s="4">
        <v>4431</v>
      </c>
      <c r="IJ35" s="4" t="s">
        <v>30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0</v>
      </c>
      <c r="IU35" s="4">
        <v>0</v>
      </c>
      <c r="IV35" s="4">
        <v>0</v>
      </c>
      <c r="IW35" s="4">
        <v>0</v>
      </c>
      <c r="IX35" s="4"/>
      <c r="IY35" s="4">
        <v>4431</v>
      </c>
      <c r="IZ35" s="4" t="s">
        <v>30</v>
      </c>
      <c r="JA35" s="4">
        <v>0</v>
      </c>
      <c r="JB35" s="4">
        <v>0</v>
      </c>
      <c r="JC35" s="4">
        <v>0</v>
      </c>
      <c r="JD35" s="4">
        <v>0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/>
      <c r="JO35" s="4">
        <v>4431</v>
      </c>
      <c r="JP35" s="4" t="s">
        <v>30</v>
      </c>
      <c r="JQ35" s="4">
        <v>0</v>
      </c>
      <c r="JR35" s="4">
        <v>0</v>
      </c>
      <c r="JS35" s="4">
        <v>0</v>
      </c>
      <c r="JT35" s="4">
        <v>0</v>
      </c>
      <c r="JU35" s="4">
        <v>0</v>
      </c>
      <c r="JV35" s="4">
        <v>0</v>
      </c>
      <c r="JW35" s="4">
        <v>0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0</v>
      </c>
      <c r="KD35" s="4"/>
      <c r="KE35" s="4">
        <v>4431</v>
      </c>
      <c r="KF35" s="4" t="s">
        <v>30</v>
      </c>
      <c r="KG35" s="4">
        <v>0</v>
      </c>
      <c r="KH35" s="4">
        <v>0</v>
      </c>
      <c r="KI35" s="4">
        <v>0</v>
      </c>
      <c r="KJ35" s="4">
        <v>0</v>
      </c>
      <c r="KK35" s="4">
        <v>0</v>
      </c>
      <c r="KL35" s="4">
        <v>0</v>
      </c>
      <c r="KM35" s="4">
        <v>0</v>
      </c>
      <c r="KN35" s="4">
        <v>0</v>
      </c>
      <c r="KO35" s="4">
        <v>0</v>
      </c>
      <c r="KP35" s="4">
        <v>0</v>
      </c>
      <c r="KQ35" s="4">
        <v>0</v>
      </c>
      <c r="KR35" s="4">
        <v>0</v>
      </c>
      <c r="KS35" s="4">
        <v>0</v>
      </c>
      <c r="KT35" s="4"/>
      <c r="KU35" s="4">
        <v>4431</v>
      </c>
      <c r="KV35" s="4" t="s">
        <v>30</v>
      </c>
      <c r="KW35" s="4">
        <v>0</v>
      </c>
      <c r="KX35" s="4">
        <v>0</v>
      </c>
      <c r="KY35" s="4">
        <v>0</v>
      </c>
      <c r="KZ35" s="4">
        <v>0</v>
      </c>
      <c r="LA35" s="4">
        <v>0</v>
      </c>
      <c r="LB35" s="4">
        <v>0</v>
      </c>
      <c r="LC35" s="4">
        <v>0</v>
      </c>
      <c r="LD35" s="4">
        <v>0</v>
      </c>
      <c r="LE35" s="4">
        <v>0</v>
      </c>
      <c r="LF35" s="4">
        <v>0</v>
      </c>
      <c r="LG35" s="4">
        <v>0</v>
      </c>
      <c r="LH35" s="4">
        <v>0</v>
      </c>
      <c r="LI35" s="4">
        <v>0</v>
      </c>
      <c r="LJ35" s="4"/>
      <c r="LK35" s="4">
        <v>4431</v>
      </c>
      <c r="LL35" s="4" t="s">
        <v>30</v>
      </c>
      <c r="LM35" s="4">
        <v>0</v>
      </c>
      <c r="LN35" s="4">
        <v>0</v>
      </c>
      <c r="LO35" s="4">
        <v>0</v>
      </c>
      <c r="LP35" s="4">
        <v>0</v>
      </c>
      <c r="LQ35" s="4">
        <v>0</v>
      </c>
      <c r="LR35" s="4">
        <v>0</v>
      </c>
      <c r="LS35" s="4">
        <v>0</v>
      </c>
      <c r="LT35" s="4">
        <v>0</v>
      </c>
      <c r="LU35" s="4">
        <v>0</v>
      </c>
      <c r="LV35" s="4">
        <v>0</v>
      </c>
      <c r="LW35" s="4">
        <v>0</v>
      </c>
      <c r="LX35" s="4">
        <v>0</v>
      </c>
      <c r="LY35" s="4">
        <v>0</v>
      </c>
      <c r="LZ35" s="4"/>
      <c r="MA35" s="4">
        <v>4431</v>
      </c>
      <c r="MB35" s="4" t="s">
        <v>30</v>
      </c>
      <c r="MC35" s="4">
        <v>0</v>
      </c>
      <c r="MD35" s="4">
        <v>0</v>
      </c>
      <c r="ME35" s="4">
        <v>0</v>
      </c>
      <c r="MF35" s="4">
        <v>0</v>
      </c>
      <c r="MG35" s="4">
        <v>0</v>
      </c>
      <c r="MH35" s="4">
        <v>0</v>
      </c>
      <c r="MI35" s="4">
        <v>0</v>
      </c>
      <c r="MJ35" s="4">
        <v>0</v>
      </c>
      <c r="MK35" s="4">
        <v>0</v>
      </c>
      <c r="ML35" s="4">
        <v>0</v>
      </c>
      <c r="MM35" s="4">
        <v>0</v>
      </c>
      <c r="MN35" s="4">
        <v>0</v>
      </c>
      <c r="MO35" s="4">
        <v>0</v>
      </c>
      <c r="MP35" s="4"/>
      <c r="MQ35" s="4">
        <v>4431</v>
      </c>
      <c r="MR35" s="4" t="s">
        <v>30</v>
      </c>
      <c r="MS35" s="4">
        <v>0</v>
      </c>
      <c r="MT35" s="4">
        <v>0</v>
      </c>
      <c r="MU35" s="4">
        <v>0</v>
      </c>
      <c r="MV35" s="4">
        <v>0</v>
      </c>
      <c r="MW35" s="4">
        <v>0</v>
      </c>
      <c r="MX35" s="4">
        <v>0</v>
      </c>
      <c r="MY35" s="4">
        <v>0</v>
      </c>
      <c r="MZ35" s="4">
        <v>0</v>
      </c>
      <c r="NA35" s="4">
        <v>0</v>
      </c>
      <c r="NB35" s="4">
        <v>0</v>
      </c>
      <c r="NC35" s="4">
        <v>0</v>
      </c>
      <c r="ND35" s="4">
        <v>0</v>
      </c>
      <c r="NE35" s="4">
        <v>0</v>
      </c>
      <c r="NF35" s="4"/>
      <c r="NG35" s="4">
        <v>4431</v>
      </c>
      <c r="NH35" s="4" t="s">
        <v>30</v>
      </c>
      <c r="NI35" s="4">
        <v>0</v>
      </c>
      <c r="NJ35" s="4">
        <v>0</v>
      </c>
      <c r="NK35" s="4">
        <v>0</v>
      </c>
      <c r="NL35" s="4">
        <v>0</v>
      </c>
      <c r="NM35" s="4">
        <v>0</v>
      </c>
      <c r="NN35" s="4">
        <v>0</v>
      </c>
      <c r="NO35" s="4">
        <v>0</v>
      </c>
      <c r="NP35" s="4">
        <v>0</v>
      </c>
      <c r="NQ35" s="4">
        <v>0</v>
      </c>
      <c r="NR35" s="4">
        <v>0</v>
      </c>
      <c r="NS35" s="4">
        <v>0</v>
      </c>
      <c r="NT35" s="4">
        <v>0</v>
      </c>
      <c r="NU35" s="4">
        <v>0</v>
      </c>
    </row>
    <row r="36" spans="2:385" x14ac:dyDescent="0.2">
      <c r="B36">
        <f t="shared" si="48"/>
        <v>26</v>
      </c>
      <c r="C36" s="4">
        <v>4435</v>
      </c>
      <c r="D36" s="4" t="s">
        <v>31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/>
      <c r="S36" s="4">
        <v>4435</v>
      </c>
      <c r="T36" s="4" t="s">
        <v>31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125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125</v>
      </c>
      <c r="AH36" s="4"/>
      <c r="AI36" s="4">
        <v>4435</v>
      </c>
      <c r="AJ36" s="4" t="s">
        <v>31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/>
      <c r="AY36" s="4">
        <v>4435</v>
      </c>
      <c r="AZ36" s="4" t="s">
        <v>31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/>
      <c r="BO36" s="4">
        <v>4435</v>
      </c>
      <c r="BP36" s="4" t="s">
        <v>31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/>
      <c r="CE36" s="4">
        <v>4435</v>
      </c>
      <c r="CF36" s="4" t="s">
        <v>31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/>
      <c r="CU36" s="4">
        <v>4435</v>
      </c>
      <c r="CV36" s="4" t="s">
        <v>31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/>
      <c r="DK36" s="4">
        <v>4435</v>
      </c>
      <c r="DL36" s="4" t="s">
        <v>31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/>
      <c r="EA36" s="4">
        <v>4435</v>
      </c>
      <c r="EB36" s="4" t="s">
        <v>31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/>
      <c r="EQ36" s="4">
        <v>4435</v>
      </c>
      <c r="ER36" s="4" t="s">
        <v>31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/>
      <c r="FG36" s="4">
        <v>4435</v>
      </c>
      <c r="FH36" s="4" t="s">
        <v>31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/>
      <c r="FW36" s="4">
        <v>4435</v>
      </c>
      <c r="FX36" s="4" t="s">
        <v>31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/>
      <c r="GM36" s="4">
        <v>4435</v>
      </c>
      <c r="GN36" s="4" t="s">
        <v>31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/>
      <c r="HC36" s="4">
        <v>4435</v>
      </c>
      <c r="HD36" s="4" t="s">
        <v>31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/>
      <c r="HS36" s="4">
        <v>4435</v>
      </c>
      <c r="HT36" s="4" t="s">
        <v>31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/>
      <c r="II36" s="4">
        <v>4435</v>
      </c>
      <c r="IJ36" s="4" t="s">
        <v>31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0</v>
      </c>
      <c r="IT36" s="4">
        <v>0</v>
      </c>
      <c r="IU36" s="4">
        <v>0</v>
      </c>
      <c r="IV36" s="4">
        <v>0</v>
      </c>
      <c r="IW36" s="4">
        <v>0</v>
      </c>
      <c r="IX36" s="4"/>
      <c r="IY36" s="4">
        <v>4435</v>
      </c>
      <c r="IZ36" s="4" t="s">
        <v>31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/>
      <c r="JO36" s="4">
        <v>4435</v>
      </c>
      <c r="JP36" s="4" t="s">
        <v>31</v>
      </c>
      <c r="JQ36" s="4">
        <v>0</v>
      </c>
      <c r="JR36" s="4">
        <v>0</v>
      </c>
      <c r="JS36" s="4">
        <v>0</v>
      </c>
      <c r="JT36" s="4">
        <v>0</v>
      </c>
      <c r="JU36" s="4">
        <v>0</v>
      </c>
      <c r="JV36" s="4">
        <v>0</v>
      </c>
      <c r="JW36" s="4">
        <v>0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0</v>
      </c>
      <c r="KD36" s="4"/>
      <c r="KE36" s="4">
        <v>4435</v>
      </c>
      <c r="KF36" s="4" t="s">
        <v>31</v>
      </c>
      <c r="KG36" s="4">
        <v>0</v>
      </c>
      <c r="KH36" s="4">
        <v>0</v>
      </c>
      <c r="KI36" s="4">
        <v>0</v>
      </c>
      <c r="KJ36" s="4">
        <v>0</v>
      </c>
      <c r="KK36" s="4">
        <v>0</v>
      </c>
      <c r="KL36" s="4">
        <v>0</v>
      </c>
      <c r="KM36" s="4">
        <v>0</v>
      </c>
      <c r="KN36" s="4">
        <v>0</v>
      </c>
      <c r="KO36" s="4">
        <v>0</v>
      </c>
      <c r="KP36" s="4">
        <v>0</v>
      </c>
      <c r="KQ36" s="4">
        <v>0</v>
      </c>
      <c r="KR36" s="4">
        <v>0</v>
      </c>
      <c r="KS36" s="4">
        <v>0</v>
      </c>
      <c r="KT36" s="4"/>
      <c r="KU36" s="4">
        <v>4435</v>
      </c>
      <c r="KV36" s="4" t="s">
        <v>31</v>
      </c>
      <c r="KW36" s="4">
        <v>0</v>
      </c>
      <c r="KX36" s="4">
        <v>0</v>
      </c>
      <c r="KY36" s="4">
        <v>0</v>
      </c>
      <c r="KZ36" s="4">
        <v>0</v>
      </c>
      <c r="LA36" s="4">
        <v>0</v>
      </c>
      <c r="LB36" s="4">
        <v>0</v>
      </c>
      <c r="LC36" s="4">
        <v>0</v>
      </c>
      <c r="LD36" s="4">
        <v>0</v>
      </c>
      <c r="LE36" s="4">
        <v>0</v>
      </c>
      <c r="LF36" s="4">
        <v>0</v>
      </c>
      <c r="LG36" s="4">
        <v>0</v>
      </c>
      <c r="LH36" s="4">
        <v>0</v>
      </c>
      <c r="LI36" s="4">
        <v>0</v>
      </c>
      <c r="LJ36" s="4"/>
      <c r="LK36" s="4">
        <v>4435</v>
      </c>
      <c r="LL36" s="4" t="s">
        <v>31</v>
      </c>
      <c r="LM36" s="4">
        <v>0</v>
      </c>
      <c r="LN36" s="4">
        <v>0</v>
      </c>
      <c r="LO36" s="4">
        <v>0</v>
      </c>
      <c r="LP36" s="4">
        <v>0</v>
      </c>
      <c r="LQ36" s="4">
        <v>0</v>
      </c>
      <c r="LR36" s="4">
        <v>0</v>
      </c>
      <c r="LS36" s="4">
        <v>0</v>
      </c>
      <c r="LT36" s="4">
        <v>0</v>
      </c>
      <c r="LU36" s="4">
        <v>0</v>
      </c>
      <c r="LV36" s="4">
        <v>0</v>
      </c>
      <c r="LW36" s="4">
        <v>0</v>
      </c>
      <c r="LX36" s="4">
        <v>0</v>
      </c>
      <c r="LY36" s="4">
        <v>0</v>
      </c>
      <c r="LZ36" s="4"/>
      <c r="MA36" s="4">
        <v>4435</v>
      </c>
      <c r="MB36" s="4" t="s">
        <v>31</v>
      </c>
      <c r="MC36" s="4">
        <v>0</v>
      </c>
      <c r="MD36" s="4">
        <v>0</v>
      </c>
      <c r="ME36" s="4">
        <v>0</v>
      </c>
      <c r="MF36" s="4">
        <v>0</v>
      </c>
      <c r="MG36" s="4">
        <v>0</v>
      </c>
      <c r="MH36" s="4">
        <v>0</v>
      </c>
      <c r="MI36" s="4">
        <v>0</v>
      </c>
      <c r="MJ36" s="4">
        <v>0</v>
      </c>
      <c r="MK36" s="4">
        <v>0</v>
      </c>
      <c r="ML36" s="4">
        <v>0</v>
      </c>
      <c r="MM36" s="4">
        <v>0</v>
      </c>
      <c r="MN36" s="4">
        <v>0</v>
      </c>
      <c r="MO36" s="4">
        <v>0</v>
      </c>
      <c r="MP36" s="4"/>
      <c r="MQ36" s="4">
        <v>4435</v>
      </c>
      <c r="MR36" s="4" t="s">
        <v>31</v>
      </c>
      <c r="MS36" s="4">
        <v>0</v>
      </c>
      <c r="MT36" s="4">
        <v>0</v>
      </c>
      <c r="MU36" s="4">
        <v>0</v>
      </c>
      <c r="MV36" s="4">
        <v>0</v>
      </c>
      <c r="MW36" s="4">
        <v>0</v>
      </c>
      <c r="MX36" s="4">
        <v>0</v>
      </c>
      <c r="MY36" s="4">
        <v>0</v>
      </c>
      <c r="MZ36" s="4">
        <v>0</v>
      </c>
      <c r="NA36" s="4">
        <v>0</v>
      </c>
      <c r="NB36" s="4">
        <v>0</v>
      </c>
      <c r="NC36" s="4">
        <v>0</v>
      </c>
      <c r="ND36" s="4">
        <v>0</v>
      </c>
      <c r="NE36" s="4">
        <v>0</v>
      </c>
      <c r="NF36" s="4"/>
      <c r="NG36" s="4">
        <v>4435</v>
      </c>
      <c r="NH36" s="4" t="s">
        <v>31</v>
      </c>
      <c r="NI36" s="4">
        <v>0</v>
      </c>
      <c r="NJ36" s="4">
        <v>0</v>
      </c>
      <c r="NK36" s="4">
        <v>0</v>
      </c>
      <c r="NL36" s="4">
        <v>0</v>
      </c>
      <c r="NM36" s="4">
        <v>0</v>
      </c>
      <c r="NN36" s="4">
        <v>0</v>
      </c>
      <c r="NO36" s="4">
        <v>0</v>
      </c>
      <c r="NP36" s="4">
        <v>0</v>
      </c>
      <c r="NQ36" s="4">
        <v>0</v>
      </c>
      <c r="NR36" s="4">
        <v>0</v>
      </c>
      <c r="NS36" s="4">
        <v>0</v>
      </c>
      <c r="NT36" s="4">
        <v>0</v>
      </c>
      <c r="NU36" s="4">
        <v>0</v>
      </c>
    </row>
    <row r="37" spans="2:385" x14ac:dyDescent="0.2">
      <c r="B37">
        <f t="shared" si="48"/>
        <v>27</v>
      </c>
      <c r="C37" s="4">
        <v>4440</v>
      </c>
      <c r="D37" s="4" t="s">
        <v>32</v>
      </c>
      <c r="E37" s="4">
        <v>0</v>
      </c>
      <c r="F37" s="4">
        <v>0</v>
      </c>
      <c r="G37" s="4">
        <v>25</v>
      </c>
      <c r="H37" s="4">
        <v>0</v>
      </c>
      <c r="I37" s="4">
        <v>0</v>
      </c>
      <c r="J37" s="4">
        <v>25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50</v>
      </c>
      <c r="R37" s="4"/>
      <c r="S37" s="4">
        <v>4440</v>
      </c>
      <c r="T37" s="4" t="s">
        <v>32</v>
      </c>
      <c r="U37" s="4">
        <v>25</v>
      </c>
      <c r="V37" s="4">
        <v>0</v>
      </c>
      <c r="W37" s="4">
        <v>25</v>
      </c>
      <c r="X37" s="4">
        <v>25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75</v>
      </c>
      <c r="AH37" s="4"/>
      <c r="AI37" s="4">
        <v>4440</v>
      </c>
      <c r="AJ37" s="4" t="s">
        <v>32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/>
      <c r="AY37" s="4">
        <v>4440</v>
      </c>
      <c r="AZ37" s="4" t="s">
        <v>32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/>
      <c r="BO37" s="4">
        <v>4440</v>
      </c>
      <c r="BP37" s="4" t="s">
        <v>32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/>
      <c r="CE37" s="4">
        <v>4440</v>
      </c>
      <c r="CF37" s="4" t="s">
        <v>32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/>
      <c r="CU37" s="4">
        <v>4440</v>
      </c>
      <c r="CV37" s="4" t="s">
        <v>32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25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25</v>
      </c>
      <c r="DJ37" s="4"/>
      <c r="DK37" s="4">
        <v>4440</v>
      </c>
      <c r="DL37" s="4" t="s">
        <v>32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/>
      <c r="EA37" s="4">
        <v>4440</v>
      </c>
      <c r="EB37" s="4" t="s">
        <v>32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/>
      <c r="EQ37" s="4">
        <v>4440</v>
      </c>
      <c r="ER37" s="4" t="s">
        <v>32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105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105</v>
      </c>
      <c r="FF37" s="4"/>
      <c r="FG37" s="4">
        <v>4440</v>
      </c>
      <c r="FH37" s="4" t="s">
        <v>32</v>
      </c>
      <c r="FI37" s="4">
        <v>0</v>
      </c>
      <c r="FJ37" s="4">
        <v>0</v>
      </c>
      <c r="FK37" s="4">
        <v>0</v>
      </c>
      <c r="FL37" s="4">
        <v>0</v>
      </c>
      <c r="FM37" s="4">
        <v>25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25</v>
      </c>
      <c r="FV37" s="4"/>
      <c r="FW37" s="4">
        <v>4440</v>
      </c>
      <c r="FX37" s="4" t="s">
        <v>32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/>
      <c r="GM37" s="4">
        <v>4440</v>
      </c>
      <c r="GN37" s="4" t="s">
        <v>32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/>
      <c r="HC37" s="4">
        <v>4440</v>
      </c>
      <c r="HD37" s="4" t="s">
        <v>32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/>
      <c r="HS37" s="4">
        <v>4440</v>
      </c>
      <c r="HT37" s="4" t="s">
        <v>32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/>
      <c r="II37" s="4">
        <v>4440</v>
      </c>
      <c r="IJ37" s="4" t="s">
        <v>32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4">
        <v>0</v>
      </c>
      <c r="IX37" s="4"/>
      <c r="IY37" s="4">
        <v>4440</v>
      </c>
      <c r="IZ37" s="4" t="s">
        <v>32</v>
      </c>
      <c r="JA37" s="4">
        <v>0</v>
      </c>
      <c r="JB37" s="4">
        <v>0</v>
      </c>
      <c r="JC37" s="4">
        <v>0</v>
      </c>
      <c r="JD37" s="4">
        <v>0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/>
      <c r="JO37" s="4">
        <v>4440</v>
      </c>
      <c r="JP37" s="4" t="s">
        <v>32</v>
      </c>
      <c r="JQ37" s="4">
        <v>0</v>
      </c>
      <c r="JR37" s="4">
        <v>0</v>
      </c>
      <c r="JS37" s="4">
        <v>0</v>
      </c>
      <c r="JT37" s="4">
        <v>0</v>
      </c>
      <c r="JU37" s="4">
        <v>0</v>
      </c>
      <c r="JV37" s="4">
        <v>50</v>
      </c>
      <c r="JW37" s="4">
        <v>75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125</v>
      </c>
      <c r="KD37" s="4"/>
      <c r="KE37" s="4">
        <v>4440</v>
      </c>
      <c r="KF37" s="4" t="s">
        <v>32</v>
      </c>
      <c r="KG37" s="4">
        <v>0</v>
      </c>
      <c r="KH37" s="4">
        <v>25</v>
      </c>
      <c r="KI37" s="4">
        <v>0</v>
      </c>
      <c r="KJ37" s="4">
        <v>0</v>
      </c>
      <c r="KK37" s="4">
        <v>0</v>
      </c>
      <c r="KL37" s="4">
        <v>0</v>
      </c>
      <c r="KM37" s="4">
        <v>75</v>
      </c>
      <c r="KN37" s="4">
        <v>0</v>
      </c>
      <c r="KO37" s="4">
        <v>0</v>
      </c>
      <c r="KP37" s="4">
        <v>0</v>
      </c>
      <c r="KQ37" s="4">
        <v>0</v>
      </c>
      <c r="KR37" s="4">
        <v>0</v>
      </c>
      <c r="KS37" s="4">
        <v>100</v>
      </c>
      <c r="KT37" s="4"/>
      <c r="KU37" s="4">
        <v>4440</v>
      </c>
      <c r="KV37" s="4" t="s">
        <v>32</v>
      </c>
      <c r="KW37" s="4">
        <v>0</v>
      </c>
      <c r="KX37" s="4">
        <v>0</v>
      </c>
      <c r="KY37" s="4">
        <v>0</v>
      </c>
      <c r="KZ37" s="4">
        <v>0</v>
      </c>
      <c r="LA37" s="4">
        <v>0</v>
      </c>
      <c r="LB37" s="4">
        <v>0</v>
      </c>
      <c r="LC37" s="4">
        <v>0</v>
      </c>
      <c r="LD37" s="4">
        <v>0</v>
      </c>
      <c r="LE37" s="4">
        <v>0</v>
      </c>
      <c r="LF37" s="4">
        <v>0</v>
      </c>
      <c r="LG37" s="4">
        <v>0</v>
      </c>
      <c r="LH37" s="4">
        <v>0</v>
      </c>
      <c r="LI37" s="4">
        <v>0</v>
      </c>
      <c r="LJ37" s="4"/>
      <c r="LK37" s="4">
        <v>4440</v>
      </c>
      <c r="LL37" s="4" t="s">
        <v>32</v>
      </c>
      <c r="LM37" s="4">
        <v>0</v>
      </c>
      <c r="LN37" s="4">
        <v>0</v>
      </c>
      <c r="LO37" s="4">
        <v>0</v>
      </c>
      <c r="LP37" s="4">
        <v>0</v>
      </c>
      <c r="LQ37" s="4">
        <v>0</v>
      </c>
      <c r="LR37" s="4">
        <v>0</v>
      </c>
      <c r="LS37" s="4">
        <v>0</v>
      </c>
      <c r="LT37" s="4">
        <v>0</v>
      </c>
      <c r="LU37" s="4">
        <v>0</v>
      </c>
      <c r="LV37" s="4">
        <v>0</v>
      </c>
      <c r="LW37" s="4">
        <v>0</v>
      </c>
      <c r="LX37" s="4">
        <v>0</v>
      </c>
      <c r="LY37" s="4">
        <v>0</v>
      </c>
      <c r="LZ37" s="4"/>
      <c r="MA37" s="4">
        <v>4440</v>
      </c>
      <c r="MB37" s="4" t="s">
        <v>32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/>
      <c r="MQ37" s="4">
        <v>4440</v>
      </c>
      <c r="MR37" s="4" t="s">
        <v>32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  <c r="ND37" s="4">
        <v>0</v>
      </c>
      <c r="NE37" s="4">
        <v>0</v>
      </c>
      <c r="NF37" s="4"/>
      <c r="NG37" s="4">
        <v>4440</v>
      </c>
      <c r="NH37" s="4" t="s">
        <v>32</v>
      </c>
      <c r="NI37" s="4">
        <v>0</v>
      </c>
      <c r="NJ37" s="4">
        <v>0</v>
      </c>
      <c r="NK37" s="4">
        <v>0</v>
      </c>
      <c r="NL37" s="4">
        <v>0</v>
      </c>
      <c r="NM37" s="4">
        <v>0</v>
      </c>
      <c r="NN37" s="4">
        <v>0</v>
      </c>
      <c r="NO37" s="4">
        <v>0</v>
      </c>
      <c r="NP37" s="4">
        <v>0</v>
      </c>
      <c r="NQ37" s="4">
        <v>0</v>
      </c>
      <c r="NR37" s="4">
        <v>0</v>
      </c>
      <c r="NS37" s="4">
        <v>0</v>
      </c>
      <c r="NT37" s="4">
        <v>0</v>
      </c>
      <c r="NU37" s="4">
        <v>0</v>
      </c>
    </row>
    <row r="38" spans="2:385" x14ac:dyDescent="0.2">
      <c r="B38">
        <f t="shared" si="48"/>
        <v>28</v>
      </c>
      <c r="C38" s="4">
        <v>4445</v>
      </c>
      <c r="D38" s="4" t="s">
        <v>33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/>
      <c r="S38" s="4">
        <v>4445</v>
      </c>
      <c r="T38" s="4" t="s">
        <v>33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/>
      <c r="AI38" s="4">
        <v>4445</v>
      </c>
      <c r="AJ38" s="4" t="s">
        <v>33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/>
      <c r="AY38" s="4">
        <v>4445</v>
      </c>
      <c r="AZ38" s="4" t="s">
        <v>33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/>
      <c r="BO38" s="4">
        <v>4445</v>
      </c>
      <c r="BP38" s="4" t="s">
        <v>33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/>
      <c r="CE38" s="4">
        <v>4445</v>
      </c>
      <c r="CF38" s="4" t="s">
        <v>33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/>
      <c r="CU38" s="4">
        <v>4445</v>
      </c>
      <c r="CV38" s="4" t="s">
        <v>33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/>
      <c r="DK38" s="4">
        <v>4445</v>
      </c>
      <c r="DL38" s="4" t="s">
        <v>33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/>
      <c r="EA38" s="4">
        <v>4445</v>
      </c>
      <c r="EB38" s="4" t="s">
        <v>33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/>
      <c r="EQ38" s="4">
        <v>4445</v>
      </c>
      <c r="ER38" s="4" t="s">
        <v>33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/>
      <c r="FG38" s="4">
        <v>4445</v>
      </c>
      <c r="FH38" s="4" t="s">
        <v>33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/>
      <c r="FW38" s="4">
        <v>4445</v>
      </c>
      <c r="FX38" s="4" t="s">
        <v>33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/>
      <c r="GM38" s="4">
        <v>4445</v>
      </c>
      <c r="GN38" s="4" t="s">
        <v>33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/>
      <c r="HC38" s="4">
        <v>4445</v>
      </c>
      <c r="HD38" s="4" t="s">
        <v>33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Q38" s="4">
        <v>0</v>
      </c>
      <c r="HR38" s="4"/>
      <c r="HS38" s="4">
        <v>4445</v>
      </c>
      <c r="HT38" s="4" t="s">
        <v>33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/>
      <c r="II38" s="4">
        <v>4445</v>
      </c>
      <c r="IJ38" s="4" t="s">
        <v>33</v>
      </c>
      <c r="IK38" s="4">
        <v>0</v>
      </c>
      <c r="IL38" s="4">
        <v>75</v>
      </c>
      <c r="IM38" s="4">
        <v>0</v>
      </c>
      <c r="IN38" s="4">
        <v>0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0</v>
      </c>
      <c r="IW38" s="4">
        <v>75</v>
      </c>
      <c r="IX38" s="4"/>
      <c r="IY38" s="4">
        <v>4445</v>
      </c>
      <c r="IZ38" s="4" t="s">
        <v>33</v>
      </c>
      <c r="JA38" s="4">
        <v>0</v>
      </c>
      <c r="JB38" s="4">
        <v>0</v>
      </c>
      <c r="JC38" s="4">
        <v>0</v>
      </c>
      <c r="JD38" s="4">
        <v>0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/>
      <c r="JO38" s="4">
        <v>4445</v>
      </c>
      <c r="JP38" s="4" t="s">
        <v>33</v>
      </c>
      <c r="JQ38" s="4">
        <v>0</v>
      </c>
      <c r="JR38" s="4">
        <v>0</v>
      </c>
      <c r="JS38" s="4">
        <v>0</v>
      </c>
      <c r="JT38" s="4">
        <v>0</v>
      </c>
      <c r="JU38" s="4">
        <v>0</v>
      </c>
      <c r="JV38" s="4">
        <v>0</v>
      </c>
      <c r="JW38" s="4">
        <v>0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0</v>
      </c>
      <c r="KD38" s="4"/>
      <c r="KE38" s="4">
        <v>4445</v>
      </c>
      <c r="KF38" s="4" t="s">
        <v>33</v>
      </c>
      <c r="KG38" s="4">
        <v>0</v>
      </c>
      <c r="KH38" s="4">
        <v>0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0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/>
      <c r="KU38" s="4">
        <v>4445</v>
      </c>
      <c r="KV38" s="4" t="s">
        <v>33</v>
      </c>
      <c r="KW38" s="4">
        <v>0</v>
      </c>
      <c r="KX38" s="4">
        <v>0</v>
      </c>
      <c r="KY38" s="4">
        <v>0</v>
      </c>
      <c r="KZ38" s="4">
        <v>0</v>
      </c>
      <c r="LA38" s="4">
        <v>0</v>
      </c>
      <c r="LB38" s="4">
        <v>0</v>
      </c>
      <c r="LC38" s="4">
        <v>0</v>
      </c>
      <c r="LD38" s="4">
        <v>0</v>
      </c>
      <c r="LE38" s="4">
        <v>0</v>
      </c>
      <c r="LF38" s="4">
        <v>0</v>
      </c>
      <c r="LG38" s="4">
        <v>0</v>
      </c>
      <c r="LH38" s="4">
        <v>0</v>
      </c>
      <c r="LI38" s="4">
        <v>0</v>
      </c>
      <c r="LJ38" s="4"/>
      <c r="LK38" s="4">
        <v>4445</v>
      </c>
      <c r="LL38" s="4" t="s">
        <v>33</v>
      </c>
      <c r="LM38" s="4">
        <v>0</v>
      </c>
      <c r="LN38" s="4">
        <v>0</v>
      </c>
      <c r="LO38" s="4">
        <v>0</v>
      </c>
      <c r="LP38" s="4">
        <v>0</v>
      </c>
      <c r="LQ38" s="4">
        <v>0</v>
      </c>
      <c r="LR38" s="4">
        <v>0</v>
      </c>
      <c r="LS38" s="4">
        <v>0</v>
      </c>
      <c r="LT38" s="4">
        <v>0</v>
      </c>
      <c r="LU38" s="4">
        <v>0</v>
      </c>
      <c r="LV38" s="4">
        <v>0</v>
      </c>
      <c r="LW38" s="4">
        <v>0</v>
      </c>
      <c r="LX38" s="4">
        <v>0</v>
      </c>
      <c r="LY38" s="4">
        <v>0</v>
      </c>
      <c r="LZ38" s="4"/>
      <c r="MA38" s="4">
        <v>4445</v>
      </c>
      <c r="MB38" s="4" t="s">
        <v>33</v>
      </c>
      <c r="MC38" s="4">
        <v>0</v>
      </c>
      <c r="MD38" s="4">
        <v>0</v>
      </c>
      <c r="ME38" s="4">
        <v>0</v>
      </c>
      <c r="MF38" s="4">
        <v>0</v>
      </c>
      <c r="MG38" s="4">
        <v>0</v>
      </c>
      <c r="MH38" s="4">
        <v>0</v>
      </c>
      <c r="MI38" s="4">
        <v>0</v>
      </c>
      <c r="MJ38" s="4">
        <v>0</v>
      </c>
      <c r="MK38" s="4">
        <v>0</v>
      </c>
      <c r="ML38" s="4">
        <v>0</v>
      </c>
      <c r="MM38" s="4">
        <v>0</v>
      </c>
      <c r="MN38" s="4">
        <v>0</v>
      </c>
      <c r="MO38" s="4">
        <v>0</v>
      </c>
      <c r="MP38" s="4"/>
      <c r="MQ38" s="4">
        <v>4445</v>
      </c>
      <c r="MR38" s="4" t="s">
        <v>33</v>
      </c>
      <c r="MS38" s="4">
        <v>0</v>
      </c>
      <c r="MT38" s="4">
        <v>0</v>
      </c>
      <c r="MU38" s="4">
        <v>0</v>
      </c>
      <c r="MV38" s="4">
        <v>0</v>
      </c>
      <c r="MW38" s="4">
        <v>0</v>
      </c>
      <c r="MX38" s="4">
        <v>0</v>
      </c>
      <c r="MY38" s="4">
        <v>0</v>
      </c>
      <c r="MZ38" s="4">
        <v>0</v>
      </c>
      <c r="NA38" s="4">
        <v>0</v>
      </c>
      <c r="NB38" s="4">
        <v>0</v>
      </c>
      <c r="NC38" s="4">
        <v>0</v>
      </c>
      <c r="ND38" s="4">
        <v>0</v>
      </c>
      <c r="NE38" s="4">
        <v>0</v>
      </c>
      <c r="NF38" s="4"/>
      <c r="NG38" s="4">
        <v>4445</v>
      </c>
      <c r="NH38" s="4" t="s">
        <v>33</v>
      </c>
      <c r="NI38" s="4">
        <v>0</v>
      </c>
      <c r="NJ38" s="4">
        <v>0</v>
      </c>
      <c r="NK38" s="4">
        <v>0</v>
      </c>
      <c r="NL38" s="4">
        <v>0</v>
      </c>
      <c r="NM38" s="4">
        <v>0</v>
      </c>
      <c r="NN38" s="4">
        <v>0</v>
      </c>
      <c r="NO38" s="4">
        <v>0</v>
      </c>
      <c r="NP38" s="4">
        <v>0</v>
      </c>
      <c r="NQ38" s="4">
        <v>0</v>
      </c>
      <c r="NR38" s="4">
        <v>0</v>
      </c>
      <c r="NS38" s="4">
        <v>0</v>
      </c>
      <c r="NT38" s="4">
        <v>0</v>
      </c>
      <c r="NU38" s="4">
        <v>0</v>
      </c>
    </row>
    <row r="39" spans="2:385" x14ac:dyDescent="0.2">
      <c r="B39">
        <f t="shared" si="48"/>
        <v>29</v>
      </c>
      <c r="C39" s="4">
        <v>4450</v>
      </c>
      <c r="D39" s="4" t="s">
        <v>34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/>
      <c r="S39" s="4">
        <v>4450</v>
      </c>
      <c r="T39" s="4" t="s">
        <v>34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/>
      <c r="AI39" s="4">
        <v>4450</v>
      </c>
      <c r="AJ39" s="4" t="s">
        <v>34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/>
      <c r="AY39" s="4">
        <v>4450</v>
      </c>
      <c r="AZ39" s="4" t="s">
        <v>34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/>
      <c r="BO39" s="4">
        <v>4450</v>
      </c>
      <c r="BP39" s="4" t="s">
        <v>34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/>
      <c r="CE39" s="4">
        <v>4450</v>
      </c>
      <c r="CF39" s="4" t="s">
        <v>34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/>
      <c r="CU39" s="4">
        <v>4450</v>
      </c>
      <c r="CV39" s="4" t="s">
        <v>34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/>
      <c r="DK39" s="4">
        <v>4450</v>
      </c>
      <c r="DL39" s="4" t="s">
        <v>34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/>
      <c r="EA39" s="4">
        <v>4450</v>
      </c>
      <c r="EB39" s="4" t="s">
        <v>34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/>
      <c r="EQ39" s="4">
        <v>4450</v>
      </c>
      <c r="ER39" s="4" t="s">
        <v>34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/>
      <c r="FG39" s="4">
        <v>4450</v>
      </c>
      <c r="FH39" s="4" t="s">
        <v>34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/>
      <c r="FW39" s="4">
        <v>4450</v>
      </c>
      <c r="FX39" s="4" t="s">
        <v>34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/>
      <c r="GM39" s="4">
        <v>4450</v>
      </c>
      <c r="GN39" s="4" t="s">
        <v>34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/>
      <c r="HC39" s="4">
        <v>4450</v>
      </c>
      <c r="HD39" s="4" t="s">
        <v>34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/>
      <c r="HS39" s="4">
        <v>4450</v>
      </c>
      <c r="HT39" s="4" t="s">
        <v>34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/>
      <c r="II39" s="4">
        <v>4450</v>
      </c>
      <c r="IJ39" s="4" t="s">
        <v>34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/>
      <c r="IY39" s="4">
        <v>4450</v>
      </c>
      <c r="IZ39" s="4" t="s">
        <v>34</v>
      </c>
      <c r="JA39" s="4">
        <v>0</v>
      </c>
      <c r="JB39" s="4">
        <v>0</v>
      </c>
      <c r="JC39" s="4">
        <v>0</v>
      </c>
      <c r="JD39" s="4">
        <v>0</v>
      </c>
      <c r="JE39" s="4">
        <v>0</v>
      </c>
      <c r="JF39" s="4">
        <v>0</v>
      </c>
      <c r="JG39" s="4">
        <v>0</v>
      </c>
      <c r="JH39" s="4">
        <v>0</v>
      </c>
      <c r="JI39" s="4">
        <v>0</v>
      </c>
      <c r="JJ39" s="4">
        <v>0</v>
      </c>
      <c r="JK39" s="4">
        <v>0</v>
      </c>
      <c r="JL39" s="4">
        <v>0</v>
      </c>
      <c r="JM39" s="4">
        <v>0</v>
      </c>
      <c r="JN39" s="4"/>
      <c r="JO39" s="4">
        <v>4450</v>
      </c>
      <c r="JP39" s="4" t="s">
        <v>34</v>
      </c>
      <c r="JQ39" s="4">
        <v>0</v>
      </c>
      <c r="JR39" s="4">
        <v>0</v>
      </c>
      <c r="JS39" s="4">
        <v>0</v>
      </c>
      <c r="JT39" s="4">
        <v>0</v>
      </c>
      <c r="JU39" s="4">
        <v>0</v>
      </c>
      <c r="JV39" s="4">
        <v>0</v>
      </c>
      <c r="JW39" s="4">
        <v>0</v>
      </c>
      <c r="JX39" s="4">
        <v>0</v>
      </c>
      <c r="JY39" s="4">
        <v>0</v>
      </c>
      <c r="JZ39" s="4">
        <v>0</v>
      </c>
      <c r="KA39" s="4">
        <v>0</v>
      </c>
      <c r="KB39" s="4">
        <v>0</v>
      </c>
      <c r="KC39" s="4">
        <v>0</v>
      </c>
      <c r="KD39" s="4"/>
      <c r="KE39" s="4">
        <v>4450</v>
      </c>
      <c r="KF39" s="4" t="s">
        <v>34</v>
      </c>
      <c r="KG39" s="4">
        <v>0</v>
      </c>
      <c r="KH39" s="4">
        <v>0</v>
      </c>
      <c r="KI39" s="4">
        <v>0</v>
      </c>
      <c r="KJ39" s="4">
        <v>0</v>
      </c>
      <c r="KK39" s="4">
        <v>0</v>
      </c>
      <c r="KL39" s="4">
        <v>0</v>
      </c>
      <c r="KM39" s="4">
        <v>0</v>
      </c>
      <c r="KN39" s="4">
        <v>0</v>
      </c>
      <c r="KO39" s="4">
        <v>0</v>
      </c>
      <c r="KP39" s="4">
        <v>0</v>
      </c>
      <c r="KQ39" s="4">
        <v>0</v>
      </c>
      <c r="KR39" s="4">
        <v>0</v>
      </c>
      <c r="KS39" s="4">
        <v>0</v>
      </c>
      <c r="KT39" s="4"/>
      <c r="KU39" s="4">
        <v>4450</v>
      </c>
      <c r="KV39" s="4" t="s">
        <v>34</v>
      </c>
      <c r="KW39" s="4">
        <v>0</v>
      </c>
      <c r="KX39" s="4">
        <v>0</v>
      </c>
      <c r="KY39" s="4">
        <v>0</v>
      </c>
      <c r="KZ39" s="4">
        <v>0</v>
      </c>
      <c r="LA39" s="4">
        <v>0</v>
      </c>
      <c r="LB39" s="4">
        <v>0</v>
      </c>
      <c r="LC39" s="4">
        <v>0</v>
      </c>
      <c r="LD39" s="4">
        <v>0</v>
      </c>
      <c r="LE39" s="4">
        <v>0</v>
      </c>
      <c r="LF39" s="4">
        <v>0</v>
      </c>
      <c r="LG39" s="4">
        <v>0</v>
      </c>
      <c r="LH39" s="4">
        <v>0</v>
      </c>
      <c r="LI39" s="4">
        <v>0</v>
      </c>
      <c r="LJ39" s="4"/>
      <c r="LK39" s="4">
        <v>4450</v>
      </c>
      <c r="LL39" s="4" t="s">
        <v>34</v>
      </c>
      <c r="LM39" s="4">
        <v>0</v>
      </c>
      <c r="LN39" s="4">
        <v>0</v>
      </c>
      <c r="LO39" s="4">
        <v>0</v>
      </c>
      <c r="LP39" s="4">
        <v>0</v>
      </c>
      <c r="LQ39" s="4">
        <v>0</v>
      </c>
      <c r="LR39" s="4">
        <v>0</v>
      </c>
      <c r="LS39" s="4">
        <v>0</v>
      </c>
      <c r="LT39" s="4">
        <v>0</v>
      </c>
      <c r="LU39" s="4">
        <v>0</v>
      </c>
      <c r="LV39" s="4">
        <v>0</v>
      </c>
      <c r="LW39" s="4">
        <v>0</v>
      </c>
      <c r="LX39" s="4">
        <v>0</v>
      </c>
      <c r="LY39" s="4">
        <v>0</v>
      </c>
      <c r="LZ39" s="4"/>
      <c r="MA39" s="4">
        <v>4450</v>
      </c>
      <c r="MB39" s="4" t="s">
        <v>34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/>
      <c r="MQ39" s="4">
        <v>4450</v>
      </c>
      <c r="MR39" s="4" t="s">
        <v>34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  <c r="ND39" s="4">
        <v>0</v>
      </c>
      <c r="NE39" s="4">
        <v>0</v>
      </c>
      <c r="NF39" s="4"/>
      <c r="NG39" s="4">
        <v>4450</v>
      </c>
      <c r="NH39" s="4" t="s">
        <v>34</v>
      </c>
      <c r="NI39" s="4">
        <v>0</v>
      </c>
      <c r="NJ39" s="4">
        <v>0</v>
      </c>
      <c r="NK39" s="4">
        <v>0</v>
      </c>
      <c r="NL39" s="4">
        <v>0</v>
      </c>
      <c r="NM39" s="4">
        <v>0</v>
      </c>
      <c r="NN39" s="4">
        <v>0</v>
      </c>
      <c r="NO39" s="4">
        <v>0</v>
      </c>
      <c r="NP39" s="4">
        <v>0</v>
      </c>
      <c r="NQ39" s="4">
        <v>0</v>
      </c>
      <c r="NR39" s="4">
        <v>0</v>
      </c>
      <c r="NS39" s="4">
        <v>0</v>
      </c>
      <c r="NT39" s="4">
        <v>0</v>
      </c>
      <c r="NU39" s="4">
        <v>0</v>
      </c>
    </row>
    <row r="40" spans="2:385" x14ac:dyDescent="0.2">
      <c r="B40">
        <f t="shared" si="48"/>
        <v>30</v>
      </c>
      <c r="C40" s="4">
        <v>4455</v>
      </c>
      <c r="D40" s="4" t="s">
        <v>35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/>
      <c r="S40" s="4">
        <v>4455</v>
      </c>
      <c r="T40" s="4" t="s">
        <v>35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/>
      <c r="AI40" s="4">
        <v>4455</v>
      </c>
      <c r="AJ40" s="4" t="s">
        <v>35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/>
      <c r="AY40" s="4">
        <v>4455</v>
      </c>
      <c r="AZ40" s="4" t="s">
        <v>35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/>
      <c r="BO40" s="4">
        <v>4455</v>
      </c>
      <c r="BP40" s="4" t="s">
        <v>35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/>
      <c r="CE40" s="4">
        <v>4455</v>
      </c>
      <c r="CF40" s="4" t="s">
        <v>35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/>
      <c r="CU40" s="4">
        <v>4455</v>
      </c>
      <c r="CV40" s="4" t="s">
        <v>35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/>
      <c r="DK40" s="4">
        <v>4455</v>
      </c>
      <c r="DL40" s="4" t="s">
        <v>35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/>
      <c r="EA40" s="4">
        <v>4455</v>
      </c>
      <c r="EB40" s="4" t="s">
        <v>35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/>
      <c r="EQ40" s="4">
        <v>4455</v>
      </c>
      <c r="ER40" s="4" t="s">
        <v>35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/>
      <c r="FG40" s="4">
        <v>4455</v>
      </c>
      <c r="FH40" s="4" t="s">
        <v>35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/>
      <c r="FW40" s="4">
        <v>4455</v>
      </c>
      <c r="FX40" s="4" t="s">
        <v>35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 s="4"/>
      <c r="GM40" s="4">
        <v>4455</v>
      </c>
      <c r="GN40" s="4" t="s">
        <v>35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0</v>
      </c>
      <c r="GZ40" s="4">
        <v>0</v>
      </c>
      <c r="HA40" s="4">
        <v>0</v>
      </c>
      <c r="HB40" s="4"/>
      <c r="HC40" s="4">
        <v>4455</v>
      </c>
      <c r="HD40" s="4" t="s">
        <v>35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Q40" s="4">
        <v>0</v>
      </c>
      <c r="HR40" s="4"/>
      <c r="HS40" s="4">
        <v>4455</v>
      </c>
      <c r="HT40" s="4" t="s">
        <v>35</v>
      </c>
      <c r="HU40" s="4">
        <v>0</v>
      </c>
      <c r="HV40" s="4">
        <v>0</v>
      </c>
      <c r="HW40" s="4">
        <v>0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/>
      <c r="II40" s="4">
        <v>4455</v>
      </c>
      <c r="IJ40" s="4" t="s">
        <v>35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0</v>
      </c>
      <c r="IV40" s="4">
        <v>0</v>
      </c>
      <c r="IW40" s="4">
        <v>0</v>
      </c>
      <c r="IX40" s="4"/>
      <c r="IY40" s="4">
        <v>4455</v>
      </c>
      <c r="IZ40" s="4" t="s">
        <v>35</v>
      </c>
      <c r="JA40" s="4">
        <v>0</v>
      </c>
      <c r="JB40" s="4">
        <v>0</v>
      </c>
      <c r="JC40" s="4">
        <v>0</v>
      </c>
      <c r="JD40" s="4">
        <v>0</v>
      </c>
      <c r="JE40" s="4">
        <v>0</v>
      </c>
      <c r="JF40" s="4">
        <v>0</v>
      </c>
      <c r="JG40" s="4">
        <v>0</v>
      </c>
      <c r="JH40" s="4">
        <v>0</v>
      </c>
      <c r="JI40" s="4">
        <v>0</v>
      </c>
      <c r="JJ40" s="4">
        <v>0</v>
      </c>
      <c r="JK40" s="4">
        <v>0</v>
      </c>
      <c r="JL40" s="4">
        <v>0</v>
      </c>
      <c r="JM40" s="4">
        <v>0</v>
      </c>
      <c r="JN40" s="4"/>
      <c r="JO40" s="4">
        <v>4455</v>
      </c>
      <c r="JP40" s="4" t="s">
        <v>35</v>
      </c>
      <c r="JQ40" s="4">
        <v>0</v>
      </c>
      <c r="JR40" s="4">
        <v>0</v>
      </c>
      <c r="JS40" s="4">
        <v>0</v>
      </c>
      <c r="JT40" s="4">
        <v>0</v>
      </c>
      <c r="JU40" s="4">
        <v>0</v>
      </c>
      <c r="JV40" s="4">
        <v>0</v>
      </c>
      <c r="JW40" s="4">
        <v>0</v>
      </c>
      <c r="JX40" s="4">
        <v>0</v>
      </c>
      <c r="JY40" s="4">
        <v>0</v>
      </c>
      <c r="JZ40" s="4">
        <v>0</v>
      </c>
      <c r="KA40" s="4">
        <v>0</v>
      </c>
      <c r="KB40" s="4">
        <v>0</v>
      </c>
      <c r="KC40" s="4">
        <v>0</v>
      </c>
      <c r="KD40" s="4"/>
      <c r="KE40" s="4">
        <v>4455</v>
      </c>
      <c r="KF40" s="4" t="s">
        <v>35</v>
      </c>
      <c r="KG40" s="4">
        <v>0</v>
      </c>
      <c r="KH40" s="4">
        <v>0</v>
      </c>
      <c r="KI40" s="4">
        <v>0</v>
      </c>
      <c r="KJ40" s="4">
        <v>0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/>
      <c r="KU40" s="4">
        <v>4455</v>
      </c>
      <c r="KV40" s="4" t="s">
        <v>35</v>
      </c>
      <c r="KW40" s="4">
        <v>0</v>
      </c>
      <c r="KX40" s="4">
        <v>0</v>
      </c>
      <c r="KY40" s="4">
        <v>0</v>
      </c>
      <c r="KZ40" s="4">
        <v>0</v>
      </c>
      <c r="LA40" s="4">
        <v>0</v>
      </c>
      <c r="LB40" s="4">
        <v>0</v>
      </c>
      <c r="LC40" s="4">
        <v>0</v>
      </c>
      <c r="LD40" s="4">
        <v>0</v>
      </c>
      <c r="LE40" s="4">
        <v>0</v>
      </c>
      <c r="LF40" s="4">
        <v>0</v>
      </c>
      <c r="LG40" s="4">
        <v>0</v>
      </c>
      <c r="LH40" s="4">
        <v>0</v>
      </c>
      <c r="LI40" s="4">
        <v>0</v>
      </c>
      <c r="LJ40" s="4"/>
      <c r="LK40" s="4">
        <v>4455</v>
      </c>
      <c r="LL40" s="4" t="s">
        <v>35</v>
      </c>
      <c r="LM40" s="4">
        <v>0</v>
      </c>
      <c r="LN40" s="4">
        <v>0</v>
      </c>
      <c r="LO40" s="4">
        <v>0</v>
      </c>
      <c r="LP40" s="4">
        <v>0</v>
      </c>
      <c r="LQ40" s="4">
        <v>0</v>
      </c>
      <c r="LR40" s="4">
        <v>0</v>
      </c>
      <c r="LS40" s="4">
        <v>0</v>
      </c>
      <c r="LT40" s="4">
        <v>0</v>
      </c>
      <c r="LU40" s="4">
        <v>0</v>
      </c>
      <c r="LV40" s="4">
        <v>0</v>
      </c>
      <c r="LW40" s="4">
        <v>0</v>
      </c>
      <c r="LX40" s="4">
        <v>0</v>
      </c>
      <c r="LY40" s="4">
        <v>0</v>
      </c>
      <c r="LZ40" s="4"/>
      <c r="MA40" s="4">
        <v>4455</v>
      </c>
      <c r="MB40" s="4" t="s">
        <v>35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/>
      <c r="MQ40" s="4">
        <v>4455</v>
      </c>
      <c r="MR40" s="4" t="s">
        <v>35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  <c r="ND40" s="4">
        <v>0</v>
      </c>
      <c r="NE40" s="4">
        <v>0</v>
      </c>
      <c r="NF40" s="4"/>
      <c r="NG40" s="4">
        <v>4455</v>
      </c>
      <c r="NH40" s="4" t="s">
        <v>35</v>
      </c>
      <c r="NI40" s="4">
        <v>0</v>
      </c>
      <c r="NJ40" s="4">
        <v>0</v>
      </c>
      <c r="NK40" s="4">
        <v>0</v>
      </c>
      <c r="NL40" s="4">
        <v>0</v>
      </c>
      <c r="NM40" s="4">
        <v>0</v>
      </c>
      <c r="NN40" s="4">
        <v>0</v>
      </c>
      <c r="NO40" s="4">
        <v>0</v>
      </c>
      <c r="NP40" s="4">
        <v>0</v>
      </c>
      <c r="NQ40" s="4">
        <v>0</v>
      </c>
      <c r="NR40" s="4">
        <v>0</v>
      </c>
      <c r="NS40" s="4">
        <v>0</v>
      </c>
      <c r="NT40" s="4">
        <v>0</v>
      </c>
      <c r="NU40" s="4">
        <v>0</v>
      </c>
    </row>
    <row r="41" spans="2:385" x14ac:dyDescent="0.2">
      <c r="B41">
        <f t="shared" si="48"/>
        <v>31</v>
      </c>
      <c r="C41" s="4">
        <v>4460</v>
      </c>
      <c r="D41" s="4" t="s">
        <v>36</v>
      </c>
      <c r="E41" s="4">
        <v>32.5</v>
      </c>
      <c r="F41" s="4">
        <v>59.22</v>
      </c>
      <c r="G41" s="4">
        <v>-6.4</v>
      </c>
      <c r="H41" s="4">
        <v>58.5</v>
      </c>
      <c r="I41" s="4">
        <v>0</v>
      </c>
      <c r="J41" s="4">
        <v>5</v>
      </c>
      <c r="K41" s="4">
        <v>10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158.82</v>
      </c>
      <c r="R41" s="4"/>
      <c r="S41" s="4">
        <v>4460</v>
      </c>
      <c r="T41" s="4" t="s">
        <v>36</v>
      </c>
      <c r="U41" s="4">
        <v>34.01</v>
      </c>
      <c r="V41" s="4">
        <v>0</v>
      </c>
      <c r="W41" s="4">
        <v>115</v>
      </c>
      <c r="X41" s="4">
        <v>206.25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355.26</v>
      </c>
      <c r="AH41" s="4"/>
      <c r="AI41" s="4">
        <v>4460</v>
      </c>
      <c r="AJ41" s="4" t="s">
        <v>36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55</v>
      </c>
      <c r="AQ41" s="4">
        <v>0</v>
      </c>
      <c r="AR41" s="4">
        <v>5</v>
      </c>
      <c r="AS41" s="4">
        <v>0</v>
      </c>
      <c r="AT41" s="4">
        <v>0</v>
      </c>
      <c r="AU41" s="4">
        <v>0</v>
      </c>
      <c r="AV41" s="4">
        <v>0</v>
      </c>
      <c r="AW41" s="4">
        <v>60</v>
      </c>
      <c r="AX41" s="4"/>
      <c r="AY41" s="4">
        <v>4460</v>
      </c>
      <c r="AZ41" s="4" t="s">
        <v>36</v>
      </c>
      <c r="BA41" s="4">
        <v>24.4</v>
      </c>
      <c r="BB41" s="4">
        <v>20.7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45.1</v>
      </c>
      <c r="BN41" s="4"/>
      <c r="BO41" s="4">
        <v>4460</v>
      </c>
      <c r="BP41" s="4" t="s">
        <v>36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/>
      <c r="CE41" s="4">
        <v>4460</v>
      </c>
      <c r="CF41" s="4" t="s">
        <v>36</v>
      </c>
      <c r="CG41" s="4">
        <v>0</v>
      </c>
      <c r="CH41" s="4">
        <v>20.9</v>
      </c>
      <c r="CI41" s="4">
        <v>0</v>
      </c>
      <c r="CJ41" s="4">
        <v>45</v>
      </c>
      <c r="CK41" s="4">
        <v>0</v>
      </c>
      <c r="CL41" s="4">
        <v>5</v>
      </c>
      <c r="CM41" s="4">
        <v>10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80.900000000000006</v>
      </c>
      <c r="CT41" s="4"/>
      <c r="CU41" s="4">
        <v>4460</v>
      </c>
      <c r="CV41" s="4" t="s">
        <v>36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93.4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93.4</v>
      </c>
      <c r="DJ41" s="4"/>
      <c r="DK41" s="4">
        <v>4460</v>
      </c>
      <c r="DL41" s="4" t="s">
        <v>36</v>
      </c>
      <c r="DM41" s="4">
        <v>0</v>
      </c>
      <c r="DN41" s="4">
        <v>0</v>
      </c>
      <c r="DO41" s="4">
        <v>12.85</v>
      </c>
      <c r="DP41" s="4">
        <v>0</v>
      </c>
      <c r="DQ41" s="4">
        <v>0</v>
      </c>
      <c r="DR41" s="4">
        <v>0</v>
      </c>
      <c r="DS41" s="4">
        <v>5</v>
      </c>
      <c r="DT41" s="4">
        <v>5</v>
      </c>
      <c r="DU41" s="4">
        <v>0</v>
      </c>
      <c r="DV41" s="4">
        <v>0</v>
      </c>
      <c r="DW41" s="4">
        <v>0</v>
      </c>
      <c r="DX41" s="4">
        <v>0</v>
      </c>
      <c r="DY41" s="4">
        <v>22.85</v>
      </c>
      <c r="DZ41" s="4"/>
      <c r="EA41" s="4">
        <v>4460</v>
      </c>
      <c r="EB41" s="4" t="s">
        <v>36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/>
      <c r="EQ41" s="4">
        <v>4460</v>
      </c>
      <c r="ER41" s="4" t="s">
        <v>36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/>
      <c r="FG41" s="4">
        <v>4460</v>
      </c>
      <c r="FH41" s="4" t="s">
        <v>36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5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5</v>
      </c>
      <c r="FV41" s="4"/>
      <c r="FW41" s="4">
        <v>4460</v>
      </c>
      <c r="FX41" s="4" t="s">
        <v>36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/>
      <c r="GM41" s="4">
        <v>4460</v>
      </c>
      <c r="GN41" s="4" t="s">
        <v>36</v>
      </c>
      <c r="GO41" s="4">
        <v>0</v>
      </c>
      <c r="GP41" s="4">
        <v>0</v>
      </c>
      <c r="GQ41" s="4">
        <v>0</v>
      </c>
      <c r="GR41" s="4">
        <v>8.6</v>
      </c>
      <c r="GS41" s="4">
        <v>0</v>
      </c>
      <c r="GT41" s="4">
        <v>5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  <c r="GZ41" s="4">
        <v>0</v>
      </c>
      <c r="HA41" s="4">
        <v>13.6</v>
      </c>
      <c r="HB41" s="4"/>
      <c r="HC41" s="4">
        <v>4460</v>
      </c>
      <c r="HD41" s="4" t="s">
        <v>36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0</v>
      </c>
      <c r="HP41" s="4">
        <v>0</v>
      </c>
      <c r="HQ41" s="4">
        <v>0</v>
      </c>
      <c r="HR41" s="4"/>
      <c r="HS41" s="4">
        <v>4460</v>
      </c>
      <c r="HT41" s="4" t="s">
        <v>36</v>
      </c>
      <c r="HU41" s="4">
        <v>34.65</v>
      </c>
      <c r="HV41" s="4">
        <v>34.65</v>
      </c>
      <c r="HW41" s="4">
        <v>112.85</v>
      </c>
      <c r="HX41" s="4">
        <v>0</v>
      </c>
      <c r="HY41" s="4">
        <v>0</v>
      </c>
      <c r="HZ41" s="4">
        <v>10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192.15</v>
      </c>
      <c r="IH41" s="4"/>
      <c r="II41" s="4">
        <v>4460</v>
      </c>
      <c r="IJ41" s="4" t="s">
        <v>36</v>
      </c>
      <c r="IK41" s="4">
        <v>0</v>
      </c>
      <c r="IL41" s="4">
        <v>0</v>
      </c>
      <c r="IM41" s="4">
        <v>0</v>
      </c>
      <c r="IN41" s="4">
        <v>0</v>
      </c>
      <c r="IO41" s="4">
        <v>0</v>
      </c>
      <c r="IP41" s="4">
        <v>0</v>
      </c>
      <c r="IQ41" s="4">
        <v>0</v>
      </c>
      <c r="IR41" s="4">
        <v>1</v>
      </c>
      <c r="IS41" s="4">
        <v>0</v>
      </c>
      <c r="IT41" s="4">
        <v>0</v>
      </c>
      <c r="IU41" s="4">
        <v>0</v>
      </c>
      <c r="IV41" s="4">
        <v>0</v>
      </c>
      <c r="IW41" s="4">
        <v>1</v>
      </c>
      <c r="IX41" s="4"/>
      <c r="IY41" s="4">
        <v>4460</v>
      </c>
      <c r="IZ41" s="4" t="s">
        <v>36</v>
      </c>
      <c r="JA41" s="4">
        <v>0</v>
      </c>
      <c r="JB41" s="4">
        <v>0</v>
      </c>
      <c r="JC41" s="4">
        <v>66.099999999999994</v>
      </c>
      <c r="JD41" s="4">
        <v>44.65</v>
      </c>
      <c r="JE41" s="4">
        <v>0</v>
      </c>
      <c r="JF41" s="4">
        <v>10</v>
      </c>
      <c r="JG41" s="4">
        <v>5</v>
      </c>
      <c r="JH41" s="4">
        <v>0</v>
      </c>
      <c r="JI41" s="4">
        <v>0</v>
      </c>
      <c r="JJ41" s="4">
        <v>0</v>
      </c>
      <c r="JK41" s="4">
        <v>0</v>
      </c>
      <c r="JL41" s="4">
        <v>0</v>
      </c>
      <c r="JM41" s="4">
        <v>125.75</v>
      </c>
      <c r="JN41" s="4"/>
      <c r="JO41" s="4">
        <v>4460</v>
      </c>
      <c r="JP41" s="4" t="s">
        <v>36</v>
      </c>
      <c r="JQ41" s="4">
        <v>0</v>
      </c>
      <c r="JR41" s="4">
        <v>0</v>
      </c>
      <c r="JS41" s="4">
        <v>0</v>
      </c>
      <c r="JT41" s="4">
        <v>0</v>
      </c>
      <c r="JU41" s="4">
        <v>0</v>
      </c>
      <c r="JV41" s="4">
        <v>0</v>
      </c>
      <c r="JW41" s="4">
        <v>0</v>
      </c>
      <c r="JX41" s="4">
        <v>0</v>
      </c>
      <c r="JY41" s="4">
        <v>0</v>
      </c>
      <c r="JZ41" s="4">
        <v>0</v>
      </c>
      <c r="KA41" s="4">
        <v>0</v>
      </c>
      <c r="KB41" s="4">
        <v>0</v>
      </c>
      <c r="KC41" s="4">
        <v>0</v>
      </c>
      <c r="KD41" s="4"/>
      <c r="KE41" s="4">
        <v>4460</v>
      </c>
      <c r="KF41" s="4" t="s">
        <v>36</v>
      </c>
      <c r="KG41" s="4">
        <v>0</v>
      </c>
      <c r="KH41" s="4">
        <v>0</v>
      </c>
      <c r="KI41" s="4">
        <v>0</v>
      </c>
      <c r="KJ41" s="4">
        <v>0</v>
      </c>
      <c r="KK41" s="4">
        <v>0</v>
      </c>
      <c r="KL41" s="4">
        <v>0</v>
      </c>
      <c r="KM41" s="4">
        <v>0</v>
      </c>
      <c r="KN41" s="4">
        <v>0</v>
      </c>
      <c r="KO41" s="4">
        <v>0</v>
      </c>
      <c r="KP41" s="4">
        <v>0</v>
      </c>
      <c r="KQ41" s="4">
        <v>0</v>
      </c>
      <c r="KR41" s="4">
        <v>0</v>
      </c>
      <c r="KS41" s="4">
        <v>0</v>
      </c>
      <c r="KT41" s="4"/>
      <c r="KU41" s="4">
        <v>4460</v>
      </c>
      <c r="KV41" s="4" t="s">
        <v>36</v>
      </c>
      <c r="KW41" s="4">
        <v>0</v>
      </c>
      <c r="KX41" s="4">
        <v>0</v>
      </c>
      <c r="KY41" s="4">
        <v>0</v>
      </c>
      <c r="KZ41" s="4">
        <v>0</v>
      </c>
      <c r="LA41" s="4">
        <v>0</v>
      </c>
      <c r="LB41" s="4">
        <v>0</v>
      </c>
      <c r="LC41" s="4">
        <v>0</v>
      </c>
      <c r="LD41" s="4">
        <v>0</v>
      </c>
      <c r="LE41" s="4">
        <v>0</v>
      </c>
      <c r="LF41" s="4">
        <v>0</v>
      </c>
      <c r="LG41" s="4">
        <v>0</v>
      </c>
      <c r="LH41" s="4">
        <v>0</v>
      </c>
      <c r="LI41" s="4">
        <v>0</v>
      </c>
      <c r="LJ41" s="4"/>
      <c r="LK41" s="4">
        <v>4460</v>
      </c>
      <c r="LL41" s="4" t="s">
        <v>36</v>
      </c>
      <c r="LM41" s="4">
        <v>0</v>
      </c>
      <c r="LN41" s="4">
        <v>0</v>
      </c>
      <c r="LO41" s="4">
        <v>0</v>
      </c>
      <c r="LP41" s="4">
        <v>0</v>
      </c>
      <c r="LQ41" s="4">
        <v>0</v>
      </c>
      <c r="LR41" s="4">
        <v>85</v>
      </c>
      <c r="LS41" s="4">
        <v>0</v>
      </c>
      <c r="LT41" s="4">
        <v>0</v>
      </c>
      <c r="LU41" s="4">
        <v>0</v>
      </c>
      <c r="LV41" s="4">
        <v>0</v>
      </c>
      <c r="LW41" s="4">
        <v>0</v>
      </c>
      <c r="LX41" s="4">
        <v>0</v>
      </c>
      <c r="LY41" s="4">
        <v>85</v>
      </c>
      <c r="LZ41" s="4"/>
      <c r="MA41" s="4">
        <v>4460</v>
      </c>
      <c r="MB41" s="4" t="s">
        <v>36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/>
      <c r="MQ41" s="4">
        <v>4460</v>
      </c>
      <c r="MR41" s="4" t="s">
        <v>36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  <c r="ND41" s="4">
        <v>0</v>
      </c>
      <c r="NE41" s="4">
        <v>0</v>
      </c>
      <c r="NF41" s="4"/>
      <c r="NG41" s="4">
        <v>4460</v>
      </c>
      <c r="NH41" s="4" t="s">
        <v>36</v>
      </c>
      <c r="NI41" s="4">
        <v>0</v>
      </c>
      <c r="NJ41" s="4">
        <v>0</v>
      </c>
      <c r="NK41" s="4">
        <v>0</v>
      </c>
      <c r="NL41" s="4">
        <v>0</v>
      </c>
      <c r="NM41" s="4">
        <v>0</v>
      </c>
      <c r="NN41" s="4">
        <v>0</v>
      </c>
      <c r="NO41" s="4">
        <v>0</v>
      </c>
      <c r="NP41" s="4">
        <v>0</v>
      </c>
      <c r="NQ41" s="4">
        <v>0</v>
      </c>
      <c r="NR41" s="4">
        <v>0</v>
      </c>
      <c r="NS41" s="4">
        <v>0</v>
      </c>
      <c r="NT41" s="4">
        <v>0</v>
      </c>
      <c r="NU41" s="4">
        <v>0</v>
      </c>
    </row>
    <row r="42" spans="2:385" x14ac:dyDescent="0.2">
      <c r="B42">
        <f t="shared" si="48"/>
        <v>32</v>
      </c>
      <c r="C42" s="4">
        <v>4465</v>
      </c>
      <c r="D42" s="4" t="s">
        <v>37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/>
      <c r="S42" s="4">
        <v>4465</v>
      </c>
      <c r="T42" s="4" t="s">
        <v>37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/>
      <c r="AI42" s="4">
        <v>4465</v>
      </c>
      <c r="AJ42" s="4" t="s">
        <v>37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/>
      <c r="AY42" s="4">
        <v>4465</v>
      </c>
      <c r="AZ42" s="4" t="s">
        <v>37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/>
      <c r="BO42" s="4">
        <v>4465</v>
      </c>
      <c r="BP42" s="4" t="s">
        <v>37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/>
      <c r="CE42" s="4">
        <v>4465</v>
      </c>
      <c r="CF42" s="4" t="s">
        <v>37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/>
      <c r="CU42" s="4">
        <v>4465</v>
      </c>
      <c r="CV42" s="4" t="s">
        <v>37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/>
      <c r="DK42" s="4">
        <v>4465</v>
      </c>
      <c r="DL42" s="4" t="s">
        <v>37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/>
      <c r="EA42" s="4">
        <v>4465</v>
      </c>
      <c r="EB42" s="4" t="s">
        <v>37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/>
      <c r="EQ42" s="4">
        <v>4465</v>
      </c>
      <c r="ER42" s="4" t="s">
        <v>37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/>
      <c r="FG42" s="4">
        <v>4465</v>
      </c>
      <c r="FH42" s="4" t="s">
        <v>37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0</v>
      </c>
      <c r="FV42" s="4"/>
      <c r="FW42" s="4">
        <v>4465</v>
      </c>
      <c r="FX42" s="4" t="s">
        <v>37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0</v>
      </c>
      <c r="GH42" s="4">
        <v>0</v>
      </c>
      <c r="GI42" s="4">
        <v>0</v>
      </c>
      <c r="GJ42" s="4">
        <v>0</v>
      </c>
      <c r="GK42" s="4">
        <v>0</v>
      </c>
      <c r="GL42" s="4"/>
      <c r="GM42" s="4">
        <v>4465</v>
      </c>
      <c r="GN42" s="4" t="s">
        <v>37</v>
      </c>
      <c r="GO42" s="4">
        <v>0</v>
      </c>
      <c r="GP42" s="4">
        <v>0</v>
      </c>
      <c r="GQ42" s="4">
        <v>0</v>
      </c>
      <c r="GR42" s="4">
        <v>0</v>
      </c>
      <c r="GS42" s="4">
        <v>0</v>
      </c>
      <c r="GT42" s="4">
        <v>0</v>
      </c>
      <c r="GU42" s="4">
        <v>0</v>
      </c>
      <c r="GV42" s="4">
        <v>0</v>
      </c>
      <c r="GW42" s="4">
        <v>0</v>
      </c>
      <c r="GX42" s="4">
        <v>0</v>
      </c>
      <c r="GY42" s="4">
        <v>0</v>
      </c>
      <c r="GZ42" s="4">
        <v>0</v>
      </c>
      <c r="HA42" s="4">
        <v>0</v>
      </c>
      <c r="HB42" s="4"/>
      <c r="HC42" s="4">
        <v>4465</v>
      </c>
      <c r="HD42" s="4" t="s">
        <v>37</v>
      </c>
      <c r="HE42" s="4">
        <v>0</v>
      </c>
      <c r="HF42" s="4">
        <v>0</v>
      </c>
      <c r="HG42" s="4">
        <v>0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Q42" s="4">
        <v>0</v>
      </c>
      <c r="HR42" s="4"/>
      <c r="HS42" s="4">
        <v>4465</v>
      </c>
      <c r="HT42" s="4" t="s">
        <v>37</v>
      </c>
      <c r="HU42" s="4">
        <v>0</v>
      </c>
      <c r="HV42" s="4">
        <v>0</v>
      </c>
      <c r="HW42" s="4">
        <v>0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/>
      <c r="II42" s="4">
        <v>4465</v>
      </c>
      <c r="IJ42" s="4" t="s">
        <v>37</v>
      </c>
      <c r="IK42" s="4">
        <v>0</v>
      </c>
      <c r="IL42" s="4">
        <v>0</v>
      </c>
      <c r="IM42" s="4">
        <v>0</v>
      </c>
      <c r="IN42" s="4">
        <v>0</v>
      </c>
      <c r="IO42" s="4">
        <v>0</v>
      </c>
      <c r="IP42" s="4">
        <v>0</v>
      </c>
      <c r="IQ42" s="4">
        <v>0</v>
      </c>
      <c r="IR42" s="4">
        <v>0</v>
      </c>
      <c r="IS42" s="4">
        <v>0</v>
      </c>
      <c r="IT42" s="4">
        <v>0</v>
      </c>
      <c r="IU42" s="4">
        <v>0</v>
      </c>
      <c r="IV42" s="4">
        <v>0</v>
      </c>
      <c r="IW42" s="4">
        <v>0</v>
      </c>
      <c r="IX42" s="4"/>
      <c r="IY42" s="4">
        <v>4465</v>
      </c>
      <c r="IZ42" s="4" t="s">
        <v>37</v>
      </c>
      <c r="JA42" s="4">
        <v>0</v>
      </c>
      <c r="JB42" s="4">
        <v>0</v>
      </c>
      <c r="JC42" s="4">
        <v>0</v>
      </c>
      <c r="JD42" s="4">
        <v>0</v>
      </c>
      <c r="JE42" s="4">
        <v>0</v>
      </c>
      <c r="JF42" s="4">
        <v>0</v>
      </c>
      <c r="JG42" s="4">
        <v>0</v>
      </c>
      <c r="JH42" s="4">
        <v>0</v>
      </c>
      <c r="JI42" s="4">
        <v>0</v>
      </c>
      <c r="JJ42" s="4">
        <v>0</v>
      </c>
      <c r="JK42" s="4">
        <v>0</v>
      </c>
      <c r="JL42" s="4">
        <v>0</v>
      </c>
      <c r="JM42" s="4">
        <v>0</v>
      </c>
      <c r="JN42" s="4"/>
      <c r="JO42" s="4">
        <v>4465</v>
      </c>
      <c r="JP42" s="4" t="s">
        <v>37</v>
      </c>
      <c r="JQ42" s="4">
        <v>0</v>
      </c>
      <c r="JR42" s="4">
        <v>0</v>
      </c>
      <c r="JS42" s="4">
        <v>0</v>
      </c>
      <c r="JT42" s="4">
        <v>0</v>
      </c>
      <c r="JU42" s="4">
        <v>0</v>
      </c>
      <c r="JV42" s="4">
        <v>0</v>
      </c>
      <c r="JW42" s="4">
        <v>0</v>
      </c>
      <c r="JX42" s="4">
        <v>0</v>
      </c>
      <c r="JY42" s="4">
        <v>0</v>
      </c>
      <c r="JZ42" s="4">
        <v>0</v>
      </c>
      <c r="KA42" s="4">
        <v>0</v>
      </c>
      <c r="KB42" s="4">
        <v>0</v>
      </c>
      <c r="KC42" s="4">
        <v>0</v>
      </c>
      <c r="KD42" s="4"/>
      <c r="KE42" s="4">
        <v>4465</v>
      </c>
      <c r="KF42" s="4" t="s">
        <v>37</v>
      </c>
      <c r="KG42" s="4">
        <v>0</v>
      </c>
      <c r="KH42" s="4">
        <v>0</v>
      </c>
      <c r="KI42" s="4">
        <v>0</v>
      </c>
      <c r="KJ42" s="4">
        <v>0</v>
      </c>
      <c r="KK42" s="4">
        <v>0</v>
      </c>
      <c r="KL42" s="4">
        <v>0</v>
      </c>
      <c r="KM42" s="4">
        <v>0</v>
      </c>
      <c r="KN42" s="4">
        <v>0</v>
      </c>
      <c r="KO42" s="4">
        <v>0</v>
      </c>
      <c r="KP42" s="4">
        <v>0</v>
      </c>
      <c r="KQ42" s="4">
        <v>0</v>
      </c>
      <c r="KR42" s="4">
        <v>0</v>
      </c>
      <c r="KS42" s="4">
        <v>0</v>
      </c>
      <c r="KT42" s="4"/>
      <c r="KU42" s="4">
        <v>4465</v>
      </c>
      <c r="KV42" s="4" t="s">
        <v>37</v>
      </c>
      <c r="KW42" s="4">
        <v>0</v>
      </c>
      <c r="KX42" s="4">
        <v>0</v>
      </c>
      <c r="KY42" s="4">
        <v>0</v>
      </c>
      <c r="KZ42" s="4">
        <v>0</v>
      </c>
      <c r="LA42" s="4">
        <v>0</v>
      </c>
      <c r="LB42" s="4">
        <v>0</v>
      </c>
      <c r="LC42" s="4">
        <v>0</v>
      </c>
      <c r="LD42" s="4">
        <v>0</v>
      </c>
      <c r="LE42" s="4">
        <v>0</v>
      </c>
      <c r="LF42" s="4">
        <v>0</v>
      </c>
      <c r="LG42" s="4">
        <v>0</v>
      </c>
      <c r="LH42" s="4">
        <v>0</v>
      </c>
      <c r="LI42" s="4">
        <v>0</v>
      </c>
      <c r="LJ42" s="4"/>
      <c r="LK42" s="4">
        <v>4465</v>
      </c>
      <c r="LL42" s="4" t="s">
        <v>37</v>
      </c>
      <c r="LM42" s="4">
        <v>0</v>
      </c>
      <c r="LN42" s="4">
        <v>0</v>
      </c>
      <c r="LO42" s="4">
        <v>0</v>
      </c>
      <c r="LP42" s="4">
        <v>0</v>
      </c>
      <c r="LQ42" s="4">
        <v>0</v>
      </c>
      <c r="LR42" s="4">
        <v>0</v>
      </c>
      <c r="LS42" s="4">
        <v>0</v>
      </c>
      <c r="LT42" s="4">
        <v>0</v>
      </c>
      <c r="LU42" s="4">
        <v>0</v>
      </c>
      <c r="LV42" s="4">
        <v>0</v>
      </c>
      <c r="LW42" s="4">
        <v>0</v>
      </c>
      <c r="LX42" s="4">
        <v>0</v>
      </c>
      <c r="LY42" s="4">
        <v>0</v>
      </c>
      <c r="LZ42" s="4"/>
      <c r="MA42" s="4">
        <v>4465</v>
      </c>
      <c r="MB42" s="4" t="s">
        <v>37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/>
      <c r="MQ42" s="4">
        <v>4465</v>
      </c>
      <c r="MR42" s="4" t="s">
        <v>37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  <c r="ND42" s="4">
        <v>0</v>
      </c>
      <c r="NE42" s="4">
        <v>0</v>
      </c>
      <c r="NF42" s="4"/>
      <c r="NG42" s="4">
        <v>4465</v>
      </c>
      <c r="NH42" s="4" t="s">
        <v>37</v>
      </c>
      <c r="NI42" s="4">
        <v>0</v>
      </c>
      <c r="NJ42" s="4">
        <v>0</v>
      </c>
      <c r="NK42" s="4">
        <v>0</v>
      </c>
      <c r="NL42" s="4">
        <v>0</v>
      </c>
      <c r="NM42" s="4">
        <v>0</v>
      </c>
      <c r="NN42" s="4">
        <v>0</v>
      </c>
      <c r="NO42" s="4">
        <v>0</v>
      </c>
      <c r="NP42" s="4">
        <v>0</v>
      </c>
      <c r="NQ42" s="4">
        <v>0</v>
      </c>
      <c r="NR42" s="4">
        <v>0</v>
      </c>
      <c r="NS42" s="4">
        <v>0</v>
      </c>
      <c r="NT42" s="4">
        <v>0</v>
      </c>
      <c r="NU42" s="4">
        <v>0</v>
      </c>
    </row>
    <row r="43" spans="2:385" x14ac:dyDescent="0.2">
      <c r="B43">
        <f t="shared" si="48"/>
        <v>33</v>
      </c>
      <c r="C43" s="4">
        <v>4466</v>
      </c>
      <c r="D43" s="4" t="s">
        <v>38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/>
      <c r="S43" s="4">
        <v>4466</v>
      </c>
      <c r="T43" s="4" t="s">
        <v>38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/>
      <c r="AI43" s="4">
        <v>4466</v>
      </c>
      <c r="AJ43" s="4" t="s">
        <v>38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/>
      <c r="AY43" s="4">
        <v>4466</v>
      </c>
      <c r="AZ43" s="4" t="s">
        <v>38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/>
      <c r="BO43" s="4">
        <v>4466</v>
      </c>
      <c r="BP43" s="4" t="s">
        <v>38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/>
      <c r="CE43" s="4">
        <v>4466</v>
      </c>
      <c r="CF43" s="4" t="s">
        <v>38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/>
      <c r="CU43" s="4">
        <v>4466</v>
      </c>
      <c r="CV43" s="4" t="s">
        <v>38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/>
      <c r="DK43" s="4">
        <v>4466</v>
      </c>
      <c r="DL43" s="4" t="s">
        <v>38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/>
      <c r="EA43" s="4">
        <v>4466</v>
      </c>
      <c r="EB43" s="4" t="s">
        <v>38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/>
      <c r="EQ43" s="4">
        <v>4466</v>
      </c>
      <c r="ER43" s="4" t="s">
        <v>38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/>
      <c r="FG43" s="4">
        <v>4466</v>
      </c>
      <c r="FH43" s="4" t="s">
        <v>38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0</v>
      </c>
      <c r="FV43" s="4"/>
      <c r="FW43" s="4">
        <v>4466</v>
      </c>
      <c r="FX43" s="4" t="s">
        <v>38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>
        <v>0</v>
      </c>
      <c r="GH43" s="4">
        <v>0</v>
      </c>
      <c r="GI43" s="4">
        <v>0</v>
      </c>
      <c r="GJ43" s="4">
        <v>0</v>
      </c>
      <c r="GK43" s="4">
        <v>0</v>
      </c>
      <c r="GL43" s="4"/>
      <c r="GM43" s="4">
        <v>4466</v>
      </c>
      <c r="GN43" s="4" t="s">
        <v>38</v>
      </c>
      <c r="GO43" s="4">
        <v>0</v>
      </c>
      <c r="GP43" s="4">
        <v>0</v>
      </c>
      <c r="GQ43" s="4">
        <v>0</v>
      </c>
      <c r="GR43" s="4">
        <v>0</v>
      </c>
      <c r="GS43" s="4">
        <v>0</v>
      </c>
      <c r="GT43" s="4">
        <v>0</v>
      </c>
      <c r="GU43" s="4">
        <v>0</v>
      </c>
      <c r="GV43" s="4">
        <v>0</v>
      </c>
      <c r="GW43" s="4">
        <v>0</v>
      </c>
      <c r="GX43" s="4">
        <v>0</v>
      </c>
      <c r="GY43" s="4">
        <v>0</v>
      </c>
      <c r="GZ43" s="4">
        <v>0</v>
      </c>
      <c r="HA43" s="4">
        <v>0</v>
      </c>
      <c r="HB43" s="4"/>
      <c r="HC43" s="4">
        <v>4466</v>
      </c>
      <c r="HD43" s="4" t="s">
        <v>38</v>
      </c>
      <c r="HE43" s="4">
        <v>0</v>
      </c>
      <c r="HF43" s="4">
        <v>0</v>
      </c>
      <c r="HG43" s="4">
        <v>0</v>
      </c>
      <c r="HH43" s="4">
        <v>0</v>
      </c>
      <c r="HI43" s="4">
        <v>0</v>
      </c>
      <c r="HJ43" s="4">
        <v>0</v>
      </c>
      <c r="HK43" s="4">
        <v>0</v>
      </c>
      <c r="HL43" s="4">
        <v>0</v>
      </c>
      <c r="HM43" s="4">
        <v>0</v>
      </c>
      <c r="HN43" s="4">
        <v>0</v>
      </c>
      <c r="HO43" s="4">
        <v>0</v>
      </c>
      <c r="HP43" s="4">
        <v>0</v>
      </c>
      <c r="HQ43" s="4">
        <v>0</v>
      </c>
      <c r="HR43" s="4"/>
      <c r="HS43" s="4">
        <v>4466</v>
      </c>
      <c r="HT43" s="4" t="s">
        <v>38</v>
      </c>
      <c r="HU43" s="4">
        <v>0</v>
      </c>
      <c r="HV43" s="4">
        <v>0</v>
      </c>
      <c r="HW43" s="4">
        <v>0</v>
      </c>
      <c r="HX43" s="4">
        <v>0</v>
      </c>
      <c r="HY43" s="4">
        <v>0</v>
      </c>
      <c r="HZ43" s="4">
        <v>0</v>
      </c>
      <c r="IA43" s="4">
        <v>0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/>
      <c r="II43" s="4">
        <v>4466</v>
      </c>
      <c r="IJ43" s="4" t="s">
        <v>38</v>
      </c>
      <c r="IK43" s="4">
        <v>0</v>
      </c>
      <c r="IL43" s="4">
        <v>0</v>
      </c>
      <c r="IM43" s="4">
        <v>0</v>
      </c>
      <c r="IN43" s="4">
        <v>0</v>
      </c>
      <c r="IO43" s="4">
        <v>0</v>
      </c>
      <c r="IP43" s="4">
        <v>0</v>
      </c>
      <c r="IQ43" s="4">
        <v>0</v>
      </c>
      <c r="IR43" s="4">
        <v>0</v>
      </c>
      <c r="IS43" s="4">
        <v>0</v>
      </c>
      <c r="IT43" s="4">
        <v>0</v>
      </c>
      <c r="IU43" s="4">
        <v>0</v>
      </c>
      <c r="IV43" s="4">
        <v>0</v>
      </c>
      <c r="IW43" s="4">
        <v>0</v>
      </c>
      <c r="IX43" s="4"/>
      <c r="IY43" s="4">
        <v>4466</v>
      </c>
      <c r="IZ43" s="4" t="s">
        <v>38</v>
      </c>
      <c r="JA43" s="4">
        <v>0</v>
      </c>
      <c r="JB43" s="4">
        <v>0</v>
      </c>
      <c r="JC43" s="4">
        <v>0</v>
      </c>
      <c r="JD43" s="4">
        <v>0</v>
      </c>
      <c r="JE43" s="4">
        <v>0</v>
      </c>
      <c r="JF43" s="4">
        <v>0</v>
      </c>
      <c r="JG43" s="4">
        <v>0</v>
      </c>
      <c r="JH43" s="4">
        <v>0</v>
      </c>
      <c r="JI43" s="4">
        <v>0</v>
      </c>
      <c r="JJ43" s="4">
        <v>0</v>
      </c>
      <c r="JK43" s="4">
        <v>0</v>
      </c>
      <c r="JL43" s="4">
        <v>0</v>
      </c>
      <c r="JM43" s="4">
        <v>0</v>
      </c>
      <c r="JN43" s="4"/>
      <c r="JO43" s="4">
        <v>4466</v>
      </c>
      <c r="JP43" s="4" t="s">
        <v>38</v>
      </c>
      <c r="JQ43" s="4">
        <v>0</v>
      </c>
      <c r="JR43" s="4">
        <v>0</v>
      </c>
      <c r="JS43" s="4">
        <v>0</v>
      </c>
      <c r="JT43" s="4">
        <v>0</v>
      </c>
      <c r="JU43" s="4">
        <v>0</v>
      </c>
      <c r="JV43" s="4">
        <v>0</v>
      </c>
      <c r="JW43" s="4">
        <v>0</v>
      </c>
      <c r="JX43" s="4">
        <v>0</v>
      </c>
      <c r="JY43" s="4">
        <v>0</v>
      </c>
      <c r="JZ43" s="4">
        <v>0</v>
      </c>
      <c r="KA43" s="4">
        <v>0</v>
      </c>
      <c r="KB43" s="4">
        <v>0</v>
      </c>
      <c r="KC43" s="4">
        <v>0</v>
      </c>
      <c r="KD43" s="4"/>
      <c r="KE43" s="4">
        <v>4466</v>
      </c>
      <c r="KF43" s="4" t="s">
        <v>38</v>
      </c>
      <c r="KG43" s="4">
        <v>0</v>
      </c>
      <c r="KH43" s="4">
        <v>0</v>
      </c>
      <c r="KI43" s="4">
        <v>0</v>
      </c>
      <c r="KJ43" s="4">
        <v>0</v>
      </c>
      <c r="KK43" s="4">
        <v>0</v>
      </c>
      <c r="KL43" s="4">
        <v>0</v>
      </c>
      <c r="KM43" s="4">
        <v>0</v>
      </c>
      <c r="KN43" s="4">
        <v>0</v>
      </c>
      <c r="KO43" s="4">
        <v>0</v>
      </c>
      <c r="KP43" s="4">
        <v>0</v>
      </c>
      <c r="KQ43" s="4">
        <v>0</v>
      </c>
      <c r="KR43" s="4">
        <v>0</v>
      </c>
      <c r="KS43" s="4">
        <v>0</v>
      </c>
      <c r="KT43" s="4"/>
      <c r="KU43" s="4">
        <v>4466</v>
      </c>
      <c r="KV43" s="4" t="s">
        <v>38</v>
      </c>
      <c r="KW43" s="4">
        <v>0</v>
      </c>
      <c r="KX43" s="4">
        <v>0</v>
      </c>
      <c r="KY43" s="4">
        <v>0</v>
      </c>
      <c r="KZ43" s="4">
        <v>0</v>
      </c>
      <c r="LA43" s="4">
        <v>0</v>
      </c>
      <c r="LB43" s="4">
        <v>0</v>
      </c>
      <c r="LC43" s="4">
        <v>0</v>
      </c>
      <c r="LD43" s="4">
        <v>0</v>
      </c>
      <c r="LE43" s="4">
        <v>0</v>
      </c>
      <c r="LF43" s="4">
        <v>0</v>
      </c>
      <c r="LG43" s="4">
        <v>0</v>
      </c>
      <c r="LH43" s="4">
        <v>0</v>
      </c>
      <c r="LI43" s="4">
        <v>0</v>
      </c>
      <c r="LJ43" s="4"/>
      <c r="LK43" s="4">
        <v>4466</v>
      </c>
      <c r="LL43" s="4" t="s">
        <v>38</v>
      </c>
      <c r="LM43" s="4">
        <v>0</v>
      </c>
      <c r="LN43" s="4">
        <v>0</v>
      </c>
      <c r="LO43" s="4">
        <v>0</v>
      </c>
      <c r="LP43" s="4">
        <v>0</v>
      </c>
      <c r="LQ43" s="4">
        <v>0</v>
      </c>
      <c r="LR43" s="4">
        <v>0</v>
      </c>
      <c r="LS43" s="4">
        <v>0</v>
      </c>
      <c r="LT43" s="4">
        <v>0</v>
      </c>
      <c r="LU43" s="4">
        <v>0</v>
      </c>
      <c r="LV43" s="4">
        <v>0</v>
      </c>
      <c r="LW43" s="4">
        <v>0</v>
      </c>
      <c r="LX43" s="4">
        <v>0</v>
      </c>
      <c r="LY43" s="4">
        <v>0</v>
      </c>
      <c r="LZ43" s="4"/>
      <c r="MA43" s="4">
        <v>4466</v>
      </c>
      <c r="MB43" s="4" t="s">
        <v>38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/>
      <c r="MQ43" s="4">
        <v>4466</v>
      </c>
      <c r="MR43" s="4" t="s">
        <v>38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  <c r="ND43" s="4">
        <v>0</v>
      </c>
      <c r="NE43" s="4">
        <v>0</v>
      </c>
      <c r="NF43" s="4"/>
      <c r="NG43" s="4">
        <v>4466</v>
      </c>
      <c r="NH43" s="4" t="s">
        <v>38</v>
      </c>
      <c r="NI43" s="4">
        <v>0</v>
      </c>
      <c r="NJ43" s="4">
        <v>0</v>
      </c>
      <c r="NK43" s="4">
        <v>0</v>
      </c>
      <c r="NL43" s="4">
        <v>0</v>
      </c>
      <c r="NM43" s="4">
        <v>0</v>
      </c>
      <c r="NN43" s="4">
        <v>0</v>
      </c>
      <c r="NO43" s="4">
        <v>0</v>
      </c>
      <c r="NP43" s="4">
        <v>0</v>
      </c>
      <c r="NQ43" s="4">
        <v>0</v>
      </c>
      <c r="NR43" s="4">
        <v>0</v>
      </c>
      <c r="NS43" s="4">
        <v>0</v>
      </c>
      <c r="NT43" s="4">
        <v>0</v>
      </c>
      <c r="NU43" s="4">
        <v>0</v>
      </c>
    </row>
    <row r="44" spans="2:385" x14ac:dyDescent="0.2">
      <c r="B44">
        <f t="shared" si="48"/>
        <v>34</v>
      </c>
      <c r="C44" s="4">
        <v>4470</v>
      </c>
      <c r="D44" s="4" t="s">
        <v>39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/>
      <c r="S44" s="4">
        <v>4470</v>
      </c>
      <c r="T44" s="4" t="s">
        <v>39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/>
      <c r="AI44" s="4">
        <v>4470</v>
      </c>
      <c r="AJ44" s="4" t="s">
        <v>39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/>
      <c r="AY44" s="4">
        <v>4470</v>
      </c>
      <c r="AZ44" s="4" t="s">
        <v>39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/>
      <c r="BO44" s="4">
        <v>4470</v>
      </c>
      <c r="BP44" s="4" t="s">
        <v>39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/>
      <c r="CE44" s="4">
        <v>4470</v>
      </c>
      <c r="CF44" s="4" t="s">
        <v>39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/>
      <c r="CU44" s="4">
        <v>4470</v>
      </c>
      <c r="CV44" s="4" t="s">
        <v>39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/>
      <c r="DK44" s="4">
        <v>4470</v>
      </c>
      <c r="DL44" s="4" t="s">
        <v>39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/>
      <c r="EA44" s="4">
        <v>4470</v>
      </c>
      <c r="EB44" s="4" t="s">
        <v>39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/>
      <c r="EQ44" s="4">
        <v>4470</v>
      </c>
      <c r="ER44" s="4" t="s">
        <v>39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/>
      <c r="FG44" s="4">
        <v>4470</v>
      </c>
      <c r="FH44" s="4" t="s">
        <v>39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/>
      <c r="FW44" s="4">
        <v>4470</v>
      </c>
      <c r="FX44" s="4" t="s">
        <v>39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0</v>
      </c>
      <c r="GG44" s="4">
        <v>0</v>
      </c>
      <c r="GH44" s="4">
        <v>0</v>
      </c>
      <c r="GI44" s="4">
        <v>0</v>
      </c>
      <c r="GJ44" s="4">
        <v>0</v>
      </c>
      <c r="GK44" s="4">
        <v>0</v>
      </c>
      <c r="GL44" s="4"/>
      <c r="GM44" s="4">
        <v>4470</v>
      </c>
      <c r="GN44" s="4" t="s">
        <v>39</v>
      </c>
      <c r="GO44" s="4">
        <v>0</v>
      </c>
      <c r="GP44" s="4">
        <v>0</v>
      </c>
      <c r="GQ44" s="4">
        <v>0</v>
      </c>
      <c r="GR44" s="4">
        <v>0</v>
      </c>
      <c r="GS44" s="4">
        <v>0</v>
      </c>
      <c r="GT44" s="4">
        <v>0</v>
      </c>
      <c r="GU44" s="4">
        <v>0</v>
      </c>
      <c r="GV44" s="4">
        <v>0</v>
      </c>
      <c r="GW44" s="4">
        <v>0</v>
      </c>
      <c r="GX44" s="4">
        <v>0</v>
      </c>
      <c r="GY44" s="4">
        <v>0</v>
      </c>
      <c r="GZ44" s="4">
        <v>0</v>
      </c>
      <c r="HA44" s="4">
        <v>0</v>
      </c>
      <c r="HB44" s="4"/>
      <c r="HC44" s="4">
        <v>4470</v>
      </c>
      <c r="HD44" s="4" t="s">
        <v>39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Q44" s="4">
        <v>0</v>
      </c>
      <c r="HR44" s="4"/>
      <c r="HS44" s="4">
        <v>4470</v>
      </c>
      <c r="HT44" s="4" t="s">
        <v>39</v>
      </c>
      <c r="HU44" s="4">
        <v>0</v>
      </c>
      <c r="HV44" s="4">
        <v>0</v>
      </c>
      <c r="HW44" s="4">
        <v>0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/>
      <c r="II44" s="4">
        <v>4470</v>
      </c>
      <c r="IJ44" s="4" t="s">
        <v>39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  <c r="IP44" s="4">
        <v>0</v>
      </c>
      <c r="IQ44" s="4">
        <v>0</v>
      </c>
      <c r="IR44" s="4">
        <v>0</v>
      </c>
      <c r="IS44" s="4">
        <v>0</v>
      </c>
      <c r="IT44" s="4">
        <v>0</v>
      </c>
      <c r="IU44" s="4">
        <v>0</v>
      </c>
      <c r="IV44" s="4">
        <v>0</v>
      </c>
      <c r="IW44" s="4">
        <v>0</v>
      </c>
      <c r="IX44" s="4"/>
      <c r="IY44" s="4">
        <v>4470</v>
      </c>
      <c r="IZ44" s="4" t="s">
        <v>39</v>
      </c>
      <c r="JA44" s="4">
        <v>0</v>
      </c>
      <c r="JB44" s="4">
        <v>0</v>
      </c>
      <c r="JC44" s="4">
        <v>0</v>
      </c>
      <c r="JD44" s="4">
        <v>0</v>
      </c>
      <c r="JE44" s="4">
        <v>0</v>
      </c>
      <c r="JF44" s="4">
        <v>0</v>
      </c>
      <c r="JG44" s="4">
        <v>0</v>
      </c>
      <c r="JH44" s="4">
        <v>0</v>
      </c>
      <c r="JI44" s="4">
        <v>0</v>
      </c>
      <c r="JJ44" s="4">
        <v>0</v>
      </c>
      <c r="JK44" s="4">
        <v>0</v>
      </c>
      <c r="JL44" s="4">
        <v>0</v>
      </c>
      <c r="JM44" s="4">
        <v>0</v>
      </c>
      <c r="JN44" s="4"/>
      <c r="JO44" s="4">
        <v>4470</v>
      </c>
      <c r="JP44" s="4" t="s">
        <v>39</v>
      </c>
      <c r="JQ44" s="4">
        <v>0</v>
      </c>
      <c r="JR44" s="4">
        <v>0</v>
      </c>
      <c r="JS44" s="4">
        <v>0</v>
      </c>
      <c r="JT44" s="4">
        <v>0</v>
      </c>
      <c r="JU44" s="4">
        <v>0</v>
      </c>
      <c r="JV44" s="4">
        <v>0</v>
      </c>
      <c r="JW44" s="4">
        <v>0</v>
      </c>
      <c r="JX44" s="4">
        <v>0</v>
      </c>
      <c r="JY44" s="4">
        <v>0</v>
      </c>
      <c r="JZ44" s="4">
        <v>0</v>
      </c>
      <c r="KA44" s="4">
        <v>0</v>
      </c>
      <c r="KB44" s="4">
        <v>0</v>
      </c>
      <c r="KC44" s="4">
        <v>0</v>
      </c>
      <c r="KD44" s="4"/>
      <c r="KE44" s="4">
        <v>4470</v>
      </c>
      <c r="KF44" s="4" t="s">
        <v>39</v>
      </c>
      <c r="KG44" s="4">
        <v>0</v>
      </c>
      <c r="KH44" s="4">
        <v>0</v>
      </c>
      <c r="KI44" s="4">
        <v>0</v>
      </c>
      <c r="KJ44" s="4">
        <v>0</v>
      </c>
      <c r="KK44" s="4">
        <v>0</v>
      </c>
      <c r="KL44" s="4">
        <v>0</v>
      </c>
      <c r="KM44" s="4">
        <v>0</v>
      </c>
      <c r="KN44" s="4">
        <v>0</v>
      </c>
      <c r="KO44" s="4">
        <v>0</v>
      </c>
      <c r="KP44" s="4">
        <v>0</v>
      </c>
      <c r="KQ44" s="4">
        <v>0</v>
      </c>
      <c r="KR44" s="4">
        <v>0</v>
      </c>
      <c r="KS44" s="4">
        <v>0</v>
      </c>
      <c r="KT44" s="4"/>
      <c r="KU44" s="4">
        <v>4470</v>
      </c>
      <c r="KV44" s="4" t="s">
        <v>39</v>
      </c>
      <c r="KW44" s="4">
        <v>0</v>
      </c>
      <c r="KX44" s="4">
        <v>0</v>
      </c>
      <c r="KY44" s="4">
        <v>0</v>
      </c>
      <c r="KZ44" s="4">
        <v>0</v>
      </c>
      <c r="LA44" s="4">
        <v>0</v>
      </c>
      <c r="LB44" s="4">
        <v>0</v>
      </c>
      <c r="LC44" s="4">
        <v>0</v>
      </c>
      <c r="LD44" s="4">
        <v>0</v>
      </c>
      <c r="LE44" s="4">
        <v>0</v>
      </c>
      <c r="LF44" s="4">
        <v>0</v>
      </c>
      <c r="LG44" s="4">
        <v>0</v>
      </c>
      <c r="LH44" s="4">
        <v>0</v>
      </c>
      <c r="LI44" s="4">
        <v>0</v>
      </c>
      <c r="LJ44" s="4"/>
      <c r="LK44" s="4">
        <v>4470</v>
      </c>
      <c r="LL44" s="4" t="s">
        <v>39</v>
      </c>
      <c r="LM44" s="4">
        <v>0</v>
      </c>
      <c r="LN44" s="4">
        <v>0</v>
      </c>
      <c r="LO44" s="4">
        <v>0</v>
      </c>
      <c r="LP44" s="4">
        <v>0</v>
      </c>
      <c r="LQ44" s="4">
        <v>0</v>
      </c>
      <c r="LR44" s="4">
        <v>0</v>
      </c>
      <c r="LS44" s="4">
        <v>0</v>
      </c>
      <c r="LT44" s="4">
        <v>0</v>
      </c>
      <c r="LU44" s="4">
        <v>0</v>
      </c>
      <c r="LV44" s="4">
        <v>0</v>
      </c>
      <c r="LW44" s="4">
        <v>0</v>
      </c>
      <c r="LX44" s="4">
        <v>0</v>
      </c>
      <c r="LY44" s="4">
        <v>0</v>
      </c>
      <c r="LZ44" s="4"/>
      <c r="MA44" s="4">
        <v>4470</v>
      </c>
      <c r="MB44" s="4" t="s">
        <v>39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/>
      <c r="MQ44" s="4">
        <v>4470</v>
      </c>
      <c r="MR44" s="4" t="s">
        <v>39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  <c r="ND44" s="4">
        <v>0</v>
      </c>
      <c r="NE44" s="4">
        <v>0</v>
      </c>
      <c r="NF44" s="4"/>
      <c r="NG44" s="4">
        <v>4470</v>
      </c>
      <c r="NH44" s="4" t="s">
        <v>39</v>
      </c>
      <c r="NI44" s="4">
        <v>0</v>
      </c>
      <c r="NJ44" s="4">
        <v>0</v>
      </c>
      <c r="NK44" s="4">
        <v>0</v>
      </c>
      <c r="NL44" s="4">
        <v>0</v>
      </c>
      <c r="NM44" s="4">
        <v>0</v>
      </c>
      <c r="NN44" s="4">
        <v>0</v>
      </c>
      <c r="NO44" s="4">
        <v>0</v>
      </c>
      <c r="NP44" s="4">
        <v>0</v>
      </c>
      <c r="NQ44" s="4">
        <v>0</v>
      </c>
      <c r="NR44" s="4">
        <v>0</v>
      </c>
      <c r="NS44" s="4">
        <v>0</v>
      </c>
      <c r="NT44" s="4">
        <v>0</v>
      </c>
      <c r="NU44" s="4">
        <v>0</v>
      </c>
    </row>
    <row r="45" spans="2:385" x14ac:dyDescent="0.2">
      <c r="B45">
        <f t="shared" si="48"/>
        <v>35</v>
      </c>
      <c r="C45" s="4">
        <v>4475</v>
      </c>
      <c r="D45" s="4" t="s">
        <v>40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/>
      <c r="S45" s="4">
        <v>4475</v>
      </c>
      <c r="T45" s="4" t="s">
        <v>40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/>
      <c r="AI45" s="4">
        <v>4475</v>
      </c>
      <c r="AJ45" s="4" t="s">
        <v>40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/>
      <c r="AY45" s="4">
        <v>4475</v>
      </c>
      <c r="AZ45" s="4" t="s">
        <v>40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/>
      <c r="BO45" s="4">
        <v>4475</v>
      </c>
      <c r="BP45" s="4" t="s">
        <v>40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/>
      <c r="CE45" s="4">
        <v>4475</v>
      </c>
      <c r="CF45" s="4" t="s">
        <v>40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/>
      <c r="CU45" s="4">
        <v>4475</v>
      </c>
      <c r="CV45" s="4" t="s">
        <v>40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/>
      <c r="DK45" s="4">
        <v>4475</v>
      </c>
      <c r="DL45" s="4" t="s">
        <v>40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/>
      <c r="EA45" s="4">
        <v>4475</v>
      </c>
      <c r="EB45" s="4" t="s">
        <v>40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/>
      <c r="EQ45" s="4">
        <v>4475</v>
      </c>
      <c r="ER45" s="4" t="s">
        <v>40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/>
      <c r="FG45" s="4">
        <v>4475</v>
      </c>
      <c r="FH45" s="4" t="s">
        <v>40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/>
      <c r="FW45" s="4">
        <v>4475</v>
      </c>
      <c r="FX45" s="4" t="s">
        <v>40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>
        <v>0</v>
      </c>
      <c r="GH45" s="4">
        <v>0</v>
      </c>
      <c r="GI45" s="4">
        <v>0</v>
      </c>
      <c r="GJ45" s="4">
        <v>0</v>
      </c>
      <c r="GK45" s="4">
        <v>0</v>
      </c>
      <c r="GL45" s="4"/>
      <c r="GM45" s="4">
        <v>4475</v>
      </c>
      <c r="GN45" s="4" t="s">
        <v>40</v>
      </c>
      <c r="GO45" s="4">
        <v>0</v>
      </c>
      <c r="GP45" s="4">
        <v>0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0</v>
      </c>
      <c r="GZ45" s="4">
        <v>0</v>
      </c>
      <c r="HA45" s="4">
        <v>0</v>
      </c>
      <c r="HB45" s="4"/>
      <c r="HC45" s="4">
        <v>4475</v>
      </c>
      <c r="HD45" s="4" t="s">
        <v>40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Q45" s="4">
        <v>0</v>
      </c>
      <c r="HR45" s="4"/>
      <c r="HS45" s="4">
        <v>4475</v>
      </c>
      <c r="HT45" s="4" t="s">
        <v>40</v>
      </c>
      <c r="HU45" s="4">
        <v>0</v>
      </c>
      <c r="HV45" s="4">
        <v>0</v>
      </c>
      <c r="HW45" s="4">
        <v>0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/>
      <c r="II45" s="4">
        <v>4475</v>
      </c>
      <c r="IJ45" s="4" t="s">
        <v>40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P45" s="4">
        <v>0</v>
      </c>
      <c r="IQ45" s="4">
        <v>0</v>
      </c>
      <c r="IR45" s="4">
        <v>0</v>
      </c>
      <c r="IS45" s="4">
        <v>0</v>
      </c>
      <c r="IT45" s="4">
        <v>0</v>
      </c>
      <c r="IU45" s="4">
        <v>0</v>
      </c>
      <c r="IV45" s="4">
        <v>0</v>
      </c>
      <c r="IW45" s="4">
        <v>0</v>
      </c>
      <c r="IX45" s="4"/>
      <c r="IY45" s="4">
        <v>4475</v>
      </c>
      <c r="IZ45" s="4" t="s">
        <v>40</v>
      </c>
      <c r="JA45" s="4">
        <v>0</v>
      </c>
      <c r="JB45" s="4">
        <v>0</v>
      </c>
      <c r="JC45" s="4">
        <v>0</v>
      </c>
      <c r="JD45" s="4">
        <v>0</v>
      </c>
      <c r="JE45" s="4">
        <v>0</v>
      </c>
      <c r="JF45" s="4">
        <v>0</v>
      </c>
      <c r="JG45" s="4">
        <v>0</v>
      </c>
      <c r="JH45" s="4">
        <v>0</v>
      </c>
      <c r="JI45" s="4">
        <v>0</v>
      </c>
      <c r="JJ45" s="4">
        <v>0</v>
      </c>
      <c r="JK45" s="4">
        <v>0</v>
      </c>
      <c r="JL45" s="4">
        <v>0</v>
      </c>
      <c r="JM45" s="4">
        <v>0</v>
      </c>
      <c r="JN45" s="4"/>
      <c r="JO45" s="4">
        <v>4475</v>
      </c>
      <c r="JP45" s="4" t="s">
        <v>40</v>
      </c>
      <c r="JQ45" s="4">
        <v>0</v>
      </c>
      <c r="JR45" s="4">
        <v>0</v>
      </c>
      <c r="JS45" s="4">
        <v>0</v>
      </c>
      <c r="JT45" s="4">
        <v>0</v>
      </c>
      <c r="JU45" s="4">
        <v>0</v>
      </c>
      <c r="JV45" s="4">
        <v>0</v>
      </c>
      <c r="JW45" s="4">
        <v>0</v>
      </c>
      <c r="JX45" s="4">
        <v>0</v>
      </c>
      <c r="JY45" s="4">
        <v>0</v>
      </c>
      <c r="JZ45" s="4">
        <v>0</v>
      </c>
      <c r="KA45" s="4">
        <v>0</v>
      </c>
      <c r="KB45" s="4">
        <v>0</v>
      </c>
      <c r="KC45" s="4">
        <v>0</v>
      </c>
      <c r="KD45" s="4"/>
      <c r="KE45" s="4">
        <v>4475</v>
      </c>
      <c r="KF45" s="4" t="s">
        <v>40</v>
      </c>
      <c r="KG45" s="4">
        <v>0</v>
      </c>
      <c r="KH45" s="4">
        <v>0</v>
      </c>
      <c r="KI45" s="4">
        <v>0</v>
      </c>
      <c r="KJ45" s="4">
        <v>0</v>
      </c>
      <c r="KK45" s="4">
        <v>0</v>
      </c>
      <c r="KL45" s="4">
        <v>0</v>
      </c>
      <c r="KM45" s="4">
        <v>100</v>
      </c>
      <c r="KN45" s="4">
        <v>0</v>
      </c>
      <c r="KO45" s="4">
        <v>0</v>
      </c>
      <c r="KP45" s="4">
        <v>0</v>
      </c>
      <c r="KQ45" s="4">
        <v>0</v>
      </c>
      <c r="KR45" s="4">
        <v>0</v>
      </c>
      <c r="KS45" s="4">
        <v>100</v>
      </c>
      <c r="KT45" s="4"/>
      <c r="KU45" s="4">
        <v>4475</v>
      </c>
      <c r="KV45" s="4" t="s">
        <v>40</v>
      </c>
      <c r="KW45" s="4">
        <v>0</v>
      </c>
      <c r="KX45" s="4">
        <v>0</v>
      </c>
      <c r="KY45" s="4">
        <v>0</v>
      </c>
      <c r="KZ45" s="4">
        <v>0</v>
      </c>
      <c r="LA45" s="4">
        <v>0</v>
      </c>
      <c r="LB45" s="4">
        <v>0</v>
      </c>
      <c r="LC45" s="4">
        <v>0</v>
      </c>
      <c r="LD45" s="4">
        <v>0</v>
      </c>
      <c r="LE45" s="4">
        <v>0</v>
      </c>
      <c r="LF45" s="4">
        <v>0</v>
      </c>
      <c r="LG45" s="4">
        <v>0</v>
      </c>
      <c r="LH45" s="4">
        <v>0</v>
      </c>
      <c r="LI45" s="4">
        <v>0</v>
      </c>
      <c r="LJ45" s="4"/>
      <c r="LK45" s="4">
        <v>4475</v>
      </c>
      <c r="LL45" s="4" t="s">
        <v>40</v>
      </c>
      <c r="LM45" s="4">
        <v>0</v>
      </c>
      <c r="LN45" s="4">
        <v>0</v>
      </c>
      <c r="LO45" s="4">
        <v>0</v>
      </c>
      <c r="LP45" s="4">
        <v>0</v>
      </c>
      <c r="LQ45" s="4">
        <v>0</v>
      </c>
      <c r="LR45" s="4">
        <v>0</v>
      </c>
      <c r="LS45" s="4">
        <v>0</v>
      </c>
      <c r="LT45" s="4">
        <v>0</v>
      </c>
      <c r="LU45" s="4">
        <v>0</v>
      </c>
      <c r="LV45" s="4">
        <v>0</v>
      </c>
      <c r="LW45" s="4">
        <v>0</v>
      </c>
      <c r="LX45" s="4">
        <v>0</v>
      </c>
      <c r="LY45" s="4">
        <v>0</v>
      </c>
      <c r="LZ45" s="4"/>
      <c r="MA45" s="4">
        <v>4475</v>
      </c>
      <c r="MB45" s="4" t="s">
        <v>40</v>
      </c>
      <c r="MC45" s="4">
        <v>0</v>
      </c>
      <c r="MD45" s="4">
        <v>0</v>
      </c>
      <c r="ME45" s="4">
        <v>0</v>
      </c>
      <c r="MF45" s="4">
        <v>0</v>
      </c>
      <c r="MG45" s="4">
        <v>0</v>
      </c>
      <c r="MH45" s="4">
        <v>0</v>
      </c>
      <c r="MI45" s="4">
        <v>0</v>
      </c>
      <c r="MJ45" s="4">
        <v>0</v>
      </c>
      <c r="MK45" s="4">
        <v>0</v>
      </c>
      <c r="ML45" s="4">
        <v>0</v>
      </c>
      <c r="MM45" s="4">
        <v>0</v>
      </c>
      <c r="MN45" s="4">
        <v>0</v>
      </c>
      <c r="MO45" s="4">
        <v>0</v>
      </c>
      <c r="MP45" s="4"/>
      <c r="MQ45" s="4">
        <v>4475</v>
      </c>
      <c r="MR45" s="4" t="s">
        <v>40</v>
      </c>
      <c r="MS45" s="4">
        <v>0</v>
      </c>
      <c r="MT45" s="4">
        <v>0</v>
      </c>
      <c r="MU45" s="4">
        <v>0</v>
      </c>
      <c r="MV45" s="4">
        <v>0</v>
      </c>
      <c r="MW45" s="4">
        <v>0</v>
      </c>
      <c r="MX45" s="4">
        <v>0</v>
      </c>
      <c r="MY45" s="4">
        <v>0</v>
      </c>
      <c r="MZ45" s="4">
        <v>0</v>
      </c>
      <c r="NA45" s="4">
        <v>0</v>
      </c>
      <c r="NB45" s="4">
        <v>0</v>
      </c>
      <c r="NC45" s="4">
        <v>0</v>
      </c>
      <c r="ND45" s="4">
        <v>0</v>
      </c>
      <c r="NE45" s="4">
        <v>0</v>
      </c>
      <c r="NF45" s="4"/>
      <c r="NG45" s="4">
        <v>4475</v>
      </c>
      <c r="NH45" s="4" t="s">
        <v>40</v>
      </c>
      <c r="NI45" s="4">
        <v>0</v>
      </c>
      <c r="NJ45" s="4">
        <v>0</v>
      </c>
      <c r="NK45" s="4">
        <v>0</v>
      </c>
      <c r="NL45" s="4">
        <v>0</v>
      </c>
      <c r="NM45" s="4">
        <v>0</v>
      </c>
      <c r="NN45" s="4">
        <v>0</v>
      </c>
      <c r="NO45" s="4">
        <v>0</v>
      </c>
      <c r="NP45" s="4">
        <v>0</v>
      </c>
      <c r="NQ45" s="4">
        <v>0</v>
      </c>
      <c r="NR45" s="4">
        <v>0</v>
      </c>
      <c r="NS45" s="4">
        <v>0</v>
      </c>
      <c r="NT45" s="4">
        <v>0</v>
      </c>
      <c r="NU45" s="4">
        <v>0</v>
      </c>
    </row>
    <row r="46" spans="2:385" x14ac:dyDescent="0.2">
      <c r="B46">
        <f t="shared" si="48"/>
        <v>36</v>
      </c>
      <c r="C46" s="4">
        <v>4480</v>
      </c>
      <c r="D46" s="4" t="s">
        <v>41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/>
      <c r="S46" s="4">
        <v>4480</v>
      </c>
      <c r="T46" s="4" t="s">
        <v>41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/>
      <c r="AI46" s="4">
        <v>4480</v>
      </c>
      <c r="AJ46" s="4" t="s">
        <v>41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/>
      <c r="AY46" s="4">
        <v>4480</v>
      </c>
      <c r="AZ46" s="4" t="s">
        <v>41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/>
      <c r="BO46" s="4">
        <v>4480</v>
      </c>
      <c r="BP46" s="4" t="s">
        <v>41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/>
      <c r="CE46" s="4">
        <v>4480</v>
      </c>
      <c r="CF46" s="4" t="s">
        <v>41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/>
      <c r="CU46" s="4">
        <v>4480</v>
      </c>
      <c r="CV46" s="4" t="s">
        <v>41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/>
      <c r="DK46" s="4">
        <v>4480</v>
      </c>
      <c r="DL46" s="4" t="s">
        <v>41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/>
      <c r="EA46" s="4">
        <v>4480</v>
      </c>
      <c r="EB46" s="4" t="s">
        <v>41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/>
      <c r="EQ46" s="4">
        <v>4480</v>
      </c>
      <c r="ER46" s="4" t="s">
        <v>41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/>
      <c r="FG46" s="4">
        <v>4480</v>
      </c>
      <c r="FH46" s="4" t="s">
        <v>41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0</v>
      </c>
      <c r="FU46" s="4">
        <v>0</v>
      </c>
      <c r="FV46" s="4"/>
      <c r="FW46" s="4">
        <v>4480</v>
      </c>
      <c r="FX46" s="4" t="s">
        <v>41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>
        <v>0</v>
      </c>
      <c r="GH46" s="4">
        <v>0</v>
      </c>
      <c r="GI46" s="4">
        <v>0</v>
      </c>
      <c r="GJ46" s="4">
        <v>0</v>
      </c>
      <c r="GK46" s="4">
        <v>0</v>
      </c>
      <c r="GL46" s="4"/>
      <c r="GM46" s="4">
        <v>4480</v>
      </c>
      <c r="GN46" s="4" t="s">
        <v>41</v>
      </c>
      <c r="GO46" s="4">
        <v>0</v>
      </c>
      <c r="GP46" s="4">
        <v>0</v>
      </c>
      <c r="GQ46" s="4">
        <v>0</v>
      </c>
      <c r="GR46" s="4">
        <v>0</v>
      </c>
      <c r="GS46" s="4">
        <v>0</v>
      </c>
      <c r="GT46" s="4">
        <v>0</v>
      </c>
      <c r="GU46" s="4">
        <v>0</v>
      </c>
      <c r="GV46" s="4">
        <v>0</v>
      </c>
      <c r="GW46" s="4">
        <v>0</v>
      </c>
      <c r="GX46" s="4">
        <v>0</v>
      </c>
      <c r="GY46" s="4">
        <v>0</v>
      </c>
      <c r="GZ46" s="4">
        <v>0</v>
      </c>
      <c r="HA46" s="4">
        <v>0</v>
      </c>
      <c r="HB46" s="4"/>
      <c r="HC46" s="4">
        <v>4480</v>
      </c>
      <c r="HD46" s="4" t="s">
        <v>41</v>
      </c>
      <c r="HE46" s="4">
        <v>0</v>
      </c>
      <c r="HF46" s="4">
        <v>0</v>
      </c>
      <c r="HG46" s="4">
        <v>0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Q46" s="4">
        <v>0</v>
      </c>
      <c r="HR46" s="4"/>
      <c r="HS46" s="4">
        <v>4480</v>
      </c>
      <c r="HT46" s="4" t="s">
        <v>41</v>
      </c>
      <c r="HU46" s="4">
        <v>0</v>
      </c>
      <c r="HV46" s="4">
        <v>0</v>
      </c>
      <c r="HW46" s="4">
        <v>0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/>
      <c r="II46" s="4">
        <v>4480</v>
      </c>
      <c r="IJ46" s="4" t="s">
        <v>41</v>
      </c>
      <c r="IK46" s="4">
        <v>0</v>
      </c>
      <c r="IL46" s="4">
        <v>0</v>
      </c>
      <c r="IM46" s="4">
        <v>0</v>
      </c>
      <c r="IN46" s="4">
        <v>0</v>
      </c>
      <c r="IO46" s="4">
        <v>0</v>
      </c>
      <c r="IP46" s="4">
        <v>0</v>
      </c>
      <c r="IQ46" s="4">
        <v>0</v>
      </c>
      <c r="IR46" s="4">
        <v>0</v>
      </c>
      <c r="IS46" s="4">
        <v>0</v>
      </c>
      <c r="IT46" s="4">
        <v>0</v>
      </c>
      <c r="IU46" s="4">
        <v>0</v>
      </c>
      <c r="IV46" s="4">
        <v>0</v>
      </c>
      <c r="IW46" s="4">
        <v>0</v>
      </c>
      <c r="IX46" s="4"/>
      <c r="IY46" s="4">
        <v>4480</v>
      </c>
      <c r="IZ46" s="4" t="s">
        <v>41</v>
      </c>
      <c r="JA46" s="4">
        <v>0</v>
      </c>
      <c r="JB46" s="4">
        <v>0</v>
      </c>
      <c r="JC46" s="4">
        <v>0</v>
      </c>
      <c r="JD46" s="4">
        <v>0</v>
      </c>
      <c r="JE46" s="4">
        <v>0</v>
      </c>
      <c r="JF46" s="4">
        <v>0</v>
      </c>
      <c r="JG46" s="4">
        <v>0</v>
      </c>
      <c r="JH46" s="4">
        <v>0</v>
      </c>
      <c r="JI46" s="4">
        <v>0</v>
      </c>
      <c r="JJ46" s="4">
        <v>0</v>
      </c>
      <c r="JK46" s="4">
        <v>0</v>
      </c>
      <c r="JL46" s="4">
        <v>0</v>
      </c>
      <c r="JM46" s="4">
        <v>0</v>
      </c>
      <c r="JN46" s="4"/>
      <c r="JO46" s="4">
        <v>4480</v>
      </c>
      <c r="JP46" s="4" t="s">
        <v>41</v>
      </c>
      <c r="JQ46" s="4">
        <v>0</v>
      </c>
      <c r="JR46" s="4">
        <v>0</v>
      </c>
      <c r="JS46" s="4">
        <v>0</v>
      </c>
      <c r="JT46" s="4">
        <v>0</v>
      </c>
      <c r="JU46" s="4">
        <v>0</v>
      </c>
      <c r="JV46" s="4">
        <v>0</v>
      </c>
      <c r="JW46" s="4">
        <v>0</v>
      </c>
      <c r="JX46" s="4">
        <v>0</v>
      </c>
      <c r="JY46" s="4">
        <v>0</v>
      </c>
      <c r="JZ46" s="4">
        <v>0</v>
      </c>
      <c r="KA46" s="4">
        <v>0</v>
      </c>
      <c r="KB46" s="4">
        <v>0</v>
      </c>
      <c r="KC46" s="4">
        <v>0</v>
      </c>
      <c r="KD46" s="4"/>
      <c r="KE46" s="4">
        <v>4480</v>
      </c>
      <c r="KF46" s="4" t="s">
        <v>41</v>
      </c>
      <c r="KG46" s="4">
        <v>0</v>
      </c>
      <c r="KH46" s="4">
        <v>0</v>
      </c>
      <c r="KI46" s="4">
        <v>0</v>
      </c>
      <c r="KJ46" s="4">
        <v>0</v>
      </c>
      <c r="KK46" s="4">
        <v>0</v>
      </c>
      <c r="KL46" s="4">
        <v>0</v>
      </c>
      <c r="KM46" s="4">
        <v>0</v>
      </c>
      <c r="KN46" s="4">
        <v>0</v>
      </c>
      <c r="KO46" s="4">
        <v>0</v>
      </c>
      <c r="KP46" s="4">
        <v>0</v>
      </c>
      <c r="KQ46" s="4">
        <v>0</v>
      </c>
      <c r="KR46" s="4">
        <v>0</v>
      </c>
      <c r="KS46" s="4">
        <v>0</v>
      </c>
      <c r="KT46" s="4"/>
      <c r="KU46" s="4">
        <v>4480</v>
      </c>
      <c r="KV46" s="4" t="s">
        <v>41</v>
      </c>
      <c r="KW46" s="4">
        <v>0</v>
      </c>
      <c r="KX46" s="4">
        <v>0</v>
      </c>
      <c r="KY46" s="4">
        <v>0</v>
      </c>
      <c r="KZ46" s="4">
        <v>0</v>
      </c>
      <c r="LA46" s="4">
        <v>0</v>
      </c>
      <c r="LB46" s="4">
        <v>0</v>
      </c>
      <c r="LC46" s="4">
        <v>0</v>
      </c>
      <c r="LD46" s="4">
        <v>0</v>
      </c>
      <c r="LE46" s="4">
        <v>0</v>
      </c>
      <c r="LF46" s="4">
        <v>0</v>
      </c>
      <c r="LG46" s="4">
        <v>0</v>
      </c>
      <c r="LH46" s="4">
        <v>0</v>
      </c>
      <c r="LI46" s="4">
        <v>0</v>
      </c>
      <c r="LJ46" s="4"/>
      <c r="LK46" s="4">
        <v>4480</v>
      </c>
      <c r="LL46" s="4" t="s">
        <v>41</v>
      </c>
      <c r="LM46" s="4">
        <v>0</v>
      </c>
      <c r="LN46" s="4">
        <v>0</v>
      </c>
      <c r="LO46" s="4">
        <v>0</v>
      </c>
      <c r="LP46" s="4">
        <v>0</v>
      </c>
      <c r="LQ46" s="4">
        <v>0</v>
      </c>
      <c r="LR46" s="4">
        <v>0</v>
      </c>
      <c r="LS46" s="4">
        <v>0</v>
      </c>
      <c r="LT46" s="4">
        <v>0</v>
      </c>
      <c r="LU46" s="4">
        <v>0</v>
      </c>
      <c r="LV46" s="4">
        <v>0</v>
      </c>
      <c r="LW46" s="4">
        <v>0</v>
      </c>
      <c r="LX46" s="4">
        <v>0</v>
      </c>
      <c r="LY46" s="4">
        <v>0</v>
      </c>
      <c r="LZ46" s="4"/>
      <c r="MA46" s="4">
        <v>4480</v>
      </c>
      <c r="MB46" s="4" t="s">
        <v>41</v>
      </c>
      <c r="MC46" s="4">
        <v>0</v>
      </c>
      <c r="MD46" s="4">
        <v>0</v>
      </c>
      <c r="ME46" s="4">
        <v>0</v>
      </c>
      <c r="MF46" s="4">
        <v>0</v>
      </c>
      <c r="MG46" s="4">
        <v>0</v>
      </c>
      <c r="MH46" s="4">
        <v>0</v>
      </c>
      <c r="MI46" s="4">
        <v>0</v>
      </c>
      <c r="MJ46" s="4">
        <v>0</v>
      </c>
      <c r="MK46" s="4">
        <v>0</v>
      </c>
      <c r="ML46" s="4">
        <v>0</v>
      </c>
      <c r="MM46" s="4">
        <v>0</v>
      </c>
      <c r="MN46" s="4">
        <v>0</v>
      </c>
      <c r="MO46" s="4">
        <v>0</v>
      </c>
      <c r="MP46" s="4"/>
      <c r="MQ46" s="4">
        <v>4480</v>
      </c>
      <c r="MR46" s="4" t="s">
        <v>41</v>
      </c>
      <c r="MS46" s="4">
        <v>0</v>
      </c>
      <c r="MT46" s="4">
        <v>0</v>
      </c>
      <c r="MU46" s="4">
        <v>0</v>
      </c>
      <c r="MV46" s="4">
        <v>0</v>
      </c>
      <c r="MW46" s="4">
        <v>0</v>
      </c>
      <c r="MX46" s="4">
        <v>0</v>
      </c>
      <c r="MY46" s="4">
        <v>0</v>
      </c>
      <c r="MZ46" s="4">
        <v>0</v>
      </c>
      <c r="NA46" s="4">
        <v>0</v>
      </c>
      <c r="NB46" s="4">
        <v>0</v>
      </c>
      <c r="NC46" s="4">
        <v>0</v>
      </c>
      <c r="ND46" s="4">
        <v>0</v>
      </c>
      <c r="NE46" s="4">
        <v>0</v>
      </c>
      <c r="NF46" s="4"/>
      <c r="NG46" s="4">
        <v>4480</v>
      </c>
      <c r="NH46" s="4" t="s">
        <v>41</v>
      </c>
      <c r="NI46" s="4">
        <v>0</v>
      </c>
      <c r="NJ46" s="4">
        <v>0</v>
      </c>
      <c r="NK46" s="4">
        <v>0</v>
      </c>
      <c r="NL46" s="4">
        <v>0</v>
      </c>
      <c r="NM46" s="4">
        <v>0</v>
      </c>
      <c r="NN46" s="4">
        <v>0</v>
      </c>
      <c r="NO46" s="4">
        <v>0</v>
      </c>
      <c r="NP46" s="4">
        <v>0</v>
      </c>
      <c r="NQ46" s="4">
        <v>0</v>
      </c>
      <c r="NR46" s="4">
        <v>0</v>
      </c>
      <c r="NS46" s="4">
        <v>0</v>
      </c>
      <c r="NT46" s="4">
        <v>0</v>
      </c>
      <c r="NU46" s="4">
        <v>0</v>
      </c>
    </row>
    <row r="47" spans="2:385" x14ac:dyDescent="0.2">
      <c r="B47">
        <f t="shared" si="48"/>
        <v>37</v>
      </c>
      <c r="C47" s="4">
        <v>4485</v>
      </c>
      <c r="D47" s="4" t="s">
        <v>42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/>
      <c r="S47" s="4">
        <v>4485</v>
      </c>
      <c r="T47" s="4" t="s">
        <v>42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/>
      <c r="AI47" s="4">
        <v>4485</v>
      </c>
      <c r="AJ47" s="4" t="s">
        <v>42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/>
      <c r="AY47" s="4">
        <v>4485</v>
      </c>
      <c r="AZ47" s="4" t="s">
        <v>42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/>
      <c r="BO47" s="4">
        <v>4485</v>
      </c>
      <c r="BP47" s="4" t="s">
        <v>42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/>
      <c r="CE47" s="4">
        <v>4485</v>
      </c>
      <c r="CF47" s="4" t="s">
        <v>42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/>
      <c r="CU47" s="4">
        <v>4485</v>
      </c>
      <c r="CV47" s="4" t="s">
        <v>42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/>
      <c r="DK47" s="4">
        <v>4485</v>
      </c>
      <c r="DL47" s="4" t="s">
        <v>42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/>
      <c r="EA47" s="4">
        <v>4485</v>
      </c>
      <c r="EB47" s="4" t="s">
        <v>42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/>
      <c r="EQ47" s="4">
        <v>4485</v>
      </c>
      <c r="ER47" s="4" t="s">
        <v>42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/>
      <c r="FG47" s="4">
        <v>4485</v>
      </c>
      <c r="FH47" s="4" t="s">
        <v>42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/>
      <c r="FW47" s="4">
        <v>4485</v>
      </c>
      <c r="FX47" s="4" t="s">
        <v>42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0</v>
      </c>
      <c r="GL47" s="4"/>
      <c r="GM47" s="4">
        <v>4485</v>
      </c>
      <c r="GN47" s="4" t="s">
        <v>42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  <c r="GZ47" s="4">
        <v>0</v>
      </c>
      <c r="HA47" s="4">
        <v>0</v>
      </c>
      <c r="HB47" s="4"/>
      <c r="HC47" s="4">
        <v>4485</v>
      </c>
      <c r="HD47" s="4" t="s">
        <v>42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Q47" s="4">
        <v>0</v>
      </c>
      <c r="HR47" s="4"/>
      <c r="HS47" s="4">
        <v>4485</v>
      </c>
      <c r="HT47" s="4" t="s">
        <v>42</v>
      </c>
      <c r="HU47" s="4">
        <v>0</v>
      </c>
      <c r="HV47" s="4">
        <v>0</v>
      </c>
      <c r="HW47" s="4">
        <v>0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/>
      <c r="II47" s="4">
        <v>4485</v>
      </c>
      <c r="IJ47" s="4" t="s">
        <v>42</v>
      </c>
      <c r="IK47" s="4">
        <v>0</v>
      </c>
      <c r="IL47" s="4">
        <v>0</v>
      </c>
      <c r="IM47" s="4">
        <v>0</v>
      </c>
      <c r="IN47" s="4">
        <v>0</v>
      </c>
      <c r="IO47" s="4">
        <v>0</v>
      </c>
      <c r="IP47" s="4">
        <v>0</v>
      </c>
      <c r="IQ47" s="4">
        <v>0</v>
      </c>
      <c r="IR47" s="4">
        <v>0</v>
      </c>
      <c r="IS47" s="4">
        <v>0</v>
      </c>
      <c r="IT47" s="4">
        <v>0</v>
      </c>
      <c r="IU47" s="4">
        <v>0</v>
      </c>
      <c r="IV47" s="4">
        <v>0</v>
      </c>
      <c r="IW47" s="4">
        <v>0</v>
      </c>
      <c r="IX47" s="4"/>
      <c r="IY47" s="4">
        <v>4485</v>
      </c>
      <c r="IZ47" s="4" t="s">
        <v>42</v>
      </c>
      <c r="JA47" s="4">
        <v>0</v>
      </c>
      <c r="JB47" s="4">
        <v>0</v>
      </c>
      <c r="JC47" s="4">
        <v>0</v>
      </c>
      <c r="JD47" s="4">
        <v>0</v>
      </c>
      <c r="JE47" s="4">
        <v>0</v>
      </c>
      <c r="JF47" s="4">
        <v>0</v>
      </c>
      <c r="JG47" s="4">
        <v>0</v>
      </c>
      <c r="JH47" s="4">
        <v>0</v>
      </c>
      <c r="JI47" s="4">
        <v>0</v>
      </c>
      <c r="JJ47" s="4">
        <v>0</v>
      </c>
      <c r="JK47" s="4">
        <v>0</v>
      </c>
      <c r="JL47" s="4">
        <v>0</v>
      </c>
      <c r="JM47" s="4">
        <v>0</v>
      </c>
      <c r="JN47" s="4"/>
      <c r="JO47" s="4">
        <v>4485</v>
      </c>
      <c r="JP47" s="4" t="s">
        <v>42</v>
      </c>
      <c r="JQ47" s="4">
        <v>0</v>
      </c>
      <c r="JR47" s="4">
        <v>0</v>
      </c>
      <c r="JS47" s="4">
        <v>0</v>
      </c>
      <c r="JT47" s="4">
        <v>0</v>
      </c>
      <c r="JU47" s="4">
        <v>0</v>
      </c>
      <c r="JV47" s="4">
        <v>0</v>
      </c>
      <c r="JW47" s="4">
        <v>0</v>
      </c>
      <c r="JX47" s="4">
        <v>0</v>
      </c>
      <c r="JY47" s="4">
        <v>0</v>
      </c>
      <c r="JZ47" s="4">
        <v>0</v>
      </c>
      <c r="KA47" s="4">
        <v>0</v>
      </c>
      <c r="KB47" s="4">
        <v>0</v>
      </c>
      <c r="KC47" s="4">
        <v>0</v>
      </c>
      <c r="KD47" s="4"/>
      <c r="KE47" s="4">
        <v>4485</v>
      </c>
      <c r="KF47" s="4" t="s">
        <v>42</v>
      </c>
      <c r="KG47" s="4">
        <v>0</v>
      </c>
      <c r="KH47" s="4">
        <v>0</v>
      </c>
      <c r="KI47" s="4">
        <v>0</v>
      </c>
      <c r="KJ47" s="4">
        <v>0</v>
      </c>
      <c r="KK47" s="4">
        <v>0</v>
      </c>
      <c r="KL47" s="4">
        <v>0</v>
      </c>
      <c r="KM47" s="4">
        <v>0</v>
      </c>
      <c r="KN47" s="4">
        <v>0</v>
      </c>
      <c r="KO47" s="4">
        <v>0</v>
      </c>
      <c r="KP47" s="4">
        <v>0</v>
      </c>
      <c r="KQ47" s="4">
        <v>0</v>
      </c>
      <c r="KR47" s="4">
        <v>0</v>
      </c>
      <c r="KS47" s="4">
        <v>0</v>
      </c>
      <c r="KT47" s="4"/>
      <c r="KU47" s="4">
        <v>4485</v>
      </c>
      <c r="KV47" s="4" t="s">
        <v>42</v>
      </c>
      <c r="KW47" s="4">
        <v>0</v>
      </c>
      <c r="KX47" s="4">
        <v>0</v>
      </c>
      <c r="KY47" s="4">
        <v>0</v>
      </c>
      <c r="KZ47" s="4">
        <v>0</v>
      </c>
      <c r="LA47" s="4">
        <v>0</v>
      </c>
      <c r="LB47" s="4">
        <v>0</v>
      </c>
      <c r="LC47" s="4">
        <v>0</v>
      </c>
      <c r="LD47" s="4">
        <v>0</v>
      </c>
      <c r="LE47" s="4">
        <v>0</v>
      </c>
      <c r="LF47" s="4">
        <v>0</v>
      </c>
      <c r="LG47" s="4">
        <v>0</v>
      </c>
      <c r="LH47" s="4">
        <v>0</v>
      </c>
      <c r="LI47" s="4">
        <v>0</v>
      </c>
      <c r="LJ47" s="4"/>
      <c r="LK47" s="4">
        <v>4485</v>
      </c>
      <c r="LL47" s="4" t="s">
        <v>42</v>
      </c>
      <c r="LM47" s="4">
        <v>0</v>
      </c>
      <c r="LN47" s="4">
        <v>0</v>
      </c>
      <c r="LO47" s="4">
        <v>0</v>
      </c>
      <c r="LP47" s="4">
        <v>0</v>
      </c>
      <c r="LQ47" s="4">
        <v>0</v>
      </c>
      <c r="LR47" s="4">
        <v>0</v>
      </c>
      <c r="LS47" s="4">
        <v>0</v>
      </c>
      <c r="LT47" s="4">
        <v>0</v>
      </c>
      <c r="LU47" s="4">
        <v>0</v>
      </c>
      <c r="LV47" s="4">
        <v>0</v>
      </c>
      <c r="LW47" s="4">
        <v>0</v>
      </c>
      <c r="LX47" s="4">
        <v>0</v>
      </c>
      <c r="LY47" s="4">
        <v>0</v>
      </c>
      <c r="LZ47" s="4"/>
      <c r="MA47" s="4">
        <v>4485</v>
      </c>
      <c r="MB47" s="4" t="s">
        <v>42</v>
      </c>
      <c r="MC47" s="4">
        <v>0</v>
      </c>
      <c r="MD47" s="4">
        <v>0</v>
      </c>
      <c r="ME47" s="4">
        <v>0</v>
      </c>
      <c r="MF47" s="4">
        <v>0</v>
      </c>
      <c r="MG47" s="4">
        <v>0</v>
      </c>
      <c r="MH47" s="4">
        <v>0</v>
      </c>
      <c r="MI47" s="4">
        <v>0</v>
      </c>
      <c r="MJ47" s="4">
        <v>0</v>
      </c>
      <c r="MK47" s="4">
        <v>0</v>
      </c>
      <c r="ML47" s="4">
        <v>0</v>
      </c>
      <c r="MM47" s="4">
        <v>0</v>
      </c>
      <c r="MN47" s="4">
        <v>0</v>
      </c>
      <c r="MO47" s="4">
        <v>0</v>
      </c>
      <c r="MP47" s="4"/>
      <c r="MQ47" s="4">
        <v>4485</v>
      </c>
      <c r="MR47" s="4" t="s">
        <v>42</v>
      </c>
      <c r="MS47" s="4">
        <v>0</v>
      </c>
      <c r="MT47" s="4">
        <v>0</v>
      </c>
      <c r="MU47" s="4">
        <v>0</v>
      </c>
      <c r="MV47" s="4">
        <v>0</v>
      </c>
      <c r="MW47" s="4">
        <v>0</v>
      </c>
      <c r="MX47" s="4">
        <v>0</v>
      </c>
      <c r="MY47" s="4">
        <v>0</v>
      </c>
      <c r="MZ47" s="4">
        <v>0</v>
      </c>
      <c r="NA47" s="4">
        <v>0</v>
      </c>
      <c r="NB47" s="4">
        <v>0</v>
      </c>
      <c r="NC47" s="4">
        <v>0</v>
      </c>
      <c r="ND47" s="4">
        <v>0</v>
      </c>
      <c r="NE47" s="4">
        <v>0</v>
      </c>
      <c r="NF47" s="4"/>
      <c r="NG47" s="4">
        <v>4485</v>
      </c>
      <c r="NH47" s="4" t="s">
        <v>42</v>
      </c>
      <c r="NI47" s="4">
        <v>0</v>
      </c>
      <c r="NJ47" s="4">
        <v>0</v>
      </c>
      <c r="NK47" s="4">
        <v>0</v>
      </c>
      <c r="NL47" s="4">
        <v>0</v>
      </c>
      <c r="NM47" s="4">
        <v>0</v>
      </c>
      <c r="NN47" s="4">
        <v>0</v>
      </c>
      <c r="NO47" s="4">
        <v>0</v>
      </c>
      <c r="NP47" s="4">
        <v>0</v>
      </c>
      <c r="NQ47" s="4">
        <v>0</v>
      </c>
      <c r="NR47" s="4">
        <v>0</v>
      </c>
      <c r="NS47" s="4">
        <v>0</v>
      </c>
      <c r="NT47" s="4">
        <v>0</v>
      </c>
      <c r="NU47" s="4">
        <v>0</v>
      </c>
    </row>
    <row r="48" spans="2:385" x14ac:dyDescent="0.2">
      <c r="B48">
        <f t="shared" si="48"/>
        <v>38</v>
      </c>
      <c r="C48" s="4">
        <v>4486</v>
      </c>
      <c r="D48" s="4" t="s">
        <v>43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/>
      <c r="S48" s="4">
        <v>4486</v>
      </c>
      <c r="T48" s="4" t="s">
        <v>43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/>
      <c r="AI48" s="4">
        <v>4486</v>
      </c>
      <c r="AJ48" s="4" t="s">
        <v>43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/>
      <c r="AY48" s="4">
        <v>4486</v>
      </c>
      <c r="AZ48" s="4" t="s">
        <v>43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/>
      <c r="BO48" s="4">
        <v>4486</v>
      </c>
      <c r="BP48" s="4" t="s">
        <v>43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/>
      <c r="CE48" s="4">
        <v>4486</v>
      </c>
      <c r="CF48" s="4" t="s">
        <v>43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/>
      <c r="CU48" s="4">
        <v>4486</v>
      </c>
      <c r="CV48" s="4" t="s">
        <v>43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/>
      <c r="DK48" s="4">
        <v>4486</v>
      </c>
      <c r="DL48" s="4" t="s">
        <v>43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/>
      <c r="EA48" s="4">
        <v>4486</v>
      </c>
      <c r="EB48" s="4" t="s">
        <v>43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/>
      <c r="EQ48" s="4">
        <v>4486</v>
      </c>
      <c r="ER48" s="4" t="s">
        <v>43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/>
      <c r="FG48" s="4">
        <v>4486</v>
      </c>
      <c r="FH48" s="4" t="s">
        <v>43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0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/>
      <c r="FW48" s="4">
        <v>4486</v>
      </c>
      <c r="FX48" s="4" t="s">
        <v>43</v>
      </c>
      <c r="FY48" s="4">
        <v>0</v>
      </c>
      <c r="FZ48" s="4">
        <v>0</v>
      </c>
      <c r="GA48" s="4">
        <v>0</v>
      </c>
      <c r="GB48" s="4">
        <v>0</v>
      </c>
      <c r="GC48" s="4">
        <v>0</v>
      </c>
      <c r="GD48" s="4">
        <v>0</v>
      </c>
      <c r="GE48" s="4">
        <v>0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0</v>
      </c>
      <c r="GL48" s="4"/>
      <c r="GM48" s="4">
        <v>4486</v>
      </c>
      <c r="GN48" s="4" t="s">
        <v>43</v>
      </c>
      <c r="GO48" s="4">
        <v>0</v>
      </c>
      <c r="GP48" s="4">
        <v>0</v>
      </c>
      <c r="GQ48" s="4">
        <v>0</v>
      </c>
      <c r="GR48" s="4">
        <v>0</v>
      </c>
      <c r="GS48" s="4">
        <v>0</v>
      </c>
      <c r="GT48" s="4">
        <v>0</v>
      </c>
      <c r="GU48" s="4">
        <v>0</v>
      </c>
      <c r="GV48" s="4">
        <v>0</v>
      </c>
      <c r="GW48" s="4">
        <v>0</v>
      </c>
      <c r="GX48" s="4">
        <v>0</v>
      </c>
      <c r="GY48" s="4">
        <v>0</v>
      </c>
      <c r="GZ48" s="4">
        <v>0</v>
      </c>
      <c r="HA48" s="4">
        <v>0</v>
      </c>
      <c r="HB48" s="4"/>
      <c r="HC48" s="4">
        <v>4486</v>
      </c>
      <c r="HD48" s="4" t="s">
        <v>43</v>
      </c>
      <c r="HE48" s="4">
        <v>0</v>
      </c>
      <c r="HF48" s="4">
        <v>0</v>
      </c>
      <c r="HG48" s="4">
        <v>0</v>
      </c>
      <c r="HH48" s="4">
        <v>0</v>
      </c>
      <c r="HI48" s="4">
        <v>0</v>
      </c>
      <c r="HJ48" s="4">
        <v>0</v>
      </c>
      <c r="HK48" s="4">
        <v>0</v>
      </c>
      <c r="HL48" s="4">
        <v>0</v>
      </c>
      <c r="HM48" s="4">
        <v>0</v>
      </c>
      <c r="HN48" s="4">
        <v>0</v>
      </c>
      <c r="HO48" s="4">
        <v>0</v>
      </c>
      <c r="HP48" s="4">
        <v>0</v>
      </c>
      <c r="HQ48" s="4">
        <v>0</v>
      </c>
      <c r="HR48" s="4"/>
      <c r="HS48" s="4">
        <v>4486</v>
      </c>
      <c r="HT48" s="4" t="s">
        <v>43</v>
      </c>
      <c r="HU48" s="4">
        <v>0</v>
      </c>
      <c r="HV48" s="4">
        <v>0</v>
      </c>
      <c r="HW48" s="4">
        <v>0</v>
      </c>
      <c r="HX48" s="4">
        <v>0</v>
      </c>
      <c r="HY48" s="4">
        <v>0</v>
      </c>
      <c r="HZ48" s="4">
        <v>0</v>
      </c>
      <c r="IA48" s="4">
        <v>141</v>
      </c>
      <c r="IB48" s="4">
        <v>0</v>
      </c>
      <c r="IC48" s="4">
        <v>0</v>
      </c>
      <c r="ID48" s="4">
        <v>0</v>
      </c>
      <c r="IE48" s="4">
        <v>0</v>
      </c>
      <c r="IF48" s="4">
        <v>0</v>
      </c>
      <c r="IG48" s="4">
        <v>141</v>
      </c>
      <c r="IH48" s="4"/>
      <c r="II48" s="4">
        <v>4486</v>
      </c>
      <c r="IJ48" s="4" t="s">
        <v>43</v>
      </c>
      <c r="IK48" s="4">
        <v>0</v>
      </c>
      <c r="IL48" s="4">
        <v>0</v>
      </c>
      <c r="IM48" s="4">
        <v>0</v>
      </c>
      <c r="IN48" s="4">
        <v>0</v>
      </c>
      <c r="IO48" s="4">
        <v>0</v>
      </c>
      <c r="IP48" s="4">
        <v>0</v>
      </c>
      <c r="IQ48" s="4">
        <v>0</v>
      </c>
      <c r="IR48" s="4">
        <v>0</v>
      </c>
      <c r="IS48" s="4">
        <v>0</v>
      </c>
      <c r="IT48" s="4">
        <v>0</v>
      </c>
      <c r="IU48" s="4">
        <v>0</v>
      </c>
      <c r="IV48" s="4">
        <v>0</v>
      </c>
      <c r="IW48" s="4">
        <v>0</v>
      </c>
      <c r="IX48" s="4"/>
      <c r="IY48" s="4">
        <v>4486</v>
      </c>
      <c r="IZ48" s="4" t="s">
        <v>43</v>
      </c>
      <c r="JA48" s="4">
        <v>0</v>
      </c>
      <c r="JB48" s="4">
        <v>0</v>
      </c>
      <c r="JC48" s="4">
        <v>0</v>
      </c>
      <c r="JD48" s="4">
        <v>0</v>
      </c>
      <c r="JE48" s="4">
        <v>0</v>
      </c>
      <c r="JF48" s="4">
        <v>0</v>
      </c>
      <c r="JG48" s="4">
        <v>0</v>
      </c>
      <c r="JH48" s="4">
        <v>0</v>
      </c>
      <c r="JI48" s="4">
        <v>0</v>
      </c>
      <c r="JJ48" s="4">
        <v>0</v>
      </c>
      <c r="JK48" s="4">
        <v>0</v>
      </c>
      <c r="JL48" s="4">
        <v>0</v>
      </c>
      <c r="JM48" s="4">
        <v>0</v>
      </c>
      <c r="JN48" s="4"/>
      <c r="JO48" s="4">
        <v>4486</v>
      </c>
      <c r="JP48" s="4" t="s">
        <v>43</v>
      </c>
      <c r="JQ48" s="4">
        <v>0</v>
      </c>
      <c r="JR48" s="4">
        <v>0</v>
      </c>
      <c r="JS48" s="4">
        <v>0</v>
      </c>
      <c r="JT48" s="4">
        <v>0</v>
      </c>
      <c r="JU48" s="4">
        <v>0</v>
      </c>
      <c r="JV48" s="4">
        <v>0</v>
      </c>
      <c r="JW48" s="4">
        <v>0</v>
      </c>
      <c r="JX48" s="4">
        <v>0</v>
      </c>
      <c r="JY48" s="4">
        <v>0</v>
      </c>
      <c r="JZ48" s="4">
        <v>0</v>
      </c>
      <c r="KA48" s="4">
        <v>0</v>
      </c>
      <c r="KB48" s="4">
        <v>0</v>
      </c>
      <c r="KC48" s="4">
        <v>0</v>
      </c>
      <c r="KD48" s="4"/>
      <c r="KE48" s="4">
        <v>4486</v>
      </c>
      <c r="KF48" s="4" t="s">
        <v>43</v>
      </c>
      <c r="KG48" s="4">
        <v>0</v>
      </c>
      <c r="KH48" s="4">
        <v>0</v>
      </c>
      <c r="KI48" s="4">
        <v>0</v>
      </c>
      <c r="KJ48" s="4">
        <v>0</v>
      </c>
      <c r="KK48" s="4">
        <v>0</v>
      </c>
      <c r="KL48" s="4">
        <v>0</v>
      </c>
      <c r="KM48" s="4">
        <v>0</v>
      </c>
      <c r="KN48" s="4">
        <v>0</v>
      </c>
      <c r="KO48" s="4">
        <v>0</v>
      </c>
      <c r="KP48" s="4">
        <v>0</v>
      </c>
      <c r="KQ48" s="4">
        <v>0</v>
      </c>
      <c r="KR48" s="4">
        <v>0</v>
      </c>
      <c r="KS48" s="4">
        <v>0</v>
      </c>
      <c r="KT48" s="4"/>
      <c r="KU48" s="4">
        <v>4486</v>
      </c>
      <c r="KV48" s="4" t="s">
        <v>43</v>
      </c>
      <c r="KW48" s="4">
        <v>0</v>
      </c>
      <c r="KX48" s="4">
        <v>0</v>
      </c>
      <c r="KY48" s="4">
        <v>0</v>
      </c>
      <c r="KZ48" s="4">
        <v>0</v>
      </c>
      <c r="LA48" s="4">
        <v>0</v>
      </c>
      <c r="LB48" s="4">
        <v>0</v>
      </c>
      <c r="LC48" s="4">
        <v>0</v>
      </c>
      <c r="LD48" s="4">
        <v>0</v>
      </c>
      <c r="LE48" s="4">
        <v>0</v>
      </c>
      <c r="LF48" s="4">
        <v>0</v>
      </c>
      <c r="LG48" s="4">
        <v>0</v>
      </c>
      <c r="LH48" s="4">
        <v>0</v>
      </c>
      <c r="LI48" s="4">
        <v>0</v>
      </c>
      <c r="LJ48" s="4"/>
      <c r="LK48" s="4">
        <v>4486</v>
      </c>
      <c r="LL48" s="4" t="s">
        <v>43</v>
      </c>
      <c r="LM48" s="4">
        <v>0</v>
      </c>
      <c r="LN48" s="4">
        <v>0</v>
      </c>
      <c r="LO48" s="4">
        <v>0</v>
      </c>
      <c r="LP48" s="4">
        <v>0</v>
      </c>
      <c r="LQ48" s="4">
        <v>0</v>
      </c>
      <c r="LR48" s="4">
        <v>0</v>
      </c>
      <c r="LS48" s="4">
        <v>0</v>
      </c>
      <c r="LT48" s="4">
        <v>0</v>
      </c>
      <c r="LU48" s="4">
        <v>0</v>
      </c>
      <c r="LV48" s="4">
        <v>0</v>
      </c>
      <c r="LW48" s="4">
        <v>0</v>
      </c>
      <c r="LX48" s="4">
        <v>0</v>
      </c>
      <c r="LY48" s="4">
        <v>0</v>
      </c>
      <c r="LZ48" s="4"/>
      <c r="MA48" s="4">
        <v>4486</v>
      </c>
      <c r="MB48" s="4" t="s">
        <v>43</v>
      </c>
      <c r="MC48" s="4">
        <v>0</v>
      </c>
      <c r="MD48" s="4">
        <v>0</v>
      </c>
      <c r="ME48" s="4">
        <v>0</v>
      </c>
      <c r="MF48" s="4">
        <v>0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0</v>
      </c>
      <c r="MM48" s="4">
        <v>0</v>
      </c>
      <c r="MN48" s="4">
        <v>0</v>
      </c>
      <c r="MO48" s="4">
        <v>0</v>
      </c>
      <c r="MP48" s="4"/>
      <c r="MQ48" s="4">
        <v>4486</v>
      </c>
      <c r="MR48" s="4" t="s">
        <v>43</v>
      </c>
      <c r="MS48" s="4">
        <v>0</v>
      </c>
      <c r="MT48" s="4">
        <v>0</v>
      </c>
      <c r="MU48" s="4">
        <v>0</v>
      </c>
      <c r="MV48" s="4">
        <v>0</v>
      </c>
      <c r="MW48" s="4">
        <v>0</v>
      </c>
      <c r="MX48" s="4">
        <v>0</v>
      </c>
      <c r="MY48" s="4">
        <v>0</v>
      </c>
      <c r="MZ48" s="4">
        <v>0</v>
      </c>
      <c r="NA48" s="4">
        <v>0</v>
      </c>
      <c r="NB48" s="4">
        <v>0</v>
      </c>
      <c r="NC48" s="4">
        <v>0</v>
      </c>
      <c r="ND48" s="4">
        <v>0</v>
      </c>
      <c r="NE48" s="4">
        <v>0</v>
      </c>
      <c r="NF48" s="4"/>
      <c r="NG48" s="4">
        <v>4486</v>
      </c>
      <c r="NH48" s="4" t="s">
        <v>43</v>
      </c>
      <c r="NI48" s="4">
        <v>0</v>
      </c>
      <c r="NJ48" s="4">
        <v>0</v>
      </c>
      <c r="NK48" s="4">
        <v>0</v>
      </c>
      <c r="NL48" s="4">
        <v>0</v>
      </c>
      <c r="NM48" s="4">
        <v>0</v>
      </c>
      <c r="NN48" s="4">
        <v>0</v>
      </c>
      <c r="NO48" s="4">
        <v>0</v>
      </c>
      <c r="NP48" s="4">
        <v>0</v>
      </c>
      <c r="NQ48" s="4">
        <v>0</v>
      </c>
      <c r="NR48" s="4">
        <v>0</v>
      </c>
      <c r="NS48" s="4">
        <v>0</v>
      </c>
      <c r="NT48" s="4">
        <v>0</v>
      </c>
      <c r="NU48" s="4">
        <v>0</v>
      </c>
    </row>
    <row r="49" spans="2:385" x14ac:dyDescent="0.2">
      <c r="B49">
        <f t="shared" si="48"/>
        <v>39</v>
      </c>
      <c r="C49" s="4">
        <v>4490</v>
      </c>
      <c r="D49" s="4" t="s">
        <v>44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/>
      <c r="S49" s="4">
        <v>4490</v>
      </c>
      <c r="T49" s="4" t="s">
        <v>44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/>
      <c r="AI49" s="4">
        <v>4490</v>
      </c>
      <c r="AJ49" s="4" t="s">
        <v>44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/>
      <c r="AY49" s="4">
        <v>4490</v>
      </c>
      <c r="AZ49" s="4" t="s">
        <v>44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/>
      <c r="BO49" s="4">
        <v>4490</v>
      </c>
      <c r="BP49" s="4" t="s">
        <v>44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/>
      <c r="CE49" s="4">
        <v>4490</v>
      </c>
      <c r="CF49" s="4" t="s">
        <v>44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/>
      <c r="CU49" s="4">
        <v>4490</v>
      </c>
      <c r="CV49" s="4" t="s">
        <v>44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/>
      <c r="DK49" s="4">
        <v>4490</v>
      </c>
      <c r="DL49" s="4" t="s">
        <v>44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/>
      <c r="EA49" s="4">
        <v>4490</v>
      </c>
      <c r="EB49" s="4" t="s">
        <v>44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/>
      <c r="EQ49" s="4">
        <v>4490</v>
      </c>
      <c r="ER49" s="4" t="s">
        <v>44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/>
      <c r="FG49" s="4">
        <v>4490</v>
      </c>
      <c r="FH49" s="4" t="s">
        <v>44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0</v>
      </c>
      <c r="FV49" s="4"/>
      <c r="FW49" s="4">
        <v>4490</v>
      </c>
      <c r="FX49" s="4" t="s">
        <v>44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0</v>
      </c>
      <c r="GE49" s="4">
        <v>0</v>
      </c>
      <c r="GF49" s="4">
        <v>0</v>
      </c>
      <c r="GG49" s="4">
        <v>0</v>
      </c>
      <c r="GH49" s="4">
        <v>0</v>
      </c>
      <c r="GI49" s="4">
        <v>0</v>
      </c>
      <c r="GJ49" s="4">
        <v>0</v>
      </c>
      <c r="GK49" s="4">
        <v>0</v>
      </c>
      <c r="GL49" s="4"/>
      <c r="GM49" s="4">
        <v>4490</v>
      </c>
      <c r="GN49" s="4" t="s">
        <v>44</v>
      </c>
      <c r="GO49" s="4">
        <v>0</v>
      </c>
      <c r="GP49" s="4">
        <v>0</v>
      </c>
      <c r="GQ49" s="4">
        <v>0</v>
      </c>
      <c r="GR49" s="4">
        <v>0</v>
      </c>
      <c r="GS49" s="4">
        <v>0</v>
      </c>
      <c r="GT49" s="4">
        <v>0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  <c r="GZ49" s="4">
        <v>0</v>
      </c>
      <c r="HA49" s="4">
        <v>0</v>
      </c>
      <c r="HB49" s="4"/>
      <c r="HC49" s="4">
        <v>4490</v>
      </c>
      <c r="HD49" s="4" t="s">
        <v>44</v>
      </c>
      <c r="HE49" s="4">
        <v>0</v>
      </c>
      <c r="HF49" s="4">
        <v>0</v>
      </c>
      <c r="HG49" s="4">
        <v>0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/>
      <c r="HS49" s="4">
        <v>4490</v>
      </c>
      <c r="HT49" s="4" t="s">
        <v>44</v>
      </c>
      <c r="HU49" s="4">
        <v>0</v>
      </c>
      <c r="HV49" s="4">
        <v>0</v>
      </c>
      <c r="HW49" s="4">
        <v>0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4">
        <v>0</v>
      </c>
      <c r="IH49" s="4"/>
      <c r="II49" s="4">
        <v>4490</v>
      </c>
      <c r="IJ49" s="4" t="s">
        <v>44</v>
      </c>
      <c r="IK49" s="4">
        <v>0</v>
      </c>
      <c r="IL49" s="4">
        <v>0</v>
      </c>
      <c r="IM49" s="4">
        <v>0</v>
      </c>
      <c r="IN49" s="4">
        <v>0</v>
      </c>
      <c r="IO49" s="4">
        <v>0</v>
      </c>
      <c r="IP49" s="4">
        <v>0</v>
      </c>
      <c r="IQ49" s="4">
        <v>0</v>
      </c>
      <c r="IR49" s="4">
        <v>0</v>
      </c>
      <c r="IS49" s="4">
        <v>0</v>
      </c>
      <c r="IT49" s="4">
        <v>0</v>
      </c>
      <c r="IU49" s="4">
        <v>0</v>
      </c>
      <c r="IV49" s="4">
        <v>0</v>
      </c>
      <c r="IW49" s="4">
        <v>0</v>
      </c>
      <c r="IX49" s="4"/>
      <c r="IY49" s="4">
        <v>4490</v>
      </c>
      <c r="IZ49" s="4" t="s">
        <v>44</v>
      </c>
      <c r="JA49" s="4">
        <v>0</v>
      </c>
      <c r="JB49" s="4">
        <v>0</v>
      </c>
      <c r="JC49" s="4">
        <v>0</v>
      </c>
      <c r="JD49" s="4">
        <v>0</v>
      </c>
      <c r="JE49" s="4">
        <v>0</v>
      </c>
      <c r="JF49" s="4">
        <v>0</v>
      </c>
      <c r="JG49" s="4">
        <v>0</v>
      </c>
      <c r="JH49" s="4">
        <v>0</v>
      </c>
      <c r="JI49" s="4">
        <v>0</v>
      </c>
      <c r="JJ49" s="4">
        <v>0</v>
      </c>
      <c r="JK49" s="4">
        <v>0</v>
      </c>
      <c r="JL49" s="4">
        <v>0</v>
      </c>
      <c r="JM49" s="4">
        <v>0</v>
      </c>
      <c r="JN49" s="4"/>
      <c r="JO49" s="4">
        <v>4490</v>
      </c>
      <c r="JP49" s="4" t="s">
        <v>44</v>
      </c>
      <c r="JQ49" s="4">
        <v>0</v>
      </c>
      <c r="JR49" s="4">
        <v>0</v>
      </c>
      <c r="JS49" s="4">
        <v>0</v>
      </c>
      <c r="JT49" s="4">
        <v>0</v>
      </c>
      <c r="JU49" s="4">
        <v>0</v>
      </c>
      <c r="JV49" s="4">
        <v>0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/>
      <c r="KE49" s="4">
        <v>4490</v>
      </c>
      <c r="KF49" s="4" t="s">
        <v>44</v>
      </c>
      <c r="KG49" s="4">
        <v>0</v>
      </c>
      <c r="KH49" s="4">
        <v>0</v>
      </c>
      <c r="KI49" s="4">
        <v>0</v>
      </c>
      <c r="KJ49" s="4">
        <v>0</v>
      </c>
      <c r="KK49" s="4">
        <v>0</v>
      </c>
      <c r="KL49" s="4">
        <v>0</v>
      </c>
      <c r="KM49" s="4">
        <v>0</v>
      </c>
      <c r="KN49" s="4">
        <v>0</v>
      </c>
      <c r="KO49" s="4">
        <v>0</v>
      </c>
      <c r="KP49" s="4">
        <v>0</v>
      </c>
      <c r="KQ49" s="4">
        <v>0</v>
      </c>
      <c r="KR49" s="4">
        <v>0</v>
      </c>
      <c r="KS49" s="4">
        <v>0</v>
      </c>
      <c r="KT49" s="4"/>
      <c r="KU49" s="4">
        <v>4490</v>
      </c>
      <c r="KV49" s="4" t="s">
        <v>44</v>
      </c>
      <c r="KW49" s="4">
        <v>0</v>
      </c>
      <c r="KX49" s="4">
        <v>0</v>
      </c>
      <c r="KY49" s="4">
        <v>0</v>
      </c>
      <c r="KZ49" s="4">
        <v>0</v>
      </c>
      <c r="LA49" s="4">
        <v>0</v>
      </c>
      <c r="LB49" s="4">
        <v>0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0</v>
      </c>
      <c r="LI49" s="4">
        <v>0</v>
      </c>
      <c r="LJ49" s="4"/>
      <c r="LK49" s="4">
        <v>4490</v>
      </c>
      <c r="LL49" s="4" t="s">
        <v>44</v>
      </c>
      <c r="LM49" s="4">
        <v>0</v>
      </c>
      <c r="LN49" s="4">
        <v>0</v>
      </c>
      <c r="LO49" s="4">
        <v>0</v>
      </c>
      <c r="LP49" s="4">
        <v>0</v>
      </c>
      <c r="LQ49" s="4">
        <v>0</v>
      </c>
      <c r="LR49" s="4">
        <v>0</v>
      </c>
      <c r="LS49" s="4">
        <v>0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0</v>
      </c>
      <c r="LZ49" s="4"/>
      <c r="MA49" s="4">
        <v>4490</v>
      </c>
      <c r="MB49" s="4" t="s">
        <v>44</v>
      </c>
      <c r="MC49" s="4">
        <v>0</v>
      </c>
      <c r="MD49" s="4">
        <v>0</v>
      </c>
      <c r="ME49" s="4">
        <v>0</v>
      </c>
      <c r="MF49" s="4">
        <v>0</v>
      </c>
      <c r="MG49" s="4">
        <v>0</v>
      </c>
      <c r="MH49" s="4">
        <v>0</v>
      </c>
      <c r="MI49" s="4">
        <v>0</v>
      </c>
      <c r="MJ49" s="4">
        <v>0</v>
      </c>
      <c r="MK49" s="4">
        <v>0</v>
      </c>
      <c r="ML49" s="4">
        <v>0</v>
      </c>
      <c r="MM49" s="4">
        <v>0</v>
      </c>
      <c r="MN49" s="4">
        <v>0</v>
      </c>
      <c r="MO49" s="4">
        <v>0</v>
      </c>
      <c r="MP49" s="4"/>
      <c r="MQ49" s="4">
        <v>4490</v>
      </c>
      <c r="MR49" s="4" t="s">
        <v>44</v>
      </c>
      <c r="MS49" s="4">
        <v>0</v>
      </c>
      <c r="MT49" s="4">
        <v>0</v>
      </c>
      <c r="MU49" s="4">
        <v>0</v>
      </c>
      <c r="MV49" s="4">
        <v>0</v>
      </c>
      <c r="MW49" s="4">
        <v>0</v>
      </c>
      <c r="MX49" s="4">
        <v>0</v>
      </c>
      <c r="MY49" s="4">
        <v>0</v>
      </c>
      <c r="MZ49" s="4">
        <v>0</v>
      </c>
      <c r="NA49" s="4">
        <v>0</v>
      </c>
      <c r="NB49" s="4">
        <v>0</v>
      </c>
      <c r="NC49" s="4">
        <v>0</v>
      </c>
      <c r="ND49" s="4">
        <v>0</v>
      </c>
      <c r="NE49" s="4">
        <v>0</v>
      </c>
      <c r="NF49" s="4"/>
      <c r="NG49" s="4">
        <v>4490</v>
      </c>
      <c r="NH49" s="4" t="s">
        <v>44</v>
      </c>
      <c r="NI49" s="4">
        <v>0</v>
      </c>
      <c r="NJ49" s="4">
        <v>0</v>
      </c>
      <c r="NK49" s="4">
        <v>0</v>
      </c>
      <c r="NL49" s="4">
        <v>0</v>
      </c>
      <c r="NM49" s="4">
        <v>0</v>
      </c>
      <c r="NN49" s="4">
        <v>0</v>
      </c>
      <c r="NO49" s="4">
        <v>0</v>
      </c>
      <c r="NP49" s="4">
        <v>0</v>
      </c>
      <c r="NQ49" s="4">
        <v>0</v>
      </c>
      <c r="NR49" s="4">
        <v>0</v>
      </c>
      <c r="NS49" s="4">
        <v>0</v>
      </c>
      <c r="NT49" s="4">
        <v>0</v>
      </c>
      <c r="NU49" s="4">
        <v>0</v>
      </c>
    </row>
    <row r="50" spans="2:385" x14ac:dyDescent="0.2">
      <c r="B50">
        <f t="shared" si="48"/>
        <v>40</v>
      </c>
      <c r="C50" s="4">
        <v>4495</v>
      </c>
      <c r="D50" s="4" t="s">
        <v>45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/>
      <c r="S50" s="4">
        <v>4495</v>
      </c>
      <c r="T50" s="4" t="s">
        <v>45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/>
      <c r="AI50" s="4">
        <v>4495</v>
      </c>
      <c r="AJ50" s="4" t="s">
        <v>45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/>
      <c r="AY50" s="4">
        <v>4495</v>
      </c>
      <c r="AZ50" s="4" t="s">
        <v>45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/>
      <c r="BO50" s="4">
        <v>4495</v>
      </c>
      <c r="BP50" s="4" t="s">
        <v>45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/>
      <c r="CE50" s="4">
        <v>4495</v>
      </c>
      <c r="CF50" s="4" t="s">
        <v>45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/>
      <c r="CU50" s="4">
        <v>4495</v>
      </c>
      <c r="CV50" s="4" t="s">
        <v>45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/>
      <c r="DK50" s="4">
        <v>4495</v>
      </c>
      <c r="DL50" s="4" t="s">
        <v>45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/>
      <c r="EA50" s="4">
        <v>4495</v>
      </c>
      <c r="EB50" s="4" t="s">
        <v>45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/>
      <c r="EQ50" s="4">
        <v>4495</v>
      </c>
      <c r="ER50" s="4" t="s">
        <v>45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/>
      <c r="FG50" s="4">
        <v>4495</v>
      </c>
      <c r="FH50" s="4" t="s">
        <v>45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/>
      <c r="FW50" s="4">
        <v>4495</v>
      </c>
      <c r="FX50" s="4" t="s">
        <v>45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0</v>
      </c>
      <c r="GI50" s="4">
        <v>0</v>
      </c>
      <c r="GJ50" s="4">
        <v>0</v>
      </c>
      <c r="GK50" s="4">
        <v>0</v>
      </c>
      <c r="GL50" s="4"/>
      <c r="GM50" s="4">
        <v>4495</v>
      </c>
      <c r="GN50" s="4" t="s">
        <v>45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0</v>
      </c>
      <c r="HB50" s="4"/>
      <c r="HC50" s="4">
        <v>4495</v>
      </c>
      <c r="HD50" s="4" t="s">
        <v>45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Q50" s="4">
        <v>0</v>
      </c>
      <c r="HR50" s="4"/>
      <c r="HS50" s="4">
        <v>4495</v>
      </c>
      <c r="HT50" s="4" t="s">
        <v>45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/>
      <c r="II50" s="4">
        <v>4495</v>
      </c>
      <c r="IJ50" s="4" t="s">
        <v>45</v>
      </c>
      <c r="IK50" s="4">
        <v>0</v>
      </c>
      <c r="IL50" s="4">
        <v>0</v>
      </c>
      <c r="IM50" s="4">
        <v>0</v>
      </c>
      <c r="IN50" s="4">
        <v>0</v>
      </c>
      <c r="IO50" s="4">
        <v>0</v>
      </c>
      <c r="IP50" s="4">
        <v>0</v>
      </c>
      <c r="IQ50" s="4">
        <v>0</v>
      </c>
      <c r="IR50" s="4">
        <v>0</v>
      </c>
      <c r="IS50" s="4">
        <v>0</v>
      </c>
      <c r="IT50" s="4">
        <v>0</v>
      </c>
      <c r="IU50" s="4">
        <v>0</v>
      </c>
      <c r="IV50" s="4">
        <v>0</v>
      </c>
      <c r="IW50" s="4">
        <v>0</v>
      </c>
      <c r="IX50" s="4"/>
      <c r="IY50" s="4">
        <v>4495</v>
      </c>
      <c r="IZ50" s="4" t="s">
        <v>45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0</v>
      </c>
      <c r="JL50" s="4">
        <v>0</v>
      </c>
      <c r="JM50" s="4">
        <v>0</v>
      </c>
      <c r="JN50" s="4"/>
      <c r="JO50" s="4">
        <v>4495</v>
      </c>
      <c r="JP50" s="4" t="s">
        <v>45</v>
      </c>
      <c r="JQ50" s="4">
        <v>0</v>
      </c>
      <c r="JR50" s="4">
        <v>0</v>
      </c>
      <c r="JS50" s="4">
        <v>0</v>
      </c>
      <c r="JT50" s="4">
        <v>0</v>
      </c>
      <c r="JU50" s="4">
        <v>0</v>
      </c>
      <c r="JV50" s="4">
        <v>0</v>
      </c>
      <c r="JW50" s="4">
        <v>0</v>
      </c>
      <c r="JX50" s="4">
        <v>0</v>
      </c>
      <c r="JY50" s="4">
        <v>0</v>
      </c>
      <c r="JZ50" s="4">
        <v>0</v>
      </c>
      <c r="KA50" s="4">
        <v>0</v>
      </c>
      <c r="KB50" s="4">
        <v>0</v>
      </c>
      <c r="KC50" s="4">
        <v>0</v>
      </c>
      <c r="KD50" s="4"/>
      <c r="KE50" s="4">
        <v>4495</v>
      </c>
      <c r="KF50" s="4" t="s">
        <v>45</v>
      </c>
      <c r="KG50" s="4">
        <v>0</v>
      </c>
      <c r="KH50" s="4">
        <v>0</v>
      </c>
      <c r="KI50" s="4">
        <v>0</v>
      </c>
      <c r="KJ50" s="4">
        <v>0</v>
      </c>
      <c r="KK50" s="4">
        <v>0</v>
      </c>
      <c r="KL50" s="4">
        <v>0</v>
      </c>
      <c r="KM50" s="4">
        <v>0</v>
      </c>
      <c r="KN50" s="4">
        <v>0</v>
      </c>
      <c r="KO50" s="4">
        <v>0</v>
      </c>
      <c r="KP50" s="4">
        <v>0</v>
      </c>
      <c r="KQ50" s="4">
        <v>0</v>
      </c>
      <c r="KR50" s="4">
        <v>0</v>
      </c>
      <c r="KS50" s="4">
        <v>0</v>
      </c>
      <c r="KT50" s="4"/>
      <c r="KU50" s="4">
        <v>4495</v>
      </c>
      <c r="KV50" s="4" t="s">
        <v>45</v>
      </c>
      <c r="KW50" s="4">
        <v>0</v>
      </c>
      <c r="KX50" s="4">
        <v>0</v>
      </c>
      <c r="KY50" s="4">
        <v>0</v>
      </c>
      <c r="KZ50" s="4">
        <v>0</v>
      </c>
      <c r="LA50" s="4">
        <v>0</v>
      </c>
      <c r="LB50" s="4">
        <v>0</v>
      </c>
      <c r="LC50" s="4">
        <v>0</v>
      </c>
      <c r="LD50" s="4">
        <v>0</v>
      </c>
      <c r="LE50" s="4">
        <v>0</v>
      </c>
      <c r="LF50" s="4">
        <v>0</v>
      </c>
      <c r="LG50" s="4">
        <v>0</v>
      </c>
      <c r="LH50" s="4">
        <v>0</v>
      </c>
      <c r="LI50" s="4">
        <v>0</v>
      </c>
      <c r="LJ50" s="4"/>
      <c r="LK50" s="4">
        <v>4495</v>
      </c>
      <c r="LL50" s="4" t="s">
        <v>45</v>
      </c>
      <c r="LM50" s="4">
        <v>0</v>
      </c>
      <c r="LN50" s="4">
        <v>0</v>
      </c>
      <c r="LO50" s="4">
        <v>0</v>
      </c>
      <c r="LP50" s="4">
        <v>0</v>
      </c>
      <c r="LQ50" s="4">
        <v>0</v>
      </c>
      <c r="LR50" s="4">
        <v>0</v>
      </c>
      <c r="LS50" s="4">
        <v>0</v>
      </c>
      <c r="LT50" s="4">
        <v>0</v>
      </c>
      <c r="LU50" s="4">
        <v>0</v>
      </c>
      <c r="LV50" s="4">
        <v>0</v>
      </c>
      <c r="LW50" s="4">
        <v>0</v>
      </c>
      <c r="LX50" s="4">
        <v>0</v>
      </c>
      <c r="LY50" s="4">
        <v>0</v>
      </c>
      <c r="LZ50" s="4"/>
      <c r="MA50" s="4">
        <v>4495</v>
      </c>
      <c r="MB50" s="4" t="s">
        <v>45</v>
      </c>
      <c r="MC50" s="4">
        <v>0</v>
      </c>
      <c r="MD50" s="4">
        <v>0</v>
      </c>
      <c r="ME50" s="4">
        <v>0</v>
      </c>
      <c r="MF50" s="4">
        <v>0</v>
      </c>
      <c r="MG50" s="4">
        <v>0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0</v>
      </c>
      <c r="MN50" s="4">
        <v>0</v>
      </c>
      <c r="MO50" s="4">
        <v>0</v>
      </c>
      <c r="MP50" s="4"/>
      <c r="MQ50" s="4">
        <v>4495</v>
      </c>
      <c r="MR50" s="4" t="s">
        <v>45</v>
      </c>
      <c r="MS50" s="4">
        <v>0</v>
      </c>
      <c r="MT50" s="4">
        <v>0</v>
      </c>
      <c r="MU50" s="4">
        <v>0</v>
      </c>
      <c r="MV50" s="4">
        <v>0</v>
      </c>
      <c r="MW50" s="4">
        <v>0</v>
      </c>
      <c r="MX50" s="4">
        <v>0</v>
      </c>
      <c r="MY50" s="4">
        <v>0</v>
      </c>
      <c r="MZ50" s="4">
        <v>0</v>
      </c>
      <c r="NA50" s="4">
        <v>0</v>
      </c>
      <c r="NB50" s="4">
        <v>0</v>
      </c>
      <c r="NC50" s="4">
        <v>0</v>
      </c>
      <c r="ND50" s="4">
        <v>0</v>
      </c>
      <c r="NE50" s="4">
        <v>0</v>
      </c>
      <c r="NF50" s="4"/>
      <c r="NG50" s="4">
        <v>4495</v>
      </c>
      <c r="NH50" s="4" t="s">
        <v>45</v>
      </c>
      <c r="NI50" s="4">
        <v>0</v>
      </c>
      <c r="NJ50" s="4">
        <v>0</v>
      </c>
      <c r="NK50" s="4">
        <v>0</v>
      </c>
      <c r="NL50" s="4">
        <v>0</v>
      </c>
      <c r="NM50" s="4">
        <v>0</v>
      </c>
      <c r="NN50" s="4">
        <v>0</v>
      </c>
      <c r="NO50" s="4">
        <v>0</v>
      </c>
      <c r="NP50" s="4">
        <v>0</v>
      </c>
      <c r="NQ50" s="4">
        <v>0</v>
      </c>
      <c r="NR50" s="4">
        <v>0</v>
      </c>
      <c r="NS50" s="4">
        <v>0</v>
      </c>
      <c r="NT50" s="4">
        <v>0</v>
      </c>
      <c r="NU50" s="4">
        <v>0</v>
      </c>
    </row>
    <row r="51" spans="2:385" x14ac:dyDescent="0.2">
      <c r="B51">
        <f t="shared" si="48"/>
        <v>41</v>
      </c>
      <c r="C51" s="4" t="s">
        <v>2</v>
      </c>
      <c r="D51" s="4" t="s">
        <v>46</v>
      </c>
      <c r="E51" s="4">
        <v>32.5</v>
      </c>
      <c r="F51" s="4">
        <v>59.22</v>
      </c>
      <c r="G51" s="4">
        <v>18.600000000000001</v>
      </c>
      <c r="H51" s="4">
        <v>58.5</v>
      </c>
      <c r="I51" s="4">
        <v>0</v>
      </c>
      <c r="J51" s="4">
        <v>30</v>
      </c>
      <c r="K51" s="4">
        <v>45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243.82</v>
      </c>
      <c r="R51" s="4"/>
      <c r="S51" s="4" t="s">
        <v>2</v>
      </c>
      <c r="T51" s="4" t="s">
        <v>46</v>
      </c>
      <c r="U51" s="4">
        <v>359.01</v>
      </c>
      <c r="V51" s="4">
        <v>0</v>
      </c>
      <c r="W51" s="4">
        <v>765</v>
      </c>
      <c r="X51" s="4">
        <v>456.25</v>
      </c>
      <c r="Y51" s="4">
        <v>0</v>
      </c>
      <c r="Z51" s="4">
        <v>175</v>
      </c>
      <c r="AA51" s="4">
        <v>0</v>
      </c>
      <c r="AB51" s="4">
        <v>33</v>
      </c>
      <c r="AC51" s="4">
        <v>0</v>
      </c>
      <c r="AD51" s="4">
        <v>0</v>
      </c>
      <c r="AE51" s="4">
        <v>0</v>
      </c>
      <c r="AF51" s="4">
        <v>0</v>
      </c>
      <c r="AG51" s="4">
        <v>1788.26</v>
      </c>
      <c r="AH51" s="4"/>
      <c r="AI51" s="4" t="s">
        <v>2</v>
      </c>
      <c r="AJ51" s="4" t="s">
        <v>46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55</v>
      </c>
      <c r="AQ51" s="4">
        <v>0</v>
      </c>
      <c r="AR51" s="4">
        <v>5</v>
      </c>
      <c r="AS51" s="4">
        <v>0</v>
      </c>
      <c r="AT51" s="4">
        <v>0</v>
      </c>
      <c r="AU51" s="4">
        <v>0</v>
      </c>
      <c r="AV51" s="4">
        <v>0</v>
      </c>
      <c r="AW51" s="4">
        <v>60</v>
      </c>
      <c r="AX51" s="4"/>
      <c r="AY51" s="4" t="s">
        <v>2</v>
      </c>
      <c r="AZ51" s="4" t="s">
        <v>46</v>
      </c>
      <c r="BA51" s="4">
        <v>24.4</v>
      </c>
      <c r="BB51" s="4">
        <v>20.7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45.1</v>
      </c>
      <c r="BN51" s="4"/>
      <c r="BO51" s="4" t="s">
        <v>2</v>
      </c>
      <c r="BP51" s="4" t="s">
        <v>46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/>
      <c r="CE51" s="4" t="s">
        <v>2</v>
      </c>
      <c r="CF51" s="4" t="s">
        <v>46</v>
      </c>
      <c r="CG51" s="4">
        <v>0</v>
      </c>
      <c r="CH51" s="4">
        <v>20.9</v>
      </c>
      <c r="CI51" s="4">
        <v>0</v>
      </c>
      <c r="CJ51" s="4">
        <v>45</v>
      </c>
      <c r="CK51" s="4">
        <v>0</v>
      </c>
      <c r="CL51" s="4">
        <v>5</v>
      </c>
      <c r="CM51" s="4">
        <v>45</v>
      </c>
      <c r="CN51" s="4">
        <v>35</v>
      </c>
      <c r="CO51" s="4">
        <v>0</v>
      </c>
      <c r="CP51" s="4">
        <v>0</v>
      </c>
      <c r="CQ51" s="4">
        <v>0</v>
      </c>
      <c r="CR51" s="4">
        <v>0</v>
      </c>
      <c r="CS51" s="4">
        <v>150.9</v>
      </c>
      <c r="CT51" s="4"/>
      <c r="CU51" s="4" t="s">
        <v>2</v>
      </c>
      <c r="CV51" s="4" t="s">
        <v>46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118.4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118.4</v>
      </c>
      <c r="DJ51" s="4"/>
      <c r="DK51" s="4" t="s">
        <v>2</v>
      </c>
      <c r="DL51" s="4" t="s">
        <v>46</v>
      </c>
      <c r="DM51" s="4">
        <v>0</v>
      </c>
      <c r="DN51" s="4">
        <v>50</v>
      </c>
      <c r="DO51" s="4">
        <v>12.85</v>
      </c>
      <c r="DP51" s="4">
        <v>0</v>
      </c>
      <c r="DQ51" s="4">
        <v>175</v>
      </c>
      <c r="DR51" s="4">
        <v>0</v>
      </c>
      <c r="DS51" s="4">
        <v>5</v>
      </c>
      <c r="DT51" s="4">
        <v>5</v>
      </c>
      <c r="DU51" s="4">
        <v>0</v>
      </c>
      <c r="DV51" s="4">
        <v>0</v>
      </c>
      <c r="DW51" s="4">
        <v>0</v>
      </c>
      <c r="DX51" s="4">
        <v>0</v>
      </c>
      <c r="DY51" s="4">
        <v>247.85</v>
      </c>
      <c r="DZ51" s="4"/>
      <c r="EA51" s="4" t="s">
        <v>2</v>
      </c>
      <c r="EB51" s="4" t="s">
        <v>46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/>
      <c r="EQ51" s="4" t="s">
        <v>2</v>
      </c>
      <c r="ER51" s="4" t="s">
        <v>46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105</v>
      </c>
      <c r="EY51" s="4">
        <v>0</v>
      </c>
      <c r="EZ51" s="4">
        <v>5</v>
      </c>
      <c r="FA51" s="4">
        <v>0</v>
      </c>
      <c r="FB51" s="4">
        <v>0</v>
      </c>
      <c r="FC51" s="4">
        <v>0</v>
      </c>
      <c r="FD51" s="4">
        <v>0</v>
      </c>
      <c r="FE51" s="4">
        <v>110</v>
      </c>
      <c r="FF51" s="4"/>
      <c r="FG51" s="4" t="s">
        <v>2</v>
      </c>
      <c r="FH51" s="4" t="s">
        <v>46</v>
      </c>
      <c r="FI51" s="4">
        <v>54</v>
      </c>
      <c r="FJ51" s="4">
        <v>75</v>
      </c>
      <c r="FK51" s="4">
        <v>0</v>
      </c>
      <c r="FL51" s="4">
        <v>27</v>
      </c>
      <c r="FM51" s="4">
        <v>181</v>
      </c>
      <c r="FN51" s="4">
        <v>0</v>
      </c>
      <c r="FO51" s="4">
        <v>5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342</v>
      </c>
      <c r="FV51" s="4"/>
      <c r="FW51" s="4" t="s">
        <v>2</v>
      </c>
      <c r="FX51" s="4" t="s">
        <v>46</v>
      </c>
      <c r="FY51" s="4">
        <v>75</v>
      </c>
      <c r="FZ51" s="4">
        <v>75</v>
      </c>
      <c r="GA51" s="4">
        <v>100.85</v>
      </c>
      <c r="GB51" s="4">
        <v>150</v>
      </c>
      <c r="GC51" s="4">
        <v>124.15</v>
      </c>
      <c r="GD51" s="4">
        <v>75</v>
      </c>
      <c r="GE51" s="4">
        <v>75</v>
      </c>
      <c r="GF51" s="4">
        <v>75</v>
      </c>
      <c r="GG51" s="4">
        <v>0</v>
      </c>
      <c r="GH51" s="4">
        <v>0</v>
      </c>
      <c r="GI51" s="4">
        <v>0</v>
      </c>
      <c r="GJ51" s="4">
        <v>0</v>
      </c>
      <c r="GK51" s="4">
        <v>750</v>
      </c>
      <c r="GL51" s="4"/>
      <c r="GM51" s="4" t="s">
        <v>2</v>
      </c>
      <c r="GN51" s="4" t="s">
        <v>46</v>
      </c>
      <c r="GO51" s="4">
        <v>0</v>
      </c>
      <c r="GP51" s="4">
        <v>0</v>
      </c>
      <c r="GQ51" s="4">
        <v>0</v>
      </c>
      <c r="GR51" s="4">
        <v>8.6</v>
      </c>
      <c r="GS51" s="4">
        <v>0</v>
      </c>
      <c r="GT51" s="4">
        <v>5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13.6</v>
      </c>
      <c r="HB51" s="4"/>
      <c r="HC51" s="4" t="s">
        <v>2</v>
      </c>
      <c r="HD51" s="4" t="s">
        <v>46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90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90</v>
      </c>
      <c r="HR51" s="4"/>
      <c r="HS51" s="4" t="s">
        <v>2</v>
      </c>
      <c r="HT51" s="4" t="s">
        <v>46</v>
      </c>
      <c r="HU51" s="4">
        <v>84.65</v>
      </c>
      <c r="HV51" s="4">
        <v>34.65</v>
      </c>
      <c r="HW51" s="4">
        <v>197.85</v>
      </c>
      <c r="HX51" s="4">
        <v>50</v>
      </c>
      <c r="HY51" s="4">
        <v>49.9</v>
      </c>
      <c r="HZ51" s="4">
        <v>59.2</v>
      </c>
      <c r="IA51" s="4">
        <v>191.9</v>
      </c>
      <c r="IB51" s="4">
        <v>25</v>
      </c>
      <c r="IC51" s="4">
        <v>0</v>
      </c>
      <c r="ID51" s="4">
        <v>0</v>
      </c>
      <c r="IE51" s="4">
        <v>0</v>
      </c>
      <c r="IF51" s="4">
        <v>0</v>
      </c>
      <c r="IG51" s="4">
        <v>693.15</v>
      </c>
      <c r="IH51" s="4"/>
      <c r="II51" s="4" t="s">
        <v>2</v>
      </c>
      <c r="IJ51" s="4" t="s">
        <v>46</v>
      </c>
      <c r="IK51" s="4">
        <v>0</v>
      </c>
      <c r="IL51" s="4">
        <v>75</v>
      </c>
      <c r="IM51" s="4">
        <v>0</v>
      </c>
      <c r="IN51" s="4">
        <v>0</v>
      </c>
      <c r="IO51" s="4">
        <v>0</v>
      </c>
      <c r="IP51" s="4">
        <v>0</v>
      </c>
      <c r="IQ51" s="4">
        <v>0</v>
      </c>
      <c r="IR51" s="4">
        <v>22.94</v>
      </c>
      <c r="IS51" s="4">
        <v>0</v>
      </c>
      <c r="IT51" s="4">
        <v>0</v>
      </c>
      <c r="IU51" s="4">
        <v>0</v>
      </c>
      <c r="IV51" s="4">
        <v>0</v>
      </c>
      <c r="IW51" s="4">
        <v>97.94</v>
      </c>
      <c r="IX51" s="4"/>
      <c r="IY51" s="4" t="s">
        <v>2</v>
      </c>
      <c r="IZ51" s="4" t="s">
        <v>46</v>
      </c>
      <c r="JA51" s="4">
        <v>85</v>
      </c>
      <c r="JB51" s="4">
        <v>50</v>
      </c>
      <c r="JC51" s="4">
        <v>216.1</v>
      </c>
      <c r="JD51" s="4">
        <v>94.65</v>
      </c>
      <c r="JE51" s="4">
        <v>50</v>
      </c>
      <c r="JF51" s="4">
        <v>60</v>
      </c>
      <c r="JG51" s="4">
        <v>55</v>
      </c>
      <c r="JH51" s="4">
        <v>0</v>
      </c>
      <c r="JI51" s="4">
        <v>0</v>
      </c>
      <c r="JJ51" s="4">
        <v>0</v>
      </c>
      <c r="JK51" s="4">
        <v>0</v>
      </c>
      <c r="JL51" s="4">
        <v>0</v>
      </c>
      <c r="JM51" s="4">
        <v>610.75</v>
      </c>
      <c r="JN51" s="4"/>
      <c r="JO51" s="4" t="s">
        <v>2</v>
      </c>
      <c r="JP51" s="4" t="s">
        <v>46</v>
      </c>
      <c r="JQ51" s="4">
        <v>0</v>
      </c>
      <c r="JR51" s="4">
        <v>0</v>
      </c>
      <c r="JS51" s="4">
        <v>0</v>
      </c>
      <c r="JT51" s="4">
        <v>0</v>
      </c>
      <c r="JU51" s="4">
        <v>0</v>
      </c>
      <c r="JV51" s="4">
        <v>50</v>
      </c>
      <c r="JW51" s="4">
        <v>75</v>
      </c>
      <c r="JX51" s="4">
        <v>0</v>
      </c>
      <c r="JY51" s="4">
        <v>0</v>
      </c>
      <c r="JZ51" s="4">
        <v>0</v>
      </c>
      <c r="KA51" s="4">
        <v>0</v>
      </c>
      <c r="KB51" s="4">
        <v>0</v>
      </c>
      <c r="KC51" s="4">
        <v>125</v>
      </c>
      <c r="KD51" s="4"/>
      <c r="KE51" s="4" t="s">
        <v>2</v>
      </c>
      <c r="KF51" s="4" t="s">
        <v>46</v>
      </c>
      <c r="KG51" s="4">
        <v>0</v>
      </c>
      <c r="KH51" s="4">
        <v>25</v>
      </c>
      <c r="KI51" s="4">
        <v>0</v>
      </c>
      <c r="KJ51" s="4">
        <v>0</v>
      </c>
      <c r="KK51" s="4">
        <v>0</v>
      </c>
      <c r="KL51" s="4">
        <v>100</v>
      </c>
      <c r="KM51" s="4">
        <v>175</v>
      </c>
      <c r="KN51" s="4">
        <v>141</v>
      </c>
      <c r="KO51" s="4">
        <v>0</v>
      </c>
      <c r="KP51" s="4">
        <v>0</v>
      </c>
      <c r="KQ51" s="4">
        <v>0</v>
      </c>
      <c r="KR51" s="4">
        <v>0</v>
      </c>
      <c r="KS51" s="4">
        <v>441</v>
      </c>
      <c r="KT51" s="4"/>
      <c r="KU51" s="4" t="s">
        <v>2</v>
      </c>
      <c r="KV51" s="4" t="s">
        <v>46</v>
      </c>
      <c r="KW51" s="4">
        <v>0</v>
      </c>
      <c r="KX51" s="4">
        <v>0</v>
      </c>
      <c r="KY51" s="4">
        <v>0</v>
      </c>
      <c r="KZ51" s="4">
        <v>0</v>
      </c>
      <c r="LA51" s="4">
        <v>0</v>
      </c>
      <c r="LB51" s="4">
        <v>0</v>
      </c>
      <c r="LC51" s="4">
        <v>0</v>
      </c>
      <c r="LD51" s="4">
        <v>0</v>
      </c>
      <c r="LE51" s="4">
        <v>0</v>
      </c>
      <c r="LF51" s="4">
        <v>0</v>
      </c>
      <c r="LG51" s="4">
        <v>0</v>
      </c>
      <c r="LH51" s="4">
        <v>0</v>
      </c>
      <c r="LI51" s="4">
        <v>0</v>
      </c>
      <c r="LJ51" s="4"/>
      <c r="LK51" s="4" t="s">
        <v>2</v>
      </c>
      <c r="LL51" s="4" t="s">
        <v>46</v>
      </c>
      <c r="LM51" s="4">
        <v>0</v>
      </c>
      <c r="LN51" s="4">
        <v>0</v>
      </c>
      <c r="LO51" s="4">
        <v>0</v>
      </c>
      <c r="LP51" s="4">
        <v>0</v>
      </c>
      <c r="LQ51" s="4">
        <v>0</v>
      </c>
      <c r="LR51" s="4">
        <v>85</v>
      </c>
      <c r="LS51" s="4">
        <v>0</v>
      </c>
      <c r="LT51" s="4">
        <v>0</v>
      </c>
      <c r="LU51" s="4">
        <v>0</v>
      </c>
      <c r="LV51" s="4">
        <v>0</v>
      </c>
      <c r="LW51" s="4">
        <v>0</v>
      </c>
      <c r="LX51" s="4">
        <v>0</v>
      </c>
      <c r="LY51" s="4">
        <v>85</v>
      </c>
      <c r="LZ51" s="4"/>
      <c r="MA51" s="4" t="s">
        <v>2</v>
      </c>
      <c r="MB51" s="4" t="s">
        <v>46</v>
      </c>
      <c r="MC51" s="4">
        <v>0</v>
      </c>
      <c r="MD51" s="4">
        <v>0</v>
      </c>
      <c r="ME51" s="4">
        <v>0</v>
      </c>
      <c r="MF51" s="4">
        <v>0</v>
      </c>
      <c r="MG51" s="4">
        <v>0</v>
      </c>
      <c r="MH51" s="4">
        <v>0</v>
      </c>
      <c r="MI51" s="4">
        <v>0</v>
      </c>
      <c r="MJ51" s="4">
        <v>35</v>
      </c>
      <c r="MK51" s="4">
        <v>0</v>
      </c>
      <c r="ML51" s="4">
        <v>0</v>
      </c>
      <c r="MM51" s="4">
        <v>0</v>
      </c>
      <c r="MN51" s="4">
        <v>0</v>
      </c>
      <c r="MO51" s="4">
        <v>35</v>
      </c>
      <c r="MP51" s="4"/>
      <c r="MQ51" s="4" t="s">
        <v>2</v>
      </c>
      <c r="MR51" s="4" t="s">
        <v>46</v>
      </c>
      <c r="MS51" s="4">
        <v>0</v>
      </c>
      <c r="MT51" s="4">
        <v>0</v>
      </c>
      <c r="MU51" s="4">
        <v>0</v>
      </c>
      <c r="MV51" s="4">
        <v>0</v>
      </c>
      <c r="MW51" s="4">
        <v>0</v>
      </c>
      <c r="MX51" s="4">
        <v>0</v>
      </c>
      <c r="MY51" s="4">
        <v>0</v>
      </c>
      <c r="MZ51" s="4">
        <v>0</v>
      </c>
      <c r="NA51" s="4">
        <v>0</v>
      </c>
      <c r="NB51" s="4">
        <v>0</v>
      </c>
      <c r="NC51" s="4">
        <v>0</v>
      </c>
      <c r="ND51" s="4">
        <v>0</v>
      </c>
      <c r="NE51" s="4">
        <v>0</v>
      </c>
      <c r="NF51" s="4"/>
      <c r="NG51" s="4" t="s">
        <v>2</v>
      </c>
      <c r="NH51" s="4" t="s">
        <v>46</v>
      </c>
      <c r="NI51" s="4">
        <v>0</v>
      </c>
      <c r="NJ51" s="4">
        <v>0</v>
      </c>
      <c r="NK51" s="4">
        <v>0</v>
      </c>
      <c r="NL51" s="4">
        <v>0</v>
      </c>
      <c r="NM51" s="4">
        <v>0</v>
      </c>
      <c r="NN51" s="4">
        <v>0</v>
      </c>
      <c r="NO51" s="4">
        <v>0</v>
      </c>
      <c r="NP51" s="4">
        <v>0</v>
      </c>
      <c r="NQ51" s="4">
        <v>0</v>
      </c>
      <c r="NR51" s="4">
        <v>0</v>
      </c>
      <c r="NS51" s="4">
        <v>0</v>
      </c>
      <c r="NT51" s="4">
        <v>0</v>
      </c>
      <c r="NU51" s="4">
        <v>0</v>
      </c>
    </row>
    <row r="52" spans="2:385" x14ac:dyDescent="0.2">
      <c r="B52">
        <f t="shared" si="48"/>
        <v>42</v>
      </c>
      <c r="C52" s="4">
        <v>4500</v>
      </c>
      <c r="D52" s="4" t="s">
        <v>47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/>
      <c r="S52" s="4">
        <v>4500</v>
      </c>
      <c r="T52" s="4" t="s">
        <v>47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/>
      <c r="AI52" s="4">
        <v>4500</v>
      </c>
      <c r="AJ52" s="4" t="s">
        <v>47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/>
      <c r="AY52" s="4">
        <v>4500</v>
      </c>
      <c r="AZ52" s="4" t="s">
        <v>47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/>
      <c r="BO52" s="4">
        <v>4500</v>
      </c>
      <c r="BP52" s="4" t="s">
        <v>47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/>
      <c r="CE52" s="4">
        <v>4500</v>
      </c>
      <c r="CF52" s="4" t="s">
        <v>47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/>
      <c r="CU52" s="4">
        <v>4500</v>
      </c>
      <c r="CV52" s="4" t="s">
        <v>47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/>
      <c r="DK52" s="4">
        <v>4500</v>
      </c>
      <c r="DL52" s="4" t="s">
        <v>47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/>
      <c r="EA52" s="4">
        <v>4500</v>
      </c>
      <c r="EB52" s="4" t="s">
        <v>47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/>
      <c r="EQ52" s="4">
        <v>4500</v>
      </c>
      <c r="ER52" s="4" t="s">
        <v>47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/>
      <c r="FG52" s="4">
        <v>4500</v>
      </c>
      <c r="FH52" s="4" t="s">
        <v>47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/>
      <c r="FW52" s="4">
        <v>4500</v>
      </c>
      <c r="FX52" s="4" t="s">
        <v>47</v>
      </c>
      <c r="FY52" s="4">
        <v>0</v>
      </c>
      <c r="FZ52" s="4">
        <v>0</v>
      </c>
      <c r="GA52" s="4">
        <v>0</v>
      </c>
      <c r="GB52" s="4">
        <v>0</v>
      </c>
      <c r="GC52" s="4">
        <v>0</v>
      </c>
      <c r="GD52" s="4">
        <v>0</v>
      </c>
      <c r="GE52" s="4">
        <v>0</v>
      </c>
      <c r="GF52" s="4">
        <v>0</v>
      </c>
      <c r="GG52" s="4">
        <v>0</v>
      </c>
      <c r="GH52" s="4">
        <v>0</v>
      </c>
      <c r="GI52" s="4">
        <v>0</v>
      </c>
      <c r="GJ52" s="4">
        <v>0</v>
      </c>
      <c r="GK52" s="4">
        <v>0</v>
      </c>
      <c r="GL52" s="4"/>
      <c r="GM52" s="4">
        <v>4500</v>
      </c>
      <c r="GN52" s="4" t="s">
        <v>47</v>
      </c>
      <c r="GO52" s="4">
        <v>0</v>
      </c>
      <c r="GP52" s="4">
        <v>0</v>
      </c>
      <c r="GQ52" s="4">
        <v>0</v>
      </c>
      <c r="GR52" s="4">
        <v>0</v>
      </c>
      <c r="GS52" s="4">
        <v>0</v>
      </c>
      <c r="GT52" s="4">
        <v>0</v>
      </c>
      <c r="GU52" s="4">
        <v>0</v>
      </c>
      <c r="GV52" s="4">
        <v>0</v>
      </c>
      <c r="GW52" s="4">
        <v>0</v>
      </c>
      <c r="GX52" s="4">
        <v>0</v>
      </c>
      <c r="GY52" s="4">
        <v>0</v>
      </c>
      <c r="GZ52" s="4">
        <v>0</v>
      </c>
      <c r="HA52" s="4">
        <v>0</v>
      </c>
      <c r="HB52" s="4"/>
      <c r="HC52" s="4">
        <v>4500</v>
      </c>
      <c r="HD52" s="4" t="s">
        <v>47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Q52" s="4">
        <v>0</v>
      </c>
      <c r="HR52" s="4"/>
      <c r="HS52" s="4">
        <v>4500</v>
      </c>
      <c r="HT52" s="4" t="s">
        <v>47</v>
      </c>
      <c r="HU52" s="4">
        <v>0</v>
      </c>
      <c r="HV52" s="4">
        <v>0</v>
      </c>
      <c r="HW52" s="4">
        <v>0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/>
      <c r="II52" s="4">
        <v>4500</v>
      </c>
      <c r="IJ52" s="4" t="s">
        <v>47</v>
      </c>
      <c r="IK52" s="4">
        <v>0</v>
      </c>
      <c r="IL52" s="4">
        <v>0</v>
      </c>
      <c r="IM52" s="4">
        <v>0</v>
      </c>
      <c r="IN52" s="4">
        <v>0</v>
      </c>
      <c r="IO52" s="4">
        <v>0</v>
      </c>
      <c r="IP52" s="4">
        <v>0</v>
      </c>
      <c r="IQ52" s="4">
        <v>0</v>
      </c>
      <c r="IR52" s="4">
        <v>0</v>
      </c>
      <c r="IS52" s="4">
        <v>0</v>
      </c>
      <c r="IT52" s="4">
        <v>0</v>
      </c>
      <c r="IU52" s="4">
        <v>0</v>
      </c>
      <c r="IV52" s="4">
        <v>0</v>
      </c>
      <c r="IW52" s="4">
        <v>0</v>
      </c>
      <c r="IX52" s="4"/>
      <c r="IY52" s="4">
        <v>4500</v>
      </c>
      <c r="IZ52" s="4" t="s">
        <v>47</v>
      </c>
      <c r="JA52" s="4">
        <v>0</v>
      </c>
      <c r="JB52" s="4">
        <v>0</v>
      </c>
      <c r="JC52" s="4">
        <v>0</v>
      </c>
      <c r="JD52" s="4">
        <v>0</v>
      </c>
      <c r="JE52" s="4">
        <v>0</v>
      </c>
      <c r="JF52" s="4">
        <v>0</v>
      </c>
      <c r="JG52" s="4">
        <v>0</v>
      </c>
      <c r="JH52" s="4">
        <v>0</v>
      </c>
      <c r="JI52" s="4">
        <v>0</v>
      </c>
      <c r="JJ52" s="4">
        <v>0</v>
      </c>
      <c r="JK52" s="4">
        <v>0</v>
      </c>
      <c r="JL52" s="4">
        <v>0</v>
      </c>
      <c r="JM52" s="4">
        <v>0</v>
      </c>
      <c r="JN52" s="4"/>
      <c r="JO52" s="4">
        <v>4500</v>
      </c>
      <c r="JP52" s="4" t="s">
        <v>47</v>
      </c>
      <c r="JQ52" s="4">
        <v>0</v>
      </c>
      <c r="JR52" s="4">
        <v>0</v>
      </c>
      <c r="JS52" s="4">
        <v>-500</v>
      </c>
      <c r="JT52" s="4">
        <v>0</v>
      </c>
      <c r="JU52" s="4">
        <v>0</v>
      </c>
      <c r="JV52" s="4">
        <v>0</v>
      </c>
      <c r="JW52" s="4">
        <v>0</v>
      </c>
      <c r="JX52" s="4">
        <v>0</v>
      </c>
      <c r="JY52" s="4">
        <v>0</v>
      </c>
      <c r="JZ52" s="4">
        <v>0</v>
      </c>
      <c r="KA52" s="4">
        <v>0</v>
      </c>
      <c r="KB52" s="4">
        <v>0</v>
      </c>
      <c r="KC52" s="4">
        <v>-500</v>
      </c>
      <c r="KD52" s="4"/>
      <c r="KE52" s="4">
        <v>4500</v>
      </c>
      <c r="KF52" s="4" t="s">
        <v>47</v>
      </c>
      <c r="KG52" s="4">
        <v>0</v>
      </c>
      <c r="KH52" s="4">
        <v>0</v>
      </c>
      <c r="KI52" s="4">
        <v>0</v>
      </c>
      <c r="KJ52" s="4">
        <v>0</v>
      </c>
      <c r="KK52" s="4">
        <v>0</v>
      </c>
      <c r="KL52" s="4">
        <v>0</v>
      </c>
      <c r="KM52" s="4">
        <v>0</v>
      </c>
      <c r="KN52" s="4">
        <v>0</v>
      </c>
      <c r="KO52" s="4">
        <v>0</v>
      </c>
      <c r="KP52" s="4">
        <v>0</v>
      </c>
      <c r="KQ52" s="4">
        <v>0</v>
      </c>
      <c r="KR52" s="4">
        <v>0</v>
      </c>
      <c r="KS52" s="4">
        <v>0</v>
      </c>
      <c r="KT52" s="4"/>
      <c r="KU52" s="4">
        <v>4500</v>
      </c>
      <c r="KV52" s="4" t="s">
        <v>47</v>
      </c>
      <c r="KW52" s="4">
        <v>0</v>
      </c>
      <c r="KX52" s="4">
        <v>0</v>
      </c>
      <c r="KY52" s="4">
        <v>0</v>
      </c>
      <c r="KZ52" s="4">
        <v>0</v>
      </c>
      <c r="LA52" s="4">
        <v>0</v>
      </c>
      <c r="LB52" s="4">
        <v>0</v>
      </c>
      <c r="LC52" s="4">
        <v>0</v>
      </c>
      <c r="LD52" s="4">
        <v>0</v>
      </c>
      <c r="LE52" s="4">
        <v>0</v>
      </c>
      <c r="LF52" s="4">
        <v>0</v>
      </c>
      <c r="LG52" s="4">
        <v>0</v>
      </c>
      <c r="LH52" s="4">
        <v>0</v>
      </c>
      <c r="LI52" s="4">
        <v>0</v>
      </c>
      <c r="LJ52" s="4"/>
      <c r="LK52" s="4">
        <v>4500</v>
      </c>
      <c r="LL52" s="4" t="s">
        <v>47</v>
      </c>
      <c r="LM52" s="4">
        <v>0</v>
      </c>
      <c r="LN52" s="4">
        <v>0</v>
      </c>
      <c r="LO52" s="4">
        <v>0</v>
      </c>
      <c r="LP52" s="4">
        <v>0</v>
      </c>
      <c r="LQ52" s="4">
        <v>0</v>
      </c>
      <c r="LR52" s="4">
        <v>0</v>
      </c>
      <c r="LS52" s="4">
        <v>0</v>
      </c>
      <c r="LT52" s="4">
        <v>0</v>
      </c>
      <c r="LU52" s="4">
        <v>0</v>
      </c>
      <c r="LV52" s="4">
        <v>0</v>
      </c>
      <c r="LW52" s="4">
        <v>0</v>
      </c>
      <c r="LX52" s="4">
        <v>0</v>
      </c>
      <c r="LY52" s="4">
        <v>0</v>
      </c>
      <c r="LZ52" s="4"/>
      <c r="MA52" s="4">
        <v>4500</v>
      </c>
      <c r="MB52" s="4" t="s">
        <v>47</v>
      </c>
      <c r="MC52" s="4">
        <v>0</v>
      </c>
      <c r="MD52" s="4">
        <v>0</v>
      </c>
      <c r="ME52" s="4">
        <v>0</v>
      </c>
      <c r="MF52" s="4">
        <v>0</v>
      </c>
      <c r="MG52" s="4">
        <v>0</v>
      </c>
      <c r="MH52" s="4">
        <v>0</v>
      </c>
      <c r="MI52" s="4">
        <v>0</v>
      </c>
      <c r="MJ52" s="4">
        <v>0</v>
      </c>
      <c r="MK52" s="4">
        <v>0</v>
      </c>
      <c r="ML52" s="4">
        <v>0</v>
      </c>
      <c r="MM52" s="4">
        <v>0</v>
      </c>
      <c r="MN52" s="4">
        <v>0</v>
      </c>
      <c r="MO52" s="4">
        <v>0</v>
      </c>
      <c r="MP52" s="4"/>
      <c r="MQ52" s="4">
        <v>4500</v>
      </c>
      <c r="MR52" s="4" t="s">
        <v>47</v>
      </c>
      <c r="MS52" s="4">
        <v>0</v>
      </c>
      <c r="MT52" s="4">
        <v>0</v>
      </c>
      <c r="MU52" s="4">
        <v>0</v>
      </c>
      <c r="MV52" s="4">
        <v>0</v>
      </c>
      <c r="MW52" s="4">
        <v>0</v>
      </c>
      <c r="MX52" s="4">
        <v>0</v>
      </c>
      <c r="MY52" s="4">
        <v>0</v>
      </c>
      <c r="MZ52" s="4">
        <v>0</v>
      </c>
      <c r="NA52" s="4">
        <v>0</v>
      </c>
      <c r="NB52" s="4">
        <v>0</v>
      </c>
      <c r="NC52" s="4">
        <v>0</v>
      </c>
      <c r="ND52" s="4">
        <v>0</v>
      </c>
      <c r="NE52" s="4">
        <v>0</v>
      </c>
      <c r="NF52" s="4"/>
      <c r="NG52" s="4">
        <v>4500</v>
      </c>
      <c r="NH52" s="4" t="s">
        <v>47</v>
      </c>
      <c r="NI52" s="4">
        <v>0</v>
      </c>
      <c r="NJ52" s="4">
        <v>0</v>
      </c>
      <c r="NK52" s="4">
        <v>0</v>
      </c>
      <c r="NL52" s="4">
        <v>0</v>
      </c>
      <c r="NM52" s="4">
        <v>0</v>
      </c>
      <c r="NN52" s="4">
        <v>0</v>
      </c>
      <c r="NO52" s="4">
        <v>0</v>
      </c>
      <c r="NP52" s="4">
        <v>0</v>
      </c>
      <c r="NQ52" s="4">
        <v>0</v>
      </c>
      <c r="NR52" s="4">
        <v>0</v>
      </c>
      <c r="NS52" s="4">
        <v>0</v>
      </c>
      <c r="NT52" s="4">
        <v>0</v>
      </c>
      <c r="NU52" s="4">
        <v>0</v>
      </c>
    </row>
    <row r="53" spans="2:385" x14ac:dyDescent="0.2">
      <c r="B53">
        <f t="shared" si="48"/>
        <v>43</v>
      </c>
      <c r="C53" s="4">
        <v>4550</v>
      </c>
      <c r="D53" s="4" t="s">
        <v>48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/>
      <c r="S53" s="4">
        <v>4550</v>
      </c>
      <c r="T53" s="4" t="s">
        <v>48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/>
      <c r="AI53" s="4">
        <v>4550</v>
      </c>
      <c r="AJ53" s="4" t="s">
        <v>48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/>
      <c r="AY53" s="4">
        <v>4550</v>
      </c>
      <c r="AZ53" s="4" t="s">
        <v>48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/>
      <c r="BO53" s="4">
        <v>4550</v>
      </c>
      <c r="BP53" s="4" t="s">
        <v>48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/>
      <c r="CE53" s="4">
        <v>4550</v>
      </c>
      <c r="CF53" s="4" t="s">
        <v>48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/>
      <c r="CU53" s="4">
        <v>4550</v>
      </c>
      <c r="CV53" s="4" t="s">
        <v>48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/>
      <c r="DK53" s="4">
        <v>4550</v>
      </c>
      <c r="DL53" s="4" t="s">
        <v>48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/>
      <c r="EA53" s="4">
        <v>4550</v>
      </c>
      <c r="EB53" s="4" t="s">
        <v>48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/>
      <c r="EQ53" s="4">
        <v>4550</v>
      </c>
      <c r="ER53" s="4" t="s">
        <v>48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/>
      <c r="FG53" s="4">
        <v>4550</v>
      </c>
      <c r="FH53" s="4" t="s">
        <v>48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  <c r="FQ53" s="4">
        <v>0</v>
      </c>
      <c r="FR53" s="4">
        <v>0</v>
      </c>
      <c r="FS53" s="4">
        <v>0</v>
      </c>
      <c r="FT53" s="4">
        <v>0</v>
      </c>
      <c r="FU53" s="4">
        <v>0</v>
      </c>
      <c r="FV53" s="4"/>
      <c r="FW53" s="4">
        <v>4550</v>
      </c>
      <c r="FX53" s="4" t="s">
        <v>48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 s="4">
        <v>0</v>
      </c>
      <c r="GE53" s="4">
        <v>0</v>
      </c>
      <c r="GF53" s="4">
        <v>0</v>
      </c>
      <c r="GG53" s="4">
        <v>0</v>
      </c>
      <c r="GH53" s="4">
        <v>0</v>
      </c>
      <c r="GI53" s="4">
        <v>0</v>
      </c>
      <c r="GJ53" s="4">
        <v>0</v>
      </c>
      <c r="GK53" s="4">
        <v>0</v>
      </c>
      <c r="GL53" s="4"/>
      <c r="GM53" s="4">
        <v>4550</v>
      </c>
      <c r="GN53" s="4" t="s">
        <v>48</v>
      </c>
      <c r="GO53" s="4">
        <v>0</v>
      </c>
      <c r="GP53" s="4">
        <v>0</v>
      </c>
      <c r="GQ53" s="4">
        <v>0</v>
      </c>
      <c r="GR53" s="4">
        <v>0</v>
      </c>
      <c r="GS53" s="4">
        <v>0</v>
      </c>
      <c r="GT53" s="4">
        <v>0</v>
      </c>
      <c r="GU53" s="4">
        <v>0</v>
      </c>
      <c r="GV53" s="4">
        <v>0</v>
      </c>
      <c r="GW53" s="4">
        <v>0</v>
      </c>
      <c r="GX53" s="4">
        <v>0</v>
      </c>
      <c r="GY53" s="4">
        <v>0</v>
      </c>
      <c r="GZ53" s="4">
        <v>0</v>
      </c>
      <c r="HA53" s="4">
        <v>0</v>
      </c>
      <c r="HB53" s="4"/>
      <c r="HC53" s="4">
        <v>4550</v>
      </c>
      <c r="HD53" s="4" t="s">
        <v>48</v>
      </c>
      <c r="HE53" s="4">
        <v>0</v>
      </c>
      <c r="HF53" s="4">
        <v>0</v>
      </c>
      <c r="HG53" s="4">
        <v>0</v>
      </c>
      <c r="HH53" s="4">
        <v>0</v>
      </c>
      <c r="HI53" s="4">
        <v>0</v>
      </c>
      <c r="HJ53" s="4">
        <v>0</v>
      </c>
      <c r="HK53" s="4">
        <v>0</v>
      </c>
      <c r="HL53" s="4">
        <v>0</v>
      </c>
      <c r="HM53" s="4">
        <v>0</v>
      </c>
      <c r="HN53" s="4">
        <v>0</v>
      </c>
      <c r="HO53" s="4">
        <v>0</v>
      </c>
      <c r="HP53" s="4">
        <v>0</v>
      </c>
      <c r="HQ53" s="4">
        <v>0</v>
      </c>
      <c r="HR53" s="4"/>
      <c r="HS53" s="4">
        <v>4550</v>
      </c>
      <c r="HT53" s="4" t="s">
        <v>48</v>
      </c>
      <c r="HU53" s="4">
        <v>0</v>
      </c>
      <c r="HV53" s="4">
        <v>0</v>
      </c>
      <c r="HW53" s="4">
        <v>0</v>
      </c>
      <c r="HX53" s="4">
        <v>0</v>
      </c>
      <c r="HY53" s="4">
        <v>0</v>
      </c>
      <c r="HZ53" s="4">
        <v>0</v>
      </c>
      <c r="IA53" s="4">
        <v>0</v>
      </c>
      <c r="IB53" s="4">
        <v>0</v>
      </c>
      <c r="IC53" s="4">
        <v>0</v>
      </c>
      <c r="ID53" s="4">
        <v>0</v>
      </c>
      <c r="IE53" s="4">
        <v>0</v>
      </c>
      <c r="IF53" s="4">
        <v>0</v>
      </c>
      <c r="IG53" s="4">
        <v>0</v>
      </c>
      <c r="IH53" s="4"/>
      <c r="II53" s="4">
        <v>4550</v>
      </c>
      <c r="IJ53" s="4" t="s">
        <v>48</v>
      </c>
      <c r="IK53" s="4">
        <v>0</v>
      </c>
      <c r="IL53" s="4">
        <v>0</v>
      </c>
      <c r="IM53" s="4">
        <v>0</v>
      </c>
      <c r="IN53" s="4">
        <v>0</v>
      </c>
      <c r="IO53" s="4">
        <v>0</v>
      </c>
      <c r="IP53" s="4">
        <v>0</v>
      </c>
      <c r="IQ53" s="4">
        <v>0</v>
      </c>
      <c r="IR53" s="4">
        <v>0</v>
      </c>
      <c r="IS53" s="4">
        <v>0</v>
      </c>
      <c r="IT53" s="4">
        <v>0</v>
      </c>
      <c r="IU53" s="4">
        <v>0</v>
      </c>
      <c r="IV53" s="4">
        <v>0</v>
      </c>
      <c r="IW53" s="4">
        <v>0</v>
      </c>
      <c r="IX53" s="4"/>
      <c r="IY53" s="4">
        <v>4550</v>
      </c>
      <c r="IZ53" s="4" t="s">
        <v>48</v>
      </c>
      <c r="JA53" s="4">
        <v>0</v>
      </c>
      <c r="JB53" s="4">
        <v>0</v>
      </c>
      <c r="JC53" s="4">
        <v>0</v>
      </c>
      <c r="JD53" s="4">
        <v>0</v>
      </c>
      <c r="JE53" s="4">
        <v>0</v>
      </c>
      <c r="JF53" s="4">
        <v>0</v>
      </c>
      <c r="JG53" s="4">
        <v>0</v>
      </c>
      <c r="JH53" s="4">
        <v>0</v>
      </c>
      <c r="JI53" s="4">
        <v>0</v>
      </c>
      <c r="JJ53" s="4">
        <v>0</v>
      </c>
      <c r="JK53" s="4">
        <v>0</v>
      </c>
      <c r="JL53" s="4">
        <v>0</v>
      </c>
      <c r="JM53" s="4">
        <v>0</v>
      </c>
      <c r="JN53" s="4"/>
      <c r="JO53" s="4">
        <v>4550</v>
      </c>
      <c r="JP53" s="4" t="s">
        <v>48</v>
      </c>
      <c r="JQ53" s="4">
        <v>0</v>
      </c>
      <c r="JR53" s="4">
        <v>0</v>
      </c>
      <c r="JS53" s="4">
        <v>0</v>
      </c>
      <c r="JT53" s="4">
        <v>0</v>
      </c>
      <c r="JU53" s="4">
        <v>0</v>
      </c>
      <c r="JV53" s="4">
        <v>0</v>
      </c>
      <c r="JW53" s="4">
        <v>0</v>
      </c>
      <c r="JX53" s="4">
        <v>0</v>
      </c>
      <c r="JY53" s="4">
        <v>0</v>
      </c>
      <c r="JZ53" s="4">
        <v>0</v>
      </c>
      <c r="KA53" s="4">
        <v>0</v>
      </c>
      <c r="KB53" s="4">
        <v>0</v>
      </c>
      <c r="KC53" s="4">
        <v>0</v>
      </c>
      <c r="KD53" s="4"/>
      <c r="KE53" s="4">
        <v>4550</v>
      </c>
      <c r="KF53" s="4" t="s">
        <v>48</v>
      </c>
      <c r="KG53" s="4">
        <v>0</v>
      </c>
      <c r="KH53" s="4">
        <v>0</v>
      </c>
      <c r="KI53" s="4">
        <v>0</v>
      </c>
      <c r="KJ53" s="4">
        <v>0</v>
      </c>
      <c r="KK53" s="4">
        <v>0</v>
      </c>
      <c r="KL53" s="4">
        <v>0</v>
      </c>
      <c r="KM53" s="4">
        <v>0</v>
      </c>
      <c r="KN53" s="4">
        <v>0</v>
      </c>
      <c r="KO53" s="4">
        <v>0</v>
      </c>
      <c r="KP53" s="4">
        <v>0</v>
      </c>
      <c r="KQ53" s="4">
        <v>0</v>
      </c>
      <c r="KR53" s="4">
        <v>0</v>
      </c>
      <c r="KS53" s="4">
        <v>0</v>
      </c>
      <c r="KT53" s="4"/>
      <c r="KU53" s="4">
        <v>4550</v>
      </c>
      <c r="KV53" s="4" t="s">
        <v>48</v>
      </c>
      <c r="KW53" s="4">
        <v>0</v>
      </c>
      <c r="KX53" s="4">
        <v>0</v>
      </c>
      <c r="KY53" s="4">
        <v>0</v>
      </c>
      <c r="KZ53" s="4">
        <v>0</v>
      </c>
      <c r="LA53" s="4">
        <v>0</v>
      </c>
      <c r="LB53" s="4">
        <v>0</v>
      </c>
      <c r="LC53" s="4">
        <v>0</v>
      </c>
      <c r="LD53" s="4">
        <v>0</v>
      </c>
      <c r="LE53" s="4">
        <v>0</v>
      </c>
      <c r="LF53" s="4">
        <v>0</v>
      </c>
      <c r="LG53" s="4">
        <v>0</v>
      </c>
      <c r="LH53" s="4">
        <v>0</v>
      </c>
      <c r="LI53" s="4">
        <v>0</v>
      </c>
      <c r="LJ53" s="4"/>
      <c r="LK53" s="4">
        <v>4550</v>
      </c>
      <c r="LL53" s="4" t="s">
        <v>48</v>
      </c>
      <c r="LM53" s="4">
        <v>0</v>
      </c>
      <c r="LN53" s="4">
        <v>0</v>
      </c>
      <c r="LO53" s="4">
        <v>0</v>
      </c>
      <c r="LP53" s="4">
        <v>0</v>
      </c>
      <c r="LQ53" s="4">
        <v>0</v>
      </c>
      <c r="LR53" s="4">
        <v>0</v>
      </c>
      <c r="LS53" s="4">
        <v>0</v>
      </c>
      <c r="LT53" s="4">
        <v>0</v>
      </c>
      <c r="LU53" s="4">
        <v>0</v>
      </c>
      <c r="LV53" s="4">
        <v>0</v>
      </c>
      <c r="LW53" s="4">
        <v>0</v>
      </c>
      <c r="LX53" s="4">
        <v>0</v>
      </c>
      <c r="LY53" s="4">
        <v>0</v>
      </c>
      <c r="LZ53" s="4"/>
      <c r="MA53" s="4">
        <v>4550</v>
      </c>
      <c r="MB53" s="4" t="s">
        <v>48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/>
      <c r="MQ53" s="4">
        <v>4550</v>
      </c>
      <c r="MR53" s="4" t="s">
        <v>48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  <c r="ND53" s="4">
        <v>0</v>
      </c>
      <c r="NE53" s="4">
        <v>0</v>
      </c>
      <c r="NF53" s="4"/>
      <c r="NG53" s="4">
        <v>4550</v>
      </c>
      <c r="NH53" s="4" t="s">
        <v>48</v>
      </c>
      <c r="NI53" s="4">
        <v>0</v>
      </c>
      <c r="NJ53" s="4">
        <v>0</v>
      </c>
      <c r="NK53" s="4">
        <v>0</v>
      </c>
      <c r="NL53" s="4">
        <v>0</v>
      </c>
      <c r="NM53" s="4">
        <v>0</v>
      </c>
      <c r="NN53" s="4">
        <v>0</v>
      </c>
      <c r="NO53" s="4">
        <v>0</v>
      </c>
      <c r="NP53" s="4">
        <v>0</v>
      </c>
      <c r="NQ53" s="4">
        <v>0</v>
      </c>
      <c r="NR53" s="4">
        <v>0</v>
      </c>
      <c r="NS53" s="4">
        <v>0</v>
      </c>
      <c r="NT53" s="4">
        <v>0</v>
      </c>
      <c r="NU53" s="4">
        <v>0</v>
      </c>
    </row>
    <row r="54" spans="2:385" x14ac:dyDescent="0.2">
      <c r="B54">
        <f t="shared" si="48"/>
        <v>44</v>
      </c>
      <c r="C54" s="4">
        <v>4600</v>
      </c>
      <c r="D54" s="4" t="s">
        <v>49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/>
      <c r="S54" s="4">
        <v>4600</v>
      </c>
      <c r="T54" s="4" t="s">
        <v>49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/>
      <c r="AI54" s="4">
        <v>4600</v>
      </c>
      <c r="AJ54" s="4" t="s">
        <v>49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/>
      <c r="AY54" s="4">
        <v>4600</v>
      </c>
      <c r="AZ54" s="4" t="s">
        <v>49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/>
      <c r="BO54" s="4">
        <v>4600</v>
      </c>
      <c r="BP54" s="4" t="s">
        <v>49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/>
      <c r="CE54" s="4">
        <v>4600</v>
      </c>
      <c r="CF54" s="4" t="s">
        <v>49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/>
      <c r="CU54" s="4">
        <v>4600</v>
      </c>
      <c r="CV54" s="4" t="s">
        <v>49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/>
      <c r="DK54" s="4">
        <v>4600</v>
      </c>
      <c r="DL54" s="4" t="s">
        <v>49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/>
      <c r="EA54" s="4">
        <v>4600</v>
      </c>
      <c r="EB54" s="4" t="s">
        <v>49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/>
      <c r="EQ54" s="4">
        <v>4600</v>
      </c>
      <c r="ER54" s="4" t="s">
        <v>49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/>
      <c r="FG54" s="4">
        <v>4600</v>
      </c>
      <c r="FH54" s="4" t="s">
        <v>49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4">
        <v>0</v>
      </c>
      <c r="FQ54" s="4">
        <v>0</v>
      </c>
      <c r="FR54" s="4">
        <v>0</v>
      </c>
      <c r="FS54" s="4">
        <v>0</v>
      </c>
      <c r="FT54" s="4">
        <v>0</v>
      </c>
      <c r="FU54" s="4">
        <v>0</v>
      </c>
      <c r="FV54" s="4"/>
      <c r="FW54" s="4">
        <v>4600</v>
      </c>
      <c r="FX54" s="4" t="s">
        <v>49</v>
      </c>
      <c r="FY54" s="4">
        <v>0</v>
      </c>
      <c r="FZ54" s="4">
        <v>0</v>
      </c>
      <c r="GA54" s="4">
        <v>0</v>
      </c>
      <c r="GB54" s="4">
        <v>0</v>
      </c>
      <c r="GC54" s="4">
        <v>0</v>
      </c>
      <c r="GD54" s="4">
        <v>0</v>
      </c>
      <c r="GE54" s="4">
        <v>0</v>
      </c>
      <c r="GF54" s="4">
        <v>0</v>
      </c>
      <c r="GG54" s="4">
        <v>0</v>
      </c>
      <c r="GH54" s="4">
        <v>0</v>
      </c>
      <c r="GI54" s="4">
        <v>0</v>
      </c>
      <c r="GJ54" s="4">
        <v>0</v>
      </c>
      <c r="GK54" s="4">
        <v>0</v>
      </c>
      <c r="GL54" s="4"/>
      <c r="GM54" s="4">
        <v>4600</v>
      </c>
      <c r="GN54" s="4" t="s">
        <v>49</v>
      </c>
      <c r="GO54" s="4">
        <v>0</v>
      </c>
      <c r="GP54" s="4">
        <v>0</v>
      </c>
      <c r="GQ54" s="4">
        <v>0</v>
      </c>
      <c r="GR54" s="4">
        <v>0</v>
      </c>
      <c r="GS54" s="4">
        <v>0</v>
      </c>
      <c r="GT54" s="4">
        <v>0</v>
      </c>
      <c r="GU54" s="4">
        <v>0</v>
      </c>
      <c r="GV54" s="4">
        <v>0</v>
      </c>
      <c r="GW54" s="4">
        <v>0</v>
      </c>
      <c r="GX54" s="4">
        <v>0</v>
      </c>
      <c r="GY54" s="4">
        <v>0</v>
      </c>
      <c r="GZ54" s="4">
        <v>0</v>
      </c>
      <c r="HA54" s="4">
        <v>0</v>
      </c>
      <c r="HB54" s="4"/>
      <c r="HC54" s="4">
        <v>4600</v>
      </c>
      <c r="HD54" s="4" t="s">
        <v>49</v>
      </c>
      <c r="HE54" s="4">
        <v>0</v>
      </c>
      <c r="HF54" s="4">
        <v>0</v>
      </c>
      <c r="HG54" s="4">
        <v>0</v>
      </c>
      <c r="HH54" s="4">
        <v>0</v>
      </c>
      <c r="HI54" s="4">
        <v>0</v>
      </c>
      <c r="HJ54" s="4">
        <v>0</v>
      </c>
      <c r="HK54" s="4">
        <v>0</v>
      </c>
      <c r="HL54" s="4">
        <v>0</v>
      </c>
      <c r="HM54" s="4">
        <v>0</v>
      </c>
      <c r="HN54" s="4">
        <v>0</v>
      </c>
      <c r="HO54" s="4">
        <v>0</v>
      </c>
      <c r="HP54" s="4">
        <v>0</v>
      </c>
      <c r="HQ54" s="4">
        <v>0</v>
      </c>
      <c r="HR54" s="4"/>
      <c r="HS54" s="4">
        <v>4600</v>
      </c>
      <c r="HT54" s="4" t="s">
        <v>49</v>
      </c>
      <c r="HU54" s="4">
        <v>0</v>
      </c>
      <c r="HV54" s="4">
        <v>0</v>
      </c>
      <c r="HW54" s="4">
        <v>0</v>
      </c>
      <c r="HX54" s="4">
        <v>0</v>
      </c>
      <c r="HY54" s="4">
        <v>0</v>
      </c>
      <c r="HZ54" s="4">
        <v>0</v>
      </c>
      <c r="IA54" s="4">
        <v>0</v>
      </c>
      <c r="IB54" s="4">
        <v>0</v>
      </c>
      <c r="IC54" s="4">
        <v>0</v>
      </c>
      <c r="ID54" s="4">
        <v>0</v>
      </c>
      <c r="IE54" s="4">
        <v>0</v>
      </c>
      <c r="IF54" s="4">
        <v>0</v>
      </c>
      <c r="IG54" s="4">
        <v>0</v>
      </c>
      <c r="IH54" s="4"/>
      <c r="II54" s="4">
        <v>4600</v>
      </c>
      <c r="IJ54" s="4" t="s">
        <v>49</v>
      </c>
      <c r="IK54" s="4">
        <v>0</v>
      </c>
      <c r="IL54" s="4">
        <v>0</v>
      </c>
      <c r="IM54" s="4">
        <v>0</v>
      </c>
      <c r="IN54" s="4">
        <v>0</v>
      </c>
      <c r="IO54" s="4">
        <v>0</v>
      </c>
      <c r="IP54" s="4">
        <v>0</v>
      </c>
      <c r="IQ54" s="4">
        <v>0</v>
      </c>
      <c r="IR54" s="4">
        <v>0</v>
      </c>
      <c r="IS54" s="4">
        <v>0</v>
      </c>
      <c r="IT54" s="4">
        <v>0</v>
      </c>
      <c r="IU54" s="4">
        <v>0</v>
      </c>
      <c r="IV54" s="4">
        <v>0</v>
      </c>
      <c r="IW54" s="4">
        <v>0</v>
      </c>
      <c r="IX54" s="4"/>
      <c r="IY54" s="4">
        <v>4600</v>
      </c>
      <c r="IZ54" s="4" t="s">
        <v>49</v>
      </c>
      <c r="JA54" s="4">
        <v>0</v>
      </c>
      <c r="JB54" s="4">
        <v>0</v>
      </c>
      <c r="JC54" s="4">
        <v>0</v>
      </c>
      <c r="JD54" s="4">
        <v>0</v>
      </c>
      <c r="JE54" s="4">
        <v>0</v>
      </c>
      <c r="JF54" s="4">
        <v>0</v>
      </c>
      <c r="JG54" s="4">
        <v>0</v>
      </c>
      <c r="JH54" s="4">
        <v>0</v>
      </c>
      <c r="JI54" s="4">
        <v>0</v>
      </c>
      <c r="JJ54" s="4">
        <v>0</v>
      </c>
      <c r="JK54" s="4">
        <v>0</v>
      </c>
      <c r="JL54" s="4">
        <v>0</v>
      </c>
      <c r="JM54" s="4">
        <v>0</v>
      </c>
      <c r="JN54" s="4"/>
      <c r="JO54" s="4">
        <v>4600</v>
      </c>
      <c r="JP54" s="4" t="s">
        <v>49</v>
      </c>
      <c r="JQ54" s="4">
        <v>0</v>
      </c>
      <c r="JR54" s="4">
        <v>0</v>
      </c>
      <c r="JS54" s="4">
        <v>0</v>
      </c>
      <c r="JT54" s="4">
        <v>0</v>
      </c>
      <c r="JU54" s="4">
        <v>0</v>
      </c>
      <c r="JV54" s="4">
        <v>0</v>
      </c>
      <c r="JW54" s="4">
        <v>0</v>
      </c>
      <c r="JX54" s="4">
        <v>0</v>
      </c>
      <c r="JY54" s="4">
        <v>0</v>
      </c>
      <c r="JZ54" s="4">
        <v>0</v>
      </c>
      <c r="KA54" s="4">
        <v>0</v>
      </c>
      <c r="KB54" s="4">
        <v>0</v>
      </c>
      <c r="KC54" s="4">
        <v>0</v>
      </c>
      <c r="KD54" s="4"/>
      <c r="KE54" s="4">
        <v>4600</v>
      </c>
      <c r="KF54" s="4" t="s">
        <v>49</v>
      </c>
      <c r="KG54" s="4">
        <v>0</v>
      </c>
      <c r="KH54" s="4">
        <v>0</v>
      </c>
      <c r="KI54" s="4">
        <v>0</v>
      </c>
      <c r="KJ54" s="4">
        <v>0</v>
      </c>
      <c r="KK54" s="4">
        <v>0</v>
      </c>
      <c r="KL54" s="4">
        <v>0</v>
      </c>
      <c r="KM54" s="4">
        <v>0</v>
      </c>
      <c r="KN54" s="4">
        <v>0</v>
      </c>
      <c r="KO54" s="4">
        <v>0</v>
      </c>
      <c r="KP54" s="4">
        <v>0</v>
      </c>
      <c r="KQ54" s="4">
        <v>0</v>
      </c>
      <c r="KR54" s="4">
        <v>0</v>
      </c>
      <c r="KS54" s="4">
        <v>0</v>
      </c>
      <c r="KT54" s="4"/>
      <c r="KU54" s="4">
        <v>4600</v>
      </c>
      <c r="KV54" s="4" t="s">
        <v>49</v>
      </c>
      <c r="KW54" s="4">
        <v>0</v>
      </c>
      <c r="KX54" s="4">
        <v>0</v>
      </c>
      <c r="KY54" s="4">
        <v>0</v>
      </c>
      <c r="KZ54" s="4">
        <v>0</v>
      </c>
      <c r="LA54" s="4">
        <v>0</v>
      </c>
      <c r="LB54" s="4">
        <v>0</v>
      </c>
      <c r="LC54" s="4">
        <v>0</v>
      </c>
      <c r="LD54" s="4">
        <v>0</v>
      </c>
      <c r="LE54" s="4">
        <v>0</v>
      </c>
      <c r="LF54" s="4">
        <v>0</v>
      </c>
      <c r="LG54" s="4">
        <v>0</v>
      </c>
      <c r="LH54" s="4">
        <v>0</v>
      </c>
      <c r="LI54" s="4">
        <v>0</v>
      </c>
      <c r="LJ54" s="4"/>
      <c r="LK54" s="4">
        <v>4600</v>
      </c>
      <c r="LL54" s="4" t="s">
        <v>49</v>
      </c>
      <c r="LM54" s="4">
        <v>0</v>
      </c>
      <c r="LN54" s="4">
        <v>0</v>
      </c>
      <c r="LO54" s="4">
        <v>0</v>
      </c>
      <c r="LP54" s="4">
        <v>0</v>
      </c>
      <c r="LQ54" s="4">
        <v>0</v>
      </c>
      <c r="LR54" s="4">
        <v>0</v>
      </c>
      <c r="LS54" s="4">
        <v>0</v>
      </c>
      <c r="LT54" s="4">
        <v>0</v>
      </c>
      <c r="LU54" s="4">
        <v>0</v>
      </c>
      <c r="LV54" s="4">
        <v>0</v>
      </c>
      <c r="LW54" s="4">
        <v>0</v>
      </c>
      <c r="LX54" s="4">
        <v>0</v>
      </c>
      <c r="LY54" s="4">
        <v>0</v>
      </c>
      <c r="LZ54" s="4"/>
      <c r="MA54" s="4">
        <v>4600</v>
      </c>
      <c r="MB54" s="4" t="s">
        <v>49</v>
      </c>
      <c r="MC54" s="4">
        <v>0</v>
      </c>
      <c r="MD54" s="4">
        <v>0</v>
      </c>
      <c r="ME54" s="4">
        <v>0</v>
      </c>
      <c r="MF54" s="4">
        <v>0</v>
      </c>
      <c r="MG54" s="4">
        <v>0</v>
      </c>
      <c r="MH54" s="4">
        <v>0</v>
      </c>
      <c r="MI54" s="4">
        <v>0</v>
      </c>
      <c r="MJ54" s="4">
        <v>0</v>
      </c>
      <c r="MK54" s="4">
        <v>0</v>
      </c>
      <c r="ML54" s="4">
        <v>0</v>
      </c>
      <c r="MM54" s="4">
        <v>0</v>
      </c>
      <c r="MN54" s="4">
        <v>0</v>
      </c>
      <c r="MO54" s="4">
        <v>0</v>
      </c>
      <c r="MP54" s="4"/>
      <c r="MQ54" s="4">
        <v>4600</v>
      </c>
      <c r="MR54" s="4" t="s">
        <v>49</v>
      </c>
      <c r="MS54" s="4">
        <v>0</v>
      </c>
      <c r="MT54" s="4">
        <v>0</v>
      </c>
      <c r="MU54" s="4">
        <v>0</v>
      </c>
      <c r="MV54" s="4">
        <v>0</v>
      </c>
      <c r="MW54" s="4">
        <v>0</v>
      </c>
      <c r="MX54" s="4">
        <v>0</v>
      </c>
      <c r="MY54" s="4">
        <v>0</v>
      </c>
      <c r="MZ54" s="4">
        <v>0</v>
      </c>
      <c r="NA54" s="4">
        <v>0</v>
      </c>
      <c r="NB54" s="4">
        <v>0</v>
      </c>
      <c r="NC54" s="4">
        <v>0</v>
      </c>
      <c r="ND54" s="4">
        <v>0</v>
      </c>
      <c r="NE54" s="4">
        <v>0</v>
      </c>
      <c r="NF54" s="4"/>
      <c r="NG54" s="4">
        <v>4600</v>
      </c>
      <c r="NH54" s="4" t="s">
        <v>49</v>
      </c>
      <c r="NI54" s="4">
        <v>0</v>
      </c>
      <c r="NJ54" s="4">
        <v>0</v>
      </c>
      <c r="NK54" s="4">
        <v>0</v>
      </c>
      <c r="NL54" s="4">
        <v>0</v>
      </c>
      <c r="NM54" s="4">
        <v>0</v>
      </c>
      <c r="NN54" s="4">
        <v>0</v>
      </c>
      <c r="NO54" s="4">
        <v>0</v>
      </c>
      <c r="NP54" s="4">
        <v>0</v>
      </c>
      <c r="NQ54" s="4">
        <v>0</v>
      </c>
      <c r="NR54" s="4">
        <v>0</v>
      </c>
      <c r="NS54" s="4">
        <v>0</v>
      </c>
      <c r="NT54" s="4">
        <v>0</v>
      </c>
      <c r="NU54" s="4">
        <v>0</v>
      </c>
    </row>
    <row r="55" spans="2:385" x14ac:dyDescent="0.2">
      <c r="B55">
        <f t="shared" si="48"/>
        <v>45</v>
      </c>
      <c r="C55" s="4">
        <v>4700</v>
      </c>
      <c r="D55" s="4" t="s">
        <v>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/>
      <c r="S55" s="4">
        <v>4700</v>
      </c>
      <c r="T55" s="4" t="s">
        <v>7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/>
      <c r="AI55" s="4">
        <v>4700</v>
      </c>
      <c r="AJ55" s="4" t="s">
        <v>7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/>
      <c r="AY55" s="4">
        <v>4700</v>
      </c>
      <c r="AZ55" s="4" t="s">
        <v>7</v>
      </c>
      <c r="BA55" s="4">
        <v>300</v>
      </c>
      <c r="BB55" s="4">
        <v>162.30000000000001</v>
      </c>
      <c r="BC55" s="4">
        <v>101</v>
      </c>
      <c r="BD55" s="4">
        <v>18.3</v>
      </c>
      <c r="BE55" s="4">
        <v>86</v>
      </c>
      <c r="BF55" s="4">
        <v>232.4</v>
      </c>
      <c r="BG55" s="4">
        <v>75</v>
      </c>
      <c r="BH55" s="4">
        <v>75</v>
      </c>
      <c r="BI55" s="4">
        <v>0</v>
      </c>
      <c r="BJ55" s="4">
        <v>0</v>
      </c>
      <c r="BK55" s="4">
        <v>0</v>
      </c>
      <c r="BL55" s="4">
        <v>0</v>
      </c>
      <c r="BM55" s="4">
        <v>1050</v>
      </c>
      <c r="BN55" s="4"/>
      <c r="BO55" s="4">
        <v>4700</v>
      </c>
      <c r="BP55" s="4" t="s">
        <v>7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/>
      <c r="CE55" s="4">
        <v>4700</v>
      </c>
      <c r="CF55" s="4" t="s">
        <v>7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/>
      <c r="CU55" s="4">
        <v>4700</v>
      </c>
      <c r="CV55" s="4" t="s">
        <v>7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/>
      <c r="DK55" s="4">
        <v>4700</v>
      </c>
      <c r="DL55" s="4" t="s">
        <v>7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/>
      <c r="EA55" s="4">
        <v>4700</v>
      </c>
      <c r="EB55" s="4" t="s">
        <v>7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/>
      <c r="EQ55" s="4">
        <v>4700</v>
      </c>
      <c r="ER55" s="4" t="s">
        <v>7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/>
      <c r="FG55" s="4">
        <v>4700</v>
      </c>
      <c r="FH55" s="4" t="s">
        <v>7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/>
      <c r="FW55" s="4">
        <v>4700</v>
      </c>
      <c r="FX55" s="4" t="s">
        <v>7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 s="4">
        <v>0</v>
      </c>
      <c r="GE55" s="4">
        <v>0</v>
      </c>
      <c r="GF55" s="4">
        <v>0</v>
      </c>
      <c r="GG55" s="4">
        <v>0</v>
      </c>
      <c r="GH55" s="4">
        <v>0</v>
      </c>
      <c r="GI55" s="4">
        <v>0</v>
      </c>
      <c r="GJ55" s="4">
        <v>0</v>
      </c>
      <c r="GK55" s="4">
        <v>0</v>
      </c>
      <c r="GL55" s="4"/>
      <c r="GM55" s="4">
        <v>4700</v>
      </c>
      <c r="GN55" s="4" t="s">
        <v>7</v>
      </c>
      <c r="GO55" s="4">
        <v>0</v>
      </c>
      <c r="GP55" s="4">
        <v>0</v>
      </c>
      <c r="GQ55" s="4">
        <v>0</v>
      </c>
      <c r="GR55" s="4">
        <v>0</v>
      </c>
      <c r="GS55" s="4">
        <v>0</v>
      </c>
      <c r="GT55" s="4">
        <v>0</v>
      </c>
      <c r="GU55" s="4">
        <v>0</v>
      </c>
      <c r="GV55" s="4">
        <v>0</v>
      </c>
      <c r="GW55" s="4">
        <v>0</v>
      </c>
      <c r="GX55" s="4">
        <v>0</v>
      </c>
      <c r="GY55" s="4">
        <v>0</v>
      </c>
      <c r="GZ55" s="4">
        <v>0</v>
      </c>
      <c r="HA55" s="4">
        <v>0</v>
      </c>
      <c r="HB55" s="4"/>
      <c r="HC55" s="4">
        <v>4700</v>
      </c>
      <c r="HD55" s="4" t="s">
        <v>7</v>
      </c>
      <c r="HE55" s="4">
        <v>0</v>
      </c>
      <c r="HF55" s="4">
        <v>0</v>
      </c>
      <c r="HG55" s="4">
        <v>0</v>
      </c>
      <c r="HH55" s="4">
        <v>0</v>
      </c>
      <c r="HI55" s="4">
        <v>0</v>
      </c>
      <c r="HJ55" s="4">
        <v>0</v>
      </c>
      <c r="HK55" s="4">
        <v>0</v>
      </c>
      <c r="HL55" s="4">
        <v>0</v>
      </c>
      <c r="HM55" s="4">
        <v>0</v>
      </c>
      <c r="HN55" s="4">
        <v>0</v>
      </c>
      <c r="HO55" s="4">
        <v>0</v>
      </c>
      <c r="HP55" s="4">
        <v>0</v>
      </c>
      <c r="HQ55" s="4">
        <v>0</v>
      </c>
      <c r="HR55" s="4"/>
      <c r="HS55" s="4">
        <v>4700</v>
      </c>
      <c r="HT55" s="4" t="s">
        <v>7</v>
      </c>
      <c r="HU55" s="4">
        <v>0</v>
      </c>
      <c r="HV55" s="4">
        <v>0</v>
      </c>
      <c r="HW55" s="4">
        <v>0</v>
      </c>
      <c r="HX55" s="4">
        <v>0</v>
      </c>
      <c r="HY55" s="4">
        <v>0</v>
      </c>
      <c r="HZ55" s="4">
        <v>0</v>
      </c>
      <c r="IA55" s="4">
        <v>0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4">
        <v>0</v>
      </c>
      <c r="IH55" s="4"/>
      <c r="II55" s="4">
        <v>4700</v>
      </c>
      <c r="IJ55" s="4" t="s">
        <v>7</v>
      </c>
      <c r="IK55" s="4">
        <v>0</v>
      </c>
      <c r="IL55" s="4">
        <v>0</v>
      </c>
      <c r="IM55" s="4">
        <v>0</v>
      </c>
      <c r="IN55" s="4">
        <v>0</v>
      </c>
      <c r="IO55" s="4">
        <v>0</v>
      </c>
      <c r="IP55" s="4">
        <v>662</v>
      </c>
      <c r="IQ55" s="4">
        <v>0</v>
      </c>
      <c r="IR55" s="4">
        <v>0</v>
      </c>
      <c r="IS55" s="4">
        <v>0</v>
      </c>
      <c r="IT55" s="4">
        <v>0</v>
      </c>
      <c r="IU55" s="4">
        <v>0</v>
      </c>
      <c r="IV55" s="4">
        <v>0</v>
      </c>
      <c r="IW55" s="4">
        <v>662</v>
      </c>
      <c r="IX55" s="4"/>
      <c r="IY55" s="4">
        <v>4700</v>
      </c>
      <c r="IZ55" s="4" t="s">
        <v>7</v>
      </c>
      <c r="JA55" s="4">
        <v>0</v>
      </c>
      <c r="JB55" s="4">
        <v>0</v>
      </c>
      <c r="JC55" s="4">
        <v>0</v>
      </c>
      <c r="JD55" s="4">
        <v>0</v>
      </c>
      <c r="JE55" s="4">
        <v>0</v>
      </c>
      <c r="JF55" s="4">
        <v>0</v>
      </c>
      <c r="JG55" s="4">
        <v>0</v>
      </c>
      <c r="JH55" s="4">
        <v>0</v>
      </c>
      <c r="JI55" s="4">
        <v>0</v>
      </c>
      <c r="JJ55" s="4">
        <v>0</v>
      </c>
      <c r="JK55" s="4">
        <v>0</v>
      </c>
      <c r="JL55" s="4">
        <v>0</v>
      </c>
      <c r="JM55" s="4">
        <v>0</v>
      </c>
      <c r="JN55" s="4"/>
      <c r="JO55" s="4">
        <v>4700</v>
      </c>
      <c r="JP55" s="4" t="s">
        <v>7</v>
      </c>
      <c r="JQ55" s="4">
        <v>0</v>
      </c>
      <c r="JR55" s="4">
        <v>0</v>
      </c>
      <c r="JS55" s="4">
        <v>0</v>
      </c>
      <c r="JT55" s="4">
        <v>0</v>
      </c>
      <c r="JU55" s="4">
        <v>0</v>
      </c>
      <c r="JV55" s="4">
        <v>0</v>
      </c>
      <c r="JW55" s="4">
        <v>0</v>
      </c>
      <c r="JX55" s="4">
        <v>0</v>
      </c>
      <c r="JY55" s="4">
        <v>0</v>
      </c>
      <c r="JZ55" s="4">
        <v>0</v>
      </c>
      <c r="KA55" s="4">
        <v>0</v>
      </c>
      <c r="KB55" s="4">
        <v>0</v>
      </c>
      <c r="KC55" s="4">
        <v>0</v>
      </c>
      <c r="KD55" s="4"/>
      <c r="KE55" s="4">
        <v>4700</v>
      </c>
      <c r="KF55" s="4" t="s">
        <v>7</v>
      </c>
      <c r="KG55" s="4">
        <v>0</v>
      </c>
      <c r="KH55" s="4">
        <v>0</v>
      </c>
      <c r="KI55" s="4">
        <v>1000</v>
      </c>
      <c r="KJ55" s="4">
        <v>0</v>
      </c>
      <c r="KK55" s="4">
        <v>0</v>
      </c>
      <c r="KL55" s="4">
        <v>0</v>
      </c>
      <c r="KM55" s="4">
        <v>0</v>
      </c>
      <c r="KN55" s="4">
        <v>0</v>
      </c>
      <c r="KO55" s="4">
        <v>0</v>
      </c>
      <c r="KP55" s="4">
        <v>0</v>
      </c>
      <c r="KQ55" s="4">
        <v>0</v>
      </c>
      <c r="KR55" s="4">
        <v>0</v>
      </c>
      <c r="KS55" s="4">
        <v>1000</v>
      </c>
      <c r="KT55" s="4"/>
      <c r="KU55" s="4">
        <v>4700</v>
      </c>
      <c r="KV55" s="4" t="s">
        <v>7</v>
      </c>
      <c r="KW55" s="4">
        <v>0</v>
      </c>
      <c r="KX55" s="4">
        <v>0</v>
      </c>
      <c r="KY55" s="4">
        <v>0</v>
      </c>
      <c r="KZ55" s="4">
        <v>0</v>
      </c>
      <c r="LA55" s="4">
        <v>0</v>
      </c>
      <c r="LB55" s="4">
        <v>0</v>
      </c>
      <c r="LC55" s="4">
        <v>0</v>
      </c>
      <c r="LD55" s="4">
        <v>0</v>
      </c>
      <c r="LE55" s="4">
        <v>0</v>
      </c>
      <c r="LF55" s="4">
        <v>0</v>
      </c>
      <c r="LG55" s="4">
        <v>0</v>
      </c>
      <c r="LH55" s="4">
        <v>0</v>
      </c>
      <c r="LI55" s="4">
        <v>0</v>
      </c>
      <c r="LJ55" s="4"/>
      <c r="LK55" s="4">
        <v>4700</v>
      </c>
      <c r="LL55" s="4" t="s">
        <v>7</v>
      </c>
      <c r="LM55" s="4">
        <v>0</v>
      </c>
      <c r="LN55" s="4">
        <v>0</v>
      </c>
      <c r="LO55" s="4">
        <v>0</v>
      </c>
      <c r="LP55" s="4">
        <v>0</v>
      </c>
      <c r="LQ55" s="4">
        <v>0</v>
      </c>
      <c r="LR55" s="4">
        <v>0</v>
      </c>
      <c r="LS55" s="4">
        <v>0</v>
      </c>
      <c r="LT55" s="4">
        <v>0</v>
      </c>
      <c r="LU55" s="4">
        <v>0</v>
      </c>
      <c r="LV55" s="4">
        <v>0</v>
      </c>
      <c r="LW55" s="4">
        <v>0</v>
      </c>
      <c r="LX55" s="4">
        <v>0</v>
      </c>
      <c r="LY55" s="4">
        <v>0</v>
      </c>
      <c r="LZ55" s="4"/>
      <c r="MA55" s="4">
        <v>4700</v>
      </c>
      <c r="MB55" s="4" t="s">
        <v>7</v>
      </c>
      <c r="MC55" s="4">
        <v>0</v>
      </c>
      <c r="MD55" s="4">
        <v>0</v>
      </c>
      <c r="ME55" s="4">
        <v>0</v>
      </c>
      <c r="MF55" s="4">
        <v>0</v>
      </c>
      <c r="MG55" s="4">
        <v>0</v>
      </c>
      <c r="MH55" s="4">
        <v>0</v>
      </c>
      <c r="MI55" s="4">
        <v>0</v>
      </c>
      <c r="MJ55" s="4">
        <v>0</v>
      </c>
      <c r="MK55" s="4">
        <v>0</v>
      </c>
      <c r="ML55" s="4">
        <v>0</v>
      </c>
      <c r="MM55" s="4">
        <v>0</v>
      </c>
      <c r="MN55" s="4">
        <v>0</v>
      </c>
      <c r="MO55" s="4">
        <v>0</v>
      </c>
      <c r="MP55" s="4"/>
      <c r="MQ55" s="4">
        <v>4700</v>
      </c>
      <c r="MR55" s="4" t="s">
        <v>7</v>
      </c>
      <c r="MS55" s="4">
        <v>0</v>
      </c>
      <c r="MT55" s="4">
        <v>1</v>
      </c>
      <c r="MU55" s="4">
        <v>0</v>
      </c>
      <c r="MV55" s="4">
        <v>0</v>
      </c>
      <c r="MW55" s="4">
        <v>0</v>
      </c>
      <c r="MX55" s="4">
        <v>0</v>
      </c>
      <c r="MY55" s="4">
        <v>0</v>
      </c>
      <c r="MZ55" s="4">
        <v>0</v>
      </c>
      <c r="NA55" s="4">
        <v>0</v>
      </c>
      <c r="NB55" s="4">
        <v>0</v>
      </c>
      <c r="NC55" s="4">
        <v>0</v>
      </c>
      <c r="ND55" s="4">
        <v>0</v>
      </c>
      <c r="NE55" s="4">
        <v>1</v>
      </c>
      <c r="NF55" s="4"/>
      <c r="NG55" s="4">
        <v>4700</v>
      </c>
      <c r="NH55" s="4" t="s">
        <v>7</v>
      </c>
      <c r="NI55" s="4">
        <v>0</v>
      </c>
      <c r="NJ55" s="4">
        <v>0</v>
      </c>
      <c r="NK55" s="4">
        <v>0</v>
      </c>
      <c r="NL55" s="4">
        <v>0</v>
      </c>
      <c r="NM55" s="4">
        <v>0</v>
      </c>
      <c r="NN55" s="4">
        <v>0</v>
      </c>
      <c r="NO55" s="4">
        <v>0</v>
      </c>
      <c r="NP55" s="4">
        <v>0</v>
      </c>
      <c r="NQ55" s="4">
        <v>0</v>
      </c>
      <c r="NR55" s="4">
        <v>0</v>
      </c>
      <c r="NS55" s="4">
        <v>0</v>
      </c>
      <c r="NT55" s="4">
        <v>0</v>
      </c>
      <c r="NU55" s="4">
        <v>0</v>
      </c>
    </row>
    <row r="56" spans="2:385" x14ac:dyDescent="0.2">
      <c r="B56">
        <f t="shared" si="48"/>
        <v>46</v>
      </c>
      <c r="C56" s="4">
        <v>4701</v>
      </c>
      <c r="D56" s="4" t="s">
        <v>8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/>
      <c r="S56" s="4">
        <v>4701</v>
      </c>
      <c r="T56" s="4" t="s">
        <v>8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/>
      <c r="AI56" s="4">
        <v>4701</v>
      </c>
      <c r="AJ56" s="4" t="s">
        <v>8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/>
      <c r="AY56" s="4">
        <v>4701</v>
      </c>
      <c r="AZ56" s="4" t="s">
        <v>8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/>
      <c r="BO56" s="4">
        <v>4701</v>
      </c>
      <c r="BP56" s="4" t="s">
        <v>8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/>
      <c r="CE56" s="4">
        <v>4701</v>
      </c>
      <c r="CF56" s="4" t="s">
        <v>8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/>
      <c r="CU56" s="4">
        <v>4701</v>
      </c>
      <c r="CV56" s="4" t="s">
        <v>8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/>
      <c r="DK56" s="4">
        <v>4701</v>
      </c>
      <c r="DL56" s="4" t="s">
        <v>8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/>
      <c r="EA56" s="4">
        <v>4701</v>
      </c>
      <c r="EB56" s="4" t="s">
        <v>8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/>
      <c r="EQ56" s="4">
        <v>4701</v>
      </c>
      <c r="ER56" s="4" t="s">
        <v>8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/>
      <c r="FG56" s="4">
        <v>4701</v>
      </c>
      <c r="FH56" s="4" t="s">
        <v>8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0</v>
      </c>
      <c r="FS56" s="4">
        <v>0</v>
      </c>
      <c r="FT56" s="4">
        <v>0</v>
      </c>
      <c r="FU56" s="4">
        <v>0</v>
      </c>
      <c r="FV56" s="4"/>
      <c r="FW56" s="4">
        <v>4701</v>
      </c>
      <c r="FX56" s="4" t="s">
        <v>8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 s="4">
        <v>0</v>
      </c>
      <c r="GE56" s="4">
        <v>0</v>
      </c>
      <c r="GF56" s="4">
        <v>0</v>
      </c>
      <c r="GG56" s="4">
        <v>0</v>
      </c>
      <c r="GH56" s="4">
        <v>0</v>
      </c>
      <c r="GI56" s="4">
        <v>0</v>
      </c>
      <c r="GJ56" s="4">
        <v>0</v>
      </c>
      <c r="GK56" s="4">
        <v>0</v>
      </c>
      <c r="GL56" s="4"/>
      <c r="GM56" s="4">
        <v>4701</v>
      </c>
      <c r="GN56" s="4" t="s">
        <v>8</v>
      </c>
      <c r="GO56" s="4">
        <v>0</v>
      </c>
      <c r="GP56" s="4">
        <v>0</v>
      </c>
      <c r="GQ56" s="4">
        <v>0</v>
      </c>
      <c r="GR56" s="4">
        <v>0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0</v>
      </c>
      <c r="GZ56" s="4">
        <v>0</v>
      </c>
      <c r="HA56" s="4">
        <v>0</v>
      </c>
      <c r="HB56" s="4"/>
      <c r="HC56" s="4">
        <v>4701</v>
      </c>
      <c r="HD56" s="4" t="s">
        <v>8</v>
      </c>
      <c r="HE56" s="4">
        <v>0</v>
      </c>
      <c r="HF56" s="4">
        <v>0</v>
      </c>
      <c r="HG56" s="4">
        <v>0</v>
      </c>
      <c r="HH56" s="4">
        <v>0</v>
      </c>
      <c r="HI56" s="4">
        <v>0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Q56" s="4">
        <v>0</v>
      </c>
      <c r="HR56" s="4"/>
      <c r="HS56" s="4">
        <v>4701</v>
      </c>
      <c r="HT56" s="4" t="s">
        <v>8</v>
      </c>
      <c r="HU56" s="4">
        <v>0</v>
      </c>
      <c r="HV56" s="4">
        <v>0</v>
      </c>
      <c r="HW56" s="4">
        <v>0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/>
      <c r="II56" s="4">
        <v>4701</v>
      </c>
      <c r="IJ56" s="4" t="s">
        <v>8</v>
      </c>
      <c r="IK56" s="4">
        <v>0</v>
      </c>
      <c r="IL56" s="4">
        <v>0</v>
      </c>
      <c r="IM56" s="4">
        <v>0</v>
      </c>
      <c r="IN56" s="4">
        <v>0</v>
      </c>
      <c r="IO56" s="4">
        <v>0</v>
      </c>
      <c r="IP56" s="4">
        <v>0</v>
      </c>
      <c r="IQ56" s="4">
        <v>0</v>
      </c>
      <c r="IR56" s="4">
        <v>0</v>
      </c>
      <c r="IS56" s="4">
        <v>0</v>
      </c>
      <c r="IT56" s="4">
        <v>0</v>
      </c>
      <c r="IU56" s="4">
        <v>0</v>
      </c>
      <c r="IV56" s="4">
        <v>0</v>
      </c>
      <c r="IW56" s="4">
        <v>0</v>
      </c>
      <c r="IX56" s="4"/>
      <c r="IY56" s="4">
        <v>4701</v>
      </c>
      <c r="IZ56" s="4" t="s">
        <v>8</v>
      </c>
      <c r="JA56" s="4">
        <v>0</v>
      </c>
      <c r="JB56" s="4">
        <v>0</v>
      </c>
      <c r="JC56" s="4">
        <v>0</v>
      </c>
      <c r="JD56" s="4">
        <v>0</v>
      </c>
      <c r="JE56" s="4">
        <v>0</v>
      </c>
      <c r="JF56" s="4">
        <v>0</v>
      </c>
      <c r="JG56" s="4">
        <v>0</v>
      </c>
      <c r="JH56" s="4">
        <v>0</v>
      </c>
      <c r="JI56" s="4">
        <v>0</v>
      </c>
      <c r="JJ56" s="4">
        <v>0</v>
      </c>
      <c r="JK56" s="4">
        <v>0</v>
      </c>
      <c r="JL56" s="4">
        <v>0</v>
      </c>
      <c r="JM56" s="4">
        <v>0</v>
      </c>
      <c r="JN56" s="4"/>
      <c r="JO56" s="4">
        <v>4701</v>
      </c>
      <c r="JP56" s="4" t="s">
        <v>8</v>
      </c>
      <c r="JQ56" s="4">
        <v>0</v>
      </c>
      <c r="JR56" s="4">
        <v>0</v>
      </c>
      <c r="JS56" s="4">
        <v>0</v>
      </c>
      <c r="JT56" s="4">
        <v>0</v>
      </c>
      <c r="JU56" s="4">
        <v>0</v>
      </c>
      <c r="JV56" s="4">
        <v>0</v>
      </c>
      <c r="JW56" s="4">
        <v>0</v>
      </c>
      <c r="JX56" s="4">
        <v>0</v>
      </c>
      <c r="JY56" s="4">
        <v>0</v>
      </c>
      <c r="JZ56" s="4">
        <v>0</v>
      </c>
      <c r="KA56" s="4">
        <v>0</v>
      </c>
      <c r="KB56" s="4">
        <v>0</v>
      </c>
      <c r="KC56" s="4">
        <v>0</v>
      </c>
      <c r="KD56" s="4"/>
      <c r="KE56" s="4">
        <v>4701</v>
      </c>
      <c r="KF56" s="4" t="s">
        <v>8</v>
      </c>
      <c r="KG56" s="4">
        <v>0</v>
      </c>
      <c r="KH56" s="4">
        <v>0</v>
      </c>
      <c r="KI56" s="4">
        <v>0</v>
      </c>
      <c r="KJ56" s="4">
        <v>0</v>
      </c>
      <c r="KK56" s="4">
        <v>0</v>
      </c>
      <c r="KL56" s="4">
        <v>0</v>
      </c>
      <c r="KM56" s="4">
        <v>0</v>
      </c>
      <c r="KN56" s="4">
        <v>0</v>
      </c>
      <c r="KO56" s="4">
        <v>0</v>
      </c>
      <c r="KP56" s="4">
        <v>0</v>
      </c>
      <c r="KQ56" s="4">
        <v>0</v>
      </c>
      <c r="KR56" s="4">
        <v>0</v>
      </c>
      <c r="KS56" s="4">
        <v>0</v>
      </c>
      <c r="KT56" s="4"/>
      <c r="KU56" s="4">
        <v>4701</v>
      </c>
      <c r="KV56" s="4" t="s">
        <v>8</v>
      </c>
      <c r="KW56" s="4">
        <v>0</v>
      </c>
      <c r="KX56" s="4">
        <v>0</v>
      </c>
      <c r="KY56" s="4">
        <v>0</v>
      </c>
      <c r="KZ56" s="4">
        <v>0</v>
      </c>
      <c r="LA56" s="4">
        <v>0</v>
      </c>
      <c r="LB56" s="4">
        <v>0</v>
      </c>
      <c r="LC56" s="4">
        <v>0</v>
      </c>
      <c r="LD56" s="4">
        <v>0</v>
      </c>
      <c r="LE56" s="4">
        <v>0</v>
      </c>
      <c r="LF56" s="4">
        <v>0</v>
      </c>
      <c r="LG56" s="4">
        <v>0</v>
      </c>
      <c r="LH56" s="4">
        <v>0</v>
      </c>
      <c r="LI56" s="4">
        <v>0</v>
      </c>
      <c r="LJ56" s="4"/>
      <c r="LK56" s="4">
        <v>4701</v>
      </c>
      <c r="LL56" s="4" t="s">
        <v>8</v>
      </c>
      <c r="LM56" s="4">
        <v>0</v>
      </c>
      <c r="LN56" s="4">
        <v>0</v>
      </c>
      <c r="LO56" s="4">
        <v>0</v>
      </c>
      <c r="LP56" s="4">
        <v>0</v>
      </c>
      <c r="LQ56" s="4">
        <v>0</v>
      </c>
      <c r="LR56" s="4">
        <v>0</v>
      </c>
      <c r="LS56" s="4">
        <v>0</v>
      </c>
      <c r="LT56" s="4">
        <v>0</v>
      </c>
      <c r="LU56" s="4">
        <v>0</v>
      </c>
      <c r="LV56" s="4">
        <v>0</v>
      </c>
      <c r="LW56" s="4">
        <v>0</v>
      </c>
      <c r="LX56" s="4">
        <v>0</v>
      </c>
      <c r="LY56" s="4">
        <v>0</v>
      </c>
      <c r="LZ56" s="4"/>
      <c r="MA56" s="4">
        <v>4701</v>
      </c>
      <c r="MB56" s="4" t="s">
        <v>8</v>
      </c>
      <c r="MC56" s="4">
        <v>0</v>
      </c>
      <c r="MD56" s="4">
        <v>0</v>
      </c>
      <c r="ME56" s="4">
        <v>0</v>
      </c>
      <c r="MF56" s="4">
        <v>0</v>
      </c>
      <c r="MG56" s="4">
        <v>0</v>
      </c>
      <c r="MH56" s="4">
        <v>0</v>
      </c>
      <c r="MI56" s="4">
        <v>0</v>
      </c>
      <c r="MJ56" s="4">
        <v>0</v>
      </c>
      <c r="MK56" s="4">
        <v>0</v>
      </c>
      <c r="ML56" s="4">
        <v>0</v>
      </c>
      <c r="MM56" s="4">
        <v>0</v>
      </c>
      <c r="MN56" s="4">
        <v>0</v>
      </c>
      <c r="MO56" s="4">
        <v>0</v>
      </c>
      <c r="MP56" s="4"/>
      <c r="MQ56" s="4">
        <v>4701</v>
      </c>
      <c r="MR56" s="4" t="s">
        <v>8</v>
      </c>
      <c r="MS56" s="4">
        <v>7482.94</v>
      </c>
      <c r="MT56" s="4">
        <v>0</v>
      </c>
      <c r="MU56" s="4">
        <v>1800</v>
      </c>
      <c r="MV56" s="4">
        <v>0</v>
      </c>
      <c r="MW56" s="4">
        <v>0</v>
      </c>
      <c r="MX56" s="4">
        <v>0</v>
      </c>
      <c r="MY56" s="4">
        <v>0</v>
      </c>
      <c r="MZ56" s="4">
        <v>0</v>
      </c>
      <c r="NA56" s="4">
        <v>0</v>
      </c>
      <c r="NB56" s="4">
        <v>0</v>
      </c>
      <c r="NC56" s="4">
        <v>0</v>
      </c>
      <c r="ND56" s="4">
        <v>0</v>
      </c>
      <c r="NE56" s="4">
        <v>9282.94</v>
      </c>
      <c r="NF56" s="4"/>
      <c r="NG56" s="4">
        <v>4701</v>
      </c>
      <c r="NH56" s="4" t="s">
        <v>8</v>
      </c>
      <c r="NI56" s="4">
        <v>0</v>
      </c>
      <c r="NJ56" s="4">
        <v>0</v>
      </c>
      <c r="NK56" s="4">
        <v>0</v>
      </c>
      <c r="NL56" s="4">
        <v>0</v>
      </c>
      <c r="NM56" s="4">
        <v>0</v>
      </c>
      <c r="NN56" s="4">
        <v>0</v>
      </c>
      <c r="NO56" s="4">
        <v>0</v>
      </c>
      <c r="NP56" s="4">
        <v>0</v>
      </c>
      <c r="NQ56" s="4">
        <v>0</v>
      </c>
      <c r="NR56" s="4">
        <v>0</v>
      </c>
      <c r="NS56" s="4">
        <v>0</v>
      </c>
      <c r="NT56" s="4">
        <v>0</v>
      </c>
      <c r="NU56" s="4">
        <v>0</v>
      </c>
    </row>
    <row r="57" spans="2:385" x14ac:dyDescent="0.2">
      <c r="B57">
        <f t="shared" si="48"/>
        <v>47</v>
      </c>
      <c r="C57" s="4">
        <v>4702</v>
      </c>
      <c r="D57" s="4" t="s">
        <v>6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/>
      <c r="S57" s="4">
        <v>4702</v>
      </c>
      <c r="T57" s="4" t="s">
        <v>6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/>
      <c r="AI57" s="4">
        <v>4702</v>
      </c>
      <c r="AJ57" s="4" t="s">
        <v>6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/>
      <c r="AY57" s="4">
        <v>4702</v>
      </c>
      <c r="AZ57" s="4" t="s">
        <v>6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/>
      <c r="BO57" s="4">
        <v>4702</v>
      </c>
      <c r="BP57" s="4" t="s">
        <v>6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/>
      <c r="CE57" s="4">
        <v>4702</v>
      </c>
      <c r="CF57" s="4" t="s">
        <v>6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/>
      <c r="CU57" s="4">
        <v>4702</v>
      </c>
      <c r="CV57" s="4" t="s">
        <v>6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/>
      <c r="DK57" s="4">
        <v>4702</v>
      </c>
      <c r="DL57" s="4" t="s">
        <v>6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/>
      <c r="EA57" s="4">
        <v>4702</v>
      </c>
      <c r="EB57" s="4" t="s">
        <v>6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/>
      <c r="EQ57" s="4">
        <v>4702</v>
      </c>
      <c r="ER57" s="4" t="s">
        <v>6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/>
      <c r="FG57" s="4">
        <v>4702</v>
      </c>
      <c r="FH57" s="4" t="s">
        <v>6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/>
      <c r="FW57" s="4">
        <v>4702</v>
      </c>
      <c r="FX57" s="4" t="s">
        <v>6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0</v>
      </c>
      <c r="GL57" s="4"/>
      <c r="GM57" s="4">
        <v>4702</v>
      </c>
      <c r="GN57" s="4" t="s">
        <v>6</v>
      </c>
      <c r="GO57" s="4">
        <v>0</v>
      </c>
      <c r="GP57" s="4">
        <v>0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  <c r="GZ57" s="4">
        <v>0</v>
      </c>
      <c r="HA57" s="4">
        <v>0</v>
      </c>
      <c r="HB57" s="4"/>
      <c r="HC57" s="4">
        <v>4702</v>
      </c>
      <c r="HD57" s="4" t="s">
        <v>6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Q57" s="4">
        <v>0</v>
      </c>
      <c r="HR57" s="4"/>
      <c r="HS57" s="4">
        <v>4702</v>
      </c>
      <c r="HT57" s="4" t="s">
        <v>6</v>
      </c>
      <c r="HU57" s="4">
        <v>0</v>
      </c>
      <c r="HV57" s="4">
        <v>0</v>
      </c>
      <c r="HW57" s="4">
        <v>0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/>
      <c r="II57" s="4">
        <v>4702</v>
      </c>
      <c r="IJ57" s="4" t="s">
        <v>6</v>
      </c>
      <c r="IK57" s="4">
        <v>0</v>
      </c>
      <c r="IL57" s="4">
        <v>0</v>
      </c>
      <c r="IM57" s="4">
        <v>0</v>
      </c>
      <c r="IN57" s="4">
        <v>0</v>
      </c>
      <c r="IO57" s="4">
        <v>0</v>
      </c>
      <c r="IP57" s="4">
        <v>0</v>
      </c>
      <c r="IQ57" s="4">
        <v>0</v>
      </c>
      <c r="IR57" s="4">
        <v>0</v>
      </c>
      <c r="IS57" s="4">
        <v>0</v>
      </c>
      <c r="IT57" s="4">
        <v>0</v>
      </c>
      <c r="IU57" s="4">
        <v>0</v>
      </c>
      <c r="IV57" s="4">
        <v>0</v>
      </c>
      <c r="IW57" s="4">
        <v>0</v>
      </c>
      <c r="IX57" s="4"/>
      <c r="IY57" s="4">
        <v>4702</v>
      </c>
      <c r="IZ57" s="4" t="s">
        <v>6</v>
      </c>
      <c r="JA57" s="4">
        <v>0</v>
      </c>
      <c r="JB57" s="4">
        <v>0</v>
      </c>
      <c r="JC57" s="4">
        <v>0</v>
      </c>
      <c r="JD57" s="4">
        <v>0</v>
      </c>
      <c r="JE57" s="4">
        <v>0</v>
      </c>
      <c r="JF57" s="4">
        <v>0</v>
      </c>
      <c r="JG57" s="4">
        <v>0</v>
      </c>
      <c r="JH57" s="4">
        <v>0</v>
      </c>
      <c r="JI57" s="4">
        <v>0</v>
      </c>
      <c r="JJ57" s="4">
        <v>0</v>
      </c>
      <c r="JK57" s="4">
        <v>0</v>
      </c>
      <c r="JL57" s="4">
        <v>0</v>
      </c>
      <c r="JM57" s="4">
        <v>0</v>
      </c>
      <c r="JN57" s="4"/>
      <c r="JO57" s="4">
        <v>4702</v>
      </c>
      <c r="JP57" s="4" t="s">
        <v>6</v>
      </c>
      <c r="JQ57" s="4">
        <v>0</v>
      </c>
      <c r="JR57" s="4">
        <v>0</v>
      </c>
      <c r="JS57" s="4">
        <v>0</v>
      </c>
      <c r="JT57" s="4">
        <v>0</v>
      </c>
      <c r="JU57" s="4">
        <v>0</v>
      </c>
      <c r="JV57" s="4">
        <v>0</v>
      </c>
      <c r="JW57" s="4">
        <v>0</v>
      </c>
      <c r="JX57" s="4">
        <v>0</v>
      </c>
      <c r="JY57" s="4">
        <v>0</v>
      </c>
      <c r="JZ57" s="4">
        <v>0</v>
      </c>
      <c r="KA57" s="4">
        <v>0</v>
      </c>
      <c r="KB57" s="4">
        <v>0</v>
      </c>
      <c r="KC57" s="4">
        <v>0</v>
      </c>
      <c r="KD57" s="4"/>
      <c r="KE57" s="4">
        <v>4702</v>
      </c>
      <c r="KF57" s="4" t="s">
        <v>6</v>
      </c>
      <c r="KG57" s="4">
        <v>0</v>
      </c>
      <c r="KH57" s="4">
        <v>0</v>
      </c>
      <c r="KI57" s="4">
        <v>0</v>
      </c>
      <c r="KJ57" s="4">
        <v>0</v>
      </c>
      <c r="KK57" s="4">
        <v>0</v>
      </c>
      <c r="KL57" s="4">
        <v>0</v>
      </c>
      <c r="KM57" s="4">
        <v>0</v>
      </c>
      <c r="KN57" s="4">
        <v>0</v>
      </c>
      <c r="KO57" s="4">
        <v>0</v>
      </c>
      <c r="KP57" s="4">
        <v>0</v>
      </c>
      <c r="KQ57" s="4">
        <v>0</v>
      </c>
      <c r="KR57" s="4">
        <v>0</v>
      </c>
      <c r="KS57" s="4">
        <v>0</v>
      </c>
      <c r="KT57" s="4"/>
      <c r="KU57" s="4">
        <v>4702</v>
      </c>
      <c r="KV57" s="4" t="s">
        <v>6</v>
      </c>
      <c r="KW57" s="4">
        <v>0</v>
      </c>
      <c r="KX57" s="4">
        <v>0</v>
      </c>
      <c r="KY57" s="4">
        <v>0</v>
      </c>
      <c r="KZ57" s="4">
        <v>0</v>
      </c>
      <c r="LA57" s="4">
        <v>0</v>
      </c>
      <c r="LB57" s="4">
        <v>0</v>
      </c>
      <c r="LC57" s="4">
        <v>0</v>
      </c>
      <c r="LD57" s="4">
        <v>0</v>
      </c>
      <c r="LE57" s="4">
        <v>0</v>
      </c>
      <c r="LF57" s="4">
        <v>0</v>
      </c>
      <c r="LG57" s="4">
        <v>0</v>
      </c>
      <c r="LH57" s="4">
        <v>0</v>
      </c>
      <c r="LI57" s="4">
        <v>0</v>
      </c>
      <c r="LJ57" s="4"/>
      <c r="LK57" s="4">
        <v>4702</v>
      </c>
      <c r="LL57" s="4" t="s">
        <v>6</v>
      </c>
      <c r="LM57" s="4">
        <v>0</v>
      </c>
      <c r="LN57" s="4">
        <v>0</v>
      </c>
      <c r="LO57" s="4">
        <v>0</v>
      </c>
      <c r="LP57" s="4">
        <v>0</v>
      </c>
      <c r="LQ57" s="4">
        <v>0</v>
      </c>
      <c r="LR57" s="4">
        <v>0</v>
      </c>
      <c r="LS57" s="4">
        <v>0</v>
      </c>
      <c r="LT57" s="4">
        <v>0</v>
      </c>
      <c r="LU57" s="4">
        <v>0</v>
      </c>
      <c r="LV57" s="4">
        <v>0</v>
      </c>
      <c r="LW57" s="4">
        <v>0</v>
      </c>
      <c r="LX57" s="4">
        <v>0</v>
      </c>
      <c r="LY57" s="4">
        <v>0</v>
      </c>
      <c r="LZ57" s="4"/>
      <c r="MA57" s="4">
        <v>4702</v>
      </c>
      <c r="MB57" s="4" t="s">
        <v>6</v>
      </c>
      <c r="MC57" s="4">
        <v>0</v>
      </c>
      <c r="MD57" s="4">
        <v>0</v>
      </c>
      <c r="ME57" s="4">
        <v>0</v>
      </c>
      <c r="MF57" s="4">
        <v>0</v>
      </c>
      <c r="MG57" s="4">
        <v>0</v>
      </c>
      <c r="MH57" s="4">
        <v>0</v>
      </c>
      <c r="MI57" s="4">
        <v>0</v>
      </c>
      <c r="MJ57" s="4">
        <v>0</v>
      </c>
      <c r="MK57" s="4">
        <v>0</v>
      </c>
      <c r="ML57" s="4">
        <v>0</v>
      </c>
      <c r="MM57" s="4">
        <v>0</v>
      </c>
      <c r="MN57" s="4">
        <v>0</v>
      </c>
      <c r="MO57" s="4">
        <v>0</v>
      </c>
      <c r="MP57" s="4"/>
      <c r="MQ57" s="4">
        <v>4702</v>
      </c>
      <c r="MR57" s="4" t="s">
        <v>6</v>
      </c>
      <c r="MS57" s="4">
        <v>0</v>
      </c>
      <c r="MT57" s="4">
        <v>0</v>
      </c>
      <c r="MU57" s="4">
        <v>0</v>
      </c>
      <c r="MV57" s="4">
        <v>0</v>
      </c>
      <c r="MW57" s="4">
        <v>0</v>
      </c>
      <c r="MX57" s="4">
        <v>0</v>
      </c>
      <c r="MY57" s="4">
        <v>0</v>
      </c>
      <c r="MZ57" s="4">
        <v>0</v>
      </c>
      <c r="NA57" s="4">
        <v>0</v>
      </c>
      <c r="NB57" s="4">
        <v>0</v>
      </c>
      <c r="NC57" s="4">
        <v>0</v>
      </c>
      <c r="ND57" s="4">
        <v>0</v>
      </c>
      <c r="NE57" s="4">
        <v>0</v>
      </c>
      <c r="NF57" s="4"/>
      <c r="NG57" s="4">
        <v>4702</v>
      </c>
      <c r="NH57" s="4" t="s">
        <v>6</v>
      </c>
      <c r="NI57" s="4">
        <v>0</v>
      </c>
      <c r="NJ57" s="4">
        <v>0</v>
      </c>
      <c r="NK57" s="4">
        <v>0</v>
      </c>
      <c r="NL57" s="4">
        <v>0</v>
      </c>
      <c r="NM57" s="4">
        <v>0</v>
      </c>
      <c r="NN57" s="4">
        <v>0</v>
      </c>
      <c r="NO57" s="4">
        <v>0</v>
      </c>
      <c r="NP57" s="4">
        <v>0</v>
      </c>
      <c r="NQ57" s="4">
        <v>0</v>
      </c>
      <c r="NR57" s="4">
        <v>0</v>
      </c>
      <c r="NS57" s="4">
        <v>0</v>
      </c>
      <c r="NT57" s="4">
        <v>0</v>
      </c>
      <c r="NU57" s="4">
        <v>0</v>
      </c>
    </row>
    <row r="58" spans="2:385" x14ac:dyDescent="0.2">
      <c r="B58">
        <f t="shared" si="48"/>
        <v>48</v>
      </c>
      <c r="C58" s="4">
        <v>4800</v>
      </c>
      <c r="D58" s="4" t="s">
        <v>50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/>
      <c r="S58" s="4">
        <v>4800</v>
      </c>
      <c r="T58" s="4" t="s">
        <v>50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/>
      <c r="AI58" s="4">
        <v>4800</v>
      </c>
      <c r="AJ58" s="4" t="s">
        <v>50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500</v>
      </c>
      <c r="AR58" s="4">
        <v>345</v>
      </c>
      <c r="AS58" s="4">
        <v>0</v>
      </c>
      <c r="AT58" s="4">
        <v>0</v>
      </c>
      <c r="AU58" s="4">
        <v>0</v>
      </c>
      <c r="AV58" s="4">
        <v>0</v>
      </c>
      <c r="AW58" s="4">
        <v>845</v>
      </c>
      <c r="AX58" s="4"/>
      <c r="AY58" s="4">
        <v>4800</v>
      </c>
      <c r="AZ58" s="4" t="s">
        <v>50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/>
      <c r="BO58" s="4">
        <v>4800</v>
      </c>
      <c r="BP58" s="4" t="s">
        <v>50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/>
      <c r="CE58" s="4">
        <v>4800</v>
      </c>
      <c r="CF58" s="4" t="s">
        <v>50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104.29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104.29</v>
      </c>
      <c r="CT58" s="4"/>
      <c r="CU58" s="4">
        <v>4800</v>
      </c>
      <c r="CV58" s="4" t="s">
        <v>50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/>
      <c r="DK58" s="4">
        <v>4800</v>
      </c>
      <c r="DL58" s="4" t="s">
        <v>50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/>
      <c r="EA58" s="4">
        <v>4800</v>
      </c>
      <c r="EB58" s="4" t="s">
        <v>50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/>
      <c r="EQ58" s="4">
        <v>4800</v>
      </c>
      <c r="ER58" s="4" t="s">
        <v>50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/>
      <c r="FG58" s="4">
        <v>4800</v>
      </c>
      <c r="FH58" s="4" t="s">
        <v>50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/>
      <c r="FW58" s="4">
        <v>4800</v>
      </c>
      <c r="FX58" s="4" t="s">
        <v>50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0</v>
      </c>
      <c r="GL58" s="4"/>
      <c r="GM58" s="4">
        <v>4800</v>
      </c>
      <c r="GN58" s="4" t="s">
        <v>50</v>
      </c>
      <c r="GO58" s="4">
        <v>0</v>
      </c>
      <c r="GP58" s="4">
        <v>0</v>
      </c>
      <c r="GQ58" s="4">
        <v>0</v>
      </c>
      <c r="GR58" s="4">
        <v>0</v>
      </c>
      <c r="GS58" s="4">
        <v>0</v>
      </c>
      <c r="GT58" s="4">
        <v>0</v>
      </c>
      <c r="GU58" s="4">
        <v>0</v>
      </c>
      <c r="GV58" s="4">
        <v>0</v>
      </c>
      <c r="GW58" s="4">
        <v>0</v>
      </c>
      <c r="GX58" s="4">
        <v>0</v>
      </c>
      <c r="GY58" s="4">
        <v>0</v>
      </c>
      <c r="GZ58" s="4">
        <v>0</v>
      </c>
      <c r="HA58" s="4">
        <v>0</v>
      </c>
      <c r="HB58" s="4"/>
      <c r="HC58" s="4">
        <v>4800</v>
      </c>
      <c r="HD58" s="4" t="s">
        <v>50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Q58" s="4">
        <v>0</v>
      </c>
      <c r="HR58" s="4"/>
      <c r="HS58" s="4">
        <v>4800</v>
      </c>
      <c r="HT58" s="4" t="s">
        <v>50</v>
      </c>
      <c r="HU58" s="4">
        <v>0</v>
      </c>
      <c r="HV58" s="4">
        <v>0</v>
      </c>
      <c r="HW58" s="4">
        <v>0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/>
      <c r="II58" s="4">
        <v>4800</v>
      </c>
      <c r="IJ58" s="4" t="s">
        <v>50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P58" s="4">
        <v>0</v>
      </c>
      <c r="IQ58" s="4">
        <v>0</v>
      </c>
      <c r="IR58" s="4">
        <v>0</v>
      </c>
      <c r="IS58" s="4">
        <v>0</v>
      </c>
      <c r="IT58" s="4">
        <v>0</v>
      </c>
      <c r="IU58" s="4">
        <v>0</v>
      </c>
      <c r="IV58" s="4">
        <v>0</v>
      </c>
      <c r="IW58" s="4">
        <v>0</v>
      </c>
      <c r="IX58" s="4"/>
      <c r="IY58" s="4">
        <v>4800</v>
      </c>
      <c r="IZ58" s="4" t="s">
        <v>50</v>
      </c>
      <c r="JA58" s="4">
        <v>0</v>
      </c>
      <c r="JB58" s="4">
        <v>0</v>
      </c>
      <c r="JC58" s="4">
        <v>0</v>
      </c>
      <c r="JD58" s="4">
        <v>0</v>
      </c>
      <c r="JE58" s="4">
        <v>0</v>
      </c>
      <c r="JF58" s="4">
        <v>0</v>
      </c>
      <c r="JG58" s="4">
        <v>0</v>
      </c>
      <c r="JH58" s="4">
        <v>0</v>
      </c>
      <c r="JI58" s="4">
        <v>0</v>
      </c>
      <c r="JJ58" s="4">
        <v>0</v>
      </c>
      <c r="JK58" s="4">
        <v>0</v>
      </c>
      <c r="JL58" s="4">
        <v>0</v>
      </c>
      <c r="JM58" s="4">
        <v>0</v>
      </c>
      <c r="JN58" s="4"/>
      <c r="JO58" s="4">
        <v>4800</v>
      </c>
      <c r="JP58" s="4" t="s">
        <v>50</v>
      </c>
      <c r="JQ58" s="4">
        <v>0</v>
      </c>
      <c r="JR58" s="4">
        <v>0</v>
      </c>
      <c r="JS58" s="4">
        <v>0</v>
      </c>
      <c r="JT58" s="4">
        <v>0</v>
      </c>
      <c r="JU58" s="4">
        <v>0</v>
      </c>
      <c r="JV58" s="4">
        <v>0</v>
      </c>
      <c r="JW58" s="4">
        <v>0</v>
      </c>
      <c r="JX58" s="4">
        <v>0</v>
      </c>
      <c r="JY58" s="4">
        <v>0</v>
      </c>
      <c r="JZ58" s="4">
        <v>0</v>
      </c>
      <c r="KA58" s="4">
        <v>0</v>
      </c>
      <c r="KB58" s="4">
        <v>0</v>
      </c>
      <c r="KC58" s="4">
        <v>0</v>
      </c>
      <c r="KD58" s="4"/>
      <c r="KE58" s="4">
        <v>4800</v>
      </c>
      <c r="KF58" s="4" t="s">
        <v>50</v>
      </c>
      <c r="KG58" s="4">
        <v>0</v>
      </c>
      <c r="KH58" s="4">
        <v>0</v>
      </c>
      <c r="KI58" s="4">
        <v>0</v>
      </c>
      <c r="KJ58" s="4">
        <v>0</v>
      </c>
      <c r="KK58" s="4">
        <v>0</v>
      </c>
      <c r="KL58" s="4">
        <v>0</v>
      </c>
      <c r="KM58" s="4">
        <v>0</v>
      </c>
      <c r="KN58" s="4">
        <v>0</v>
      </c>
      <c r="KO58" s="4">
        <v>0</v>
      </c>
      <c r="KP58" s="4">
        <v>0</v>
      </c>
      <c r="KQ58" s="4">
        <v>0</v>
      </c>
      <c r="KR58" s="4">
        <v>0</v>
      </c>
      <c r="KS58" s="4">
        <v>0</v>
      </c>
      <c r="KT58" s="4"/>
      <c r="KU58" s="4">
        <v>4800</v>
      </c>
      <c r="KV58" s="4" t="s">
        <v>50</v>
      </c>
      <c r="KW58" s="4">
        <v>0</v>
      </c>
      <c r="KX58" s="4">
        <v>0</v>
      </c>
      <c r="KY58" s="4">
        <v>0</v>
      </c>
      <c r="KZ58" s="4">
        <v>0</v>
      </c>
      <c r="LA58" s="4">
        <v>0</v>
      </c>
      <c r="LB58" s="4">
        <v>0</v>
      </c>
      <c r="LC58" s="4">
        <v>0</v>
      </c>
      <c r="LD58" s="4">
        <v>0</v>
      </c>
      <c r="LE58" s="4">
        <v>0</v>
      </c>
      <c r="LF58" s="4">
        <v>0</v>
      </c>
      <c r="LG58" s="4">
        <v>0</v>
      </c>
      <c r="LH58" s="4">
        <v>0</v>
      </c>
      <c r="LI58" s="4">
        <v>0</v>
      </c>
      <c r="LJ58" s="4"/>
      <c r="LK58" s="4">
        <v>4800</v>
      </c>
      <c r="LL58" s="4" t="s">
        <v>50</v>
      </c>
      <c r="LM58" s="4">
        <v>0</v>
      </c>
      <c r="LN58" s="4">
        <v>0</v>
      </c>
      <c r="LO58" s="4">
        <v>0</v>
      </c>
      <c r="LP58" s="4">
        <v>0</v>
      </c>
      <c r="LQ58" s="4">
        <v>0</v>
      </c>
      <c r="LR58" s="4">
        <v>0</v>
      </c>
      <c r="LS58" s="4">
        <v>65.55</v>
      </c>
      <c r="LT58" s="4">
        <v>0</v>
      </c>
      <c r="LU58" s="4">
        <v>0</v>
      </c>
      <c r="LV58" s="4">
        <v>0</v>
      </c>
      <c r="LW58" s="4">
        <v>0</v>
      </c>
      <c r="LX58" s="4">
        <v>0</v>
      </c>
      <c r="LY58" s="4">
        <v>65.55</v>
      </c>
      <c r="LZ58" s="4"/>
      <c r="MA58" s="4">
        <v>4800</v>
      </c>
      <c r="MB58" s="4" t="s">
        <v>50</v>
      </c>
      <c r="MC58" s="4">
        <v>0</v>
      </c>
      <c r="MD58" s="4">
        <v>0</v>
      </c>
      <c r="ME58" s="4">
        <v>0</v>
      </c>
      <c r="MF58" s="4">
        <v>0</v>
      </c>
      <c r="MG58" s="4">
        <v>0</v>
      </c>
      <c r="MH58" s="4">
        <v>0</v>
      </c>
      <c r="MI58" s="4">
        <v>0</v>
      </c>
      <c r="MJ58" s="4">
        <v>0</v>
      </c>
      <c r="MK58" s="4">
        <v>0</v>
      </c>
      <c r="ML58" s="4">
        <v>0</v>
      </c>
      <c r="MM58" s="4">
        <v>0</v>
      </c>
      <c r="MN58" s="4">
        <v>0</v>
      </c>
      <c r="MO58" s="4">
        <v>0</v>
      </c>
      <c r="MP58" s="4"/>
      <c r="MQ58" s="4">
        <v>4800</v>
      </c>
      <c r="MR58" s="4" t="s">
        <v>50</v>
      </c>
      <c r="MS58" s="4">
        <v>0</v>
      </c>
      <c r="MT58" s="4">
        <v>0</v>
      </c>
      <c r="MU58" s="4">
        <v>0</v>
      </c>
      <c r="MV58" s="4">
        <v>0</v>
      </c>
      <c r="MW58" s="4">
        <v>0</v>
      </c>
      <c r="MX58" s="4">
        <v>0</v>
      </c>
      <c r="MY58" s="4">
        <v>0</v>
      </c>
      <c r="MZ58" s="4">
        <v>0</v>
      </c>
      <c r="NA58" s="4">
        <v>0</v>
      </c>
      <c r="NB58" s="4">
        <v>0</v>
      </c>
      <c r="NC58" s="4">
        <v>0</v>
      </c>
      <c r="ND58" s="4">
        <v>0</v>
      </c>
      <c r="NE58" s="4">
        <v>0</v>
      </c>
      <c r="NF58" s="4"/>
      <c r="NG58" s="4">
        <v>4800</v>
      </c>
      <c r="NH58" s="4" t="s">
        <v>50</v>
      </c>
      <c r="NI58" s="4">
        <v>0</v>
      </c>
      <c r="NJ58" s="4">
        <v>0</v>
      </c>
      <c r="NK58" s="4">
        <v>0</v>
      </c>
      <c r="NL58" s="4">
        <v>0</v>
      </c>
      <c r="NM58" s="4">
        <v>0</v>
      </c>
      <c r="NN58" s="4">
        <v>0</v>
      </c>
      <c r="NO58" s="4">
        <v>0</v>
      </c>
      <c r="NP58" s="4">
        <v>0</v>
      </c>
      <c r="NQ58" s="4">
        <v>0</v>
      </c>
      <c r="NR58" s="4">
        <v>0</v>
      </c>
      <c r="NS58" s="4">
        <v>0</v>
      </c>
      <c r="NT58" s="4">
        <v>0</v>
      </c>
      <c r="NU58" s="4">
        <v>0</v>
      </c>
    </row>
    <row r="59" spans="2:385" x14ac:dyDescent="0.2">
      <c r="B59">
        <f t="shared" si="48"/>
        <v>49</v>
      </c>
      <c r="C59" s="4" t="s">
        <v>2</v>
      </c>
      <c r="D59" s="4" t="s">
        <v>51</v>
      </c>
      <c r="E59" s="4">
        <v>23881.29</v>
      </c>
      <c r="F59" s="4">
        <v>21923</v>
      </c>
      <c r="G59" s="4">
        <v>25547</v>
      </c>
      <c r="H59" s="4">
        <v>26098</v>
      </c>
      <c r="I59" s="4">
        <v>24499</v>
      </c>
      <c r="J59" s="4">
        <v>32351</v>
      </c>
      <c r="K59" s="4">
        <v>23851</v>
      </c>
      <c r="L59" s="4">
        <v>19609</v>
      </c>
      <c r="M59" s="4">
        <v>0</v>
      </c>
      <c r="N59" s="4">
        <v>0</v>
      </c>
      <c r="O59" s="4">
        <v>0</v>
      </c>
      <c r="P59" s="4">
        <v>0</v>
      </c>
      <c r="Q59" s="4">
        <v>197759.29</v>
      </c>
      <c r="R59" s="4"/>
      <c r="S59" s="4" t="s">
        <v>2</v>
      </c>
      <c r="T59" s="4" t="s">
        <v>51</v>
      </c>
      <c r="U59" s="4">
        <v>18684.740000000002</v>
      </c>
      <c r="V59" s="4">
        <v>22586.51</v>
      </c>
      <c r="W59" s="4">
        <v>24998</v>
      </c>
      <c r="X59" s="4">
        <v>24632.45</v>
      </c>
      <c r="Y59" s="4">
        <v>15652</v>
      </c>
      <c r="Z59" s="4">
        <v>15957.5</v>
      </c>
      <c r="AA59" s="4">
        <v>20120</v>
      </c>
      <c r="AB59" s="4">
        <v>12456.26</v>
      </c>
      <c r="AC59" s="4">
        <v>0</v>
      </c>
      <c r="AD59" s="4">
        <v>0</v>
      </c>
      <c r="AE59" s="4">
        <v>0</v>
      </c>
      <c r="AF59" s="4">
        <v>0</v>
      </c>
      <c r="AG59" s="4">
        <v>155087.46</v>
      </c>
      <c r="AH59" s="4"/>
      <c r="AI59" s="4" t="s">
        <v>2</v>
      </c>
      <c r="AJ59" s="4" t="s">
        <v>51</v>
      </c>
      <c r="AK59" s="4">
        <v>10081</v>
      </c>
      <c r="AL59" s="4">
        <v>6785</v>
      </c>
      <c r="AM59" s="4">
        <v>8358</v>
      </c>
      <c r="AN59" s="4">
        <v>9931</v>
      </c>
      <c r="AO59" s="4">
        <v>8858</v>
      </c>
      <c r="AP59" s="4">
        <v>8648</v>
      </c>
      <c r="AQ59" s="4">
        <v>8448</v>
      </c>
      <c r="AR59" s="4">
        <v>6948</v>
      </c>
      <c r="AS59" s="4">
        <v>0</v>
      </c>
      <c r="AT59" s="4">
        <v>0</v>
      </c>
      <c r="AU59" s="4">
        <v>0</v>
      </c>
      <c r="AV59" s="4">
        <v>0</v>
      </c>
      <c r="AW59" s="4">
        <v>68057</v>
      </c>
      <c r="AX59" s="4"/>
      <c r="AY59" s="4" t="s">
        <v>2</v>
      </c>
      <c r="AZ59" s="4" t="s">
        <v>51</v>
      </c>
      <c r="BA59" s="4">
        <v>10721</v>
      </c>
      <c r="BB59" s="4">
        <v>10921</v>
      </c>
      <c r="BC59" s="4">
        <v>11225</v>
      </c>
      <c r="BD59" s="4">
        <v>11460</v>
      </c>
      <c r="BE59" s="4">
        <v>15128</v>
      </c>
      <c r="BF59" s="4">
        <v>10782.1</v>
      </c>
      <c r="BG59" s="4">
        <v>13427</v>
      </c>
      <c r="BH59" s="4">
        <v>10339</v>
      </c>
      <c r="BI59" s="4">
        <v>0</v>
      </c>
      <c r="BJ59" s="4">
        <v>0</v>
      </c>
      <c r="BK59" s="4">
        <v>0</v>
      </c>
      <c r="BL59" s="4">
        <v>0</v>
      </c>
      <c r="BM59" s="4">
        <v>94003.1</v>
      </c>
      <c r="BN59" s="4"/>
      <c r="BO59" s="4" t="s">
        <v>2</v>
      </c>
      <c r="BP59" s="4" t="s">
        <v>51</v>
      </c>
      <c r="BQ59" s="4">
        <v>4755</v>
      </c>
      <c r="BR59" s="4">
        <v>4430</v>
      </c>
      <c r="BS59" s="4">
        <v>4430</v>
      </c>
      <c r="BT59" s="4">
        <v>4756</v>
      </c>
      <c r="BU59" s="4">
        <v>4450</v>
      </c>
      <c r="BV59" s="4">
        <v>4645.1000000000004</v>
      </c>
      <c r="BW59" s="4">
        <v>4380</v>
      </c>
      <c r="BX59" s="4">
        <v>4225</v>
      </c>
      <c r="BY59" s="4">
        <v>0</v>
      </c>
      <c r="BZ59" s="4">
        <v>0</v>
      </c>
      <c r="CA59" s="4">
        <v>0</v>
      </c>
      <c r="CB59" s="4">
        <v>0</v>
      </c>
      <c r="CC59" s="4">
        <v>36071.1</v>
      </c>
      <c r="CD59" s="4"/>
      <c r="CE59" s="4" t="s">
        <v>2</v>
      </c>
      <c r="CF59" s="4" t="s">
        <v>51</v>
      </c>
      <c r="CG59" s="4">
        <v>7616.13</v>
      </c>
      <c r="CH59" s="4">
        <v>12223.6</v>
      </c>
      <c r="CI59" s="4">
        <v>8430.6</v>
      </c>
      <c r="CJ59" s="4">
        <v>9220.9</v>
      </c>
      <c r="CK59" s="4">
        <v>8398</v>
      </c>
      <c r="CL59" s="4">
        <v>7741</v>
      </c>
      <c r="CM59" s="4">
        <v>8901</v>
      </c>
      <c r="CN59" s="4">
        <v>6315.9</v>
      </c>
      <c r="CO59" s="4">
        <v>0</v>
      </c>
      <c r="CP59" s="4">
        <v>0</v>
      </c>
      <c r="CQ59" s="4">
        <v>0</v>
      </c>
      <c r="CR59" s="4">
        <v>0</v>
      </c>
      <c r="CS59" s="4">
        <v>68847.13</v>
      </c>
      <c r="CT59" s="4"/>
      <c r="CU59" s="4" t="s">
        <v>2</v>
      </c>
      <c r="CV59" s="4" t="s">
        <v>51</v>
      </c>
      <c r="CW59" s="4">
        <v>7772</v>
      </c>
      <c r="CX59" s="4">
        <v>11768</v>
      </c>
      <c r="CY59" s="4">
        <v>5882</v>
      </c>
      <c r="CZ59" s="4">
        <v>5077</v>
      </c>
      <c r="DA59" s="4">
        <v>8581</v>
      </c>
      <c r="DB59" s="4">
        <v>8332</v>
      </c>
      <c r="DC59" s="4">
        <v>10185</v>
      </c>
      <c r="DD59" s="4">
        <v>8602</v>
      </c>
      <c r="DE59" s="4">
        <v>0</v>
      </c>
      <c r="DF59" s="4">
        <v>0</v>
      </c>
      <c r="DG59" s="4">
        <v>0</v>
      </c>
      <c r="DH59" s="4">
        <v>0</v>
      </c>
      <c r="DI59" s="4">
        <v>66199</v>
      </c>
      <c r="DJ59" s="4"/>
      <c r="DK59" s="4" t="s">
        <v>2</v>
      </c>
      <c r="DL59" s="4" t="s">
        <v>51</v>
      </c>
      <c r="DM59" s="4">
        <v>10976</v>
      </c>
      <c r="DN59" s="4">
        <v>16535</v>
      </c>
      <c r="DO59" s="4">
        <v>12168.57</v>
      </c>
      <c r="DP59" s="4">
        <v>13459</v>
      </c>
      <c r="DQ59" s="4">
        <v>14446</v>
      </c>
      <c r="DR59" s="4">
        <v>13061</v>
      </c>
      <c r="DS59" s="4">
        <v>11891</v>
      </c>
      <c r="DT59" s="4">
        <v>13034</v>
      </c>
      <c r="DU59" s="4">
        <v>0</v>
      </c>
      <c r="DV59" s="4">
        <v>0</v>
      </c>
      <c r="DW59" s="4">
        <v>0</v>
      </c>
      <c r="DX59" s="4">
        <v>0</v>
      </c>
      <c r="DY59" s="4">
        <v>105570.57</v>
      </c>
      <c r="DZ59" s="4"/>
      <c r="EA59" s="4" t="s">
        <v>2</v>
      </c>
      <c r="EB59" s="4" t="s">
        <v>51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/>
      <c r="EQ59" s="4" t="s">
        <v>2</v>
      </c>
      <c r="ER59" s="4" t="s">
        <v>51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2105</v>
      </c>
      <c r="EY59" s="4">
        <v>2360</v>
      </c>
      <c r="EZ59" s="4">
        <v>6415</v>
      </c>
      <c r="FA59" s="4">
        <v>0</v>
      </c>
      <c r="FB59" s="4">
        <v>0</v>
      </c>
      <c r="FC59" s="4">
        <v>0</v>
      </c>
      <c r="FD59" s="4">
        <v>0</v>
      </c>
      <c r="FE59" s="4">
        <v>10880</v>
      </c>
      <c r="FF59" s="4"/>
      <c r="FG59" s="4" t="s">
        <v>2</v>
      </c>
      <c r="FH59" s="4" t="s">
        <v>51</v>
      </c>
      <c r="FI59" s="4">
        <v>11081</v>
      </c>
      <c r="FJ59" s="4">
        <v>10650.2</v>
      </c>
      <c r="FK59" s="4">
        <v>8061</v>
      </c>
      <c r="FL59" s="4">
        <v>9320</v>
      </c>
      <c r="FM59" s="4">
        <v>9403</v>
      </c>
      <c r="FN59" s="4">
        <v>7451</v>
      </c>
      <c r="FO59" s="4">
        <v>8610</v>
      </c>
      <c r="FP59" s="4">
        <v>7108</v>
      </c>
      <c r="FQ59" s="4">
        <v>0</v>
      </c>
      <c r="FR59" s="4">
        <v>0</v>
      </c>
      <c r="FS59" s="4">
        <v>0</v>
      </c>
      <c r="FT59" s="4">
        <v>0</v>
      </c>
      <c r="FU59" s="4">
        <v>71684.2</v>
      </c>
      <c r="FV59" s="4"/>
      <c r="FW59" s="4" t="s">
        <v>2</v>
      </c>
      <c r="FX59" s="4" t="s">
        <v>51</v>
      </c>
      <c r="FY59" s="4">
        <v>2935</v>
      </c>
      <c r="FZ59" s="4">
        <v>2925</v>
      </c>
      <c r="GA59" s="4">
        <v>4409.1499999999996</v>
      </c>
      <c r="GB59" s="4">
        <v>1925</v>
      </c>
      <c r="GC59" s="4">
        <v>2425</v>
      </c>
      <c r="GD59" s="4">
        <v>8025</v>
      </c>
      <c r="GE59" s="4">
        <v>4339</v>
      </c>
      <c r="GF59" s="4">
        <v>2111</v>
      </c>
      <c r="GG59" s="4">
        <v>0</v>
      </c>
      <c r="GH59" s="4">
        <v>0</v>
      </c>
      <c r="GI59" s="4">
        <v>0</v>
      </c>
      <c r="GJ59" s="4">
        <v>0</v>
      </c>
      <c r="GK59" s="4">
        <v>29094.15</v>
      </c>
      <c r="GL59" s="4"/>
      <c r="GM59" s="4" t="s">
        <v>2</v>
      </c>
      <c r="GN59" s="4" t="s">
        <v>51</v>
      </c>
      <c r="GO59" s="4">
        <v>7732</v>
      </c>
      <c r="GP59" s="4">
        <v>7358</v>
      </c>
      <c r="GQ59" s="4">
        <v>14262.75</v>
      </c>
      <c r="GR59" s="4">
        <v>7692</v>
      </c>
      <c r="GS59" s="4">
        <v>5092</v>
      </c>
      <c r="GT59" s="4">
        <v>5917</v>
      </c>
      <c r="GU59" s="4">
        <v>5842</v>
      </c>
      <c r="GV59" s="4">
        <v>8794</v>
      </c>
      <c r="GW59" s="4">
        <v>0</v>
      </c>
      <c r="GX59" s="4">
        <v>0</v>
      </c>
      <c r="GY59" s="4">
        <v>0</v>
      </c>
      <c r="GZ59" s="4">
        <v>0</v>
      </c>
      <c r="HA59" s="4">
        <v>62689.75</v>
      </c>
      <c r="HB59" s="4"/>
      <c r="HC59" s="4" t="s">
        <v>2</v>
      </c>
      <c r="HD59" s="4" t="s">
        <v>51</v>
      </c>
      <c r="HE59" s="4">
        <v>3798</v>
      </c>
      <c r="HF59" s="4">
        <v>6792</v>
      </c>
      <c r="HG59" s="4">
        <v>4449</v>
      </c>
      <c r="HH59" s="4">
        <v>3930</v>
      </c>
      <c r="HI59" s="4">
        <v>4784.45</v>
      </c>
      <c r="HJ59" s="4">
        <v>3407</v>
      </c>
      <c r="HK59" s="4">
        <v>4283</v>
      </c>
      <c r="HL59" s="4">
        <v>1093</v>
      </c>
      <c r="HM59" s="4">
        <v>0</v>
      </c>
      <c r="HN59" s="4">
        <v>0</v>
      </c>
      <c r="HO59" s="4">
        <v>0</v>
      </c>
      <c r="HP59" s="4">
        <v>0</v>
      </c>
      <c r="HQ59" s="4">
        <v>32536.45</v>
      </c>
      <c r="HR59" s="4"/>
      <c r="HS59" s="4" t="s">
        <v>2</v>
      </c>
      <c r="HT59" s="4" t="s">
        <v>51</v>
      </c>
      <c r="HU59" s="4">
        <v>16834</v>
      </c>
      <c r="HV59" s="4">
        <v>17663.5</v>
      </c>
      <c r="HW59" s="4">
        <v>27077.7</v>
      </c>
      <c r="HX59" s="4">
        <v>18835</v>
      </c>
      <c r="HY59" s="4">
        <v>18095.75</v>
      </c>
      <c r="HZ59" s="4">
        <v>18139</v>
      </c>
      <c r="IA59" s="4">
        <v>17488</v>
      </c>
      <c r="IB59" s="4">
        <v>14300</v>
      </c>
      <c r="IC59" s="4">
        <v>0</v>
      </c>
      <c r="ID59" s="4">
        <v>0</v>
      </c>
      <c r="IE59" s="4">
        <v>0</v>
      </c>
      <c r="IF59" s="4">
        <v>0</v>
      </c>
      <c r="IG59" s="4">
        <v>148432.95000000001</v>
      </c>
      <c r="IH59" s="4"/>
      <c r="II59" s="4" t="s">
        <v>2</v>
      </c>
      <c r="IJ59" s="4" t="s">
        <v>51</v>
      </c>
      <c r="IK59" s="4">
        <v>8673</v>
      </c>
      <c r="IL59" s="4">
        <v>15975</v>
      </c>
      <c r="IM59" s="4">
        <v>14028</v>
      </c>
      <c r="IN59" s="4">
        <v>11121</v>
      </c>
      <c r="IO59" s="4">
        <v>9395</v>
      </c>
      <c r="IP59" s="4">
        <v>8992</v>
      </c>
      <c r="IQ59" s="4">
        <v>8326</v>
      </c>
      <c r="IR59" s="4">
        <v>8272</v>
      </c>
      <c r="IS59" s="4">
        <v>0</v>
      </c>
      <c r="IT59" s="4">
        <v>0</v>
      </c>
      <c r="IU59" s="4">
        <v>0</v>
      </c>
      <c r="IV59" s="4">
        <v>0</v>
      </c>
      <c r="IW59" s="4">
        <v>84782</v>
      </c>
      <c r="IX59" s="4"/>
      <c r="IY59" s="4" t="s">
        <v>2</v>
      </c>
      <c r="IZ59" s="4" t="s">
        <v>51</v>
      </c>
      <c r="JA59" s="4">
        <v>15024.5</v>
      </c>
      <c r="JB59" s="4">
        <v>20534.25</v>
      </c>
      <c r="JC59" s="4">
        <v>18643</v>
      </c>
      <c r="JD59" s="4">
        <v>20854</v>
      </c>
      <c r="JE59" s="4">
        <v>22402</v>
      </c>
      <c r="JF59" s="4">
        <v>16889.099999999999</v>
      </c>
      <c r="JG59" s="4">
        <v>17255</v>
      </c>
      <c r="JH59" s="4">
        <v>22153</v>
      </c>
      <c r="JI59" s="4">
        <v>0</v>
      </c>
      <c r="JJ59" s="4">
        <v>0</v>
      </c>
      <c r="JK59" s="4">
        <v>0</v>
      </c>
      <c r="JL59" s="4">
        <v>0</v>
      </c>
      <c r="JM59" s="4">
        <v>153754.85</v>
      </c>
      <c r="JN59" s="4"/>
      <c r="JO59" s="4" t="s">
        <v>2</v>
      </c>
      <c r="JP59" s="4" t="s">
        <v>51</v>
      </c>
      <c r="JQ59" s="4">
        <v>1751</v>
      </c>
      <c r="JR59" s="4">
        <v>3351</v>
      </c>
      <c r="JS59" s="4">
        <v>4199</v>
      </c>
      <c r="JT59" s="4">
        <v>3507</v>
      </c>
      <c r="JU59" s="4">
        <v>1909</v>
      </c>
      <c r="JV59" s="4">
        <v>3558</v>
      </c>
      <c r="JW59" s="4">
        <v>3583</v>
      </c>
      <c r="JX59" s="4">
        <v>3508</v>
      </c>
      <c r="JY59" s="4">
        <v>0</v>
      </c>
      <c r="JZ59" s="4">
        <v>0</v>
      </c>
      <c r="KA59" s="4">
        <v>0</v>
      </c>
      <c r="KB59" s="4">
        <v>0</v>
      </c>
      <c r="KC59" s="4">
        <v>25366</v>
      </c>
      <c r="KD59" s="4"/>
      <c r="KE59" s="4" t="s">
        <v>2</v>
      </c>
      <c r="KF59" s="4" t="s">
        <v>51</v>
      </c>
      <c r="KG59" s="4">
        <v>2015</v>
      </c>
      <c r="KH59" s="4">
        <v>2040</v>
      </c>
      <c r="KI59" s="4">
        <v>3015</v>
      </c>
      <c r="KJ59" s="4">
        <v>2015</v>
      </c>
      <c r="KK59" s="4">
        <v>1865</v>
      </c>
      <c r="KL59" s="4">
        <v>2015</v>
      </c>
      <c r="KM59" s="4">
        <v>2510</v>
      </c>
      <c r="KN59" s="4">
        <v>10983</v>
      </c>
      <c r="KO59" s="4">
        <v>0</v>
      </c>
      <c r="KP59" s="4">
        <v>0</v>
      </c>
      <c r="KQ59" s="4">
        <v>0</v>
      </c>
      <c r="KR59" s="4">
        <v>0</v>
      </c>
      <c r="KS59" s="4">
        <v>26458</v>
      </c>
      <c r="KT59" s="4"/>
      <c r="KU59" s="4" t="s">
        <v>2</v>
      </c>
      <c r="KV59" s="4" t="s">
        <v>51</v>
      </c>
      <c r="KW59" s="4">
        <v>2500</v>
      </c>
      <c r="KX59" s="4">
        <v>5400</v>
      </c>
      <c r="KY59" s="4">
        <v>0</v>
      </c>
      <c r="KZ59" s="4">
        <v>2500</v>
      </c>
      <c r="LA59" s="4">
        <v>2500</v>
      </c>
      <c r="LB59" s="4">
        <v>2500</v>
      </c>
      <c r="LC59" s="4">
        <v>2500</v>
      </c>
      <c r="LD59" s="4">
        <v>2540</v>
      </c>
      <c r="LE59" s="4">
        <v>0</v>
      </c>
      <c r="LF59" s="4">
        <v>0</v>
      </c>
      <c r="LG59" s="4">
        <v>0</v>
      </c>
      <c r="LH59" s="4">
        <v>0</v>
      </c>
      <c r="LI59" s="4">
        <v>20440</v>
      </c>
      <c r="LJ59" s="4"/>
      <c r="LK59" s="4" t="s">
        <v>2</v>
      </c>
      <c r="LL59" s="4" t="s">
        <v>51</v>
      </c>
      <c r="LM59" s="4">
        <v>11217</v>
      </c>
      <c r="LN59" s="4">
        <v>6137</v>
      </c>
      <c r="LO59" s="4">
        <v>13037</v>
      </c>
      <c r="LP59" s="4">
        <v>11037</v>
      </c>
      <c r="LQ59" s="4">
        <v>10847</v>
      </c>
      <c r="LR59" s="4">
        <v>8147</v>
      </c>
      <c r="LS59" s="4">
        <v>8891</v>
      </c>
      <c r="LT59" s="4">
        <v>10385</v>
      </c>
      <c r="LU59" s="4">
        <v>0</v>
      </c>
      <c r="LV59" s="4">
        <v>0</v>
      </c>
      <c r="LW59" s="4">
        <v>0</v>
      </c>
      <c r="LX59" s="4">
        <v>0</v>
      </c>
      <c r="LY59" s="4">
        <v>79698</v>
      </c>
      <c r="LZ59" s="4"/>
      <c r="MA59" s="4" t="s">
        <v>2</v>
      </c>
      <c r="MB59" s="4" t="s">
        <v>51</v>
      </c>
      <c r="MC59" s="4">
        <v>11784</v>
      </c>
      <c r="MD59" s="4">
        <v>11359</v>
      </c>
      <c r="ME59" s="4">
        <v>13218</v>
      </c>
      <c r="MF59" s="4">
        <v>18917</v>
      </c>
      <c r="MG59" s="4">
        <v>13603</v>
      </c>
      <c r="MH59" s="4">
        <v>11730</v>
      </c>
      <c r="MI59" s="4">
        <v>11635</v>
      </c>
      <c r="MJ59" s="4">
        <v>11792</v>
      </c>
      <c r="MK59" s="4">
        <v>0</v>
      </c>
      <c r="ML59" s="4">
        <v>0</v>
      </c>
      <c r="MM59" s="4">
        <v>0</v>
      </c>
      <c r="MN59" s="4">
        <v>0</v>
      </c>
      <c r="MO59" s="4">
        <v>104038</v>
      </c>
      <c r="MP59" s="4"/>
      <c r="MQ59" s="4" t="s">
        <v>2</v>
      </c>
      <c r="MR59" s="4" t="s">
        <v>51</v>
      </c>
      <c r="MS59" s="4">
        <v>11565.18</v>
      </c>
      <c r="MT59" s="4">
        <v>3524.24</v>
      </c>
      <c r="MU59" s="4">
        <v>5623.24</v>
      </c>
      <c r="MV59" s="4">
        <v>5953.24</v>
      </c>
      <c r="MW59" s="4">
        <v>3590.24</v>
      </c>
      <c r="MX59" s="4">
        <v>4894.24</v>
      </c>
      <c r="MY59" s="4">
        <v>4896.24</v>
      </c>
      <c r="MZ59" s="4">
        <v>3823.24</v>
      </c>
      <c r="NA59" s="4">
        <v>0</v>
      </c>
      <c r="NB59" s="4">
        <v>0</v>
      </c>
      <c r="NC59" s="4">
        <v>0</v>
      </c>
      <c r="ND59" s="4">
        <v>0</v>
      </c>
      <c r="NE59" s="4">
        <v>43869.86</v>
      </c>
      <c r="NF59" s="4"/>
      <c r="NG59" s="4" t="s">
        <v>2</v>
      </c>
      <c r="NH59" s="4" t="s">
        <v>51</v>
      </c>
      <c r="NI59" s="4">
        <v>0</v>
      </c>
      <c r="NJ59" s="4">
        <v>0</v>
      </c>
      <c r="NK59" s="4">
        <v>0</v>
      </c>
      <c r="NL59" s="4">
        <v>0</v>
      </c>
      <c r="NM59" s="4">
        <v>0</v>
      </c>
      <c r="NN59" s="4">
        <v>0</v>
      </c>
      <c r="NO59" s="4">
        <v>0</v>
      </c>
      <c r="NP59" s="4">
        <v>0</v>
      </c>
      <c r="NQ59" s="4">
        <v>0</v>
      </c>
      <c r="NR59" s="4">
        <v>0</v>
      </c>
      <c r="NS59" s="4">
        <v>0</v>
      </c>
      <c r="NT59" s="4">
        <v>0</v>
      </c>
      <c r="NU59" s="4">
        <v>0</v>
      </c>
    </row>
    <row r="60" spans="2:385" x14ac:dyDescent="0.2">
      <c r="B60">
        <f t="shared" si="48"/>
        <v>50</v>
      </c>
      <c r="C60" s="4" t="s">
        <v>2</v>
      </c>
      <c r="D60" s="4" t="s">
        <v>52</v>
      </c>
      <c r="E60" s="4" t="s">
        <v>2</v>
      </c>
      <c r="F60" s="4" t="s">
        <v>2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 t="s">
        <v>2</v>
      </c>
      <c r="Q60" s="4" t="s">
        <v>2</v>
      </c>
      <c r="R60" s="4"/>
      <c r="S60" s="4" t="s">
        <v>2</v>
      </c>
      <c r="T60" s="4" t="s">
        <v>52</v>
      </c>
      <c r="U60" s="4" t="s">
        <v>2</v>
      </c>
      <c r="V60" s="4" t="s">
        <v>2</v>
      </c>
      <c r="W60" s="4" t="s">
        <v>2</v>
      </c>
      <c r="X60" s="4" t="s">
        <v>2</v>
      </c>
      <c r="Y60" s="4" t="s">
        <v>2</v>
      </c>
      <c r="Z60" s="4" t="s">
        <v>2</v>
      </c>
      <c r="AA60" s="4" t="s">
        <v>2</v>
      </c>
      <c r="AB60" s="4" t="s">
        <v>2</v>
      </c>
      <c r="AC60" s="4" t="s">
        <v>2</v>
      </c>
      <c r="AD60" s="4" t="s">
        <v>2</v>
      </c>
      <c r="AE60" s="4" t="s">
        <v>2</v>
      </c>
      <c r="AF60" s="4" t="s">
        <v>2</v>
      </c>
      <c r="AG60" s="4" t="s">
        <v>2</v>
      </c>
      <c r="AH60" s="4"/>
      <c r="AI60" s="4" t="s">
        <v>2</v>
      </c>
      <c r="AJ60" s="4" t="s">
        <v>52</v>
      </c>
      <c r="AK60" s="4" t="s">
        <v>2</v>
      </c>
      <c r="AL60" s="4" t="s">
        <v>2</v>
      </c>
      <c r="AM60" s="4" t="s">
        <v>2</v>
      </c>
      <c r="AN60" s="4" t="s">
        <v>2</v>
      </c>
      <c r="AO60" s="4" t="s">
        <v>2</v>
      </c>
      <c r="AP60" s="4" t="s">
        <v>2</v>
      </c>
      <c r="AQ60" s="4" t="s">
        <v>2</v>
      </c>
      <c r="AR60" s="4" t="s">
        <v>2</v>
      </c>
      <c r="AS60" s="4" t="s">
        <v>2</v>
      </c>
      <c r="AT60" s="4" t="s">
        <v>2</v>
      </c>
      <c r="AU60" s="4" t="s">
        <v>2</v>
      </c>
      <c r="AV60" s="4" t="s">
        <v>2</v>
      </c>
      <c r="AW60" s="4" t="s">
        <v>2</v>
      </c>
      <c r="AX60" s="4"/>
      <c r="AY60" s="4" t="s">
        <v>2</v>
      </c>
      <c r="AZ60" s="4" t="s">
        <v>52</v>
      </c>
      <c r="BA60" s="4" t="s">
        <v>2</v>
      </c>
      <c r="BB60" s="4" t="s">
        <v>2</v>
      </c>
      <c r="BC60" s="4" t="s">
        <v>2</v>
      </c>
      <c r="BD60" s="4" t="s">
        <v>2</v>
      </c>
      <c r="BE60" s="4" t="s">
        <v>2</v>
      </c>
      <c r="BF60" s="4" t="s">
        <v>2</v>
      </c>
      <c r="BG60" s="4" t="s">
        <v>2</v>
      </c>
      <c r="BH60" s="4" t="s">
        <v>2</v>
      </c>
      <c r="BI60" s="4" t="s">
        <v>2</v>
      </c>
      <c r="BJ60" s="4" t="s">
        <v>2</v>
      </c>
      <c r="BK60" s="4" t="s">
        <v>2</v>
      </c>
      <c r="BL60" s="4" t="s">
        <v>2</v>
      </c>
      <c r="BM60" s="4" t="s">
        <v>2</v>
      </c>
      <c r="BN60" s="4"/>
      <c r="BO60" s="4" t="s">
        <v>2</v>
      </c>
      <c r="BP60" s="4" t="s">
        <v>52</v>
      </c>
      <c r="BQ60" s="4" t="s">
        <v>2</v>
      </c>
      <c r="BR60" s="4" t="s">
        <v>2</v>
      </c>
      <c r="BS60" s="4" t="s">
        <v>2</v>
      </c>
      <c r="BT60" s="4" t="s">
        <v>2</v>
      </c>
      <c r="BU60" s="4" t="s">
        <v>2</v>
      </c>
      <c r="BV60" s="4" t="s">
        <v>2</v>
      </c>
      <c r="BW60" s="4" t="s">
        <v>2</v>
      </c>
      <c r="BX60" s="4" t="s">
        <v>2</v>
      </c>
      <c r="BY60" s="4" t="s">
        <v>2</v>
      </c>
      <c r="BZ60" s="4" t="s">
        <v>2</v>
      </c>
      <c r="CA60" s="4" t="s">
        <v>2</v>
      </c>
      <c r="CB60" s="4" t="s">
        <v>2</v>
      </c>
      <c r="CC60" s="4" t="s">
        <v>2</v>
      </c>
      <c r="CD60" s="4"/>
      <c r="CE60" s="4" t="s">
        <v>2</v>
      </c>
      <c r="CF60" s="4" t="s">
        <v>52</v>
      </c>
      <c r="CG60" s="4" t="s">
        <v>2</v>
      </c>
      <c r="CH60" s="4" t="s">
        <v>2</v>
      </c>
      <c r="CI60" s="4" t="s">
        <v>2</v>
      </c>
      <c r="CJ60" s="4" t="s">
        <v>2</v>
      </c>
      <c r="CK60" s="4" t="s">
        <v>2</v>
      </c>
      <c r="CL60" s="4" t="s">
        <v>2</v>
      </c>
      <c r="CM60" s="4" t="s">
        <v>2</v>
      </c>
      <c r="CN60" s="4" t="s">
        <v>2</v>
      </c>
      <c r="CO60" s="4" t="s">
        <v>2</v>
      </c>
      <c r="CP60" s="4" t="s">
        <v>2</v>
      </c>
      <c r="CQ60" s="4" t="s">
        <v>2</v>
      </c>
      <c r="CR60" s="4" t="s">
        <v>2</v>
      </c>
      <c r="CS60" s="4" t="s">
        <v>2</v>
      </c>
      <c r="CT60" s="4"/>
      <c r="CU60" s="4" t="s">
        <v>2</v>
      </c>
      <c r="CV60" s="4" t="s">
        <v>52</v>
      </c>
      <c r="CW60" s="4" t="s">
        <v>2</v>
      </c>
      <c r="CX60" s="4" t="s">
        <v>2</v>
      </c>
      <c r="CY60" s="4" t="s">
        <v>2</v>
      </c>
      <c r="CZ60" s="4" t="s">
        <v>2</v>
      </c>
      <c r="DA60" s="4" t="s">
        <v>2</v>
      </c>
      <c r="DB60" s="4" t="s">
        <v>2</v>
      </c>
      <c r="DC60" s="4" t="s">
        <v>2</v>
      </c>
      <c r="DD60" s="4" t="s">
        <v>2</v>
      </c>
      <c r="DE60" s="4" t="s">
        <v>2</v>
      </c>
      <c r="DF60" s="4" t="s">
        <v>2</v>
      </c>
      <c r="DG60" s="4" t="s">
        <v>2</v>
      </c>
      <c r="DH60" s="4" t="s">
        <v>2</v>
      </c>
      <c r="DI60" s="4" t="s">
        <v>2</v>
      </c>
      <c r="DJ60" s="4"/>
      <c r="DK60" s="4" t="s">
        <v>2</v>
      </c>
      <c r="DL60" s="4" t="s">
        <v>52</v>
      </c>
      <c r="DM60" s="4" t="s">
        <v>2</v>
      </c>
      <c r="DN60" s="4" t="s">
        <v>2</v>
      </c>
      <c r="DO60" s="4" t="s">
        <v>2</v>
      </c>
      <c r="DP60" s="4" t="s">
        <v>2</v>
      </c>
      <c r="DQ60" s="4" t="s">
        <v>2</v>
      </c>
      <c r="DR60" s="4" t="s">
        <v>2</v>
      </c>
      <c r="DS60" s="4" t="s">
        <v>2</v>
      </c>
      <c r="DT60" s="4" t="s">
        <v>2</v>
      </c>
      <c r="DU60" s="4" t="s">
        <v>2</v>
      </c>
      <c r="DV60" s="4" t="s">
        <v>2</v>
      </c>
      <c r="DW60" s="4" t="s">
        <v>2</v>
      </c>
      <c r="DX60" s="4" t="s">
        <v>2</v>
      </c>
      <c r="DY60" s="4" t="s">
        <v>2</v>
      </c>
      <c r="DZ60" s="4"/>
      <c r="EA60" s="4" t="s">
        <v>2</v>
      </c>
      <c r="EB60" s="4" t="s">
        <v>52</v>
      </c>
      <c r="EC60" s="4" t="s">
        <v>2</v>
      </c>
      <c r="ED60" s="4" t="s">
        <v>2</v>
      </c>
      <c r="EE60" s="4" t="s">
        <v>2</v>
      </c>
      <c r="EF60" s="4" t="s">
        <v>2</v>
      </c>
      <c r="EG60" s="4" t="s">
        <v>2</v>
      </c>
      <c r="EH60" s="4" t="s">
        <v>2</v>
      </c>
      <c r="EI60" s="4" t="s">
        <v>2</v>
      </c>
      <c r="EJ60" s="4" t="s">
        <v>2</v>
      </c>
      <c r="EK60" s="4" t="s">
        <v>2</v>
      </c>
      <c r="EL60" s="4" t="s">
        <v>2</v>
      </c>
      <c r="EM60" s="4" t="s">
        <v>2</v>
      </c>
      <c r="EN60" s="4" t="s">
        <v>2</v>
      </c>
      <c r="EO60" s="4" t="s">
        <v>2</v>
      </c>
      <c r="EP60" s="4"/>
      <c r="EQ60" s="4" t="s">
        <v>2</v>
      </c>
      <c r="ER60" s="4" t="s">
        <v>52</v>
      </c>
      <c r="ES60" s="4" t="s">
        <v>2</v>
      </c>
      <c r="ET60" s="4" t="s">
        <v>2</v>
      </c>
      <c r="EU60" s="4" t="s">
        <v>2</v>
      </c>
      <c r="EV60" s="4" t="s">
        <v>2</v>
      </c>
      <c r="EW60" s="4" t="s">
        <v>2</v>
      </c>
      <c r="EX60" s="4" t="s">
        <v>2</v>
      </c>
      <c r="EY60" s="4" t="s">
        <v>2</v>
      </c>
      <c r="EZ60" s="4" t="s">
        <v>2</v>
      </c>
      <c r="FA60" s="4" t="s">
        <v>2</v>
      </c>
      <c r="FB60" s="4" t="s">
        <v>2</v>
      </c>
      <c r="FC60" s="4" t="s">
        <v>2</v>
      </c>
      <c r="FD60" s="4" t="s">
        <v>2</v>
      </c>
      <c r="FE60" s="4" t="s">
        <v>2</v>
      </c>
      <c r="FF60" s="4"/>
      <c r="FG60" s="4" t="s">
        <v>2</v>
      </c>
      <c r="FH60" s="4" t="s">
        <v>52</v>
      </c>
      <c r="FI60" s="4" t="s">
        <v>2</v>
      </c>
      <c r="FJ60" s="4" t="s">
        <v>2</v>
      </c>
      <c r="FK60" s="4" t="s">
        <v>2</v>
      </c>
      <c r="FL60" s="4" t="s">
        <v>2</v>
      </c>
      <c r="FM60" s="4" t="s">
        <v>2</v>
      </c>
      <c r="FN60" s="4" t="s">
        <v>2</v>
      </c>
      <c r="FO60" s="4" t="s">
        <v>2</v>
      </c>
      <c r="FP60" s="4" t="s">
        <v>2</v>
      </c>
      <c r="FQ60" s="4" t="s">
        <v>2</v>
      </c>
      <c r="FR60" s="4" t="s">
        <v>2</v>
      </c>
      <c r="FS60" s="4" t="s">
        <v>2</v>
      </c>
      <c r="FT60" s="4" t="s">
        <v>2</v>
      </c>
      <c r="FU60" s="4" t="s">
        <v>2</v>
      </c>
      <c r="FV60" s="4"/>
      <c r="FW60" s="4" t="s">
        <v>2</v>
      </c>
      <c r="FX60" s="4" t="s">
        <v>52</v>
      </c>
      <c r="FY60" s="4" t="s">
        <v>2</v>
      </c>
      <c r="FZ60" s="4" t="s">
        <v>2</v>
      </c>
      <c r="GA60" s="4" t="s">
        <v>2</v>
      </c>
      <c r="GB60" s="4" t="s">
        <v>2</v>
      </c>
      <c r="GC60" s="4" t="s">
        <v>2</v>
      </c>
      <c r="GD60" s="4" t="s">
        <v>2</v>
      </c>
      <c r="GE60" s="4" t="s">
        <v>2</v>
      </c>
      <c r="GF60" s="4" t="s">
        <v>2</v>
      </c>
      <c r="GG60" s="4" t="s">
        <v>2</v>
      </c>
      <c r="GH60" s="4" t="s">
        <v>2</v>
      </c>
      <c r="GI60" s="4" t="s">
        <v>2</v>
      </c>
      <c r="GJ60" s="4" t="s">
        <v>2</v>
      </c>
      <c r="GK60" s="4" t="s">
        <v>2</v>
      </c>
      <c r="GL60" s="4"/>
      <c r="GM60" s="4" t="s">
        <v>2</v>
      </c>
      <c r="GN60" s="4" t="s">
        <v>52</v>
      </c>
      <c r="GO60" s="4" t="s">
        <v>2</v>
      </c>
      <c r="GP60" s="4" t="s">
        <v>2</v>
      </c>
      <c r="GQ60" s="4" t="s">
        <v>2</v>
      </c>
      <c r="GR60" s="4" t="s">
        <v>2</v>
      </c>
      <c r="GS60" s="4" t="s">
        <v>2</v>
      </c>
      <c r="GT60" s="4" t="s">
        <v>2</v>
      </c>
      <c r="GU60" s="4" t="s">
        <v>2</v>
      </c>
      <c r="GV60" s="4" t="s">
        <v>2</v>
      </c>
      <c r="GW60" s="4" t="s">
        <v>2</v>
      </c>
      <c r="GX60" s="4" t="s">
        <v>2</v>
      </c>
      <c r="GY60" s="4" t="s">
        <v>2</v>
      </c>
      <c r="GZ60" s="4" t="s">
        <v>2</v>
      </c>
      <c r="HA60" s="4" t="s">
        <v>2</v>
      </c>
      <c r="HB60" s="4"/>
      <c r="HC60" s="4" t="s">
        <v>2</v>
      </c>
      <c r="HD60" s="4" t="s">
        <v>52</v>
      </c>
      <c r="HE60" s="4" t="s">
        <v>2</v>
      </c>
      <c r="HF60" s="4" t="s">
        <v>2</v>
      </c>
      <c r="HG60" s="4" t="s">
        <v>2</v>
      </c>
      <c r="HH60" s="4" t="s">
        <v>2</v>
      </c>
      <c r="HI60" s="4" t="s">
        <v>2</v>
      </c>
      <c r="HJ60" s="4" t="s">
        <v>2</v>
      </c>
      <c r="HK60" s="4" t="s">
        <v>2</v>
      </c>
      <c r="HL60" s="4" t="s">
        <v>2</v>
      </c>
      <c r="HM60" s="4" t="s">
        <v>2</v>
      </c>
      <c r="HN60" s="4" t="s">
        <v>2</v>
      </c>
      <c r="HO60" s="4" t="s">
        <v>2</v>
      </c>
      <c r="HP60" s="4" t="s">
        <v>2</v>
      </c>
      <c r="HQ60" s="4" t="s">
        <v>2</v>
      </c>
      <c r="HR60" s="4"/>
      <c r="HS60" s="4" t="s">
        <v>2</v>
      </c>
      <c r="HT60" s="4" t="s">
        <v>52</v>
      </c>
      <c r="HU60" s="4" t="s">
        <v>2</v>
      </c>
      <c r="HV60" s="4" t="s">
        <v>2</v>
      </c>
      <c r="HW60" s="4" t="s">
        <v>2</v>
      </c>
      <c r="HX60" s="4" t="s">
        <v>2</v>
      </c>
      <c r="HY60" s="4" t="s">
        <v>2</v>
      </c>
      <c r="HZ60" s="4" t="s">
        <v>2</v>
      </c>
      <c r="IA60" s="4" t="s">
        <v>2</v>
      </c>
      <c r="IB60" s="4" t="s">
        <v>2</v>
      </c>
      <c r="IC60" s="4" t="s">
        <v>2</v>
      </c>
      <c r="ID60" s="4" t="s">
        <v>2</v>
      </c>
      <c r="IE60" s="4" t="s">
        <v>2</v>
      </c>
      <c r="IF60" s="4" t="s">
        <v>2</v>
      </c>
      <c r="IG60" s="4" t="s">
        <v>2</v>
      </c>
      <c r="IH60" s="4"/>
      <c r="II60" s="4" t="s">
        <v>2</v>
      </c>
      <c r="IJ60" s="4" t="s">
        <v>52</v>
      </c>
      <c r="IK60" s="4" t="s">
        <v>2</v>
      </c>
      <c r="IL60" s="4" t="s">
        <v>2</v>
      </c>
      <c r="IM60" s="4" t="s">
        <v>2</v>
      </c>
      <c r="IN60" s="4" t="s">
        <v>2</v>
      </c>
      <c r="IO60" s="4" t="s">
        <v>2</v>
      </c>
      <c r="IP60" s="4" t="s">
        <v>2</v>
      </c>
      <c r="IQ60" s="4" t="s">
        <v>2</v>
      </c>
      <c r="IR60" s="4" t="s">
        <v>2</v>
      </c>
      <c r="IS60" s="4" t="s">
        <v>2</v>
      </c>
      <c r="IT60" s="4" t="s">
        <v>2</v>
      </c>
      <c r="IU60" s="4" t="s">
        <v>2</v>
      </c>
      <c r="IV60" s="4" t="s">
        <v>2</v>
      </c>
      <c r="IW60" s="4" t="s">
        <v>2</v>
      </c>
      <c r="IX60" s="4"/>
      <c r="IY60" s="4" t="s">
        <v>2</v>
      </c>
      <c r="IZ60" s="4" t="s">
        <v>52</v>
      </c>
      <c r="JA60" s="4" t="s">
        <v>2</v>
      </c>
      <c r="JB60" s="4" t="s">
        <v>2</v>
      </c>
      <c r="JC60" s="4" t="s">
        <v>2</v>
      </c>
      <c r="JD60" s="4" t="s">
        <v>2</v>
      </c>
      <c r="JE60" s="4" t="s">
        <v>2</v>
      </c>
      <c r="JF60" s="4" t="s">
        <v>2</v>
      </c>
      <c r="JG60" s="4" t="s">
        <v>2</v>
      </c>
      <c r="JH60" s="4" t="s">
        <v>2</v>
      </c>
      <c r="JI60" s="4" t="s">
        <v>2</v>
      </c>
      <c r="JJ60" s="4" t="s">
        <v>2</v>
      </c>
      <c r="JK60" s="4" t="s">
        <v>2</v>
      </c>
      <c r="JL60" s="4" t="s">
        <v>2</v>
      </c>
      <c r="JM60" s="4" t="s">
        <v>2</v>
      </c>
      <c r="JN60" s="4"/>
      <c r="JO60" s="4" t="s">
        <v>2</v>
      </c>
      <c r="JP60" s="4" t="s">
        <v>52</v>
      </c>
      <c r="JQ60" s="4" t="s">
        <v>2</v>
      </c>
      <c r="JR60" s="4" t="s">
        <v>2</v>
      </c>
      <c r="JS60" s="4" t="s">
        <v>2</v>
      </c>
      <c r="JT60" s="4" t="s">
        <v>2</v>
      </c>
      <c r="JU60" s="4" t="s">
        <v>2</v>
      </c>
      <c r="JV60" s="4" t="s">
        <v>2</v>
      </c>
      <c r="JW60" s="4" t="s">
        <v>2</v>
      </c>
      <c r="JX60" s="4" t="s">
        <v>2</v>
      </c>
      <c r="JY60" s="4" t="s">
        <v>2</v>
      </c>
      <c r="JZ60" s="4" t="s">
        <v>2</v>
      </c>
      <c r="KA60" s="4" t="s">
        <v>2</v>
      </c>
      <c r="KB60" s="4" t="s">
        <v>2</v>
      </c>
      <c r="KC60" s="4" t="s">
        <v>2</v>
      </c>
      <c r="KD60" s="4"/>
      <c r="KE60" s="4" t="s">
        <v>2</v>
      </c>
      <c r="KF60" s="4" t="s">
        <v>52</v>
      </c>
      <c r="KG60" s="4" t="s">
        <v>2</v>
      </c>
      <c r="KH60" s="4" t="s">
        <v>2</v>
      </c>
      <c r="KI60" s="4" t="s">
        <v>2</v>
      </c>
      <c r="KJ60" s="4" t="s">
        <v>2</v>
      </c>
      <c r="KK60" s="4" t="s">
        <v>2</v>
      </c>
      <c r="KL60" s="4" t="s">
        <v>2</v>
      </c>
      <c r="KM60" s="4" t="s">
        <v>2</v>
      </c>
      <c r="KN60" s="4" t="s">
        <v>2</v>
      </c>
      <c r="KO60" s="4" t="s">
        <v>2</v>
      </c>
      <c r="KP60" s="4" t="s">
        <v>2</v>
      </c>
      <c r="KQ60" s="4" t="s">
        <v>2</v>
      </c>
      <c r="KR60" s="4" t="s">
        <v>2</v>
      </c>
      <c r="KS60" s="4" t="s">
        <v>2</v>
      </c>
      <c r="KT60" s="4"/>
      <c r="KU60" s="4" t="s">
        <v>2</v>
      </c>
      <c r="KV60" s="4" t="s">
        <v>52</v>
      </c>
      <c r="KW60" s="4" t="s">
        <v>2</v>
      </c>
      <c r="KX60" s="4" t="s">
        <v>2</v>
      </c>
      <c r="KY60" s="4" t="s">
        <v>2</v>
      </c>
      <c r="KZ60" s="4" t="s">
        <v>2</v>
      </c>
      <c r="LA60" s="4" t="s">
        <v>2</v>
      </c>
      <c r="LB60" s="4" t="s">
        <v>2</v>
      </c>
      <c r="LC60" s="4" t="s">
        <v>2</v>
      </c>
      <c r="LD60" s="4" t="s">
        <v>2</v>
      </c>
      <c r="LE60" s="4" t="s">
        <v>2</v>
      </c>
      <c r="LF60" s="4" t="s">
        <v>2</v>
      </c>
      <c r="LG60" s="4" t="s">
        <v>2</v>
      </c>
      <c r="LH60" s="4" t="s">
        <v>2</v>
      </c>
      <c r="LI60" s="4" t="s">
        <v>2</v>
      </c>
      <c r="LJ60" s="4"/>
      <c r="LK60" s="4" t="s">
        <v>2</v>
      </c>
      <c r="LL60" s="4" t="s">
        <v>52</v>
      </c>
      <c r="LM60" s="4" t="s">
        <v>2</v>
      </c>
      <c r="LN60" s="4" t="s">
        <v>2</v>
      </c>
      <c r="LO60" s="4" t="s">
        <v>2</v>
      </c>
      <c r="LP60" s="4" t="s">
        <v>2</v>
      </c>
      <c r="LQ60" s="4" t="s">
        <v>2</v>
      </c>
      <c r="LR60" s="4" t="s">
        <v>2</v>
      </c>
      <c r="LS60" s="4" t="s">
        <v>2</v>
      </c>
      <c r="LT60" s="4" t="s">
        <v>2</v>
      </c>
      <c r="LU60" s="4" t="s">
        <v>2</v>
      </c>
      <c r="LV60" s="4" t="s">
        <v>2</v>
      </c>
      <c r="LW60" s="4" t="s">
        <v>2</v>
      </c>
      <c r="LX60" s="4" t="s">
        <v>2</v>
      </c>
      <c r="LY60" s="4" t="s">
        <v>2</v>
      </c>
      <c r="LZ60" s="4"/>
      <c r="MA60" s="4" t="s">
        <v>2</v>
      </c>
      <c r="MB60" s="4" t="s">
        <v>52</v>
      </c>
      <c r="MC60" s="4" t="s">
        <v>2</v>
      </c>
      <c r="MD60" s="4" t="s">
        <v>2</v>
      </c>
      <c r="ME60" s="4" t="s">
        <v>2</v>
      </c>
      <c r="MF60" s="4" t="s">
        <v>2</v>
      </c>
      <c r="MG60" s="4" t="s">
        <v>2</v>
      </c>
      <c r="MH60" s="4" t="s">
        <v>2</v>
      </c>
      <c r="MI60" s="4" t="s">
        <v>2</v>
      </c>
      <c r="MJ60" s="4" t="s">
        <v>2</v>
      </c>
      <c r="MK60" s="4" t="s">
        <v>2</v>
      </c>
      <c r="ML60" s="4" t="s">
        <v>2</v>
      </c>
      <c r="MM60" s="4" t="s">
        <v>2</v>
      </c>
      <c r="MN60" s="4" t="s">
        <v>2</v>
      </c>
      <c r="MO60" s="4" t="s">
        <v>2</v>
      </c>
      <c r="MP60" s="4"/>
      <c r="MQ60" s="4" t="s">
        <v>2</v>
      </c>
      <c r="MR60" s="4" t="s">
        <v>52</v>
      </c>
      <c r="MS60" s="4" t="s">
        <v>2</v>
      </c>
      <c r="MT60" s="4" t="s">
        <v>2</v>
      </c>
      <c r="MU60" s="4" t="s">
        <v>2</v>
      </c>
      <c r="MV60" s="4" t="s">
        <v>2</v>
      </c>
      <c r="MW60" s="4" t="s">
        <v>2</v>
      </c>
      <c r="MX60" s="4" t="s">
        <v>2</v>
      </c>
      <c r="MY60" s="4" t="s">
        <v>2</v>
      </c>
      <c r="MZ60" s="4" t="s">
        <v>2</v>
      </c>
      <c r="NA60" s="4" t="s">
        <v>2</v>
      </c>
      <c r="NB60" s="4" t="s">
        <v>2</v>
      </c>
      <c r="NC60" s="4" t="s">
        <v>2</v>
      </c>
      <c r="ND60" s="4" t="s">
        <v>2</v>
      </c>
      <c r="NE60" s="4" t="s">
        <v>2</v>
      </c>
      <c r="NF60" s="4"/>
      <c r="NG60" s="4" t="s">
        <v>2</v>
      </c>
      <c r="NH60" s="4" t="s">
        <v>52</v>
      </c>
      <c r="NI60" s="4" t="s">
        <v>2</v>
      </c>
      <c r="NJ60" s="4" t="s">
        <v>2</v>
      </c>
      <c r="NK60" s="4" t="s">
        <v>2</v>
      </c>
      <c r="NL60" s="4" t="s">
        <v>2</v>
      </c>
      <c r="NM60" s="4" t="s">
        <v>2</v>
      </c>
      <c r="NN60" s="4" t="s">
        <v>2</v>
      </c>
      <c r="NO60" s="4" t="s">
        <v>2</v>
      </c>
      <c r="NP60" s="4" t="s">
        <v>2</v>
      </c>
      <c r="NQ60" s="4" t="s">
        <v>2</v>
      </c>
      <c r="NR60" s="4" t="s">
        <v>2</v>
      </c>
      <c r="NS60" s="4" t="s">
        <v>2</v>
      </c>
      <c r="NT60" s="4" t="s">
        <v>2</v>
      </c>
      <c r="NU60" s="4" t="s">
        <v>2</v>
      </c>
    </row>
    <row r="61" spans="2:385" x14ac:dyDescent="0.2">
      <c r="B61">
        <f t="shared" si="48"/>
        <v>51</v>
      </c>
      <c r="C61" s="4" t="s">
        <v>2</v>
      </c>
      <c r="D61" s="4" t="s">
        <v>68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 t="s">
        <v>2</v>
      </c>
      <c r="Q61" s="4" t="s">
        <v>2</v>
      </c>
      <c r="R61" s="4"/>
      <c r="S61" s="4" t="s">
        <v>2</v>
      </c>
      <c r="T61" s="4" t="s">
        <v>68</v>
      </c>
      <c r="U61" s="4" t="s">
        <v>2</v>
      </c>
      <c r="V61" s="4" t="s">
        <v>2</v>
      </c>
      <c r="W61" s="4" t="s">
        <v>2</v>
      </c>
      <c r="X61" s="4" t="s">
        <v>2</v>
      </c>
      <c r="Y61" s="4" t="s">
        <v>2</v>
      </c>
      <c r="Z61" s="4" t="s">
        <v>2</v>
      </c>
      <c r="AA61" s="4" t="s">
        <v>2</v>
      </c>
      <c r="AB61" s="4" t="s">
        <v>2</v>
      </c>
      <c r="AC61" s="4" t="s">
        <v>2</v>
      </c>
      <c r="AD61" s="4" t="s">
        <v>2</v>
      </c>
      <c r="AE61" s="4" t="s">
        <v>2</v>
      </c>
      <c r="AF61" s="4" t="s">
        <v>2</v>
      </c>
      <c r="AG61" s="4" t="s">
        <v>2</v>
      </c>
      <c r="AH61" s="4"/>
      <c r="AI61" s="4" t="s">
        <v>2</v>
      </c>
      <c r="AJ61" s="4" t="s">
        <v>68</v>
      </c>
      <c r="AK61" s="4" t="s">
        <v>2</v>
      </c>
      <c r="AL61" s="4" t="s">
        <v>2</v>
      </c>
      <c r="AM61" s="4" t="s">
        <v>2</v>
      </c>
      <c r="AN61" s="4" t="s">
        <v>2</v>
      </c>
      <c r="AO61" s="4" t="s">
        <v>2</v>
      </c>
      <c r="AP61" s="4" t="s">
        <v>2</v>
      </c>
      <c r="AQ61" s="4" t="s">
        <v>2</v>
      </c>
      <c r="AR61" s="4" t="s">
        <v>2</v>
      </c>
      <c r="AS61" s="4" t="s">
        <v>2</v>
      </c>
      <c r="AT61" s="4" t="s">
        <v>2</v>
      </c>
      <c r="AU61" s="4" t="s">
        <v>2</v>
      </c>
      <c r="AV61" s="4" t="s">
        <v>2</v>
      </c>
      <c r="AW61" s="4" t="s">
        <v>2</v>
      </c>
      <c r="AX61" s="4"/>
      <c r="AY61" s="4" t="s">
        <v>2</v>
      </c>
      <c r="AZ61" s="4" t="s">
        <v>68</v>
      </c>
      <c r="BA61" s="4" t="s">
        <v>2</v>
      </c>
      <c r="BB61" s="4" t="s">
        <v>2</v>
      </c>
      <c r="BC61" s="4" t="s">
        <v>2</v>
      </c>
      <c r="BD61" s="4" t="s">
        <v>2</v>
      </c>
      <c r="BE61" s="4" t="s">
        <v>2</v>
      </c>
      <c r="BF61" s="4" t="s">
        <v>2</v>
      </c>
      <c r="BG61" s="4" t="s">
        <v>2</v>
      </c>
      <c r="BH61" s="4" t="s">
        <v>2</v>
      </c>
      <c r="BI61" s="4" t="s">
        <v>2</v>
      </c>
      <c r="BJ61" s="4" t="s">
        <v>2</v>
      </c>
      <c r="BK61" s="4" t="s">
        <v>2</v>
      </c>
      <c r="BL61" s="4" t="s">
        <v>2</v>
      </c>
      <c r="BM61" s="4" t="s">
        <v>2</v>
      </c>
      <c r="BN61" s="4"/>
      <c r="BO61" s="4" t="s">
        <v>2</v>
      </c>
      <c r="BP61" s="4" t="s">
        <v>68</v>
      </c>
      <c r="BQ61" s="4" t="s">
        <v>2</v>
      </c>
      <c r="BR61" s="4" t="s">
        <v>2</v>
      </c>
      <c r="BS61" s="4" t="s">
        <v>2</v>
      </c>
      <c r="BT61" s="4" t="s">
        <v>2</v>
      </c>
      <c r="BU61" s="4" t="s">
        <v>2</v>
      </c>
      <c r="BV61" s="4" t="s">
        <v>2</v>
      </c>
      <c r="BW61" s="4" t="s">
        <v>2</v>
      </c>
      <c r="BX61" s="4" t="s">
        <v>2</v>
      </c>
      <c r="BY61" s="4" t="s">
        <v>2</v>
      </c>
      <c r="BZ61" s="4" t="s">
        <v>2</v>
      </c>
      <c r="CA61" s="4" t="s">
        <v>2</v>
      </c>
      <c r="CB61" s="4" t="s">
        <v>2</v>
      </c>
      <c r="CC61" s="4" t="s">
        <v>2</v>
      </c>
      <c r="CD61" s="4"/>
      <c r="CE61" s="4" t="s">
        <v>2</v>
      </c>
      <c r="CF61" s="4" t="s">
        <v>68</v>
      </c>
      <c r="CG61" s="4" t="s">
        <v>2</v>
      </c>
      <c r="CH61" s="4" t="s">
        <v>2</v>
      </c>
      <c r="CI61" s="4" t="s">
        <v>2</v>
      </c>
      <c r="CJ61" s="4" t="s">
        <v>2</v>
      </c>
      <c r="CK61" s="4" t="s">
        <v>2</v>
      </c>
      <c r="CL61" s="4" t="s">
        <v>2</v>
      </c>
      <c r="CM61" s="4" t="s">
        <v>2</v>
      </c>
      <c r="CN61" s="4" t="s">
        <v>2</v>
      </c>
      <c r="CO61" s="4" t="s">
        <v>2</v>
      </c>
      <c r="CP61" s="4" t="s">
        <v>2</v>
      </c>
      <c r="CQ61" s="4" t="s">
        <v>2</v>
      </c>
      <c r="CR61" s="4" t="s">
        <v>2</v>
      </c>
      <c r="CS61" s="4" t="s">
        <v>2</v>
      </c>
      <c r="CT61" s="4"/>
      <c r="CU61" s="4" t="s">
        <v>2</v>
      </c>
      <c r="CV61" s="4" t="s">
        <v>68</v>
      </c>
      <c r="CW61" s="4" t="s">
        <v>2</v>
      </c>
      <c r="CX61" s="4" t="s">
        <v>2</v>
      </c>
      <c r="CY61" s="4" t="s">
        <v>2</v>
      </c>
      <c r="CZ61" s="4" t="s">
        <v>2</v>
      </c>
      <c r="DA61" s="4" t="s">
        <v>2</v>
      </c>
      <c r="DB61" s="4" t="s">
        <v>2</v>
      </c>
      <c r="DC61" s="4" t="s">
        <v>2</v>
      </c>
      <c r="DD61" s="4" t="s">
        <v>2</v>
      </c>
      <c r="DE61" s="4" t="s">
        <v>2</v>
      </c>
      <c r="DF61" s="4" t="s">
        <v>2</v>
      </c>
      <c r="DG61" s="4" t="s">
        <v>2</v>
      </c>
      <c r="DH61" s="4" t="s">
        <v>2</v>
      </c>
      <c r="DI61" s="4" t="s">
        <v>2</v>
      </c>
      <c r="DJ61" s="4"/>
      <c r="DK61" s="4" t="s">
        <v>2</v>
      </c>
      <c r="DL61" s="4" t="s">
        <v>68</v>
      </c>
      <c r="DM61" s="4" t="s">
        <v>2</v>
      </c>
      <c r="DN61" s="4" t="s">
        <v>2</v>
      </c>
      <c r="DO61" s="4" t="s">
        <v>2</v>
      </c>
      <c r="DP61" s="4" t="s">
        <v>2</v>
      </c>
      <c r="DQ61" s="4" t="s">
        <v>2</v>
      </c>
      <c r="DR61" s="4" t="s">
        <v>2</v>
      </c>
      <c r="DS61" s="4" t="s">
        <v>2</v>
      </c>
      <c r="DT61" s="4" t="s">
        <v>2</v>
      </c>
      <c r="DU61" s="4" t="s">
        <v>2</v>
      </c>
      <c r="DV61" s="4" t="s">
        <v>2</v>
      </c>
      <c r="DW61" s="4" t="s">
        <v>2</v>
      </c>
      <c r="DX61" s="4" t="s">
        <v>2</v>
      </c>
      <c r="DY61" s="4" t="s">
        <v>2</v>
      </c>
      <c r="DZ61" s="4"/>
      <c r="EA61" s="4" t="s">
        <v>2</v>
      </c>
      <c r="EB61" s="4" t="s">
        <v>68</v>
      </c>
      <c r="EC61" s="4" t="s">
        <v>2</v>
      </c>
      <c r="ED61" s="4" t="s">
        <v>2</v>
      </c>
      <c r="EE61" s="4" t="s">
        <v>2</v>
      </c>
      <c r="EF61" s="4" t="s">
        <v>2</v>
      </c>
      <c r="EG61" s="4" t="s">
        <v>2</v>
      </c>
      <c r="EH61" s="4" t="s">
        <v>2</v>
      </c>
      <c r="EI61" s="4" t="s">
        <v>2</v>
      </c>
      <c r="EJ61" s="4" t="s">
        <v>2</v>
      </c>
      <c r="EK61" s="4" t="s">
        <v>2</v>
      </c>
      <c r="EL61" s="4" t="s">
        <v>2</v>
      </c>
      <c r="EM61" s="4" t="s">
        <v>2</v>
      </c>
      <c r="EN61" s="4" t="s">
        <v>2</v>
      </c>
      <c r="EO61" s="4" t="s">
        <v>2</v>
      </c>
      <c r="EP61" s="4"/>
      <c r="EQ61" s="4" t="s">
        <v>2</v>
      </c>
      <c r="ER61" s="4" t="s">
        <v>68</v>
      </c>
      <c r="ES61" s="4" t="s">
        <v>2</v>
      </c>
      <c r="ET61" s="4" t="s">
        <v>2</v>
      </c>
      <c r="EU61" s="4" t="s">
        <v>2</v>
      </c>
      <c r="EV61" s="4" t="s">
        <v>2</v>
      </c>
      <c r="EW61" s="4" t="s">
        <v>2</v>
      </c>
      <c r="EX61" s="4" t="s">
        <v>2</v>
      </c>
      <c r="EY61" s="4" t="s">
        <v>2</v>
      </c>
      <c r="EZ61" s="4" t="s">
        <v>2</v>
      </c>
      <c r="FA61" s="4" t="s">
        <v>2</v>
      </c>
      <c r="FB61" s="4" t="s">
        <v>2</v>
      </c>
      <c r="FC61" s="4" t="s">
        <v>2</v>
      </c>
      <c r="FD61" s="4" t="s">
        <v>2</v>
      </c>
      <c r="FE61" s="4" t="s">
        <v>2</v>
      </c>
      <c r="FF61" s="4"/>
      <c r="FG61" s="4" t="s">
        <v>2</v>
      </c>
      <c r="FH61" s="4" t="s">
        <v>68</v>
      </c>
      <c r="FI61" s="4" t="s">
        <v>2</v>
      </c>
      <c r="FJ61" s="4" t="s">
        <v>2</v>
      </c>
      <c r="FK61" s="4" t="s">
        <v>2</v>
      </c>
      <c r="FL61" s="4" t="s">
        <v>2</v>
      </c>
      <c r="FM61" s="4" t="s">
        <v>2</v>
      </c>
      <c r="FN61" s="4" t="s">
        <v>2</v>
      </c>
      <c r="FO61" s="4" t="s">
        <v>2</v>
      </c>
      <c r="FP61" s="4" t="s">
        <v>2</v>
      </c>
      <c r="FQ61" s="4" t="s">
        <v>2</v>
      </c>
      <c r="FR61" s="4" t="s">
        <v>2</v>
      </c>
      <c r="FS61" s="4" t="s">
        <v>2</v>
      </c>
      <c r="FT61" s="4" t="s">
        <v>2</v>
      </c>
      <c r="FU61" s="4" t="s">
        <v>2</v>
      </c>
      <c r="FV61" s="4"/>
      <c r="FW61" s="4" t="s">
        <v>2</v>
      </c>
      <c r="FX61" s="4" t="s">
        <v>68</v>
      </c>
      <c r="FY61" s="4" t="s">
        <v>2</v>
      </c>
      <c r="FZ61" s="4" t="s">
        <v>2</v>
      </c>
      <c r="GA61" s="4" t="s">
        <v>2</v>
      </c>
      <c r="GB61" s="4" t="s">
        <v>2</v>
      </c>
      <c r="GC61" s="4" t="s">
        <v>2</v>
      </c>
      <c r="GD61" s="4" t="s">
        <v>2</v>
      </c>
      <c r="GE61" s="4" t="s">
        <v>2</v>
      </c>
      <c r="GF61" s="4" t="s">
        <v>2</v>
      </c>
      <c r="GG61" s="4" t="s">
        <v>2</v>
      </c>
      <c r="GH61" s="4" t="s">
        <v>2</v>
      </c>
      <c r="GI61" s="4" t="s">
        <v>2</v>
      </c>
      <c r="GJ61" s="4" t="s">
        <v>2</v>
      </c>
      <c r="GK61" s="4" t="s">
        <v>2</v>
      </c>
      <c r="GL61" s="4"/>
      <c r="GM61" s="4" t="s">
        <v>2</v>
      </c>
      <c r="GN61" s="4" t="s">
        <v>68</v>
      </c>
      <c r="GO61" s="4" t="s">
        <v>2</v>
      </c>
      <c r="GP61" s="4" t="s">
        <v>2</v>
      </c>
      <c r="GQ61" s="4" t="s">
        <v>2</v>
      </c>
      <c r="GR61" s="4" t="s">
        <v>2</v>
      </c>
      <c r="GS61" s="4" t="s">
        <v>2</v>
      </c>
      <c r="GT61" s="4" t="s">
        <v>2</v>
      </c>
      <c r="GU61" s="4" t="s">
        <v>2</v>
      </c>
      <c r="GV61" s="4" t="s">
        <v>2</v>
      </c>
      <c r="GW61" s="4" t="s">
        <v>2</v>
      </c>
      <c r="GX61" s="4" t="s">
        <v>2</v>
      </c>
      <c r="GY61" s="4" t="s">
        <v>2</v>
      </c>
      <c r="GZ61" s="4" t="s">
        <v>2</v>
      </c>
      <c r="HA61" s="4" t="s">
        <v>2</v>
      </c>
      <c r="HB61" s="4"/>
      <c r="HC61" s="4" t="s">
        <v>2</v>
      </c>
      <c r="HD61" s="4" t="s">
        <v>68</v>
      </c>
      <c r="HE61" s="4" t="s">
        <v>2</v>
      </c>
      <c r="HF61" s="4" t="s">
        <v>2</v>
      </c>
      <c r="HG61" s="4" t="s">
        <v>2</v>
      </c>
      <c r="HH61" s="4" t="s">
        <v>2</v>
      </c>
      <c r="HI61" s="4" t="s">
        <v>2</v>
      </c>
      <c r="HJ61" s="4" t="s">
        <v>2</v>
      </c>
      <c r="HK61" s="4" t="s">
        <v>2</v>
      </c>
      <c r="HL61" s="4" t="s">
        <v>2</v>
      </c>
      <c r="HM61" s="4" t="s">
        <v>2</v>
      </c>
      <c r="HN61" s="4" t="s">
        <v>2</v>
      </c>
      <c r="HO61" s="4" t="s">
        <v>2</v>
      </c>
      <c r="HP61" s="4" t="s">
        <v>2</v>
      </c>
      <c r="HQ61" s="4" t="s">
        <v>2</v>
      </c>
      <c r="HR61" s="4"/>
      <c r="HS61" s="4" t="s">
        <v>2</v>
      </c>
      <c r="HT61" s="4" t="s">
        <v>68</v>
      </c>
      <c r="HU61" s="4" t="s">
        <v>2</v>
      </c>
      <c r="HV61" s="4" t="s">
        <v>2</v>
      </c>
      <c r="HW61" s="4" t="s">
        <v>2</v>
      </c>
      <c r="HX61" s="4" t="s">
        <v>2</v>
      </c>
      <c r="HY61" s="4" t="s">
        <v>2</v>
      </c>
      <c r="HZ61" s="4" t="s">
        <v>2</v>
      </c>
      <c r="IA61" s="4" t="s">
        <v>2</v>
      </c>
      <c r="IB61" s="4" t="s">
        <v>2</v>
      </c>
      <c r="IC61" s="4" t="s">
        <v>2</v>
      </c>
      <c r="ID61" s="4" t="s">
        <v>2</v>
      </c>
      <c r="IE61" s="4" t="s">
        <v>2</v>
      </c>
      <c r="IF61" s="4" t="s">
        <v>2</v>
      </c>
      <c r="IG61" s="4" t="s">
        <v>2</v>
      </c>
      <c r="IH61" s="4"/>
      <c r="II61" s="4" t="s">
        <v>2</v>
      </c>
      <c r="IJ61" s="4" t="s">
        <v>68</v>
      </c>
      <c r="IK61" s="4" t="s">
        <v>2</v>
      </c>
      <c r="IL61" s="4" t="s">
        <v>2</v>
      </c>
      <c r="IM61" s="4" t="s">
        <v>2</v>
      </c>
      <c r="IN61" s="4" t="s">
        <v>2</v>
      </c>
      <c r="IO61" s="4" t="s">
        <v>2</v>
      </c>
      <c r="IP61" s="4" t="s">
        <v>2</v>
      </c>
      <c r="IQ61" s="4" t="s">
        <v>2</v>
      </c>
      <c r="IR61" s="4" t="s">
        <v>2</v>
      </c>
      <c r="IS61" s="4" t="s">
        <v>2</v>
      </c>
      <c r="IT61" s="4" t="s">
        <v>2</v>
      </c>
      <c r="IU61" s="4" t="s">
        <v>2</v>
      </c>
      <c r="IV61" s="4" t="s">
        <v>2</v>
      </c>
      <c r="IW61" s="4" t="s">
        <v>2</v>
      </c>
      <c r="IX61" s="4"/>
      <c r="IY61" s="4" t="s">
        <v>2</v>
      </c>
      <c r="IZ61" s="4" t="s">
        <v>68</v>
      </c>
      <c r="JA61" s="4" t="s">
        <v>2</v>
      </c>
      <c r="JB61" s="4" t="s">
        <v>2</v>
      </c>
      <c r="JC61" s="4" t="s">
        <v>2</v>
      </c>
      <c r="JD61" s="4" t="s">
        <v>2</v>
      </c>
      <c r="JE61" s="4" t="s">
        <v>2</v>
      </c>
      <c r="JF61" s="4" t="s">
        <v>2</v>
      </c>
      <c r="JG61" s="4" t="s">
        <v>2</v>
      </c>
      <c r="JH61" s="4" t="s">
        <v>2</v>
      </c>
      <c r="JI61" s="4" t="s">
        <v>2</v>
      </c>
      <c r="JJ61" s="4" t="s">
        <v>2</v>
      </c>
      <c r="JK61" s="4" t="s">
        <v>2</v>
      </c>
      <c r="JL61" s="4" t="s">
        <v>2</v>
      </c>
      <c r="JM61" s="4" t="s">
        <v>2</v>
      </c>
      <c r="JN61" s="4"/>
      <c r="JO61" s="4" t="s">
        <v>2</v>
      </c>
      <c r="JP61" s="4" t="s">
        <v>68</v>
      </c>
      <c r="JQ61" s="4" t="s">
        <v>2</v>
      </c>
      <c r="JR61" s="4" t="s">
        <v>2</v>
      </c>
      <c r="JS61" s="4" t="s">
        <v>2</v>
      </c>
      <c r="JT61" s="4" t="s">
        <v>2</v>
      </c>
      <c r="JU61" s="4" t="s">
        <v>2</v>
      </c>
      <c r="JV61" s="4" t="s">
        <v>2</v>
      </c>
      <c r="JW61" s="4" t="s">
        <v>2</v>
      </c>
      <c r="JX61" s="4" t="s">
        <v>2</v>
      </c>
      <c r="JY61" s="4" t="s">
        <v>2</v>
      </c>
      <c r="JZ61" s="4" t="s">
        <v>2</v>
      </c>
      <c r="KA61" s="4" t="s">
        <v>2</v>
      </c>
      <c r="KB61" s="4" t="s">
        <v>2</v>
      </c>
      <c r="KC61" s="4" t="s">
        <v>2</v>
      </c>
      <c r="KD61" s="4"/>
      <c r="KE61" s="4" t="s">
        <v>2</v>
      </c>
      <c r="KF61" s="4" t="s">
        <v>68</v>
      </c>
      <c r="KG61" s="4" t="s">
        <v>2</v>
      </c>
      <c r="KH61" s="4" t="s">
        <v>2</v>
      </c>
      <c r="KI61" s="4" t="s">
        <v>2</v>
      </c>
      <c r="KJ61" s="4" t="s">
        <v>2</v>
      </c>
      <c r="KK61" s="4" t="s">
        <v>2</v>
      </c>
      <c r="KL61" s="4" t="s">
        <v>2</v>
      </c>
      <c r="KM61" s="4" t="s">
        <v>2</v>
      </c>
      <c r="KN61" s="4" t="s">
        <v>2</v>
      </c>
      <c r="KO61" s="4" t="s">
        <v>2</v>
      </c>
      <c r="KP61" s="4" t="s">
        <v>2</v>
      </c>
      <c r="KQ61" s="4" t="s">
        <v>2</v>
      </c>
      <c r="KR61" s="4" t="s">
        <v>2</v>
      </c>
      <c r="KS61" s="4" t="s">
        <v>2</v>
      </c>
      <c r="KT61" s="4"/>
      <c r="KU61" s="4" t="s">
        <v>2</v>
      </c>
      <c r="KV61" s="4" t="s">
        <v>68</v>
      </c>
      <c r="KW61" s="4" t="s">
        <v>2</v>
      </c>
      <c r="KX61" s="4" t="s">
        <v>2</v>
      </c>
      <c r="KY61" s="4" t="s">
        <v>2</v>
      </c>
      <c r="KZ61" s="4" t="s">
        <v>2</v>
      </c>
      <c r="LA61" s="4" t="s">
        <v>2</v>
      </c>
      <c r="LB61" s="4" t="s">
        <v>2</v>
      </c>
      <c r="LC61" s="4" t="s">
        <v>2</v>
      </c>
      <c r="LD61" s="4" t="s">
        <v>2</v>
      </c>
      <c r="LE61" s="4" t="s">
        <v>2</v>
      </c>
      <c r="LF61" s="4" t="s">
        <v>2</v>
      </c>
      <c r="LG61" s="4" t="s">
        <v>2</v>
      </c>
      <c r="LH61" s="4" t="s">
        <v>2</v>
      </c>
      <c r="LI61" s="4" t="s">
        <v>2</v>
      </c>
      <c r="LJ61" s="4"/>
      <c r="LK61" s="4" t="s">
        <v>2</v>
      </c>
      <c r="LL61" s="4" t="s">
        <v>68</v>
      </c>
      <c r="LM61" s="4" t="s">
        <v>2</v>
      </c>
      <c r="LN61" s="4" t="s">
        <v>2</v>
      </c>
      <c r="LO61" s="4" t="s">
        <v>2</v>
      </c>
      <c r="LP61" s="4" t="s">
        <v>2</v>
      </c>
      <c r="LQ61" s="4" t="s">
        <v>2</v>
      </c>
      <c r="LR61" s="4" t="s">
        <v>2</v>
      </c>
      <c r="LS61" s="4" t="s">
        <v>2</v>
      </c>
      <c r="LT61" s="4" t="s">
        <v>2</v>
      </c>
      <c r="LU61" s="4" t="s">
        <v>2</v>
      </c>
      <c r="LV61" s="4" t="s">
        <v>2</v>
      </c>
      <c r="LW61" s="4" t="s">
        <v>2</v>
      </c>
      <c r="LX61" s="4" t="s">
        <v>2</v>
      </c>
      <c r="LY61" s="4" t="s">
        <v>2</v>
      </c>
      <c r="LZ61" s="4"/>
      <c r="MA61" s="4" t="s">
        <v>2</v>
      </c>
      <c r="MB61" s="4" t="s">
        <v>68</v>
      </c>
      <c r="MC61" s="4" t="s">
        <v>2</v>
      </c>
      <c r="MD61" s="4" t="s">
        <v>2</v>
      </c>
      <c r="ME61" s="4" t="s">
        <v>2</v>
      </c>
      <c r="MF61" s="4" t="s">
        <v>2</v>
      </c>
      <c r="MG61" s="4" t="s">
        <v>2</v>
      </c>
      <c r="MH61" s="4" t="s">
        <v>2</v>
      </c>
      <c r="MI61" s="4" t="s">
        <v>2</v>
      </c>
      <c r="MJ61" s="4" t="s">
        <v>2</v>
      </c>
      <c r="MK61" s="4" t="s">
        <v>2</v>
      </c>
      <c r="ML61" s="4" t="s">
        <v>2</v>
      </c>
      <c r="MM61" s="4" t="s">
        <v>2</v>
      </c>
      <c r="MN61" s="4" t="s">
        <v>2</v>
      </c>
      <c r="MO61" s="4" t="s">
        <v>2</v>
      </c>
      <c r="MP61" s="4"/>
      <c r="MQ61" s="4" t="s">
        <v>2</v>
      </c>
      <c r="MR61" s="4" t="s">
        <v>68</v>
      </c>
      <c r="MS61" s="4" t="s">
        <v>2</v>
      </c>
      <c r="MT61" s="4" t="s">
        <v>2</v>
      </c>
      <c r="MU61" s="4" t="s">
        <v>2</v>
      </c>
      <c r="MV61" s="4" t="s">
        <v>2</v>
      </c>
      <c r="MW61" s="4" t="s">
        <v>2</v>
      </c>
      <c r="MX61" s="4" t="s">
        <v>2</v>
      </c>
      <c r="MY61" s="4" t="s">
        <v>2</v>
      </c>
      <c r="MZ61" s="4" t="s">
        <v>2</v>
      </c>
      <c r="NA61" s="4" t="s">
        <v>2</v>
      </c>
      <c r="NB61" s="4" t="s">
        <v>2</v>
      </c>
      <c r="NC61" s="4" t="s">
        <v>2</v>
      </c>
      <c r="ND61" s="4" t="s">
        <v>2</v>
      </c>
      <c r="NE61" s="4" t="s">
        <v>2</v>
      </c>
      <c r="NF61" s="4"/>
      <c r="NG61" s="4" t="s">
        <v>2</v>
      </c>
      <c r="NH61" s="4" t="s">
        <v>68</v>
      </c>
      <c r="NI61" s="4" t="s">
        <v>2</v>
      </c>
      <c r="NJ61" s="4" t="s">
        <v>2</v>
      </c>
      <c r="NK61" s="4" t="s">
        <v>2</v>
      </c>
      <c r="NL61" s="4" t="s">
        <v>2</v>
      </c>
      <c r="NM61" s="4" t="s">
        <v>2</v>
      </c>
      <c r="NN61" s="4" t="s">
        <v>2</v>
      </c>
      <c r="NO61" s="4" t="s">
        <v>2</v>
      </c>
      <c r="NP61" s="4" t="s">
        <v>2</v>
      </c>
      <c r="NQ61" s="4" t="s">
        <v>2</v>
      </c>
      <c r="NR61" s="4" t="s">
        <v>2</v>
      </c>
      <c r="NS61" s="4" t="s">
        <v>2</v>
      </c>
      <c r="NT61" s="4" t="s">
        <v>2</v>
      </c>
      <c r="NU61" s="4" t="s">
        <v>2</v>
      </c>
    </row>
    <row r="62" spans="2:385" x14ac:dyDescent="0.2">
      <c r="B62">
        <f t="shared" si="48"/>
        <v>52</v>
      </c>
      <c r="C62" s="4">
        <v>6071</v>
      </c>
      <c r="D62" s="4" t="s">
        <v>53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/>
      <c r="S62" s="4">
        <v>6071</v>
      </c>
      <c r="T62" s="4" t="s">
        <v>53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/>
      <c r="AI62" s="4">
        <v>6071</v>
      </c>
      <c r="AJ62" s="4" t="s">
        <v>53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/>
      <c r="AY62" s="4">
        <v>6071</v>
      </c>
      <c r="AZ62" s="4" t="s">
        <v>53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/>
      <c r="BO62" s="4">
        <v>6071</v>
      </c>
      <c r="BP62" s="4" t="s">
        <v>53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/>
      <c r="CE62" s="4">
        <v>6071</v>
      </c>
      <c r="CF62" s="4" t="s">
        <v>53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/>
      <c r="CU62" s="4">
        <v>6071</v>
      </c>
      <c r="CV62" s="4" t="s">
        <v>53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/>
      <c r="DK62" s="4">
        <v>6071</v>
      </c>
      <c r="DL62" s="4" t="s">
        <v>53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/>
      <c r="EA62" s="4">
        <v>6071</v>
      </c>
      <c r="EB62" s="4" t="s">
        <v>53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/>
      <c r="EQ62" s="4">
        <v>6071</v>
      </c>
      <c r="ER62" s="4" t="s">
        <v>53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/>
      <c r="FG62" s="4">
        <v>6071</v>
      </c>
      <c r="FH62" s="4" t="s">
        <v>53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/>
      <c r="FW62" s="4">
        <v>6071</v>
      </c>
      <c r="FX62" s="4" t="s">
        <v>53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/>
      <c r="GM62" s="4">
        <v>6071</v>
      </c>
      <c r="GN62" s="4" t="s">
        <v>53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0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/>
      <c r="HC62" s="4">
        <v>6071</v>
      </c>
      <c r="HD62" s="4" t="s">
        <v>53</v>
      </c>
      <c r="HE62" s="4">
        <v>0</v>
      </c>
      <c r="HF62" s="4">
        <v>0</v>
      </c>
      <c r="HG62" s="4">
        <v>0</v>
      </c>
      <c r="HH62" s="4">
        <v>0</v>
      </c>
      <c r="HI62" s="4">
        <v>0</v>
      </c>
      <c r="HJ62" s="4">
        <v>0</v>
      </c>
      <c r="HK62" s="4">
        <v>0</v>
      </c>
      <c r="HL62" s="4">
        <v>0</v>
      </c>
      <c r="HM62" s="4">
        <v>0</v>
      </c>
      <c r="HN62" s="4">
        <v>0</v>
      </c>
      <c r="HO62" s="4">
        <v>0</v>
      </c>
      <c r="HP62" s="4">
        <v>0</v>
      </c>
      <c r="HQ62" s="4">
        <v>0</v>
      </c>
      <c r="HR62" s="4"/>
      <c r="HS62" s="4">
        <v>6071</v>
      </c>
      <c r="HT62" s="4" t="s">
        <v>53</v>
      </c>
      <c r="HU62" s="4">
        <v>0</v>
      </c>
      <c r="HV62" s="4">
        <v>0</v>
      </c>
      <c r="HW62" s="4">
        <v>0</v>
      </c>
      <c r="HX62" s="4">
        <v>0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0</v>
      </c>
      <c r="IF62" s="4">
        <v>0</v>
      </c>
      <c r="IG62" s="4">
        <v>0</v>
      </c>
      <c r="IH62" s="4"/>
      <c r="II62" s="4">
        <v>6071</v>
      </c>
      <c r="IJ62" s="4" t="s">
        <v>53</v>
      </c>
      <c r="IK62" s="4">
        <v>0</v>
      </c>
      <c r="IL62" s="4">
        <v>0</v>
      </c>
      <c r="IM62" s="4">
        <v>0</v>
      </c>
      <c r="IN62" s="4">
        <v>0</v>
      </c>
      <c r="IO62" s="4">
        <v>0</v>
      </c>
      <c r="IP62" s="4">
        <v>0</v>
      </c>
      <c r="IQ62" s="4">
        <v>0</v>
      </c>
      <c r="IR62" s="4">
        <v>0</v>
      </c>
      <c r="IS62" s="4">
        <v>0</v>
      </c>
      <c r="IT62" s="4">
        <v>0</v>
      </c>
      <c r="IU62" s="4">
        <v>0</v>
      </c>
      <c r="IV62" s="4">
        <v>0</v>
      </c>
      <c r="IW62" s="4">
        <v>0</v>
      </c>
      <c r="IX62" s="4"/>
      <c r="IY62" s="4">
        <v>6071</v>
      </c>
      <c r="IZ62" s="4" t="s">
        <v>53</v>
      </c>
      <c r="JA62" s="4">
        <v>0</v>
      </c>
      <c r="JB62" s="4">
        <v>0</v>
      </c>
      <c r="JC62" s="4">
        <v>0</v>
      </c>
      <c r="JD62" s="4">
        <v>0</v>
      </c>
      <c r="JE62" s="4">
        <v>0</v>
      </c>
      <c r="JF62" s="4">
        <v>0</v>
      </c>
      <c r="JG62" s="4">
        <v>0</v>
      </c>
      <c r="JH62" s="4">
        <v>0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/>
      <c r="JO62" s="4">
        <v>6071</v>
      </c>
      <c r="JP62" s="4" t="s">
        <v>53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0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0</v>
      </c>
      <c r="KC62" s="4">
        <v>0</v>
      </c>
      <c r="KD62" s="4"/>
      <c r="KE62" s="4">
        <v>6071</v>
      </c>
      <c r="KF62" s="4" t="s">
        <v>53</v>
      </c>
      <c r="KG62" s="4">
        <v>0</v>
      </c>
      <c r="KH62" s="4">
        <v>0</v>
      </c>
      <c r="KI62" s="4">
        <v>0</v>
      </c>
      <c r="KJ62" s="4">
        <v>0</v>
      </c>
      <c r="KK62" s="4">
        <v>0</v>
      </c>
      <c r="KL62" s="4">
        <v>0</v>
      </c>
      <c r="KM62" s="4">
        <v>0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0</v>
      </c>
      <c r="KT62" s="4"/>
      <c r="KU62" s="4">
        <v>6071</v>
      </c>
      <c r="KV62" s="4" t="s">
        <v>53</v>
      </c>
      <c r="KW62" s="4">
        <v>0</v>
      </c>
      <c r="KX62" s="4">
        <v>0</v>
      </c>
      <c r="KY62" s="4">
        <v>0</v>
      </c>
      <c r="KZ62" s="4">
        <v>0</v>
      </c>
      <c r="LA62" s="4">
        <v>0</v>
      </c>
      <c r="LB62" s="4">
        <v>0</v>
      </c>
      <c r="LC62" s="4">
        <v>0</v>
      </c>
      <c r="LD62" s="4">
        <v>0</v>
      </c>
      <c r="LE62" s="4">
        <v>0</v>
      </c>
      <c r="LF62" s="4">
        <v>0</v>
      </c>
      <c r="LG62" s="4">
        <v>0</v>
      </c>
      <c r="LH62" s="4">
        <v>0</v>
      </c>
      <c r="LI62" s="4">
        <v>0</v>
      </c>
      <c r="LJ62" s="4"/>
      <c r="LK62" s="4">
        <v>6071</v>
      </c>
      <c r="LL62" s="4" t="s">
        <v>53</v>
      </c>
      <c r="LM62" s="4">
        <v>0</v>
      </c>
      <c r="LN62" s="4">
        <v>0</v>
      </c>
      <c r="LO62" s="4">
        <v>0</v>
      </c>
      <c r="LP62" s="4">
        <v>0</v>
      </c>
      <c r="LQ62" s="4">
        <v>0</v>
      </c>
      <c r="LR62" s="4">
        <v>0</v>
      </c>
      <c r="LS62" s="4">
        <v>0</v>
      </c>
      <c r="LT62" s="4">
        <v>0</v>
      </c>
      <c r="LU62" s="4">
        <v>0</v>
      </c>
      <c r="LV62" s="4">
        <v>0</v>
      </c>
      <c r="LW62" s="4">
        <v>0</v>
      </c>
      <c r="LX62" s="4">
        <v>0</v>
      </c>
      <c r="LY62" s="4">
        <v>0</v>
      </c>
      <c r="LZ62" s="4"/>
      <c r="MA62" s="4">
        <v>6071</v>
      </c>
      <c r="MB62" s="4" t="s">
        <v>53</v>
      </c>
      <c r="MC62" s="4">
        <v>0</v>
      </c>
      <c r="MD62" s="4">
        <v>0</v>
      </c>
      <c r="ME62" s="4">
        <v>0</v>
      </c>
      <c r="MF62" s="4">
        <v>0</v>
      </c>
      <c r="MG62" s="4">
        <v>0</v>
      </c>
      <c r="MH62" s="4">
        <v>0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0</v>
      </c>
      <c r="MP62" s="4"/>
      <c r="MQ62" s="4">
        <v>6071</v>
      </c>
      <c r="MR62" s="4" t="s">
        <v>53</v>
      </c>
      <c r="MS62" s="4">
        <v>0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  <c r="ND62" s="4">
        <v>0</v>
      </c>
      <c r="NE62" s="4">
        <v>0</v>
      </c>
      <c r="NF62" s="4"/>
      <c r="NG62" s="4">
        <v>6071</v>
      </c>
      <c r="NH62" s="4" t="s">
        <v>53</v>
      </c>
      <c r="NI62" s="4">
        <v>0</v>
      </c>
      <c r="NJ62" s="4">
        <v>0</v>
      </c>
      <c r="NK62" s="4">
        <v>0</v>
      </c>
      <c r="NL62" s="4">
        <v>0</v>
      </c>
      <c r="NM62" s="4">
        <v>0</v>
      </c>
      <c r="NN62" s="4">
        <v>0</v>
      </c>
      <c r="NO62" s="4">
        <v>0</v>
      </c>
      <c r="NP62" s="4">
        <v>0</v>
      </c>
      <c r="NQ62" s="4">
        <v>0</v>
      </c>
      <c r="NR62" s="4">
        <v>0</v>
      </c>
      <c r="NS62" s="4">
        <v>0</v>
      </c>
      <c r="NT62" s="4">
        <v>0</v>
      </c>
      <c r="NU62" s="4">
        <v>0</v>
      </c>
    </row>
    <row r="63" spans="2:385" x14ac:dyDescent="0.2">
      <c r="B63">
        <f t="shared" si="48"/>
        <v>53</v>
      </c>
      <c r="C63" s="4">
        <v>6072</v>
      </c>
      <c r="D63" s="4" t="s">
        <v>54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/>
      <c r="S63" s="4">
        <v>6072</v>
      </c>
      <c r="T63" s="4" t="s">
        <v>54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/>
      <c r="AI63" s="4">
        <v>6072</v>
      </c>
      <c r="AJ63" s="4" t="s">
        <v>54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/>
      <c r="AY63" s="4">
        <v>6072</v>
      </c>
      <c r="AZ63" s="4" t="s">
        <v>54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/>
      <c r="BO63" s="4">
        <v>6072</v>
      </c>
      <c r="BP63" s="4" t="s">
        <v>54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/>
      <c r="CE63" s="4">
        <v>6072</v>
      </c>
      <c r="CF63" s="4" t="s">
        <v>54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/>
      <c r="CU63" s="4">
        <v>6072</v>
      </c>
      <c r="CV63" s="4" t="s">
        <v>54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/>
      <c r="DK63" s="4">
        <v>6072</v>
      </c>
      <c r="DL63" s="4" t="s">
        <v>54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/>
      <c r="EA63" s="4">
        <v>6072</v>
      </c>
      <c r="EB63" s="4" t="s">
        <v>54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/>
      <c r="EQ63" s="4">
        <v>6072</v>
      </c>
      <c r="ER63" s="4" t="s">
        <v>54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/>
      <c r="FG63" s="4">
        <v>6072</v>
      </c>
      <c r="FH63" s="4" t="s">
        <v>54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/>
      <c r="FW63" s="4">
        <v>6072</v>
      </c>
      <c r="FX63" s="4" t="s">
        <v>54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/>
      <c r="GM63" s="4">
        <v>6072</v>
      </c>
      <c r="GN63" s="4" t="s">
        <v>54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/>
      <c r="HC63" s="4">
        <v>6072</v>
      </c>
      <c r="HD63" s="4" t="s">
        <v>54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/>
      <c r="HS63" s="4">
        <v>6072</v>
      </c>
      <c r="HT63" s="4" t="s">
        <v>54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/>
      <c r="II63" s="4">
        <v>6072</v>
      </c>
      <c r="IJ63" s="4" t="s">
        <v>54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/>
      <c r="IY63" s="4">
        <v>6072</v>
      </c>
      <c r="IZ63" s="4" t="s">
        <v>54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/>
      <c r="JO63" s="4">
        <v>6072</v>
      </c>
      <c r="JP63" s="4" t="s">
        <v>54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/>
      <c r="KE63" s="4">
        <v>6072</v>
      </c>
      <c r="KF63" s="4" t="s">
        <v>54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/>
      <c r="KU63" s="4">
        <v>6072</v>
      </c>
      <c r="KV63" s="4" t="s">
        <v>54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/>
      <c r="LK63" s="4">
        <v>6072</v>
      </c>
      <c r="LL63" s="4" t="s">
        <v>54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/>
      <c r="MA63" s="4">
        <v>6072</v>
      </c>
      <c r="MB63" s="4" t="s">
        <v>54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/>
      <c r="MQ63" s="4">
        <v>6072</v>
      </c>
      <c r="MR63" s="4" t="s">
        <v>54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  <c r="ND63" s="4">
        <v>0</v>
      </c>
      <c r="NE63" s="4">
        <v>0</v>
      </c>
      <c r="NF63" s="4"/>
      <c r="NG63" s="4">
        <v>6072</v>
      </c>
      <c r="NH63" s="4" t="s">
        <v>54</v>
      </c>
      <c r="NI63" s="4">
        <v>0</v>
      </c>
      <c r="NJ63" s="4">
        <v>0</v>
      </c>
      <c r="NK63" s="4">
        <v>0</v>
      </c>
      <c r="NL63" s="4">
        <v>0</v>
      </c>
      <c r="NM63" s="4">
        <v>0</v>
      </c>
      <c r="NN63" s="4">
        <v>0</v>
      </c>
      <c r="NO63" s="4">
        <v>0</v>
      </c>
      <c r="NP63" s="4">
        <v>0</v>
      </c>
      <c r="NQ63" s="4">
        <v>0</v>
      </c>
      <c r="NR63" s="4">
        <v>0</v>
      </c>
      <c r="NS63" s="4">
        <v>0</v>
      </c>
      <c r="NT63" s="4">
        <v>0</v>
      </c>
      <c r="NU63" s="4">
        <v>0</v>
      </c>
    </row>
    <row r="64" spans="2:385" x14ac:dyDescent="0.2">
      <c r="B64">
        <f t="shared" si="48"/>
        <v>54</v>
      </c>
      <c r="C64" s="4">
        <v>6074</v>
      </c>
      <c r="D64" s="4" t="s">
        <v>55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/>
      <c r="S64" s="4">
        <v>6074</v>
      </c>
      <c r="T64" s="4" t="s">
        <v>55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57.19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57.19</v>
      </c>
      <c r="AH64" s="4"/>
      <c r="AI64" s="4">
        <v>6074</v>
      </c>
      <c r="AJ64" s="4" t="s">
        <v>55</v>
      </c>
      <c r="AK64" s="4">
        <v>0</v>
      </c>
      <c r="AL64" s="4">
        <v>0</v>
      </c>
      <c r="AM64" s="4">
        <v>0</v>
      </c>
      <c r="AN64" s="4">
        <v>104.62</v>
      </c>
      <c r="AO64" s="4">
        <v>0</v>
      </c>
      <c r="AP64" s="4">
        <v>0</v>
      </c>
      <c r="AQ64" s="4">
        <v>34.01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138.63</v>
      </c>
      <c r="AX64" s="4"/>
      <c r="AY64" s="4">
        <v>6074</v>
      </c>
      <c r="AZ64" s="4" t="s">
        <v>55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/>
      <c r="BO64" s="4">
        <v>6074</v>
      </c>
      <c r="BP64" s="4" t="s">
        <v>55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/>
      <c r="CE64" s="4">
        <v>6074</v>
      </c>
      <c r="CF64" s="4" t="s">
        <v>55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/>
      <c r="CU64" s="4">
        <v>6074</v>
      </c>
      <c r="CV64" s="4" t="s">
        <v>55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/>
      <c r="DK64" s="4">
        <v>6074</v>
      </c>
      <c r="DL64" s="4" t="s">
        <v>55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111.6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111.6</v>
      </c>
      <c r="DZ64" s="4"/>
      <c r="EA64" s="4">
        <v>6074</v>
      </c>
      <c r="EB64" s="4" t="s">
        <v>55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/>
      <c r="EQ64" s="4">
        <v>6074</v>
      </c>
      <c r="ER64" s="4" t="s">
        <v>55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/>
      <c r="FG64" s="4">
        <v>6074</v>
      </c>
      <c r="FH64" s="4" t="s">
        <v>55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/>
      <c r="FW64" s="4">
        <v>6074</v>
      </c>
      <c r="FX64" s="4" t="s">
        <v>55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/>
      <c r="GM64" s="4">
        <v>6074</v>
      </c>
      <c r="GN64" s="4" t="s">
        <v>55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/>
      <c r="HC64" s="4">
        <v>6074</v>
      </c>
      <c r="HD64" s="4" t="s">
        <v>55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/>
      <c r="HS64" s="4">
        <v>6074</v>
      </c>
      <c r="HT64" s="4" t="s">
        <v>55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/>
      <c r="II64" s="4">
        <v>6074</v>
      </c>
      <c r="IJ64" s="4" t="s">
        <v>55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0</v>
      </c>
      <c r="IV64" s="4">
        <v>0</v>
      </c>
      <c r="IW64" s="4">
        <v>0</v>
      </c>
      <c r="IX64" s="4"/>
      <c r="IY64" s="4">
        <v>6074</v>
      </c>
      <c r="IZ64" s="4" t="s">
        <v>55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/>
      <c r="JO64" s="4">
        <v>6074</v>
      </c>
      <c r="JP64" s="4" t="s">
        <v>55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/>
      <c r="KE64" s="4">
        <v>6074</v>
      </c>
      <c r="KF64" s="4" t="s">
        <v>55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/>
      <c r="KU64" s="4">
        <v>6074</v>
      </c>
      <c r="KV64" s="4" t="s">
        <v>55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/>
      <c r="LK64" s="4">
        <v>6074</v>
      </c>
      <c r="LL64" s="4" t="s">
        <v>55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0</v>
      </c>
      <c r="LV64" s="4">
        <v>0</v>
      </c>
      <c r="LW64" s="4">
        <v>0</v>
      </c>
      <c r="LX64" s="4">
        <v>0</v>
      </c>
      <c r="LY64" s="4">
        <v>0</v>
      </c>
      <c r="LZ64" s="4"/>
      <c r="MA64" s="4">
        <v>6074</v>
      </c>
      <c r="MB64" s="4" t="s">
        <v>55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/>
      <c r="MQ64" s="4">
        <v>6074</v>
      </c>
      <c r="MR64" s="4" t="s">
        <v>55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  <c r="ND64" s="4">
        <v>0</v>
      </c>
      <c r="NE64" s="4">
        <v>0</v>
      </c>
      <c r="NF64" s="4"/>
      <c r="NG64" s="4">
        <v>6074</v>
      </c>
      <c r="NH64" s="4" t="s">
        <v>55</v>
      </c>
      <c r="NI64" s="4">
        <v>0</v>
      </c>
      <c r="NJ64" s="4">
        <v>0</v>
      </c>
      <c r="NK64" s="4">
        <v>0</v>
      </c>
      <c r="NL64" s="4">
        <v>0</v>
      </c>
      <c r="NM64" s="4">
        <v>0</v>
      </c>
      <c r="NN64" s="4">
        <v>0</v>
      </c>
      <c r="NO64" s="4">
        <v>0</v>
      </c>
      <c r="NP64" s="4">
        <v>0</v>
      </c>
      <c r="NQ64" s="4">
        <v>0</v>
      </c>
      <c r="NR64" s="4">
        <v>0</v>
      </c>
      <c r="NS64" s="4">
        <v>0</v>
      </c>
      <c r="NT64" s="4">
        <v>0</v>
      </c>
      <c r="NU64" s="4">
        <v>0</v>
      </c>
    </row>
    <row r="65" spans="2:385" x14ac:dyDescent="0.2">
      <c r="B65">
        <f t="shared" si="48"/>
        <v>55</v>
      </c>
      <c r="C65" s="4">
        <v>6076</v>
      </c>
      <c r="D65" s="4" t="s">
        <v>69</v>
      </c>
      <c r="E65" s="4">
        <v>39.51</v>
      </c>
      <c r="F65" s="4">
        <v>523.57000000000005</v>
      </c>
      <c r="G65" s="4">
        <v>521.70000000000005</v>
      </c>
      <c r="H65" s="4">
        <v>1070</v>
      </c>
      <c r="I65" s="4">
        <v>535</v>
      </c>
      <c r="J65" s="4">
        <v>536.39</v>
      </c>
      <c r="K65" s="4">
        <v>535</v>
      </c>
      <c r="L65" s="4">
        <v>535</v>
      </c>
      <c r="M65" s="4">
        <v>0</v>
      </c>
      <c r="N65" s="4">
        <v>0</v>
      </c>
      <c r="O65" s="4">
        <v>0</v>
      </c>
      <c r="P65" s="4">
        <v>0</v>
      </c>
      <c r="Q65" s="4">
        <v>4296.17</v>
      </c>
      <c r="R65" s="4"/>
      <c r="S65" s="4">
        <v>6076</v>
      </c>
      <c r="T65" s="4" t="s">
        <v>69</v>
      </c>
      <c r="U65" s="4">
        <v>0</v>
      </c>
      <c r="V65" s="4">
        <v>473.56</v>
      </c>
      <c r="W65" s="4">
        <v>471.7</v>
      </c>
      <c r="X65" s="4">
        <v>963</v>
      </c>
      <c r="Y65" s="4">
        <v>481.5</v>
      </c>
      <c r="Z65" s="4">
        <v>0</v>
      </c>
      <c r="AA65" s="4">
        <v>186.75</v>
      </c>
      <c r="AB65" s="4">
        <v>588.5</v>
      </c>
      <c r="AC65" s="4">
        <v>0</v>
      </c>
      <c r="AD65" s="4">
        <v>0</v>
      </c>
      <c r="AE65" s="4">
        <v>0</v>
      </c>
      <c r="AF65" s="4">
        <v>0</v>
      </c>
      <c r="AG65" s="4">
        <v>3165.01</v>
      </c>
      <c r="AH65" s="4"/>
      <c r="AI65" s="4">
        <v>6076</v>
      </c>
      <c r="AJ65" s="4" t="s">
        <v>69</v>
      </c>
      <c r="AK65" s="4">
        <v>0</v>
      </c>
      <c r="AL65" s="4">
        <v>373.56</v>
      </c>
      <c r="AM65" s="4">
        <v>371.7</v>
      </c>
      <c r="AN65" s="4">
        <v>1123.5</v>
      </c>
      <c r="AO65" s="4">
        <v>374.5</v>
      </c>
      <c r="AP65" s="4">
        <v>375.47</v>
      </c>
      <c r="AQ65" s="4">
        <v>374.5</v>
      </c>
      <c r="AR65" s="4">
        <v>374.5</v>
      </c>
      <c r="AS65" s="4">
        <v>0</v>
      </c>
      <c r="AT65" s="4">
        <v>0</v>
      </c>
      <c r="AU65" s="4">
        <v>0</v>
      </c>
      <c r="AV65" s="4">
        <v>0</v>
      </c>
      <c r="AW65" s="4">
        <v>3367.73</v>
      </c>
      <c r="AX65" s="4"/>
      <c r="AY65" s="4">
        <v>6076</v>
      </c>
      <c r="AZ65" s="4" t="s">
        <v>69</v>
      </c>
      <c r="BA65" s="4">
        <v>0</v>
      </c>
      <c r="BB65" s="4">
        <v>373.56</v>
      </c>
      <c r="BC65" s="4">
        <v>371.7</v>
      </c>
      <c r="BD65" s="4">
        <v>374.5</v>
      </c>
      <c r="BE65" s="4">
        <v>374.5</v>
      </c>
      <c r="BF65" s="4">
        <v>-1324.53</v>
      </c>
      <c r="BG65" s="4">
        <v>374.5</v>
      </c>
      <c r="BH65" s="4">
        <v>374.5</v>
      </c>
      <c r="BI65" s="4">
        <v>0</v>
      </c>
      <c r="BJ65" s="4">
        <v>0</v>
      </c>
      <c r="BK65" s="4">
        <v>0</v>
      </c>
      <c r="BL65" s="4">
        <v>0</v>
      </c>
      <c r="BM65" s="4">
        <v>918.73</v>
      </c>
      <c r="BN65" s="4"/>
      <c r="BO65" s="4">
        <v>6076</v>
      </c>
      <c r="BP65" s="4" t="s">
        <v>69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/>
      <c r="CE65" s="4">
        <v>6076</v>
      </c>
      <c r="CF65" s="4" t="s">
        <v>69</v>
      </c>
      <c r="CG65" s="4">
        <v>0</v>
      </c>
      <c r="CH65" s="4">
        <v>373.57</v>
      </c>
      <c r="CI65" s="4">
        <v>371.7</v>
      </c>
      <c r="CJ65" s="4">
        <v>749</v>
      </c>
      <c r="CK65" s="4">
        <v>374.5</v>
      </c>
      <c r="CL65" s="4">
        <v>375.47</v>
      </c>
      <c r="CM65" s="4">
        <v>374.5</v>
      </c>
      <c r="CN65" s="4">
        <v>374.5</v>
      </c>
      <c r="CO65" s="4">
        <v>0</v>
      </c>
      <c r="CP65" s="4">
        <v>0</v>
      </c>
      <c r="CQ65" s="4">
        <v>0</v>
      </c>
      <c r="CR65" s="4">
        <v>0</v>
      </c>
      <c r="CS65" s="4">
        <v>2993.24</v>
      </c>
      <c r="CT65" s="4"/>
      <c r="CU65" s="4">
        <v>6076</v>
      </c>
      <c r="CV65" s="4" t="s">
        <v>69</v>
      </c>
      <c r="CW65" s="4">
        <v>0</v>
      </c>
      <c r="CX65" s="4">
        <v>373.57</v>
      </c>
      <c r="CY65" s="4">
        <v>371.7</v>
      </c>
      <c r="CZ65" s="4">
        <v>1230.5</v>
      </c>
      <c r="DA65" s="4">
        <v>374.5</v>
      </c>
      <c r="DB65" s="4">
        <v>375.47</v>
      </c>
      <c r="DC65" s="4">
        <v>414.62</v>
      </c>
      <c r="DD65" s="4">
        <v>374.5</v>
      </c>
      <c r="DE65" s="4">
        <v>0</v>
      </c>
      <c r="DF65" s="4">
        <v>0</v>
      </c>
      <c r="DG65" s="4">
        <v>0</v>
      </c>
      <c r="DH65" s="4">
        <v>0</v>
      </c>
      <c r="DI65" s="4">
        <v>3514.86</v>
      </c>
      <c r="DJ65" s="4"/>
      <c r="DK65" s="4">
        <v>6076</v>
      </c>
      <c r="DL65" s="4" t="s">
        <v>69</v>
      </c>
      <c r="DM65" s="4">
        <v>0</v>
      </c>
      <c r="DN65" s="4">
        <v>373.57</v>
      </c>
      <c r="DO65" s="4">
        <v>371.7</v>
      </c>
      <c r="DP65" s="4">
        <v>374.5</v>
      </c>
      <c r="DQ65" s="4">
        <v>374.5</v>
      </c>
      <c r="DR65" s="4">
        <v>375.47</v>
      </c>
      <c r="DS65" s="4">
        <v>414.63</v>
      </c>
      <c r="DT65" s="4">
        <v>374.5</v>
      </c>
      <c r="DU65" s="4">
        <v>0</v>
      </c>
      <c r="DV65" s="4">
        <v>0</v>
      </c>
      <c r="DW65" s="4">
        <v>0</v>
      </c>
      <c r="DX65" s="4">
        <v>0</v>
      </c>
      <c r="DY65" s="4">
        <v>2658.87</v>
      </c>
      <c r="DZ65" s="4"/>
      <c r="EA65" s="4">
        <v>6076</v>
      </c>
      <c r="EB65" s="4" t="s">
        <v>69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/>
      <c r="EQ65" s="4">
        <v>6076</v>
      </c>
      <c r="ER65" s="4" t="s">
        <v>69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214</v>
      </c>
      <c r="FA65" s="4">
        <v>0</v>
      </c>
      <c r="FB65" s="4">
        <v>0</v>
      </c>
      <c r="FC65" s="4">
        <v>0</v>
      </c>
      <c r="FD65" s="4">
        <v>0</v>
      </c>
      <c r="FE65" s="4">
        <v>214</v>
      </c>
      <c r="FF65" s="4"/>
      <c r="FG65" s="4">
        <v>6076</v>
      </c>
      <c r="FH65" s="4" t="s">
        <v>69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160.91999999999999</v>
      </c>
      <c r="FO65" s="4">
        <v>160.5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321.42</v>
      </c>
      <c r="FV65" s="4"/>
      <c r="FW65" s="4">
        <v>6076</v>
      </c>
      <c r="FX65" s="4" t="s">
        <v>69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160.91999999999999</v>
      </c>
      <c r="GE65" s="4">
        <v>160.5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321.42</v>
      </c>
      <c r="GL65" s="4"/>
      <c r="GM65" s="4">
        <v>6076</v>
      </c>
      <c r="GN65" s="4" t="s">
        <v>69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295.02</v>
      </c>
      <c r="GU65" s="4">
        <v>294.25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589.27</v>
      </c>
      <c r="HB65" s="4"/>
      <c r="HC65" s="4">
        <v>6076</v>
      </c>
      <c r="HD65" s="4" t="s">
        <v>69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295.02</v>
      </c>
      <c r="HK65" s="4">
        <v>294.25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589.27</v>
      </c>
      <c r="HR65" s="4"/>
      <c r="HS65" s="4">
        <v>6076</v>
      </c>
      <c r="HT65" s="4" t="s">
        <v>69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643.67999999999995</v>
      </c>
      <c r="IA65" s="4">
        <v>642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1285.68</v>
      </c>
      <c r="IH65" s="4"/>
      <c r="II65" s="4">
        <v>6076</v>
      </c>
      <c r="IJ65" s="4" t="s">
        <v>69</v>
      </c>
      <c r="IK65" s="4">
        <v>15.97</v>
      </c>
      <c r="IL65" s="4">
        <v>0</v>
      </c>
      <c r="IM65" s="4">
        <v>0</v>
      </c>
      <c r="IN65" s="4">
        <v>0</v>
      </c>
      <c r="IO65" s="4">
        <v>0</v>
      </c>
      <c r="IP65" s="4">
        <v>429.12</v>
      </c>
      <c r="IQ65" s="4">
        <v>428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873.09</v>
      </c>
      <c r="IX65" s="4"/>
      <c r="IY65" s="4">
        <v>6076</v>
      </c>
      <c r="IZ65" s="4" t="s">
        <v>69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375.47</v>
      </c>
      <c r="JG65" s="4">
        <v>374.5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749.97</v>
      </c>
      <c r="JN65" s="4"/>
      <c r="JO65" s="4">
        <v>6076</v>
      </c>
      <c r="JP65" s="4" t="s">
        <v>69</v>
      </c>
      <c r="JQ65" s="4">
        <v>21.99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21.99</v>
      </c>
      <c r="KD65" s="4"/>
      <c r="KE65" s="4">
        <v>6076</v>
      </c>
      <c r="KF65" s="4" t="s">
        <v>69</v>
      </c>
      <c r="KG65" s="4">
        <v>0</v>
      </c>
      <c r="KH65" s="4">
        <v>0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160.5</v>
      </c>
      <c r="KO65" s="4">
        <v>0</v>
      </c>
      <c r="KP65" s="4">
        <v>0</v>
      </c>
      <c r="KQ65" s="4">
        <v>0</v>
      </c>
      <c r="KR65" s="4">
        <v>0</v>
      </c>
      <c r="KS65" s="4">
        <v>160.5</v>
      </c>
      <c r="KT65" s="4"/>
      <c r="KU65" s="4">
        <v>6076</v>
      </c>
      <c r="KV65" s="4" t="s">
        <v>69</v>
      </c>
      <c r="KW65" s="4">
        <v>8.52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8.52</v>
      </c>
      <c r="LJ65" s="4"/>
      <c r="LK65" s="4">
        <v>6076</v>
      </c>
      <c r="LL65" s="4" t="s">
        <v>69</v>
      </c>
      <c r="LM65" s="4">
        <v>0</v>
      </c>
      <c r="LN65" s="4">
        <v>0</v>
      </c>
      <c r="LO65" s="4">
        <v>186.7</v>
      </c>
      <c r="LP65" s="4">
        <v>365.12</v>
      </c>
      <c r="LQ65" s="4">
        <v>176.55</v>
      </c>
      <c r="LR65" s="4">
        <v>177.01</v>
      </c>
      <c r="LS65" s="4">
        <v>256.8</v>
      </c>
      <c r="LT65" s="4">
        <v>256.8</v>
      </c>
      <c r="LU65" s="4">
        <v>0</v>
      </c>
      <c r="LV65" s="4">
        <v>0</v>
      </c>
      <c r="LW65" s="4">
        <v>0</v>
      </c>
      <c r="LX65" s="4">
        <v>0</v>
      </c>
      <c r="LY65" s="4">
        <v>1418.98</v>
      </c>
      <c r="LZ65" s="4"/>
      <c r="MA65" s="4">
        <v>6076</v>
      </c>
      <c r="MB65" s="4" t="s">
        <v>69</v>
      </c>
      <c r="MC65" s="4">
        <v>0</v>
      </c>
      <c r="MD65" s="4">
        <v>0</v>
      </c>
      <c r="ME65" s="4">
        <v>186.7</v>
      </c>
      <c r="MF65" s="4">
        <v>718.22</v>
      </c>
      <c r="MG65" s="4">
        <v>176.55</v>
      </c>
      <c r="MH65" s="4">
        <v>177.01</v>
      </c>
      <c r="MI65" s="4">
        <v>256.8</v>
      </c>
      <c r="MJ65" s="4">
        <v>256.8</v>
      </c>
      <c r="MK65" s="4">
        <v>0</v>
      </c>
      <c r="ML65" s="4">
        <v>0</v>
      </c>
      <c r="MM65" s="4">
        <v>0</v>
      </c>
      <c r="MN65" s="4">
        <v>0</v>
      </c>
      <c r="MO65" s="4">
        <v>1772.08</v>
      </c>
      <c r="MP65" s="4"/>
      <c r="MQ65" s="4">
        <v>6076</v>
      </c>
      <c r="MR65" s="4" t="s">
        <v>69</v>
      </c>
      <c r="MS65" s="4">
        <v>0</v>
      </c>
      <c r="MT65" s="4">
        <v>0</v>
      </c>
      <c r="MU65" s="4">
        <v>91.7</v>
      </c>
      <c r="MV65" s="4">
        <v>0</v>
      </c>
      <c r="MW65" s="4">
        <v>224.7</v>
      </c>
      <c r="MX65" s="4">
        <v>75.09</v>
      </c>
      <c r="MY65" s="4">
        <v>74.900000000000006</v>
      </c>
      <c r="MZ65" s="4">
        <v>74.900000000000006</v>
      </c>
      <c r="NA65" s="4">
        <v>0</v>
      </c>
      <c r="NB65" s="4">
        <v>0</v>
      </c>
      <c r="NC65" s="4">
        <v>0</v>
      </c>
      <c r="ND65" s="4">
        <v>0</v>
      </c>
      <c r="NE65" s="4">
        <v>541.29</v>
      </c>
      <c r="NF65" s="4"/>
      <c r="NG65" s="4">
        <v>6076</v>
      </c>
      <c r="NH65" s="4" t="s">
        <v>69</v>
      </c>
      <c r="NI65" s="4">
        <v>0</v>
      </c>
      <c r="NJ65" s="4">
        <v>0</v>
      </c>
      <c r="NK65" s="4">
        <v>0</v>
      </c>
      <c r="NL65" s="4">
        <v>0</v>
      </c>
      <c r="NM65" s="4">
        <v>0</v>
      </c>
      <c r="NN65" s="4">
        <v>0</v>
      </c>
      <c r="NO65" s="4">
        <v>0</v>
      </c>
      <c r="NP65" s="4">
        <v>0</v>
      </c>
      <c r="NQ65" s="4">
        <v>0</v>
      </c>
      <c r="NR65" s="4">
        <v>0</v>
      </c>
      <c r="NS65" s="4">
        <v>0</v>
      </c>
      <c r="NT65" s="4">
        <v>0</v>
      </c>
      <c r="NU65" s="4">
        <v>0</v>
      </c>
    </row>
    <row r="66" spans="2:385" x14ac:dyDescent="0.2">
      <c r="B66">
        <f t="shared" si="48"/>
        <v>56</v>
      </c>
      <c r="C66" s="4">
        <v>6077</v>
      </c>
      <c r="D66" s="4" t="s">
        <v>70</v>
      </c>
      <c r="E66" s="4">
        <v>59.09</v>
      </c>
      <c r="F66" s="4">
        <v>0</v>
      </c>
      <c r="G66" s="4">
        <v>0</v>
      </c>
      <c r="H66" s="4">
        <v>0</v>
      </c>
      <c r="I66" s="4">
        <v>0</v>
      </c>
      <c r="J66" s="4">
        <v>211.11</v>
      </c>
      <c r="K66" s="4">
        <v>13.99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284.19</v>
      </c>
      <c r="R66" s="4"/>
      <c r="S66" s="4">
        <v>6077</v>
      </c>
      <c r="T66" s="4" t="s">
        <v>70</v>
      </c>
      <c r="U66" s="4">
        <v>0</v>
      </c>
      <c r="V66" s="4">
        <v>0</v>
      </c>
      <c r="W66" s="4">
        <v>143.16999999999999</v>
      </c>
      <c r="X66" s="4">
        <v>0</v>
      </c>
      <c r="Y66" s="4">
        <v>110.16</v>
      </c>
      <c r="Z66" s="4">
        <v>308.27999999999997</v>
      </c>
      <c r="AA66" s="4">
        <v>441.94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1003.55</v>
      </c>
      <c r="AH66" s="4"/>
      <c r="AI66" s="4">
        <v>6077</v>
      </c>
      <c r="AJ66" s="4" t="s">
        <v>70</v>
      </c>
      <c r="AK66" s="4">
        <v>0</v>
      </c>
      <c r="AL66" s="4">
        <v>0</v>
      </c>
      <c r="AM66" s="4">
        <v>0</v>
      </c>
      <c r="AN66" s="4">
        <v>0</v>
      </c>
      <c r="AO66" s="4">
        <v>59.29</v>
      </c>
      <c r="AP66" s="4">
        <v>5.31</v>
      </c>
      <c r="AQ66" s="4">
        <v>53.12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117.72</v>
      </c>
      <c r="AX66" s="4"/>
      <c r="AY66" s="4">
        <v>6077</v>
      </c>
      <c r="AZ66" s="4" t="s">
        <v>70</v>
      </c>
      <c r="BA66" s="4">
        <v>0</v>
      </c>
      <c r="BB66" s="4">
        <v>31.42</v>
      </c>
      <c r="BC66" s="4">
        <v>0</v>
      </c>
      <c r="BD66" s="4">
        <v>0</v>
      </c>
      <c r="BE66" s="4">
        <v>49.51</v>
      </c>
      <c r="BF66" s="4">
        <v>12.2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93.13</v>
      </c>
      <c r="BN66" s="4"/>
      <c r="BO66" s="4">
        <v>6077</v>
      </c>
      <c r="BP66" s="4" t="s">
        <v>70</v>
      </c>
      <c r="BQ66" s="4">
        <v>0</v>
      </c>
      <c r="BR66" s="4">
        <v>0</v>
      </c>
      <c r="BS66" s="4">
        <v>12.58</v>
      </c>
      <c r="BT66" s="4">
        <v>0</v>
      </c>
      <c r="BU66" s="4">
        <v>0</v>
      </c>
      <c r="BV66" s="4">
        <v>20.399999999999999</v>
      </c>
      <c r="BW66" s="4">
        <v>78.64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111.62</v>
      </c>
      <c r="CD66" s="4"/>
      <c r="CE66" s="4">
        <v>6077</v>
      </c>
      <c r="CF66" s="4" t="s">
        <v>70</v>
      </c>
      <c r="CG66" s="4">
        <v>0</v>
      </c>
      <c r="CH66" s="4">
        <v>0</v>
      </c>
      <c r="CI66" s="4">
        <v>95.62</v>
      </c>
      <c r="CJ66" s="4">
        <v>0</v>
      </c>
      <c r="CK66" s="4">
        <v>11.98</v>
      </c>
      <c r="CL66" s="4">
        <v>210.99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318.58999999999997</v>
      </c>
      <c r="CT66" s="4"/>
      <c r="CU66" s="4">
        <v>6077</v>
      </c>
      <c r="CV66" s="4" t="s">
        <v>70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/>
      <c r="DK66" s="4">
        <v>6077</v>
      </c>
      <c r="DL66" s="4" t="s">
        <v>70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30.8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30.8</v>
      </c>
      <c r="DZ66" s="4"/>
      <c r="EA66" s="4">
        <v>6077</v>
      </c>
      <c r="EB66" s="4" t="s">
        <v>70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/>
      <c r="EQ66" s="4">
        <v>6077</v>
      </c>
      <c r="ER66" s="4" t="s">
        <v>70</v>
      </c>
      <c r="ES66" s="4">
        <v>13.28</v>
      </c>
      <c r="ET66" s="4">
        <v>0</v>
      </c>
      <c r="EU66" s="4">
        <v>59.91</v>
      </c>
      <c r="EV66" s="4">
        <v>0</v>
      </c>
      <c r="EW66" s="4">
        <v>276.16000000000003</v>
      </c>
      <c r="EX66" s="4">
        <v>51.65</v>
      </c>
      <c r="EY66" s="4">
        <v>10.97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411.97</v>
      </c>
      <c r="FF66" s="4"/>
      <c r="FG66" s="4">
        <v>6077</v>
      </c>
      <c r="FH66" s="4" t="s">
        <v>70</v>
      </c>
      <c r="FI66" s="4">
        <v>19.98</v>
      </c>
      <c r="FJ66" s="4">
        <v>0</v>
      </c>
      <c r="FK66" s="4">
        <v>67.77</v>
      </c>
      <c r="FL66" s="4">
        <v>14.98</v>
      </c>
      <c r="FM66" s="4">
        <v>0</v>
      </c>
      <c r="FN66" s="4">
        <v>45.08</v>
      </c>
      <c r="FO66" s="4">
        <v>30.47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178.28</v>
      </c>
      <c r="FV66" s="4"/>
      <c r="FW66" s="4">
        <v>6077</v>
      </c>
      <c r="FX66" s="4" t="s">
        <v>70</v>
      </c>
      <c r="FY66" s="4">
        <v>0</v>
      </c>
      <c r="FZ66" s="4">
        <v>0</v>
      </c>
      <c r="GA66" s="4">
        <v>0</v>
      </c>
      <c r="GB66" s="4">
        <v>0</v>
      </c>
      <c r="GC66" s="4">
        <v>12.99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12.99</v>
      </c>
      <c r="GL66" s="4"/>
      <c r="GM66" s="4">
        <v>6077</v>
      </c>
      <c r="GN66" s="4" t="s">
        <v>70</v>
      </c>
      <c r="GO66" s="4">
        <v>0</v>
      </c>
      <c r="GP66" s="4">
        <v>0</v>
      </c>
      <c r="GQ66" s="4">
        <v>0</v>
      </c>
      <c r="GR66" s="4">
        <v>0</v>
      </c>
      <c r="GS66" s="4">
        <v>91.63</v>
      </c>
      <c r="GT66" s="4">
        <v>0</v>
      </c>
      <c r="GU66" s="4">
        <v>63.22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154.85</v>
      </c>
      <c r="HB66" s="4"/>
      <c r="HC66" s="4">
        <v>6077</v>
      </c>
      <c r="HD66" s="4" t="s">
        <v>70</v>
      </c>
      <c r="HE66" s="4">
        <v>17.98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120.67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138.65</v>
      </c>
      <c r="HR66" s="4"/>
      <c r="HS66" s="4">
        <v>6077</v>
      </c>
      <c r="HT66" s="4" t="s">
        <v>70</v>
      </c>
      <c r="HU66" s="4">
        <v>0</v>
      </c>
      <c r="HV66" s="4">
        <v>63.12</v>
      </c>
      <c r="HW66" s="4">
        <v>267.33999999999997</v>
      </c>
      <c r="HX66" s="4">
        <v>0</v>
      </c>
      <c r="HY66" s="4">
        <v>75.61</v>
      </c>
      <c r="HZ66" s="4">
        <v>16.989999999999998</v>
      </c>
      <c r="IA66" s="4">
        <v>216.3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639.36</v>
      </c>
      <c r="IH66" s="4"/>
      <c r="II66" s="4">
        <v>6077</v>
      </c>
      <c r="IJ66" s="4" t="s">
        <v>70</v>
      </c>
      <c r="IK66" s="4">
        <v>13.98</v>
      </c>
      <c r="IL66" s="4">
        <v>33.979999999999997</v>
      </c>
      <c r="IM66" s="4">
        <v>0</v>
      </c>
      <c r="IN66" s="4">
        <v>0</v>
      </c>
      <c r="IO66" s="4">
        <v>11.99</v>
      </c>
      <c r="IP66" s="4">
        <v>0</v>
      </c>
      <c r="IQ66" s="4">
        <v>18.010000000000002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77.959999999999994</v>
      </c>
      <c r="IX66" s="4"/>
      <c r="IY66" s="4">
        <v>6077</v>
      </c>
      <c r="IZ66" s="4" t="s">
        <v>70</v>
      </c>
      <c r="JA66" s="4">
        <v>0</v>
      </c>
      <c r="JB66" s="4">
        <v>0</v>
      </c>
      <c r="JC66" s="4">
        <v>0</v>
      </c>
      <c r="JD66" s="4">
        <v>0</v>
      </c>
      <c r="JE66" s="4">
        <v>16.18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16.18</v>
      </c>
      <c r="JN66" s="4"/>
      <c r="JO66" s="4">
        <v>6077</v>
      </c>
      <c r="JP66" s="4" t="s">
        <v>70</v>
      </c>
      <c r="JQ66" s="4">
        <v>48.99</v>
      </c>
      <c r="JR66" s="4">
        <v>0</v>
      </c>
      <c r="JS66" s="4">
        <v>0</v>
      </c>
      <c r="JT66" s="4">
        <v>0</v>
      </c>
      <c r="JU66" s="4">
        <v>11.98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60.97</v>
      </c>
      <c r="KD66" s="4"/>
      <c r="KE66" s="4">
        <v>6077</v>
      </c>
      <c r="KF66" s="4" t="s">
        <v>70</v>
      </c>
      <c r="KG66" s="4">
        <v>16.989999999999998</v>
      </c>
      <c r="KH66" s="4">
        <v>8.66</v>
      </c>
      <c r="KI66" s="4">
        <v>0</v>
      </c>
      <c r="KJ66" s="4">
        <v>9.98</v>
      </c>
      <c r="KK66" s="4">
        <v>0</v>
      </c>
      <c r="KL66" s="4">
        <v>104.47</v>
      </c>
      <c r="KM66" s="4">
        <v>95.44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235.54</v>
      </c>
      <c r="KT66" s="4"/>
      <c r="KU66" s="4">
        <v>6077</v>
      </c>
      <c r="KV66" s="4" t="s">
        <v>70</v>
      </c>
      <c r="KW66" s="4">
        <v>17.36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26.53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43.89</v>
      </c>
      <c r="LJ66" s="4"/>
      <c r="LK66" s="4">
        <v>6077</v>
      </c>
      <c r="LL66" s="4" t="s">
        <v>70</v>
      </c>
      <c r="LM66" s="4">
        <v>0</v>
      </c>
      <c r="LN66" s="4">
        <v>0</v>
      </c>
      <c r="LO66" s="4">
        <v>3.99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3.99</v>
      </c>
      <c r="LZ66" s="4"/>
      <c r="MA66" s="4">
        <v>6077</v>
      </c>
      <c r="MB66" s="4" t="s">
        <v>70</v>
      </c>
      <c r="MC66" s="4">
        <v>7.99</v>
      </c>
      <c r="MD66" s="4">
        <v>23.55</v>
      </c>
      <c r="ME66" s="4">
        <v>0</v>
      </c>
      <c r="MF66" s="4">
        <v>0</v>
      </c>
      <c r="MG66" s="4">
        <v>0</v>
      </c>
      <c r="MH66" s="4">
        <v>0</v>
      </c>
      <c r="MI66" s="4">
        <v>4.4800000000000004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36.020000000000003</v>
      </c>
      <c r="MP66" s="4"/>
      <c r="MQ66" s="4">
        <v>6077</v>
      </c>
      <c r="MR66" s="4" t="s">
        <v>70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14.98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  <c r="ND66" s="4">
        <v>0</v>
      </c>
      <c r="NE66" s="4">
        <v>14.98</v>
      </c>
      <c r="NF66" s="4"/>
      <c r="NG66" s="4">
        <v>6077</v>
      </c>
      <c r="NH66" s="4" t="s">
        <v>70</v>
      </c>
      <c r="NI66" s="4">
        <v>7.97</v>
      </c>
      <c r="NJ66" s="4">
        <v>0</v>
      </c>
      <c r="NK66" s="4">
        <v>0</v>
      </c>
      <c r="NL66" s="4">
        <v>0</v>
      </c>
      <c r="NM66" s="4">
        <v>0</v>
      </c>
      <c r="NN66" s="4">
        <v>0</v>
      </c>
      <c r="NO66" s="4">
        <v>0</v>
      </c>
      <c r="NP66" s="4">
        <v>0</v>
      </c>
      <c r="NQ66" s="4">
        <v>0</v>
      </c>
      <c r="NR66" s="4">
        <v>0</v>
      </c>
      <c r="NS66" s="4">
        <v>0</v>
      </c>
      <c r="NT66" s="4">
        <v>0</v>
      </c>
      <c r="NU66" s="4">
        <v>7.97</v>
      </c>
    </row>
    <row r="67" spans="2:385" x14ac:dyDescent="0.2">
      <c r="B67">
        <f t="shared" si="48"/>
        <v>57</v>
      </c>
      <c r="C67" s="4" t="s">
        <v>2</v>
      </c>
      <c r="D67" s="4" t="s">
        <v>71</v>
      </c>
      <c r="E67" s="4">
        <v>98.6</v>
      </c>
      <c r="F67" s="4">
        <v>523.57000000000005</v>
      </c>
      <c r="G67" s="4">
        <v>521.70000000000005</v>
      </c>
      <c r="H67" s="4">
        <v>1070</v>
      </c>
      <c r="I67" s="4">
        <v>535</v>
      </c>
      <c r="J67" s="4">
        <v>747.5</v>
      </c>
      <c r="K67" s="4">
        <v>548.99</v>
      </c>
      <c r="L67" s="4">
        <v>535</v>
      </c>
      <c r="M67" s="4">
        <v>0</v>
      </c>
      <c r="N67" s="4">
        <v>0</v>
      </c>
      <c r="O67" s="4">
        <v>0</v>
      </c>
      <c r="P67" s="4">
        <v>0</v>
      </c>
      <c r="Q67" s="4">
        <v>4580.3599999999997</v>
      </c>
      <c r="R67" s="4"/>
      <c r="S67" s="4" t="s">
        <v>2</v>
      </c>
      <c r="T67" s="4" t="s">
        <v>71</v>
      </c>
      <c r="U67" s="4">
        <v>0</v>
      </c>
      <c r="V67" s="4">
        <v>473.56</v>
      </c>
      <c r="W67" s="4">
        <v>614.87</v>
      </c>
      <c r="X67" s="4">
        <v>963</v>
      </c>
      <c r="Y67" s="4">
        <v>591.66</v>
      </c>
      <c r="Z67" s="4">
        <v>308.27999999999997</v>
      </c>
      <c r="AA67" s="4">
        <v>685.88</v>
      </c>
      <c r="AB67" s="4">
        <v>588.5</v>
      </c>
      <c r="AC67" s="4">
        <v>0</v>
      </c>
      <c r="AD67" s="4">
        <v>0</v>
      </c>
      <c r="AE67" s="4">
        <v>0</v>
      </c>
      <c r="AF67" s="4">
        <v>0</v>
      </c>
      <c r="AG67" s="4">
        <v>4225.75</v>
      </c>
      <c r="AH67" s="4"/>
      <c r="AI67" s="4" t="s">
        <v>2</v>
      </c>
      <c r="AJ67" s="4" t="s">
        <v>71</v>
      </c>
      <c r="AK67" s="4">
        <v>0</v>
      </c>
      <c r="AL67" s="4">
        <v>373.56</v>
      </c>
      <c r="AM67" s="4">
        <v>371.7</v>
      </c>
      <c r="AN67" s="4">
        <v>1228.1199999999999</v>
      </c>
      <c r="AO67" s="4">
        <v>433.79</v>
      </c>
      <c r="AP67" s="4">
        <v>380.78</v>
      </c>
      <c r="AQ67" s="4">
        <v>461.63</v>
      </c>
      <c r="AR67" s="4">
        <v>374.5</v>
      </c>
      <c r="AS67" s="4">
        <v>0</v>
      </c>
      <c r="AT67" s="4">
        <v>0</v>
      </c>
      <c r="AU67" s="4">
        <v>0</v>
      </c>
      <c r="AV67" s="4">
        <v>0</v>
      </c>
      <c r="AW67" s="4">
        <v>3624.08</v>
      </c>
      <c r="AX67" s="4"/>
      <c r="AY67" s="4" t="s">
        <v>2</v>
      </c>
      <c r="AZ67" s="4" t="s">
        <v>71</v>
      </c>
      <c r="BA67" s="4">
        <v>0</v>
      </c>
      <c r="BB67" s="4">
        <v>404.98</v>
      </c>
      <c r="BC67" s="4">
        <v>371.7</v>
      </c>
      <c r="BD67" s="4">
        <v>374.5</v>
      </c>
      <c r="BE67" s="4">
        <v>424.01</v>
      </c>
      <c r="BF67" s="4">
        <v>-1312.33</v>
      </c>
      <c r="BG67" s="4">
        <v>374.5</v>
      </c>
      <c r="BH67" s="4">
        <v>374.5</v>
      </c>
      <c r="BI67" s="4">
        <v>0</v>
      </c>
      <c r="BJ67" s="4">
        <v>0</v>
      </c>
      <c r="BK67" s="4">
        <v>0</v>
      </c>
      <c r="BL67" s="4">
        <v>0</v>
      </c>
      <c r="BM67" s="4">
        <v>1011.86</v>
      </c>
      <c r="BN67" s="4"/>
      <c r="BO67" s="4" t="s">
        <v>2</v>
      </c>
      <c r="BP67" s="4" t="s">
        <v>71</v>
      </c>
      <c r="BQ67" s="4">
        <v>0</v>
      </c>
      <c r="BR67" s="4">
        <v>0</v>
      </c>
      <c r="BS67" s="4">
        <v>12.58</v>
      </c>
      <c r="BT67" s="4">
        <v>0</v>
      </c>
      <c r="BU67" s="4">
        <v>0</v>
      </c>
      <c r="BV67" s="4">
        <v>20.399999999999999</v>
      </c>
      <c r="BW67" s="4">
        <v>78.64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111.62</v>
      </c>
      <c r="CD67" s="4"/>
      <c r="CE67" s="4" t="s">
        <v>2</v>
      </c>
      <c r="CF67" s="4" t="s">
        <v>71</v>
      </c>
      <c r="CG67" s="4">
        <v>0</v>
      </c>
      <c r="CH67" s="4">
        <v>373.57</v>
      </c>
      <c r="CI67" s="4">
        <v>467.32</v>
      </c>
      <c r="CJ67" s="4">
        <v>749</v>
      </c>
      <c r="CK67" s="4">
        <v>386.48</v>
      </c>
      <c r="CL67" s="4">
        <v>586.46</v>
      </c>
      <c r="CM67" s="4">
        <v>374.5</v>
      </c>
      <c r="CN67" s="4">
        <v>374.5</v>
      </c>
      <c r="CO67" s="4">
        <v>0</v>
      </c>
      <c r="CP67" s="4">
        <v>0</v>
      </c>
      <c r="CQ67" s="4">
        <v>0</v>
      </c>
      <c r="CR67" s="4">
        <v>0</v>
      </c>
      <c r="CS67" s="4">
        <v>3311.83</v>
      </c>
      <c r="CT67" s="4"/>
      <c r="CU67" s="4" t="s">
        <v>2</v>
      </c>
      <c r="CV67" s="4" t="s">
        <v>71</v>
      </c>
      <c r="CW67" s="4">
        <v>0</v>
      </c>
      <c r="CX67" s="4">
        <v>373.57</v>
      </c>
      <c r="CY67" s="4">
        <v>371.7</v>
      </c>
      <c r="CZ67" s="4">
        <v>1230.5</v>
      </c>
      <c r="DA67" s="4">
        <v>374.5</v>
      </c>
      <c r="DB67" s="4">
        <v>375.47</v>
      </c>
      <c r="DC67" s="4">
        <v>414.62</v>
      </c>
      <c r="DD67" s="4">
        <v>374.5</v>
      </c>
      <c r="DE67" s="4">
        <v>0</v>
      </c>
      <c r="DF67" s="4">
        <v>0</v>
      </c>
      <c r="DG67" s="4">
        <v>0</v>
      </c>
      <c r="DH67" s="4">
        <v>0</v>
      </c>
      <c r="DI67" s="4">
        <v>3514.86</v>
      </c>
      <c r="DJ67" s="4"/>
      <c r="DK67" s="4" t="s">
        <v>2</v>
      </c>
      <c r="DL67" s="4" t="s">
        <v>71</v>
      </c>
      <c r="DM67" s="4">
        <v>0</v>
      </c>
      <c r="DN67" s="4">
        <v>373.57</v>
      </c>
      <c r="DO67" s="4">
        <v>371.7</v>
      </c>
      <c r="DP67" s="4">
        <v>374.5</v>
      </c>
      <c r="DQ67" s="4">
        <v>374.5</v>
      </c>
      <c r="DR67" s="4">
        <v>375.47</v>
      </c>
      <c r="DS67" s="4">
        <v>557.03</v>
      </c>
      <c r="DT67" s="4">
        <v>374.5</v>
      </c>
      <c r="DU67" s="4">
        <v>0</v>
      </c>
      <c r="DV67" s="4">
        <v>0</v>
      </c>
      <c r="DW67" s="4">
        <v>0</v>
      </c>
      <c r="DX67" s="4">
        <v>0</v>
      </c>
      <c r="DY67" s="4">
        <v>2801.27</v>
      </c>
      <c r="DZ67" s="4"/>
      <c r="EA67" s="4" t="s">
        <v>2</v>
      </c>
      <c r="EB67" s="4" t="s">
        <v>71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/>
      <c r="EQ67" s="4" t="s">
        <v>2</v>
      </c>
      <c r="ER67" s="4" t="s">
        <v>71</v>
      </c>
      <c r="ES67" s="4">
        <v>13.28</v>
      </c>
      <c r="ET67" s="4">
        <v>0</v>
      </c>
      <c r="EU67" s="4">
        <v>59.91</v>
      </c>
      <c r="EV67" s="4">
        <v>0</v>
      </c>
      <c r="EW67" s="4">
        <v>276.16000000000003</v>
      </c>
      <c r="EX67" s="4">
        <v>51.65</v>
      </c>
      <c r="EY67" s="4">
        <v>10.97</v>
      </c>
      <c r="EZ67" s="4">
        <v>214</v>
      </c>
      <c r="FA67" s="4">
        <v>0</v>
      </c>
      <c r="FB67" s="4">
        <v>0</v>
      </c>
      <c r="FC67" s="4">
        <v>0</v>
      </c>
      <c r="FD67" s="4">
        <v>0</v>
      </c>
      <c r="FE67" s="4">
        <v>625.97</v>
      </c>
      <c r="FF67" s="4"/>
      <c r="FG67" s="4" t="s">
        <v>2</v>
      </c>
      <c r="FH67" s="4" t="s">
        <v>71</v>
      </c>
      <c r="FI67" s="4">
        <v>19.98</v>
      </c>
      <c r="FJ67" s="4">
        <v>0</v>
      </c>
      <c r="FK67" s="4">
        <v>67.77</v>
      </c>
      <c r="FL67" s="4">
        <v>14.98</v>
      </c>
      <c r="FM67" s="4">
        <v>0</v>
      </c>
      <c r="FN67" s="4">
        <v>206</v>
      </c>
      <c r="FO67" s="4">
        <v>190.97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499.7</v>
      </c>
      <c r="FV67" s="4"/>
      <c r="FW67" s="4" t="s">
        <v>2</v>
      </c>
      <c r="FX67" s="4" t="s">
        <v>71</v>
      </c>
      <c r="FY67" s="4">
        <v>0</v>
      </c>
      <c r="FZ67" s="4">
        <v>0</v>
      </c>
      <c r="GA67" s="4">
        <v>0</v>
      </c>
      <c r="GB67" s="4">
        <v>0</v>
      </c>
      <c r="GC67" s="4">
        <v>12.99</v>
      </c>
      <c r="GD67" s="4">
        <v>160.91999999999999</v>
      </c>
      <c r="GE67" s="4">
        <v>160.5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334.41</v>
      </c>
      <c r="GL67" s="4"/>
      <c r="GM67" s="4" t="s">
        <v>2</v>
      </c>
      <c r="GN67" s="4" t="s">
        <v>71</v>
      </c>
      <c r="GO67" s="4">
        <v>0</v>
      </c>
      <c r="GP67" s="4">
        <v>0</v>
      </c>
      <c r="GQ67" s="4">
        <v>0</v>
      </c>
      <c r="GR67" s="4">
        <v>0</v>
      </c>
      <c r="GS67" s="4">
        <v>91.63</v>
      </c>
      <c r="GT67" s="4">
        <v>295.02</v>
      </c>
      <c r="GU67" s="4">
        <v>357.47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744.12</v>
      </c>
      <c r="HB67" s="4"/>
      <c r="HC67" s="4" t="s">
        <v>2</v>
      </c>
      <c r="HD67" s="4" t="s">
        <v>71</v>
      </c>
      <c r="HE67" s="4">
        <v>17.98</v>
      </c>
      <c r="HF67" s="4">
        <v>0</v>
      </c>
      <c r="HG67" s="4">
        <v>0</v>
      </c>
      <c r="HH67" s="4">
        <v>0</v>
      </c>
      <c r="HI67" s="4">
        <v>0</v>
      </c>
      <c r="HJ67" s="4">
        <v>295.02</v>
      </c>
      <c r="HK67" s="4">
        <v>414.92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727.92</v>
      </c>
      <c r="HR67" s="4"/>
      <c r="HS67" s="4" t="s">
        <v>2</v>
      </c>
      <c r="HT67" s="4" t="s">
        <v>71</v>
      </c>
      <c r="HU67" s="4">
        <v>0</v>
      </c>
      <c r="HV67" s="4">
        <v>63.12</v>
      </c>
      <c r="HW67" s="4">
        <v>267.33999999999997</v>
      </c>
      <c r="HX67" s="4">
        <v>0</v>
      </c>
      <c r="HY67" s="4">
        <v>75.61</v>
      </c>
      <c r="HZ67" s="4">
        <v>660.67</v>
      </c>
      <c r="IA67" s="4">
        <v>858.3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1925.04</v>
      </c>
      <c r="IH67" s="4"/>
      <c r="II67" s="4" t="s">
        <v>2</v>
      </c>
      <c r="IJ67" s="4" t="s">
        <v>71</v>
      </c>
      <c r="IK67" s="4">
        <v>29.95</v>
      </c>
      <c r="IL67" s="4">
        <v>33.979999999999997</v>
      </c>
      <c r="IM67" s="4">
        <v>0</v>
      </c>
      <c r="IN67" s="4">
        <v>0</v>
      </c>
      <c r="IO67" s="4">
        <v>11.99</v>
      </c>
      <c r="IP67" s="4">
        <v>429.12</v>
      </c>
      <c r="IQ67" s="4">
        <v>446.01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951.05</v>
      </c>
      <c r="IX67" s="4"/>
      <c r="IY67" s="4" t="s">
        <v>2</v>
      </c>
      <c r="IZ67" s="4" t="s">
        <v>71</v>
      </c>
      <c r="JA67" s="4">
        <v>0</v>
      </c>
      <c r="JB67" s="4">
        <v>0</v>
      </c>
      <c r="JC67" s="4">
        <v>0</v>
      </c>
      <c r="JD67" s="4">
        <v>0</v>
      </c>
      <c r="JE67" s="4">
        <v>16.18</v>
      </c>
      <c r="JF67" s="4">
        <v>375.47</v>
      </c>
      <c r="JG67" s="4">
        <v>374.5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766.15</v>
      </c>
      <c r="JN67" s="4"/>
      <c r="JO67" s="4" t="s">
        <v>2</v>
      </c>
      <c r="JP67" s="4" t="s">
        <v>71</v>
      </c>
      <c r="JQ67" s="4">
        <v>70.98</v>
      </c>
      <c r="JR67" s="4">
        <v>0</v>
      </c>
      <c r="JS67" s="4">
        <v>0</v>
      </c>
      <c r="JT67" s="4">
        <v>0</v>
      </c>
      <c r="JU67" s="4">
        <v>11.98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82.96</v>
      </c>
      <c r="KD67" s="4"/>
      <c r="KE67" s="4" t="s">
        <v>2</v>
      </c>
      <c r="KF67" s="4" t="s">
        <v>71</v>
      </c>
      <c r="KG67" s="4">
        <v>16.989999999999998</v>
      </c>
      <c r="KH67" s="4">
        <v>8.66</v>
      </c>
      <c r="KI67" s="4">
        <v>0</v>
      </c>
      <c r="KJ67" s="4">
        <v>9.98</v>
      </c>
      <c r="KK67" s="4">
        <v>0</v>
      </c>
      <c r="KL67" s="4">
        <v>104.47</v>
      </c>
      <c r="KM67" s="4">
        <v>95.44</v>
      </c>
      <c r="KN67" s="4">
        <v>160.5</v>
      </c>
      <c r="KO67" s="4">
        <v>0</v>
      </c>
      <c r="KP67" s="4">
        <v>0</v>
      </c>
      <c r="KQ67" s="4">
        <v>0</v>
      </c>
      <c r="KR67" s="4">
        <v>0</v>
      </c>
      <c r="KS67" s="4">
        <v>396.04</v>
      </c>
      <c r="KT67" s="4"/>
      <c r="KU67" s="4" t="s">
        <v>2</v>
      </c>
      <c r="KV67" s="4" t="s">
        <v>71</v>
      </c>
      <c r="KW67" s="4">
        <v>25.88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26.53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52.41</v>
      </c>
      <c r="LJ67" s="4"/>
      <c r="LK67" s="4" t="s">
        <v>2</v>
      </c>
      <c r="LL67" s="4" t="s">
        <v>71</v>
      </c>
      <c r="LM67" s="4">
        <v>0</v>
      </c>
      <c r="LN67" s="4">
        <v>0</v>
      </c>
      <c r="LO67" s="4">
        <v>190.69</v>
      </c>
      <c r="LP67" s="4">
        <v>365.12</v>
      </c>
      <c r="LQ67" s="4">
        <v>176.55</v>
      </c>
      <c r="LR67" s="4">
        <v>177.01</v>
      </c>
      <c r="LS67" s="4">
        <v>256.8</v>
      </c>
      <c r="LT67" s="4">
        <v>256.8</v>
      </c>
      <c r="LU67" s="4">
        <v>0</v>
      </c>
      <c r="LV67" s="4">
        <v>0</v>
      </c>
      <c r="LW67" s="4">
        <v>0</v>
      </c>
      <c r="LX67" s="4">
        <v>0</v>
      </c>
      <c r="LY67" s="4">
        <v>1422.97</v>
      </c>
      <c r="LZ67" s="4"/>
      <c r="MA67" s="4" t="s">
        <v>2</v>
      </c>
      <c r="MB67" s="4" t="s">
        <v>71</v>
      </c>
      <c r="MC67" s="4">
        <v>7.99</v>
      </c>
      <c r="MD67" s="4">
        <v>23.55</v>
      </c>
      <c r="ME67" s="4">
        <v>186.7</v>
      </c>
      <c r="MF67" s="4">
        <v>718.22</v>
      </c>
      <c r="MG67" s="4">
        <v>176.55</v>
      </c>
      <c r="MH67" s="4">
        <v>177.01</v>
      </c>
      <c r="MI67" s="4">
        <v>261.27999999999997</v>
      </c>
      <c r="MJ67" s="4">
        <v>256.8</v>
      </c>
      <c r="MK67" s="4">
        <v>0</v>
      </c>
      <c r="ML67" s="4">
        <v>0</v>
      </c>
      <c r="MM67" s="4">
        <v>0</v>
      </c>
      <c r="MN67" s="4">
        <v>0</v>
      </c>
      <c r="MO67" s="4">
        <v>1808.1</v>
      </c>
      <c r="MP67" s="4"/>
      <c r="MQ67" s="4" t="s">
        <v>2</v>
      </c>
      <c r="MR67" s="4" t="s">
        <v>71</v>
      </c>
      <c r="MS67" s="4">
        <v>0</v>
      </c>
      <c r="MT67" s="4">
        <v>0</v>
      </c>
      <c r="MU67" s="4">
        <v>91.7</v>
      </c>
      <c r="MV67" s="4">
        <v>0</v>
      </c>
      <c r="MW67" s="4">
        <v>224.7</v>
      </c>
      <c r="MX67" s="4">
        <v>90.07</v>
      </c>
      <c r="MY67" s="4">
        <v>74.900000000000006</v>
      </c>
      <c r="MZ67" s="4">
        <v>74.900000000000006</v>
      </c>
      <c r="NA67" s="4">
        <v>0</v>
      </c>
      <c r="NB67" s="4">
        <v>0</v>
      </c>
      <c r="NC67" s="4">
        <v>0</v>
      </c>
      <c r="ND67" s="4">
        <v>0</v>
      </c>
      <c r="NE67" s="4">
        <v>556.27</v>
      </c>
      <c r="NF67" s="4"/>
      <c r="NG67" s="4" t="s">
        <v>2</v>
      </c>
      <c r="NH67" s="4" t="s">
        <v>71</v>
      </c>
      <c r="NI67" s="4">
        <v>7.97</v>
      </c>
      <c r="NJ67" s="4">
        <v>0</v>
      </c>
      <c r="NK67" s="4">
        <v>0</v>
      </c>
      <c r="NL67" s="4">
        <v>0</v>
      </c>
      <c r="NM67" s="4">
        <v>0</v>
      </c>
      <c r="NN67" s="4">
        <v>0</v>
      </c>
      <c r="NO67" s="4">
        <v>0</v>
      </c>
      <c r="NP67" s="4">
        <v>0</v>
      </c>
      <c r="NQ67" s="4">
        <v>0</v>
      </c>
      <c r="NR67" s="4">
        <v>0</v>
      </c>
      <c r="NS67" s="4">
        <v>0</v>
      </c>
      <c r="NT67" s="4">
        <v>0</v>
      </c>
      <c r="NU67" s="4">
        <v>7.97</v>
      </c>
    </row>
    <row r="68" spans="2:385" x14ac:dyDescent="0.2">
      <c r="B68">
        <f t="shared" si="48"/>
        <v>58</v>
      </c>
      <c r="C68" s="4" t="s">
        <v>2</v>
      </c>
      <c r="D68" s="4" t="s">
        <v>72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/>
      <c r="S68" s="4" t="s">
        <v>2</v>
      </c>
      <c r="T68" s="4" t="s">
        <v>72</v>
      </c>
      <c r="U68" s="4" t="s">
        <v>2</v>
      </c>
      <c r="V68" s="4" t="s">
        <v>2</v>
      </c>
      <c r="W68" s="4" t="s">
        <v>2</v>
      </c>
      <c r="X68" s="4" t="s">
        <v>2</v>
      </c>
      <c r="Y68" s="4" t="s">
        <v>2</v>
      </c>
      <c r="Z68" s="4" t="s">
        <v>2</v>
      </c>
      <c r="AA68" s="4" t="s">
        <v>2</v>
      </c>
      <c r="AB68" s="4" t="s">
        <v>2</v>
      </c>
      <c r="AC68" s="4" t="s">
        <v>2</v>
      </c>
      <c r="AD68" s="4" t="s">
        <v>2</v>
      </c>
      <c r="AE68" s="4" t="s">
        <v>2</v>
      </c>
      <c r="AF68" s="4" t="s">
        <v>2</v>
      </c>
      <c r="AG68" s="4" t="s">
        <v>2</v>
      </c>
      <c r="AH68" s="4"/>
      <c r="AI68" s="4" t="s">
        <v>2</v>
      </c>
      <c r="AJ68" s="4" t="s">
        <v>72</v>
      </c>
      <c r="AK68" s="4" t="s">
        <v>2</v>
      </c>
      <c r="AL68" s="4" t="s">
        <v>2</v>
      </c>
      <c r="AM68" s="4" t="s">
        <v>2</v>
      </c>
      <c r="AN68" s="4" t="s">
        <v>2</v>
      </c>
      <c r="AO68" s="4" t="s">
        <v>2</v>
      </c>
      <c r="AP68" s="4" t="s">
        <v>2</v>
      </c>
      <c r="AQ68" s="4" t="s">
        <v>2</v>
      </c>
      <c r="AR68" s="4" t="s">
        <v>2</v>
      </c>
      <c r="AS68" s="4" t="s">
        <v>2</v>
      </c>
      <c r="AT68" s="4" t="s">
        <v>2</v>
      </c>
      <c r="AU68" s="4" t="s">
        <v>2</v>
      </c>
      <c r="AV68" s="4" t="s">
        <v>2</v>
      </c>
      <c r="AW68" s="4" t="s">
        <v>2</v>
      </c>
      <c r="AX68" s="4"/>
      <c r="AY68" s="4" t="s">
        <v>2</v>
      </c>
      <c r="AZ68" s="4" t="s">
        <v>72</v>
      </c>
      <c r="BA68" s="4" t="s">
        <v>2</v>
      </c>
      <c r="BB68" s="4" t="s">
        <v>2</v>
      </c>
      <c r="BC68" s="4" t="s">
        <v>2</v>
      </c>
      <c r="BD68" s="4" t="s">
        <v>2</v>
      </c>
      <c r="BE68" s="4" t="s">
        <v>2</v>
      </c>
      <c r="BF68" s="4" t="s">
        <v>2</v>
      </c>
      <c r="BG68" s="4" t="s">
        <v>2</v>
      </c>
      <c r="BH68" s="4" t="s">
        <v>2</v>
      </c>
      <c r="BI68" s="4" t="s">
        <v>2</v>
      </c>
      <c r="BJ68" s="4" t="s">
        <v>2</v>
      </c>
      <c r="BK68" s="4" t="s">
        <v>2</v>
      </c>
      <c r="BL68" s="4" t="s">
        <v>2</v>
      </c>
      <c r="BM68" s="4" t="s">
        <v>2</v>
      </c>
      <c r="BN68" s="4"/>
      <c r="BO68" s="4" t="s">
        <v>2</v>
      </c>
      <c r="BP68" s="4" t="s">
        <v>72</v>
      </c>
      <c r="BQ68" s="4" t="s">
        <v>2</v>
      </c>
      <c r="BR68" s="4" t="s">
        <v>2</v>
      </c>
      <c r="BS68" s="4" t="s">
        <v>2</v>
      </c>
      <c r="BT68" s="4" t="s">
        <v>2</v>
      </c>
      <c r="BU68" s="4" t="s">
        <v>2</v>
      </c>
      <c r="BV68" s="4" t="s">
        <v>2</v>
      </c>
      <c r="BW68" s="4" t="s">
        <v>2</v>
      </c>
      <c r="BX68" s="4" t="s">
        <v>2</v>
      </c>
      <c r="BY68" s="4" t="s">
        <v>2</v>
      </c>
      <c r="BZ68" s="4" t="s">
        <v>2</v>
      </c>
      <c r="CA68" s="4" t="s">
        <v>2</v>
      </c>
      <c r="CB68" s="4" t="s">
        <v>2</v>
      </c>
      <c r="CC68" s="4" t="s">
        <v>2</v>
      </c>
      <c r="CD68" s="4"/>
      <c r="CE68" s="4" t="s">
        <v>2</v>
      </c>
      <c r="CF68" s="4" t="s">
        <v>72</v>
      </c>
      <c r="CG68" s="4" t="s">
        <v>2</v>
      </c>
      <c r="CH68" s="4" t="s">
        <v>2</v>
      </c>
      <c r="CI68" s="4" t="s">
        <v>2</v>
      </c>
      <c r="CJ68" s="4" t="s">
        <v>2</v>
      </c>
      <c r="CK68" s="4" t="s">
        <v>2</v>
      </c>
      <c r="CL68" s="4" t="s">
        <v>2</v>
      </c>
      <c r="CM68" s="4" t="s">
        <v>2</v>
      </c>
      <c r="CN68" s="4" t="s">
        <v>2</v>
      </c>
      <c r="CO68" s="4" t="s">
        <v>2</v>
      </c>
      <c r="CP68" s="4" t="s">
        <v>2</v>
      </c>
      <c r="CQ68" s="4" t="s">
        <v>2</v>
      </c>
      <c r="CR68" s="4" t="s">
        <v>2</v>
      </c>
      <c r="CS68" s="4" t="s">
        <v>2</v>
      </c>
      <c r="CT68" s="4"/>
      <c r="CU68" s="4" t="s">
        <v>2</v>
      </c>
      <c r="CV68" s="4" t="s">
        <v>72</v>
      </c>
      <c r="CW68" s="4" t="s">
        <v>2</v>
      </c>
      <c r="CX68" s="4" t="s">
        <v>2</v>
      </c>
      <c r="CY68" s="4" t="s">
        <v>2</v>
      </c>
      <c r="CZ68" s="4" t="s">
        <v>2</v>
      </c>
      <c r="DA68" s="4" t="s">
        <v>2</v>
      </c>
      <c r="DB68" s="4" t="s">
        <v>2</v>
      </c>
      <c r="DC68" s="4" t="s">
        <v>2</v>
      </c>
      <c r="DD68" s="4" t="s">
        <v>2</v>
      </c>
      <c r="DE68" s="4" t="s">
        <v>2</v>
      </c>
      <c r="DF68" s="4" t="s">
        <v>2</v>
      </c>
      <c r="DG68" s="4" t="s">
        <v>2</v>
      </c>
      <c r="DH68" s="4" t="s">
        <v>2</v>
      </c>
      <c r="DI68" s="4" t="s">
        <v>2</v>
      </c>
      <c r="DJ68" s="4"/>
      <c r="DK68" s="4" t="s">
        <v>2</v>
      </c>
      <c r="DL68" s="4" t="s">
        <v>72</v>
      </c>
      <c r="DM68" s="4" t="s">
        <v>2</v>
      </c>
      <c r="DN68" s="4" t="s">
        <v>2</v>
      </c>
      <c r="DO68" s="4" t="s">
        <v>2</v>
      </c>
      <c r="DP68" s="4" t="s">
        <v>2</v>
      </c>
      <c r="DQ68" s="4" t="s">
        <v>2</v>
      </c>
      <c r="DR68" s="4" t="s">
        <v>2</v>
      </c>
      <c r="DS68" s="4" t="s">
        <v>2</v>
      </c>
      <c r="DT68" s="4" t="s">
        <v>2</v>
      </c>
      <c r="DU68" s="4" t="s">
        <v>2</v>
      </c>
      <c r="DV68" s="4" t="s">
        <v>2</v>
      </c>
      <c r="DW68" s="4" t="s">
        <v>2</v>
      </c>
      <c r="DX68" s="4" t="s">
        <v>2</v>
      </c>
      <c r="DY68" s="4" t="s">
        <v>2</v>
      </c>
      <c r="DZ68" s="4"/>
      <c r="EA68" s="4" t="s">
        <v>2</v>
      </c>
      <c r="EB68" s="4" t="s">
        <v>72</v>
      </c>
      <c r="EC68" s="4" t="s">
        <v>2</v>
      </c>
      <c r="ED68" s="4" t="s">
        <v>2</v>
      </c>
      <c r="EE68" s="4" t="s">
        <v>2</v>
      </c>
      <c r="EF68" s="4" t="s">
        <v>2</v>
      </c>
      <c r="EG68" s="4" t="s">
        <v>2</v>
      </c>
      <c r="EH68" s="4" t="s">
        <v>2</v>
      </c>
      <c r="EI68" s="4" t="s">
        <v>2</v>
      </c>
      <c r="EJ68" s="4" t="s">
        <v>2</v>
      </c>
      <c r="EK68" s="4" t="s">
        <v>2</v>
      </c>
      <c r="EL68" s="4" t="s">
        <v>2</v>
      </c>
      <c r="EM68" s="4" t="s">
        <v>2</v>
      </c>
      <c r="EN68" s="4" t="s">
        <v>2</v>
      </c>
      <c r="EO68" s="4" t="s">
        <v>2</v>
      </c>
      <c r="EP68" s="4"/>
      <c r="EQ68" s="4" t="s">
        <v>2</v>
      </c>
      <c r="ER68" s="4" t="s">
        <v>72</v>
      </c>
      <c r="ES68" s="4" t="s">
        <v>2</v>
      </c>
      <c r="ET68" s="4" t="s">
        <v>2</v>
      </c>
      <c r="EU68" s="4" t="s">
        <v>2</v>
      </c>
      <c r="EV68" s="4" t="s">
        <v>2</v>
      </c>
      <c r="EW68" s="4" t="s">
        <v>2</v>
      </c>
      <c r="EX68" s="4" t="s">
        <v>2</v>
      </c>
      <c r="EY68" s="4" t="s">
        <v>2</v>
      </c>
      <c r="EZ68" s="4" t="s">
        <v>2</v>
      </c>
      <c r="FA68" s="4" t="s">
        <v>2</v>
      </c>
      <c r="FB68" s="4" t="s">
        <v>2</v>
      </c>
      <c r="FC68" s="4" t="s">
        <v>2</v>
      </c>
      <c r="FD68" s="4" t="s">
        <v>2</v>
      </c>
      <c r="FE68" s="4" t="s">
        <v>2</v>
      </c>
      <c r="FF68" s="4"/>
      <c r="FG68" s="4" t="s">
        <v>2</v>
      </c>
      <c r="FH68" s="4" t="s">
        <v>72</v>
      </c>
      <c r="FI68" s="4" t="s">
        <v>2</v>
      </c>
      <c r="FJ68" s="4" t="s">
        <v>2</v>
      </c>
      <c r="FK68" s="4" t="s">
        <v>2</v>
      </c>
      <c r="FL68" s="4" t="s">
        <v>2</v>
      </c>
      <c r="FM68" s="4" t="s">
        <v>2</v>
      </c>
      <c r="FN68" s="4" t="s">
        <v>2</v>
      </c>
      <c r="FO68" s="4" t="s">
        <v>2</v>
      </c>
      <c r="FP68" s="4" t="s">
        <v>2</v>
      </c>
      <c r="FQ68" s="4" t="s">
        <v>2</v>
      </c>
      <c r="FR68" s="4" t="s">
        <v>2</v>
      </c>
      <c r="FS68" s="4" t="s">
        <v>2</v>
      </c>
      <c r="FT68" s="4" t="s">
        <v>2</v>
      </c>
      <c r="FU68" s="4" t="s">
        <v>2</v>
      </c>
      <c r="FV68" s="4"/>
      <c r="FW68" s="4" t="s">
        <v>2</v>
      </c>
      <c r="FX68" s="4" t="s">
        <v>72</v>
      </c>
      <c r="FY68" s="4" t="s">
        <v>2</v>
      </c>
      <c r="FZ68" s="4" t="s">
        <v>2</v>
      </c>
      <c r="GA68" s="4" t="s">
        <v>2</v>
      </c>
      <c r="GB68" s="4" t="s">
        <v>2</v>
      </c>
      <c r="GC68" s="4" t="s">
        <v>2</v>
      </c>
      <c r="GD68" s="4" t="s">
        <v>2</v>
      </c>
      <c r="GE68" s="4" t="s">
        <v>2</v>
      </c>
      <c r="GF68" s="4" t="s">
        <v>2</v>
      </c>
      <c r="GG68" s="4" t="s">
        <v>2</v>
      </c>
      <c r="GH68" s="4" t="s">
        <v>2</v>
      </c>
      <c r="GI68" s="4" t="s">
        <v>2</v>
      </c>
      <c r="GJ68" s="4" t="s">
        <v>2</v>
      </c>
      <c r="GK68" s="4" t="s">
        <v>2</v>
      </c>
      <c r="GL68" s="4"/>
      <c r="GM68" s="4" t="s">
        <v>2</v>
      </c>
      <c r="GN68" s="4" t="s">
        <v>72</v>
      </c>
      <c r="GO68" s="4" t="s">
        <v>2</v>
      </c>
      <c r="GP68" s="4" t="s">
        <v>2</v>
      </c>
      <c r="GQ68" s="4" t="s">
        <v>2</v>
      </c>
      <c r="GR68" s="4" t="s">
        <v>2</v>
      </c>
      <c r="GS68" s="4" t="s">
        <v>2</v>
      </c>
      <c r="GT68" s="4" t="s">
        <v>2</v>
      </c>
      <c r="GU68" s="4" t="s">
        <v>2</v>
      </c>
      <c r="GV68" s="4" t="s">
        <v>2</v>
      </c>
      <c r="GW68" s="4" t="s">
        <v>2</v>
      </c>
      <c r="GX68" s="4" t="s">
        <v>2</v>
      </c>
      <c r="GY68" s="4" t="s">
        <v>2</v>
      </c>
      <c r="GZ68" s="4" t="s">
        <v>2</v>
      </c>
      <c r="HA68" s="4" t="s">
        <v>2</v>
      </c>
      <c r="HB68" s="4"/>
      <c r="HC68" s="4" t="s">
        <v>2</v>
      </c>
      <c r="HD68" s="4" t="s">
        <v>72</v>
      </c>
      <c r="HE68" s="4" t="s">
        <v>2</v>
      </c>
      <c r="HF68" s="4" t="s">
        <v>2</v>
      </c>
      <c r="HG68" s="4" t="s">
        <v>2</v>
      </c>
      <c r="HH68" s="4" t="s">
        <v>2</v>
      </c>
      <c r="HI68" s="4" t="s">
        <v>2</v>
      </c>
      <c r="HJ68" s="4" t="s">
        <v>2</v>
      </c>
      <c r="HK68" s="4" t="s">
        <v>2</v>
      </c>
      <c r="HL68" s="4" t="s">
        <v>2</v>
      </c>
      <c r="HM68" s="4" t="s">
        <v>2</v>
      </c>
      <c r="HN68" s="4" t="s">
        <v>2</v>
      </c>
      <c r="HO68" s="4" t="s">
        <v>2</v>
      </c>
      <c r="HP68" s="4" t="s">
        <v>2</v>
      </c>
      <c r="HQ68" s="4" t="s">
        <v>2</v>
      </c>
      <c r="HR68" s="4"/>
      <c r="HS68" s="4" t="s">
        <v>2</v>
      </c>
      <c r="HT68" s="4" t="s">
        <v>72</v>
      </c>
      <c r="HU68" s="4" t="s">
        <v>2</v>
      </c>
      <c r="HV68" s="4" t="s">
        <v>2</v>
      </c>
      <c r="HW68" s="4" t="s">
        <v>2</v>
      </c>
      <c r="HX68" s="4" t="s">
        <v>2</v>
      </c>
      <c r="HY68" s="4" t="s">
        <v>2</v>
      </c>
      <c r="HZ68" s="4" t="s">
        <v>2</v>
      </c>
      <c r="IA68" s="4" t="s">
        <v>2</v>
      </c>
      <c r="IB68" s="4" t="s">
        <v>2</v>
      </c>
      <c r="IC68" s="4" t="s">
        <v>2</v>
      </c>
      <c r="ID68" s="4" t="s">
        <v>2</v>
      </c>
      <c r="IE68" s="4" t="s">
        <v>2</v>
      </c>
      <c r="IF68" s="4" t="s">
        <v>2</v>
      </c>
      <c r="IG68" s="4" t="s">
        <v>2</v>
      </c>
      <c r="IH68" s="4"/>
      <c r="II68" s="4" t="s">
        <v>2</v>
      </c>
      <c r="IJ68" s="4" t="s">
        <v>72</v>
      </c>
      <c r="IK68" s="4" t="s">
        <v>2</v>
      </c>
      <c r="IL68" s="4" t="s">
        <v>2</v>
      </c>
      <c r="IM68" s="4" t="s">
        <v>2</v>
      </c>
      <c r="IN68" s="4" t="s">
        <v>2</v>
      </c>
      <c r="IO68" s="4" t="s">
        <v>2</v>
      </c>
      <c r="IP68" s="4" t="s">
        <v>2</v>
      </c>
      <c r="IQ68" s="4" t="s">
        <v>2</v>
      </c>
      <c r="IR68" s="4" t="s">
        <v>2</v>
      </c>
      <c r="IS68" s="4" t="s">
        <v>2</v>
      </c>
      <c r="IT68" s="4" t="s">
        <v>2</v>
      </c>
      <c r="IU68" s="4" t="s">
        <v>2</v>
      </c>
      <c r="IV68" s="4" t="s">
        <v>2</v>
      </c>
      <c r="IW68" s="4" t="s">
        <v>2</v>
      </c>
      <c r="IX68" s="4"/>
      <c r="IY68" s="4" t="s">
        <v>2</v>
      </c>
      <c r="IZ68" s="4" t="s">
        <v>72</v>
      </c>
      <c r="JA68" s="4" t="s">
        <v>2</v>
      </c>
      <c r="JB68" s="4" t="s">
        <v>2</v>
      </c>
      <c r="JC68" s="4" t="s">
        <v>2</v>
      </c>
      <c r="JD68" s="4" t="s">
        <v>2</v>
      </c>
      <c r="JE68" s="4" t="s">
        <v>2</v>
      </c>
      <c r="JF68" s="4" t="s">
        <v>2</v>
      </c>
      <c r="JG68" s="4" t="s">
        <v>2</v>
      </c>
      <c r="JH68" s="4" t="s">
        <v>2</v>
      </c>
      <c r="JI68" s="4" t="s">
        <v>2</v>
      </c>
      <c r="JJ68" s="4" t="s">
        <v>2</v>
      </c>
      <c r="JK68" s="4" t="s">
        <v>2</v>
      </c>
      <c r="JL68" s="4" t="s">
        <v>2</v>
      </c>
      <c r="JM68" s="4" t="s">
        <v>2</v>
      </c>
      <c r="JN68" s="4"/>
      <c r="JO68" s="4" t="s">
        <v>2</v>
      </c>
      <c r="JP68" s="4" t="s">
        <v>72</v>
      </c>
      <c r="JQ68" s="4" t="s">
        <v>2</v>
      </c>
      <c r="JR68" s="4" t="s">
        <v>2</v>
      </c>
      <c r="JS68" s="4" t="s">
        <v>2</v>
      </c>
      <c r="JT68" s="4" t="s">
        <v>2</v>
      </c>
      <c r="JU68" s="4" t="s">
        <v>2</v>
      </c>
      <c r="JV68" s="4" t="s">
        <v>2</v>
      </c>
      <c r="JW68" s="4" t="s">
        <v>2</v>
      </c>
      <c r="JX68" s="4" t="s">
        <v>2</v>
      </c>
      <c r="JY68" s="4" t="s">
        <v>2</v>
      </c>
      <c r="JZ68" s="4" t="s">
        <v>2</v>
      </c>
      <c r="KA68" s="4" t="s">
        <v>2</v>
      </c>
      <c r="KB68" s="4" t="s">
        <v>2</v>
      </c>
      <c r="KC68" s="4" t="s">
        <v>2</v>
      </c>
      <c r="KD68" s="4"/>
      <c r="KE68" s="4" t="s">
        <v>2</v>
      </c>
      <c r="KF68" s="4" t="s">
        <v>72</v>
      </c>
      <c r="KG68" s="4" t="s">
        <v>2</v>
      </c>
      <c r="KH68" s="4" t="s">
        <v>2</v>
      </c>
      <c r="KI68" s="4" t="s">
        <v>2</v>
      </c>
      <c r="KJ68" s="4" t="s">
        <v>2</v>
      </c>
      <c r="KK68" s="4" t="s">
        <v>2</v>
      </c>
      <c r="KL68" s="4" t="s">
        <v>2</v>
      </c>
      <c r="KM68" s="4" t="s">
        <v>2</v>
      </c>
      <c r="KN68" s="4" t="s">
        <v>2</v>
      </c>
      <c r="KO68" s="4" t="s">
        <v>2</v>
      </c>
      <c r="KP68" s="4" t="s">
        <v>2</v>
      </c>
      <c r="KQ68" s="4" t="s">
        <v>2</v>
      </c>
      <c r="KR68" s="4" t="s">
        <v>2</v>
      </c>
      <c r="KS68" s="4" t="s">
        <v>2</v>
      </c>
      <c r="KT68" s="4"/>
      <c r="KU68" s="4" t="s">
        <v>2</v>
      </c>
      <c r="KV68" s="4" t="s">
        <v>72</v>
      </c>
      <c r="KW68" s="4" t="s">
        <v>2</v>
      </c>
      <c r="KX68" s="4" t="s">
        <v>2</v>
      </c>
      <c r="KY68" s="4" t="s">
        <v>2</v>
      </c>
      <c r="KZ68" s="4" t="s">
        <v>2</v>
      </c>
      <c r="LA68" s="4" t="s">
        <v>2</v>
      </c>
      <c r="LB68" s="4" t="s">
        <v>2</v>
      </c>
      <c r="LC68" s="4" t="s">
        <v>2</v>
      </c>
      <c r="LD68" s="4" t="s">
        <v>2</v>
      </c>
      <c r="LE68" s="4" t="s">
        <v>2</v>
      </c>
      <c r="LF68" s="4" t="s">
        <v>2</v>
      </c>
      <c r="LG68" s="4" t="s">
        <v>2</v>
      </c>
      <c r="LH68" s="4" t="s">
        <v>2</v>
      </c>
      <c r="LI68" s="4" t="s">
        <v>2</v>
      </c>
      <c r="LJ68" s="4"/>
      <c r="LK68" s="4" t="s">
        <v>2</v>
      </c>
      <c r="LL68" s="4" t="s">
        <v>72</v>
      </c>
      <c r="LM68" s="4" t="s">
        <v>2</v>
      </c>
      <c r="LN68" s="4" t="s">
        <v>2</v>
      </c>
      <c r="LO68" s="4" t="s">
        <v>2</v>
      </c>
      <c r="LP68" s="4" t="s">
        <v>2</v>
      </c>
      <c r="LQ68" s="4" t="s">
        <v>2</v>
      </c>
      <c r="LR68" s="4" t="s">
        <v>2</v>
      </c>
      <c r="LS68" s="4" t="s">
        <v>2</v>
      </c>
      <c r="LT68" s="4" t="s">
        <v>2</v>
      </c>
      <c r="LU68" s="4" t="s">
        <v>2</v>
      </c>
      <c r="LV68" s="4" t="s">
        <v>2</v>
      </c>
      <c r="LW68" s="4" t="s">
        <v>2</v>
      </c>
      <c r="LX68" s="4" t="s">
        <v>2</v>
      </c>
      <c r="LY68" s="4" t="s">
        <v>2</v>
      </c>
      <c r="LZ68" s="4"/>
      <c r="MA68" s="4" t="s">
        <v>2</v>
      </c>
      <c r="MB68" s="4" t="s">
        <v>72</v>
      </c>
      <c r="MC68" s="4" t="s">
        <v>2</v>
      </c>
      <c r="MD68" s="4" t="s">
        <v>2</v>
      </c>
      <c r="ME68" s="4" t="s">
        <v>2</v>
      </c>
      <c r="MF68" s="4" t="s">
        <v>2</v>
      </c>
      <c r="MG68" s="4" t="s">
        <v>2</v>
      </c>
      <c r="MH68" s="4" t="s">
        <v>2</v>
      </c>
      <c r="MI68" s="4" t="s">
        <v>2</v>
      </c>
      <c r="MJ68" s="4" t="s">
        <v>2</v>
      </c>
      <c r="MK68" s="4" t="s">
        <v>2</v>
      </c>
      <c r="ML68" s="4" t="s">
        <v>2</v>
      </c>
      <c r="MM68" s="4" t="s">
        <v>2</v>
      </c>
      <c r="MN68" s="4" t="s">
        <v>2</v>
      </c>
      <c r="MO68" s="4" t="s">
        <v>2</v>
      </c>
      <c r="MP68" s="4"/>
      <c r="MQ68" s="4" t="s">
        <v>2</v>
      </c>
      <c r="MR68" s="4" t="s">
        <v>72</v>
      </c>
      <c r="MS68" s="4" t="s">
        <v>2</v>
      </c>
      <c r="MT68" s="4" t="s">
        <v>2</v>
      </c>
      <c r="MU68" s="4" t="s">
        <v>2</v>
      </c>
      <c r="MV68" s="4" t="s">
        <v>2</v>
      </c>
      <c r="MW68" s="4" t="s">
        <v>2</v>
      </c>
      <c r="MX68" s="4" t="s">
        <v>2</v>
      </c>
      <c r="MY68" s="4" t="s">
        <v>2</v>
      </c>
      <c r="MZ68" s="4" t="s">
        <v>2</v>
      </c>
      <c r="NA68" s="4" t="s">
        <v>2</v>
      </c>
      <c r="NB68" s="4" t="s">
        <v>2</v>
      </c>
      <c r="NC68" s="4" t="s">
        <v>2</v>
      </c>
      <c r="ND68" s="4" t="s">
        <v>2</v>
      </c>
      <c r="NE68" s="4" t="s">
        <v>2</v>
      </c>
      <c r="NF68" s="4"/>
      <c r="NG68" s="4" t="s">
        <v>2</v>
      </c>
      <c r="NH68" s="4" t="s">
        <v>72</v>
      </c>
      <c r="NI68" s="4" t="s">
        <v>2</v>
      </c>
      <c r="NJ68" s="4" t="s">
        <v>2</v>
      </c>
      <c r="NK68" s="4" t="s">
        <v>2</v>
      </c>
      <c r="NL68" s="4" t="s">
        <v>2</v>
      </c>
      <c r="NM68" s="4" t="s">
        <v>2</v>
      </c>
      <c r="NN68" s="4" t="s">
        <v>2</v>
      </c>
      <c r="NO68" s="4" t="s">
        <v>2</v>
      </c>
      <c r="NP68" s="4" t="s">
        <v>2</v>
      </c>
      <c r="NQ68" s="4" t="s">
        <v>2</v>
      </c>
      <c r="NR68" s="4" t="s">
        <v>2</v>
      </c>
      <c r="NS68" s="4" t="s">
        <v>2</v>
      </c>
      <c r="NT68" s="4" t="s">
        <v>2</v>
      </c>
      <c r="NU68" s="4" t="s">
        <v>2</v>
      </c>
    </row>
    <row r="69" spans="2:385" x14ac:dyDescent="0.2">
      <c r="B69">
        <f t="shared" si="48"/>
        <v>59</v>
      </c>
      <c r="C69" s="4">
        <v>6091</v>
      </c>
      <c r="D69" s="4" t="s">
        <v>56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/>
      <c r="S69" s="4">
        <v>6091</v>
      </c>
      <c r="T69" s="4" t="s">
        <v>56</v>
      </c>
      <c r="U69" s="4">
        <v>1914.65</v>
      </c>
      <c r="V69" s="4">
        <v>1916.9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3831.55</v>
      </c>
      <c r="AH69" s="4"/>
      <c r="AI69" s="4">
        <v>6091</v>
      </c>
      <c r="AJ69" s="4" t="s">
        <v>56</v>
      </c>
      <c r="AK69" s="4">
        <v>478.66</v>
      </c>
      <c r="AL69" s="4">
        <v>479.23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957.89</v>
      </c>
      <c r="AX69" s="4"/>
      <c r="AY69" s="4">
        <v>6091</v>
      </c>
      <c r="AZ69" s="4" t="s">
        <v>56</v>
      </c>
      <c r="BA69" s="4">
        <v>478.66</v>
      </c>
      <c r="BB69" s="4">
        <v>479.23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957.89</v>
      </c>
      <c r="BN69" s="4"/>
      <c r="BO69" s="4">
        <v>6091</v>
      </c>
      <c r="BP69" s="4" t="s">
        <v>56</v>
      </c>
      <c r="BQ69" s="4">
        <v>319.10000000000002</v>
      </c>
      <c r="BR69" s="4">
        <v>319.48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638.58000000000004</v>
      </c>
      <c r="CD69" s="4"/>
      <c r="CE69" s="4">
        <v>6091</v>
      </c>
      <c r="CF69" s="4" t="s">
        <v>56</v>
      </c>
      <c r="CG69" s="4">
        <v>638.22</v>
      </c>
      <c r="CH69" s="4">
        <v>638.96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1277.18</v>
      </c>
      <c r="CT69" s="4"/>
      <c r="CU69" s="4">
        <v>6091</v>
      </c>
      <c r="CV69" s="4" t="s">
        <v>56</v>
      </c>
      <c r="CW69" s="4">
        <v>478.66</v>
      </c>
      <c r="CX69" s="4">
        <v>479.22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957.88</v>
      </c>
      <c r="DJ69" s="4"/>
      <c r="DK69" s="4">
        <v>6091</v>
      </c>
      <c r="DL69" s="4" t="s">
        <v>56</v>
      </c>
      <c r="DM69" s="4">
        <v>478.66</v>
      </c>
      <c r="DN69" s="4">
        <v>479.22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957.88</v>
      </c>
      <c r="DZ69" s="4"/>
      <c r="EA69" s="4">
        <v>6091</v>
      </c>
      <c r="EB69" s="4" t="s">
        <v>56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/>
      <c r="EQ69" s="4">
        <v>6091</v>
      </c>
      <c r="ER69" s="4" t="s">
        <v>56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/>
      <c r="FG69" s="4">
        <v>6091</v>
      </c>
      <c r="FH69" s="4" t="s">
        <v>56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/>
      <c r="FW69" s="4">
        <v>6091</v>
      </c>
      <c r="FX69" s="4" t="s">
        <v>56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/>
      <c r="GM69" s="4">
        <v>6091</v>
      </c>
      <c r="GN69" s="4" t="s">
        <v>56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/>
      <c r="HC69" s="4">
        <v>6091</v>
      </c>
      <c r="HD69" s="4" t="s">
        <v>56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/>
      <c r="HS69" s="4">
        <v>6091</v>
      </c>
      <c r="HT69" s="4" t="s">
        <v>56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/>
      <c r="II69" s="4">
        <v>6091</v>
      </c>
      <c r="IJ69" s="4" t="s">
        <v>56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/>
      <c r="IY69" s="4">
        <v>6091</v>
      </c>
      <c r="IZ69" s="4" t="s">
        <v>56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/>
      <c r="JO69" s="4">
        <v>6091</v>
      </c>
      <c r="JP69" s="4" t="s">
        <v>56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/>
      <c r="KE69" s="4">
        <v>6091</v>
      </c>
      <c r="KF69" s="4" t="s">
        <v>56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/>
      <c r="KU69" s="4">
        <v>6091</v>
      </c>
      <c r="KV69" s="4" t="s">
        <v>56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/>
      <c r="LK69" s="4">
        <v>6091</v>
      </c>
      <c r="LL69" s="4" t="s">
        <v>56</v>
      </c>
      <c r="LM69" s="4">
        <v>1317.39</v>
      </c>
      <c r="LN69" s="4">
        <v>0</v>
      </c>
      <c r="LO69" s="4">
        <v>0</v>
      </c>
      <c r="LP69" s="4">
        <v>2624.33</v>
      </c>
      <c r="LQ69" s="4">
        <v>0</v>
      </c>
      <c r="LR69" s="4">
        <v>33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3974.72</v>
      </c>
      <c r="LZ69" s="4"/>
      <c r="MA69" s="4">
        <v>6091</v>
      </c>
      <c r="MB69" s="4" t="s">
        <v>56</v>
      </c>
      <c r="MC69" s="4">
        <v>2144.61</v>
      </c>
      <c r="MD69" s="4">
        <v>0</v>
      </c>
      <c r="ME69" s="4">
        <v>0</v>
      </c>
      <c r="MF69" s="4">
        <v>2624.33</v>
      </c>
      <c r="MG69" s="4">
        <v>0</v>
      </c>
      <c r="MH69" s="4">
        <v>33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4801.9399999999996</v>
      </c>
      <c r="MP69" s="4"/>
      <c r="MQ69" s="4">
        <v>6091</v>
      </c>
      <c r="MR69" s="4" t="s">
        <v>56</v>
      </c>
      <c r="MS69" s="4">
        <v>0</v>
      </c>
      <c r="MT69" s="4">
        <v>0</v>
      </c>
      <c r="MU69" s="4">
        <v>0</v>
      </c>
      <c r="MV69" s="4">
        <v>2624.34</v>
      </c>
      <c r="MW69" s="4">
        <v>0</v>
      </c>
      <c r="MX69" s="4">
        <v>33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  <c r="ND69" s="4">
        <v>0</v>
      </c>
      <c r="NE69" s="4">
        <v>2657.34</v>
      </c>
      <c r="NF69" s="4"/>
      <c r="NG69" s="4">
        <v>6091</v>
      </c>
      <c r="NH69" s="4" t="s">
        <v>56</v>
      </c>
      <c r="NI69" s="4">
        <v>0</v>
      </c>
      <c r="NJ69" s="4">
        <v>0</v>
      </c>
      <c r="NK69" s="4">
        <v>0</v>
      </c>
      <c r="NL69" s="4">
        <v>0</v>
      </c>
      <c r="NM69" s="4">
        <v>0</v>
      </c>
      <c r="NN69" s="4">
        <v>1807.32</v>
      </c>
      <c r="NO69" s="4">
        <v>0</v>
      </c>
      <c r="NP69" s="4">
        <v>0</v>
      </c>
      <c r="NQ69" s="4">
        <v>0</v>
      </c>
      <c r="NR69" s="4">
        <v>0</v>
      </c>
      <c r="NS69" s="4">
        <v>0</v>
      </c>
      <c r="NT69" s="4">
        <v>0</v>
      </c>
      <c r="NU69" s="4">
        <v>1807.32</v>
      </c>
    </row>
    <row r="70" spans="2:385" x14ac:dyDescent="0.2">
      <c r="B70">
        <f t="shared" si="48"/>
        <v>60</v>
      </c>
      <c r="C70" s="4">
        <v>6092</v>
      </c>
      <c r="D70" s="4" t="s">
        <v>57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/>
      <c r="S70" s="4">
        <v>6092</v>
      </c>
      <c r="T70" s="4" t="s">
        <v>57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/>
      <c r="AI70" s="4">
        <v>6092</v>
      </c>
      <c r="AJ70" s="4" t="s">
        <v>57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/>
      <c r="AY70" s="4">
        <v>6092</v>
      </c>
      <c r="AZ70" s="4" t="s">
        <v>57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/>
      <c r="BO70" s="4">
        <v>6092</v>
      </c>
      <c r="BP70" s="4" t="s">
        <v>57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/>
      <c r="CE70" s="4">
        <v>6092</v>
      </c>
      <c r="CF70" s="4" t="s">
        <v>57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/>
      <c r="CU70" s="4">
        <v>6092</v>
      </c>
      <c r="CV70" s="4" t="s">
        <v>57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/>
      <c r="DK70" s="4">
        <v>6092</v>
      </c>
      <c r="DL70" s="4" t="s">
        <v>57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/>
      <c r="EA70" s="4">
        <v>6092</v>
      </c>
      <c r="EB70" s="4" t="s">
        <v>57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/>
      <c r="EQ70" s="4">
        <v>6092</v>
      </c>
      <c r="ER70" s="4" t="s">
        <v>57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/>
      <c r="FG70" s="4">
        <v>6092</v>
      </c>
      <c r="FH70" s="4" t="s">
        <v>57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/>
      <c r="FW70" s="4">
        <v>6092</v>
      </c>
      <c r="FX70" s="4" t="s">
        <v>57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/>
      <c r="GM70" s="4">
        <v>6092</v>
      </c>
      <c r="GN70" s="4" t="s">
        <v>57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/>
      <c r="HC70" s="4">
        <v>6092</v>
      </c>
      <c r="HD70" s="4" t="s">
        <v>57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/>
      <c r="HS70" s="4">
        <v>6092</v>
      </c>
      <c r="HT70" s="4" t="s">
        <v>57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/>
      <c r="II70" s="4">
        <v>6092</v>
      </c>
      <c r="IJ70" s="4" t="s">
        <v>57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/>
      <c r="IY70" s="4">
        <v>6092</v>
      </c>
      <c r="IZ70" s="4" t="s">
        <v>57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/>
      <c r="JO70" s="4">
        <v>6092</v>
      </c>
      <c r="JP70" s="4" t="s">
        <v>57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/>
      <c r="KE70" s="4">
        <v>6092</v>
      </c>
      <c r="KF70" s="4" t="s">
        <v>57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/>
      <c r="KU70" s="4">
        <v>6092</v>
      </c>
      <c r="KV70" s="4" t="s">
        <v>57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/>
      <c r="LK70" s="4">
        <v>6092</v>
      </c>
      <c r="LL70" s="4" t="s">
        <v>57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/>
      <c r="MA70" s="4">
        <v>6092</v>
      </c>
      <c r="MB70" s="4" t="s">
        <v>57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/>
      <c r="MQ70" s="4">
        <v>6092</v>
      </c>
      <c r="MR70" s="4" t="s">
        <v>57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  <c r="ND70" s="4">
        <v>0</v>
      </c>
      <c r="NE70" s="4">
        <v>0</v>
      </c>
      <c r="NF70" s="4"/>
      <c r="NG70" s="4">
        <v>6092</v>
      </c>
      <c r="NH70" s="4" t="s">
        <v>57</v>
      </c>
      <c r="NI70" s="4">
        <v>0</v>
      </c>
      <c r="NJ70" s="4">
        <v>0</v>
      </c>
      <c r="NK70" s="4">
        <v>0</v>
      </c>
      <c r="NL70" s="4">
        <v>0</v>
      </c>
      <c r="NM70" s="4">
        <v>0</v>
      </c>
      <c r="NN70" s="4">
        <v>0</v>
      </c>
      <c r="NO70" s="4">
        <v>0</v>
      </c>
      <c r="NP70" s="4">
        <v>0</v>
      </c>
      <c r="NQ70" s="4">
        <v>0</v>
      </c>
      <c r="NR70" s="4">
        <v>0</v>
      </c>
      <c r="NS70" s="4">
        <v>0</v>
      </c>
      <c r="NT70" s="4">
        <v>0</v>
      </c>
      <c r="NU70" s="4">
        <v>0</v>
      </c>
    </row>
    <row r="71" spans="2:385" x14ac:dyDescent="0.2">
      <c r="B71">
        <f t="shared" si="48"/>
        <v>61</v>
      </c>
      <c r="C71" s="4">
        <v>6093</v>
      </c>
      <c r="D71" s="4" t="s">
        <v>58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/>
      <c r="S71" s="4">
        <v>6093</v>
      </c>
      <c r="T71" s="4" t="s">
        <v>58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/>
      <c r="AI71" s="4">
        <v>6093</v>
      </c>
      <c r="AJ71" s="4" t="s">
        <v>58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/>
      <c r="AY71" s="4">
        <v>6093</v>
      </c>
      <c r="AZ71" s="4" t="s">
        <v>58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/>
      <c r="BO71" s="4">
        <v>6093</v>
      </c>
      <c r="BP71" s="4" t="s">
        <v>58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/>
      <c r="CE71" s="4">
        <v>6093</v>
      </c>
      <c r="CF71" s="4" t="s">
        <v>58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/>
      <c r="CU71" s="4">
        <v>6093</v>
      </c>
      <c r="CV71" s="4" t="s">
        <v>58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/>
      <c r="DK71" s="4">
        <v>6093</v>
      </c>
      <c r="DL71" s="4" t="s">
        <v>58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/>
      <c r="EA71" s="4">
        <v>6093</v>
      </c>
      <c r="EB71" s="4" t="s">
        <v>58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/>
      <c r="EQ71" s="4">
        <v>6093</v>
      </c>
      <c r="ER71" s="4" t="s">
        <v>58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/>
      <c r="FG71" s="4">
        <v>6093</v>
      </c>
      <c r="FH71" s="4" t="s">
        <v>58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/>
      <c r="FW71" s="4">
        <v>6093</v>
      </c>
      <c r="FX71" s="4" t="s">
        <v>58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/>
      <c r="GM71" s="4">
        <v>6093</v>
      </c>
      <c r="GN71" s="4" t="s">
        <v>58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/>
      <c r="HC71" s="4">
        <v>6093</v>
      </c>
      <c r="HD71" s="4" t="s">
        <v>58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/>
      <c r="HS71" s="4">
        <v>6093</v>
      </c>
      <c r="HT71" s="4" t="s">
        <v>58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/>
      <c r="II71" s="4">
        <v>6093</v>
      </c>
      <c r="IJ71" s="4" t="s">
        <v>58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/>
      <c r="IY71" s="4">
        <v>6093</v>
      </c>
      <c r="IZ71" s="4" t="s">
        <v>58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/>
      <c r="JO71" s="4">
        <v>6093</v>
      </c>
      <c r="JP71" s="4" t="s">
        <v>58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/>
      <c r="KE71" s="4">
        <v>6093</v>
      </c>
      <c r="KF71" s="4" t="s">
        <v>58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/>
      <c r="KU71" s="4">
        <v>6093</v>
      </c>
      <c r="KV71" s="4" t="s">
        <v>58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/>
      <c r="LK71" s="4">
        <v>6093</v>
      </c>
      <c r="LL71" s="4" t="s">
        <v>58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/>
      <c r="MA71" s="4">
        <v>6093</v>
      </c>
      <c r="MB71" s="4" t="s">
        <v>58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/>
      <c r="MQ71" s="4">
        <v>6093</v>
      </c>
      <c r="MR71" s="4" t="s">
        <v>58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  <c r="ND71" s="4">
        <v>0</v>
      </c>
      <c r="NE71" s="4">
        <v>0</v>
      </c>
      <c r="NF71" s="4"/>
      <c r="NG71" s="4">
        <v>6093</v>
      </c>
      <c r="NH71" s="4" t="s">
        <v>58</v>
      </c>
      <c r="NI71" s="4">
        <v>0</v>
      </c>
      <c r="NJ71" s="4">
        <v>0</v>
      </c>
      <c r="NK71" s="4">
        <v>0</v>
      </c>
      <c r="NL71" s="4">
        <v>0</v>
      </c>
      <c r="NM71" s="4">
        <v>0</v>
      </c>
      <c r="NN71" s="4">
        <v>0</v>
      </c>
      <c r="NO71" s="4">
        <v>0</v>
      </c>
      <c r="NP71" s="4">
        <v>0</v>
      </c>
      <c r="NQ71" s="4">
        <v>0</v>
      </c>
      <c r="NR71" s="4">
        <v>0</v>
      </c>
      <c r="NS71" s="4">
        <v>0</v>
      </c>
      <c r="NT71" s="4">
        <v>0</v>
      </c>
      <c r="NU71" s="4">
        <v>0</v>
      </c>
    </row>
    <row r="72" spans="2:385" x14ac:dyDescent="0.2">
      <c r="B72">
        <f t="shared" si="48"/>
        <v>62</v>
      </c>
      <c r="C72" s="4">
        <v>6094</v>
      </c>
      <c r="D72" s="4" t="s">
        <v>60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/>
      <c r="S72" s="4">
        <v>6094</v>
      </c>
      <c r="T72" s="4" t="s">
        <v>60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/>
      <c r="AI72" s="4">
        <v>6094</v>
      </c>
      <c r="AJ72" s="4" t="s">
        <v>60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/>
      <c r="AY72" s="4">
        <v>6094</v>
      </c>
      <c r="AZ72" s="4" t="s">
        <v>60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/>
      <c r="BO72" s="4">
        <v>6094</v>
      </c>
      <c r="BP72" s="4" t="s">
        <v>60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/>
      <c r="CE72" s="4">
        <v>6094</v>
      </c>
      <c r="CF72" s="4" t="s">
        <v>60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/>
      <c r="CU72" s="4">
        <v>6094</v>
      </c>
      <c r="CV72" s="4" t="s">
        <v>60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/>
      <c r="DK72" s="4">
        <v>6094</v>
      </c>
      <c r="DL72" s="4" t="s">
        <v>60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/>
      <c r="EA72" s="4">
        <v>6094</v>
      </c>
      <c r="EB72" s="4" t="s">
        <v>60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/>
      <c r="EQ72" s="4">
        <v>6094</v>
      </c>
      <c r="ER72" s="4" t="s">
        <v>60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/>
      <c r="FG72" s="4">
        <v>6094</v>
      </c>
      <c r="FH72" s="4" t="s">
        <v>60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/>
      <c r="FW72" s="4">
        <v>6094</v>
      </c>
      <c r="FX72" s="4" t="s">
        <v>60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/>
      <c r="GM72" s="4">
        <v>6094</v>
      </c>
      <c r="GN72" s="4" t="s">
        <v>60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/>
      <c r="HC72" s="4">
        <v>6094</v>
      </c>
      <c r="HD72" s="4" t="s">
        <v>60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/>
      <c r="HS72" s="4">
        <v>6094</v>
      </c>
      <c r="HT72" s="4" t="s">
        <v>60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/>
      <c r="II72" s="4">
        <v>6094</v>
      </c>
      <c r="IJ72" s="4" t="s">
        <v>60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/>
      <c r="IY72" s="4">
        <v>6094</v>
      </c>
      <c r="IZ72" s="4" t="s">
        <v>60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/>
      <c r="JO72" s="4">
        <v>6094</v>
      </c>
      <c r="JP72" s="4" t="s">
        <v>60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/>
      <c r="KE72" s="4">
        <v>6094</v>
      </c>
      <c r="KF72" s="4" t="s">
        <v>60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/>
      <c r="KU72" s="4">
        <v>6094</v>
      </c>
      <c r="KV72" s="4" t="s">
        <v>60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/>
      <c r="LK72" s="4">
        <v>6094</v>
      </c>
      <c r="LL72" s="4" t="s">
        <v>60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/>
      <c r="MA72" s="4">
        <v>6094</v>
      </c>
      <c r="MB72" s="4" t="s">
        <v>60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/>
      <c r="MQ72" s="4">
        <v>6094</v>
      </c>
      <c r="MR72" s="4" t="s">
        <v>60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  <c r="ND72" s="4">
        <v>0</v>
      </c>
      <c r="NE72" s="4">
        <v>0</v>
      </c>
      <c r="NF72" s="4"/>
      <c r="NG72" s="4">
        <v>6094</v>
      </c>
      <c r="NH72" s="4" t="s">
        <v>60</v>
      </c>
      <c r="NI72" s="4">
        <v>0</v>
      </c>
      <c r="NJ72" s="4">
        <v>865.6</v>
      </c>
      <c r="NK72" s="4">
        <v>0</v>
      </c>
      <c r="NL72" s="4">
        <v>0</v>
      </c>
      <c r="NM72" s="4">
        <v>0</v>
      </c>
      <c r="NN72" s="4">
        <v>437.8</v>
      </c>
      <c r="NO72" s="4">
        <v>0</v>
      </c>
      <c r="NP72" s="4">
        <v>437.8</v>
      </c>
      <c r="NQ72" s="4">
        <v>0</v>
      </c>
      <c r="NR72" s="4">
        <v>0</v>
      </c>
      <c r="NS72" s="4">
        <v>0</v>
      </c>
      <c r="NT72" s="4">
        <v>0</v>
      </c>
      <c r="NU72" s="4">
        <v>1741.2</v>
      </c>
    </row>
    <row r="73" spans="2:385" x14ac:dyDescent="0.2">
      <c r="B73">
        <f t="shared" si="48"/>
        <v>63</v>
      </c>
      <c r="C73" s="4">
        <v>6095</v>
      </c>
      <c r="D73" s="4" t="s">
        <v>73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/>
      <c r="S73" s="4">
        <v>6095</v>
      </c>
      <c r="T73" s="4" t="s">
        <v>73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/>
      <c r="AI73" s="4">
        <v>6095</v>
      </c>
      <c r="AJ73" s="4" t="s">
        <v>73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/>
      <c r="AY73" s="4">
        <v>6095</v>
      </c>
      <c r="AZ73" s="4" t="s">
        <v>73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/>
      <c r="BO73" s="4">
        <v>6095</v>
      </c>
      <c r="BP73" s="4" t="s">
        <v>73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/>
      <c r="CE73" s="4">
        <v>6095</v>
      </c>
      <c r="CF73" s="4" t="s">
        <v>73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/>
      <c r="CU73" s="4">
        <v>6095</v>
      </c>
      <c r="CV73" s="4" t="s">
        <v>73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/>
      <c r="DK73" s="4">
        <v>6095</v>
      </c>
      <c r="DL73" s="4" t="s">
        <v>73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/>
      <c r="EA73" s="4">
        <v>6095</v>
      </c>
      <c r="EB73" s="4" t="s">
        <v>73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/>
      <c r="EQ73" s="4">
        <v>6095</v>
      </c>
      <c r="ER73" s="4" t="s">
        <v>73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/>
      <c r="FG73" s="4">
        <v>6095</v>
      </c>
      <c r="FH73" s="4" t="s">
        <v>73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/>
      <c r="FW73" s="4">
        <v>6095</v>
      </c>
      <c r="FX73" s="4" t="s">
        <v>73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/>
      <c r="GM73" s="4">
        <v>6095</v>
      </c>
      <c r="GN73" s="4" t="s">
        <v>73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/>
      <c r="HC73" s="4">
        <v>6095</v>
      </c>
      <c r="HD73" s="4" t="s">
        <v>73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/>
      <c r="HS73" s="4">
        <v>6095</v>
      </c>
      <c r="HT73" s="4" t="s">
        <v>73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/>
      <c r="II73" s="4">
        <v>6095</v>
      </c>
      <c r="IJ73" s="4" t="s">
        <v>73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/>
      <c r="IY73" s="4">
        <v>6095</v>
      </c>
      <c r="IZ73" s="4" t="s">
        <v>73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/>
      <c r="JO73" s="4">
        <v>6095</v>
      </c>
      <c r="JP73" s="4" t="s">
        <v>73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/>
      <c r="KE73" s="4">
        <v>6095</v>
      </c>
      <c r="KF73" s="4" t="s">
        <v>73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/>
      <c r="KU73" s="4">
        <v>6095</v>
      </c>
      <c r="KV73" s="4" t="s">
        <v>73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/>
      <c r="LK73" s="4">
        <v>6095</v>
      </c>
      <c r="LL73" s="4" t="s">
        <v>73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/>
      <c r="MA73" s="4">
        <v>6095</v>
      </c>
      <c r="MB73" s="4" t="s">
        <v>73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/>
      <c r="MQ73" s="4">
        <v>6095</v>
      </c>
      <c r="MR73" s="4" t="s">
        <v>73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  <c r="ND73" s="4">
        <v>0</v>
      </c>
      <c r="NE73" s="4">
        <v>0</v>
      </c>
      <c r="NF73" s="4"/>
      <c r="NG73" s="4">
        <v>6095</v>
      </c>
      <c r="NH73" s="4" t="s">
        <v>73</v>
      </c>
      <c r="NI73" s="4">
        <v>0</v>
      </c>
      <c r="NJ73" s="4">
        <v>0</v>
      </c>
      <c r="NK73" s="4">
        <v>0</v>
      </c>
      <c r="NL73" s="4">
        <v>0</v>
      </c>
      <c r="NM73" s="4">
        <v>0</v>
      </c>
      <c r="NN73" s="4">
        <v>0</v>
      </c>
      <c r="NO73" s="4">
        <v>0</v>
      </c>
      <c r="NP73" s="4">
        <v>0</v>
      </c>
      <c r="NQ73" s="4">
        <v>0</v>
      </c>
      <c r="NR73" s="4">
        <v>0</v>
      </c>
      <c r="NS73" s="4">
        <v>0</v>
      </c>
      <c r="NT73" s="4">
        <v>0</v>
      </c>
      <c r="NU73" s="4">
        <v>0</v>
      </c>
    </row>
    <row r="74" spans="2:385" x14ac:dyDescent="0.2">
      <c r="B74">
        <f t="shared" si="48"/>
        <v>64</v>
      </c>
      <c r="C74" s="4">
        <v>6096</v>
      </c>
      <c r="D74" s="4" t="s">
        <v>59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/>
      <c r="S74" s="4">
        <v>6096</v>
      </c>
      <c r="T74" s="4" t="s">
        <v>59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/>
      <c r="AI74" s="4">
        <v>6096</v>
      </c>
      <c r="AJ74" s="4" t="s">
        <v>59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/>
      <c r="AY74" s="4">
        <v>6096</v>
      </c>
      <c r="AZ74" s="4" t="s">
        <v>59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/>
      <c r="BO74" s="4">
        <v>6096</v>
      </c>
      <c r="BP74" s="4" t="s">
        <v>59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/>
      <c r="CE74" s="4">
        <v>6096</v>
      </c>
      <c r="CF74" s="4" t="s">
        <v>59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/>
      <c r="CU74" s="4">
        <v>6096</v>
      </c>
      <c r="CV74" s="4" t="s">
        <v>59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/>
      <c r="DK74" s="4">
        <v>6096</v>
      </c>
      <c r="DL74" s="4" t="s">
        <v>59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/>
      <c r="EA74" s="4">
        <v>6096</v>
      </c>
      <c r="EB74" s="4" t="s">
        <v>59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/>
      <c r="EQ74" s="4">
        <v>6096</v>
      </c>
      <c r="ER74" s="4" t="s">
        <v>59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/>
      <c r="FG74" s="4">
        <v>6096</v>
      </c>
      <c r="FH74" s="4" t="s">
        <v>59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/>
      <c r="FW74" s="4">
        <v>6096</v>
      </c>
      <c r="FX74" s="4" t="s">
        <v>59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/>
      <c r="GM74" s="4">
        <v>6096</v>
      </c>
      <c r="GN74" s="4" t="s">
        <v>59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/>
      <c r="HC74" s="4">
        <v>6096</v>
      </c>
      <c r="HD74" s="4" t="s">
        <v>59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/>
      <c r="HS74" s="4">
        <v>6096</v>
      </c>
      <c r="HT74" s="4" t="s">
        <v>59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/>
      <c r="II74" s="4">
        <v>6096</v>
      </c>
      <c r="IJ74" s="4" t="s">
        <v>59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/>
      <c r="IY74" s="4">
        <v>6096</v>
      </c>
      <c r="IZ74" s="4" t="s">
        <v>59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/>
      <c r="JO74" s="4">
        <v>6096</v>
      </c>
      <c r="JP74" s="4" t="s">
        <v>59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/>
      <c r="KE74" s="4">
        <v>6096</v>
      </c>
      <c r="KF74" s="4" t="s">
        <v>59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/>
      <c r="KU74" s="4">
        <v>6096</v>
      </c>
      <c r="KV74" s="4" t="s">
        <v>59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/>
      <c r="LK74" s="4">
        <v>6096</v>
      </c>
      <c r="LL74" s="4" t="s">
        <v>59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/>
      <c r="MA74" s="4">
        <v>6096</v>
      </c>
      <c r="MB74" s="4" t="s">
        <v>59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/>
      <c r="MQ74" s="4">
        <v>6096</v>
      </c>
      <c r="MR74" s="4" t="s">
        <v>59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  <c r="ND74" s="4">
        <v>0</v>
      </c>
      <c r="NE74" s="4">
        <v>0</v>
      </c>
      <c r="NF74" s="4"/>
      <c r="NG74" s="4">
        <v>6096</v>
      </c>
      <c r="NH74" s="4" t="s">
        <v>59</v>
      </c>
      <c r="NI74" s="4">
        <v>0</v>
      </c>
      <c r="NJ74" s="4">
        <v>0</v>
      </c>
      <c r="NK74" s="4">
        <v>0</v>
      </c>
      <c r="NL74" s="4">
        <v>0</v>
      </c>
      <c r="NM74" s="4">
        <v>0</v>
      </c>
      <c r="NN74" s="4">
        <v>0</v>
      </c>
      <c r="NO74" s="4">
        <v>0</v>
      </c>
      <c r="NP74" s="4">
        <v>0</v>
      </c>
      <c r="NQ74" s="4">
        <v>0</v>
      </c>
      <c r="NR74" s="4">
        <v>0</v>
      </c>
      <c r="NS74" s="4">
        <v>0</v>
      </c>
      <c r="NT74" s="4">
        <v>0</v>
      </c>
      <c r="NU74" s="4">
        <v>0</v>
      </c>
    </row>
    <row r="75" spans="2:385" x14ac:dyDescent="0.2">
      <c r="B75">
        <f t="shared" si="48"/>
        <v>65</v>
      </c>
      <c r="C75" s="4">
        <v>6097</v>
      </c>
      <c r="D75" s="4" t="s">
        <v>74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/>
      <c r="S75" s="4">
        <v>6097</v>
      </c>
      <c r="T75" s="4" t="s">
        <v>74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/>
      <c r="AI75" s="4">
        <v>6097</v>
      </c>
      <c r="AJ75" s="4" t="s">
        <v>74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/>
      <c r="AY75" s="4">
        <v>6097</v>
      </c>
      <c r="AZ75" s="4" t="s">
        <v>74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/>
      <c r="BO75" s="4">
        <v>6097</v>
      </c>
      <c r="BP75" s="4" t="s">
        <v>74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/>
      <c r="CE75" s="4">
        <v>6097</v>
      </c>
      <c r="CF75" s="4" t="s">
        <v>74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/>
      <c r="CU75" s="4">
        <v>6097</v>
      </c>
      <c r="CV75" s="4" t="s">
        <v>74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/>
      <c r="DK75" s="4">
        <v>6097</v>
      </c>
      <c r="DL75" s="4" t="s">
        <v>74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/>
      <c r="EA75" s="4">
        <v>6097</v>
      </c>
      <c r="EB75" s="4" t="s">
        <v>74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/>
      <c r="EQ75" s="4">
        <v>6097</v>
      </c>
      <c r="ER75" s="4" t="s">
        <v>74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/>
      <c r="FG75" s="4">
        <v>6097</v>
      </c>
      <c r="FH75" s="4" t="s">
        <v>74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/>
      <c r="FW75" s="4">
        <v>6097</v>
      </c>
      <c r="FX75" s="4" t="s">
        <v>74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/>
      <c r="GM75" s="4">
        <v>6097</v>
      </c>
      <c r="GN75" s="4" t="s">
        <v>74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/>
      <c r="HC75" s="4">
        <v>6097</v>
      </c>
      <c r="HD75" s="4" t="s">
        <v>74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/>
      <c r="HS75" s="4">
        <v>6097</v>
      </c>
      <c r="HT75" s="4" t="s">
        <v>74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/>
      <c r="II75" s="4">
        <v>6097</v>
      </c>
      <c r="IJ75" s="4" t="s">
        <v>74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/>
      <c r="IY75" s="4">
        <v>6097</v>
      </c>
      <c r="IZ75" s="4" t="s">
        <v>74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/>
      <c r="JO75" s="4">
        <v>6097</v>
      </c>
      <c r="JP75" s="4" t="s">
        <v>74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/>
      <c r="KE75" s="4">
        <v>6097</v>
      </c>
      <c r="KF75" s="4" t="s">
        <v>74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/>
      <c r="KU75" s="4">
        <v>6097</v>
      </c>
      <c r="KV75" s="4" t="s">
        <v>74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/>
      <c r="LK75" s="4">
        <v>6097</v>
      </c>
      <c r="LL75" s="4" t="s">
        <v>74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/>
      <c r="MA75" s="4">
        <v>6097</v>
      </c>
      <c r="MB75" s="4" t="s">
        <v>74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/>
      <c r="MQ75" s="4">
        <v>6097</v>
      </c>
      <c r="MR75" s="4" t="s">
        <v>74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  <c r="ND75" s="4">
        <v>0</v>
      </c>
      <c r="NE75" s="4">
        <v>0</v>
      </c>
      <c r="NF75" s="4"/>
      <c r="NG75" s="4">
        <v>6097</v>
      </c>
      <c r="NH75" s="4" t="s">
        <v>74</v>
      </c>
      <c r="NI75" s="4">
        <v>0</v>
      </c>
      <c r="NJ75" s="4">
        <v>0</v>
      </c>
      <c r="NK75" s="4">
        <v>2692.03</v>
      </c>
      <c r="NL75" s="4">
        <v>1807.32</v>
      </c>
      <c r="NM75" s="4">
        <v>0</v>
      </c>
      <c r="NN75" s="4">
        <v>0</v>
      </c>
      <c r="NO75" s="4">
        <v>0</v>
      </c>
      <c r="NP75" s="4">
        <v>0</v>
      </c>
      <c r="NQ75" s="4">
        <v>0</v>
      </c>
      <c r="NR75" s="4">
        <v>0</v>
      </c>
      <c r="NS75" s="4">
        <v>0</v>
      </c>
      <c r="NT75" s="4">
        <v>0</v>
      </c>
      <c r="NU75" s="4">
        <v>4499.3500000000004</v>
      </c>
    </row>
    <row r="76" spans="2:385" x14ac:dyDescent="0.2">
      <c r="B76">
        <f t="shared" si="48"/>
        <v>66</v>
      </c>
      <c r="C76" s="4" t="s">
        <v>2</v>
      </c>
      <c r="D76" s="4" t="s">
        <v>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/>
      <c r="S76" s="4" t="s">
        <v>2</v>
      </c>
      <c r="T76" s="4" t="s">
        <v>75</v>
      </c>
      <c r="U76" s="4">
        <v>1914.65</v>
      </c>
      <c r="V76" s="4">
        <v>1916.9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3831.55</v>
      </c>
      <c r="AH76" s="4"/>
      <c r="AI76" s="4" t="s">
        <v>2</v>
      </c>
      <c r="AJ76" s="4" t="s">
        <v>75</v>
      </c>
      <c r="AK76" s="4">
        <v>478.66</v>
      </c>
      <c r="AL76" s="4">
        <v>479.23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957.89</v>
      </c>
      <c r="AX76" s="4"/>
      <c r="AY76" s="4" t="s">
        <v>2</v>
      </c>
      <c r="AZ76" s="4" t="s">
        <v>75</v>
      </c>
      <c r="BA76" s="4">
        <v>478.66</v>
      </c>
      <c r="BB76" s="4">
        <v>479.23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957.89</v>
      </c>
      <c r="BN76" s="4"/>
      <c r="BO76" s="4" t="s">
        <v>2</v>
      </c>
      <c r="BP76" s="4" t="s">
        <v>75</v>
      </c>
      <c r="BQ76" s="4">
        <v>319.10000000000002</v>
      </c>
      <c r="BR76" s="4">
        <v>319.48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638.58000000000004</v>
      </c>
      <c r="CD76" s="4"/>
      <c r="CE76" s="4" t="s">
        <v>2</v>
      </c>
      <c r="CF76" s="4" t="s">
        <v>75</v>
      </c>
      <c r="CG76" s="4">
        <v>638.22</v>
      </c>
      <c r="CH76" s="4">
        <v>638.96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1277.18</v>
      </c>
      <c r="CT76" s="4"/>
      <c r="CU76" s="4" t="s">
        <v>2</v>
      </c>
      <c r="CV76" s="4" t="s">
        <v>75</v>
      </c>
      <c r="CW76" s="4">
        <v>478.66</v>
      </c>
      <c r="CX76" s="4">
        <v>479.22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957.88</v>
      </c>
      <c r="DJ76" s="4"/>
      <c r="DK76" s="4" t="s">
        <v>2</v>
      </c>
      <c r="DL76" s="4" t="s">
        <v>75</v>
      </c>
      <c r="DM76" s="4">
        <v>478.66</v>
      </c>
      <c r="DN76" s="4">
        <v>479.22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957.88</v>
      </c>
      <c r="DZ76" s="4"/>
      <c r="EA76" s="4" t="s">
        <v>2</v>
      </c>
      <c r="EB76" s="4" t="s">
        <v>75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/>
      <c r="EQ76" s="4" t="s">
        <v>2</v>
      </c>
      <c r="ER76" s="4" t="s">
        <v>75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/>
      <c r="FG76" s="4" t="s">
        <v>2</v>
      </c>
      <c r="FH76" s="4" t="s">
        <v>75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/>
      <c r="FW76" s="4" t="s">
        <v>2</v>
      </c>
      <c r="FX76" s="4" t="s">
        <v>75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/>
      <c r="GM76" s="4" t="s">
        <v>2</v>
      </c>
      <c r="GN76" s="4" t="s">
        <v>75</v>
      </c>
      <c r="GO76" s="4">
        <v>0</v>
      </c>
      <c r="GP76" s="4">
        <v>0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/>
      <c r="HC76" s="4" t="s">
        <v>2</v>
      </c>
      <c r="HD76" s="4" t="s">
        <v>75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Q76" s="4">
        <v>0</v>
      </c>
      <c r="HR76" s="4"/>
      <c r="HS76" s="4" t="s">
        <v>2</v>
      </c>
      <c r="HT76" s="4" t="s">
        <v>75</v>
      </c>
      <c r="HU76" s="4">
        <v>0</v>
      </c>
      <c r="HV76" s="4">
        <v>0</v>
      </c>
      <c r="HW76" s="4">
        <v>0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/>
      <c r="II76" s="4" t="s">
        <v>2</v>
      </c>
      <c r="IJ76" s="4" t="s">
        <v>75</v>
      </c>
      <c r="IK76" s="4">
        <v>0</v>
      </c>
      <c r="IL76" s="4">
        <v>0</v>
      </c>
      <c r="IM76" s="4">
        <v>0</v>
      </c>
      <c r="IN76" s="4">
        <v>0</v>
      </c>
      <c r="IO76" s="4">
        <v>0</v>
      </c>
      <c r="IP76" s="4">
        <v>0</v>
      </c>
      <c r="IQ76" s="4">
        <v>0</v>
      </c>
      <c r="IR76" s="4">
        <v>0</v>
      </c>
      <c r="IS76" s="4">
        <v>0</v>
      </c>
      <c r="IT76" s="4">
        <v>0</v>
      </c>
      <c r="IU76" s="4">
        <v>0</v>
      </c>
      <c r="IV76" s="4">
        <v>0</v>
      </c>
      <c r="IW76" s="4">
        <v>0</v>
      </c>
      <c r="IX76" s="4"/>
      <c r="IY76" s="4" t="s">
        <v>2</v>
      </c>
      <c r="IZ76" s="4" t="s">
        <v>75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0</v>
      </c>
      <c r="JL76" s="4">
        <v>0</v>
      </c>
      <c r="JM76" s="4">
        <v>0</v>
      </c>
      <c r="JN76" s="4"/>
      <c r="JO76" s="4" t="s">
        <v>2</v>
      </c>
      <c r="JP76" s="4" t="s">
        <v>75</v>
      </c>
      <c r="JQ76" s="4">
        <v>0</v>
      </c>
      <c r="JR76" s="4">
        <v>0</v>
      </c>
      <c r="JS76" s="4">
        <v>0</v>
      </c>
      <c r="JT76" s="4">
        <v>0</v>
      </c>
      <c r="JU76" s="4">
        <v>0</v>
      </c>
      <c r="JV76" s="4">
        <v>0</v>
      </c>
      <c r="JW76" s="4">
        <v>0</v>
      </c>
      <c r="JX76" s="4">
        <v>0</v>
      </c>
      <c r="JY76" s="4">
        <v>0</v>
      </c>
      <c r="JZ76" s="4">
        <v>0</v>
      </c>
      <c r="KA76" s="4">
        <v>0</v>
      </c>
      <c r="KB76" s="4">
        <v>0</v>
      </c>
      <c r="KC76" s="4">
        <v>0</v>
      </c>
      <c r="KD76" s="4"/>
      <c r="KE76" s="4" t="s">
        <v>2</v>
      </c>
      <c r="KF76" s="4" t="s">
        <v>75</v>
      </c>
      <c r="KG76" s="4">
        <v>0</v>
      </c>
      <c r="KH76" s="4">
        <v>0</v>
      </c>
      <c r="KI76" s="4">
        <v>0</v>
      </c>
      <c r="KJ76" s="4">
        <v>0</v>
      </c>
      <c r="KK76" s="4">
        <v>0</v>
      </c>
      <c r="KL76" s="4">
        <v>0</v>
      </c>
      <c r="KM76" s="4">
        <v>0</v>
      </c>
      <c r="KN76" s="4">
        <v>0</v>
      </c>
      <c r="KO76" s="4">
        <v>0</v>
      </c>
      <c r="KP76" s="4">
        <v>0</v>
      </c>
      <c r="KQ76" s="4">
        <v>0</v>
      </c>
      <c r="KR76" s="4">
        <v>0</v>
      </c>
      <c r="KS76" s="4">
        <v>0</v>
      </c>
      <c r="KT76" s="4"/>
      <c r="KU76" s="4" t="s">
        <v>2</v>
      </c>
      <c r="KV76" s="4" t="s">
        <v>75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0</v>
      </c>
      <c r="LF76" s="4">
        <v>0</v>
      </c>
      <c r="LG76" s="4">
        <v>0</v>
      </c>
      <c r="LH76" s="4">
        <v>0</v>
      </c>
      <c r="LI76" s="4">
        <v>0</v>
      </c>
      <c r="LJ76" s="4"/>
      <c r="LK76" s="4" t="s">
        <v>2</v>
      </c>
      <c r="LL76" s="4" t="s">
        <v>75</v>
      </c>
      <c r="LM76" s="4">
        <v>1317.39</v>
      </c>
      <c r="LN76" s="4">
        <v>0</v>
      </c>
      <c r="LO76" s="4">
        <v>0</v>
      </c>
      <c r="LP76" s="4">
        <v>2624.33</v>
      </c>
      <c r="LQ76" s="4">
        <v>0</v>
      </c>
      <c r="LR76" s="4">
        <v>33</v>
      </c>
      <c r="LS76" s="4">
        <v>0</v>
      </c>
      <c r="LT76" s="4">
        <v>0</v>
      </c>
      <c r="LU76" s="4">
        <v>0</v>
      </c>
      <c r="LV76" s="4">
        <v>0</v>
      </c>
      <c r="LW76" s="4">
        <v>0</v>
      </c>
      <c r="LX76" s="4">
        <v>0</v>
      </c>
      <c r="LY76" s="4">
        <v>3974.72</v>
      </c>
      <c r="LZ76" s="4"/>
      <c r="MA76" s="4" t="s">
        <v>2</v>
      </c>
      <c r="MB76" s="4" t="s">
        <v>75</v>
      </c>
      <c r="MC76" s="4">
        <v>2144.61</v>
      </c>
      <c r="MD76" s="4">
        <v>0</v>
      </c>
      <c r="ME76" s="4">
        <v>0</v>
      </c>
      <c r="MF76" s="4">
        <v>2624.33</v>
      </c>
      <c r="MG76" s="4">
        <v>0</v>
      </c>
      <c r="MH76" s="4">
        <v>33</v>
      </c>
      <c r="MI76" s="4">
        <v>0</v>
      </c>
      <c r="MJ76" s="4">
        <v>0</v>
      </c>
      <c r="MK76" s="4">
        <v>0</v>
      </c>
      <c r="ML76" s="4">
        <v>0</v>
      </c>
      <c r="MM76" s="4">
        <v>0</v>
      </c>
      <c r="MN76" s="4">
        <v>0</v>
      </c>
      <c r="MO76" s="4">
        <v>4801.9399999999996</v>
      </c>
      <c r="MP76" s="4"/>
      <c r="MQ76" s="4" t="s">
        <v>2</v>
      </c>
      <c r="MR76" s="4" t="s">
        <v>75</v>
      </c>
      <c r="MS76" s="4">
        <v>0</v>
      </c>
      <c r="MT76" s="4">
        <v>0</v>
      </c>
      <c r="MU76" s="4">
        <v>0</v>
      </c>
      <c r="MV76" s="4">
        <v>2624.34</v>
      </c>
      <c r="MW76" s="4">
        <v>0</v>
      </c>
      <c r="MX76" s="4">
        <v>33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  <c r="ND76" s="4">
        <v>0</v>
      </c>
      <c r="NE76" s="4">
        <v>2657.34</v>
      </c>
      <c r="NF76" s="4"/>
      <c r="NG76" s="4" t="s">
        <v>2</v>
      </c>
      <c r="NH76" s="4" t="s">
        <v>75</v>
      </c>
      <c r="NI76" s="4">
        <v>0</v>
      </c>
      <c r="NJ76" s="4">
        <v>865.6</v>
      </c>
      <c r="NK76" s="4">
        <v>2692.03</v>
      </c>
      <c r="NL76" s="4">
        <v>1807.32</v>
      </c>
      <c r="NM76" s="4">
        <v>0</v>
      </c>
      <c r="NN76" s="4">
        <v>2245.12</v>
      </c>
      <c r="NO76" s="4">
        <v>0</v>
      </c>
      <c r="NP76" s="4">
        <v>437.8</v>
      </c>
      <c r="NQ76" s="4">
        <v>0</v>
      </c>
      <c r="NR76" s="4">
        <v>0</v>
      </c>
      <c r="NS76" s="4">
        <v>0</v>
      </c>
      <c r="NT76" s="4">
        <v>0</v>
      </c>
      <c r="NU76" s="4">
        <v>8047.87</v>
      </c>
    </row>
    <row r="77" spans="2:385" x14ac:dyDescent="0.2">
      <c r="B77">
        <f t="shared" ref="B77:B140" si="49">B76+1</f>
        <v>67</v>
      </c>
      <c r="C77" s="4" t="s">
        <v>2</v>
      </c>
      <c r="D77" s="4" t="s">
        <v>76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/>
      <c r="S77" s="4" t="s">
        <v>2</v>
      </c>
      <c r="T77" s="4" t="s">
        <v>76</v>
      </c>
      <c r="U77" s="4" t="s">
        <v>2</v>
      </c>
      <c r="V77" s="4" t="s">
        <v>2</v>
      </c>
      <c r="W77" s="4" t="s">
        <v>2</v>
      </c>
      <c r="X77" s="4" t="s">
        <v>2</v>
      </c>
      <c r="Y77" s="4" t="s">
        <v>2</v>
      </c>
      <c r="Z77" s="4" t="s">
        <v>2</v>
      </c>
      <c r="AA77" s="4" t="s">
        <v>2</v>
      </c>
      <c r="AB77" s="4" t="s">
        <v>2</v>
      </c>
      <c r="AC77" s="4" t="s">
        <v>2</v>
      </c>
      <c r="AD77" s="4" t="s">
        <v>2</v>
      </c>
      <c r="AE77" s="4" t="s">
        <v>2</v>
      </c>
      <c r="AF77" s="4" t="s">
        <v>2</v>
      </c>
      <c r="AG77" s="4" t="s">
        <v>2</v>
      </c>
      <c r="AH77" s="4"/>
      <c r="AI77" s="4" t="s">
        <v>2</v>
      </c>
      <c r="AJ77" s="4" t="s">
        <v>76</v>
      </c>
      <c r="AK77" s="4" t="s">
        <v>2</v>
      </c>
      <c r="AL77" s="4" t="s">
        <v>2</v>
      </c>
      <c r="AM77" s="4" t="s">
        <v>2</v>
      </c>
      <c r="AN77" s="4" t="s">
        <v>2</v>
      </c>
      <c r="AO77" s="4" t="s">
        <v>2</v>
      </c>
      <c r="AP77" s="4" t="s">
        <v>2</v>
      </c>
      <c r="AQ77" s="4" t="s">
        <v>2</v>
      </c>
      <c r="AR77" s="4" t="s">
        <v>2</v>
      </c>
      <c r="AS77" s="4" t="s">
        <v>2</v>
      </c>
      <c r="AT77" s="4" t="s">
        <v>2</v>
      </c>
      <c r="AU77" s="4" t="s">
        <v>2</v>
      </c>
      <c r="AV77" s="4" t="s">
        <v>2</v>
      </c>
      <c r="AW77" s="4" t="s">
        <v>2</v>
      </c>
      <c r="AX77" s="4"/>
      <c r="AY77" s="4" t="s">
        <v>2</v>
      </c>
      <c r="AZ77" s="4" t="s">
        <v>76</v>
      </c>
      <c r="BA77" s="4" t="s">
        <v>2</v>
      </c>
      <c r="BB77" s="4" t="s">
        <v>2</v>
      </c>
      <c r="BC77" s="4" t="s">
        <v>2</v>
      </c>
      <c r="BD77" s="4" t="s">
        <v>2</v>
      </c>
      <c r="BE77" s="4" t="s">
        <v>2</v>
      </c>
      <c r="BF77" s="4" t="s">
        <v>2</v>
      </c>
      <c r="BG77" s="4" t="s">
        <v>2</v>
      </c>
      <c r="BH77" s="4" t="s">
        <v>2</v>
      </c>
      <c r="BI77" s="4" t="s">
        <v>2</v>
      </c>
      <c r="BJ77" s="4" t="s">
        <v>2</v>
      </c>
      <c r="BK77" s="4" t="s">
        <v>2</v>
      </c>
      <c r="BL77" s="4" t="s">
        <v>2</v>
      </c>
      <c r="BM77" s="4" t="s">
        <v>2</v>
      </c>
      <c r="BN77" s="4"/>
      <c r="BO77" s="4" t="s">
        <v>2</v>
      </c>
      <c r="BP77" s="4" t="s">
        <v>76</v>
      </c>
      <c r="BQ77" s="4" t="s">
        <v>2</v>
      </c>
      <c r="BR77" s="4" t="s">
        <v>2</v>
      </c>
      <c r="BS77" s="4" t="s">
        <v>2</v>
      </c>
      <c r="BT77" s="4" t="s">
        <v>2</v>
      </c>
      <c r="BU77" s="4" t="s">
        <v>2</v>
      </c>
      <c r="BV77" s="4" t="s">
        <v>2</v>
      </c>
      <c r="BW77" s="4" t="s">
        <v>2</v>
      </c>
      <c r="BX77" s="4" t="s">
        <v>2</v>
      </c>
      <c r="BY77" s="4" t="s">
        <v>2</v>
      </c>
      <c r="BZ77" s="4" t="s">
        <v>2</v>
      </c>
      <c r="CA77" s="4" t="s">
        <v>2</v>
      </c>
      <c r="CB77" s="4" t="s">
        <v>2</v>
      </c>
      <c r="CC77" s="4" t="s">
        <v>2</v>
      </c>
      <c r="CD77" s="4"/>
      <c r="CE77" s="4" t="s">
        <v>2</v>
      </c>
      <c r="CF77" s="4" t="s">
        <v>76</v>
      </c>
      <c r="CG77" s="4" t="s">
        <v>2</v>
      </c>
      <c r="CH77" s="4" t="s">
        <v>2</v>
      </c>
      <c r="CI77" s="4" t="s">
        <v>2</v>
      </c>
      <c r="CJ77" s="4" t="s">
        <v>2</v>
      </c>
      <c r="CK77" s="4" t="s">
        <v>2</v>
      </c>
      <c r="CL77" s="4" t="s">
        <v>2</v>
      </c>
      <c r="CM77" s="4" t="s">
        <v>2</v>
      </c>
      <c r="CN77" s="4" t="s">
        <v>2</v>
      </c>
      <c r="CO77" s="4" t="s">
        <v>2</v>
      </c>
      <c r="CP77" s="4" t="s">
        <v>2</v>
      </c>
      <c r="CQ77" s="4" t="s">
        <v>2</v>
      </c>
      <c r="CR77" s="4" t="s">
        <v>2</v>
      </c>
      <c r="CS77" s="4" t="s">
        <v>2</v>
      </c>
      <c r="CT77" s="4"/>
      <c r="CU77" s="4" t="s">
        <v>2</v>
      </c>
      <c r="CV77" s="4" t="s">
        <v>76</v>
      </c>
      <c r="CW77" s="4" t="s">
        <v>2</v>
      </c>
      <c r="CX77" s="4" t="s">
        <v>2</v>
      </c>
      <c r="CY77" s="4" t="s">
        <v>2</v>
      </c>
      <c r="CZ77" s="4" t="s">
        <v>2</v>
      </c>
      <c r="DA77" s="4" t="s">
        <v>2</v>
      </c>
      <c r="DB77" s="4" t="s">
        <v>2</v>
      </c>
      <c r="DC77" s="4" t="s">
        <v>2</v>
      </c>
      <c r="DD77" s="4" t="s">
        <v>2</v>
      </c>
      <c r="DE77" s="4" t="s">
        <v>2</v>
      </c>
      <c r="DF77" s="4" t="s">
        <v>2</v>
      </c>
      <c r="DG77" s="4" t="s">
        <v>2</v>
      </c>
      <c r="DH77" s="4" t="s">
        <v>2</v>
      </c>
      <c r="DI77" s="4" t="s">
        <v>2</v>
      </c>
      <c r="DJ77" s="4"/>
      <c r="DK77" s="4" t="s">
        <v>2</v>
      </c>
      <c r="DL77" s="4" t="s">
        <v>76</v>
      </c>
      <c r="DM77" s="4" t="s">
        <v>2</v>
      </c>
      <c r="DN77" s="4" t="s">
        <v>2</v>
      </c>
      <c r="DO77" s="4" t="s">
        <v>2</v>
      </c>
      <c r="DP77" s="4" t="s">
        <v>2</v>
      </c>
      <c r="DQ77" s="4" t="s">
        <v>2</v>
      </c>
      <c r="DR77" s="4" t="s">
        <v>2</v>
      </c>
      <c r="DS77" s="4" t="s">
        <v>2</v>
      </c>
      <c r="DT77" s="4" t="s">
        <v>2</v>
      </c>
      <c r="DU77" s="4" t="s">
        <v>2</v>
      </c>
      <c r="DV77" s="4" t="s">
        <v>2</v>
      </c>
      <c r="DW77" s="4" t="s">
        <v>2</v>
      </c>
      <c r="DX77" s="4" t="s">
        <v>2</v>
      </c>
      <c r="DY77" s="4" t="s">
        <v>2</v>
      </c>
      <c r="DZ77" s="4"/>
      <c r="EA77" s="4" t="s">
        <v>2</v>
      </c>
      <c r="EB77" s="4" t="s">
        <v>76</v>
      </c>
      <c r="EC77" s="4" t="s">
        <v>2</v>
      </c>
      <c r="ED77" s="4" t="s">
        <v>2</v>
      </c>
      <c r="EE77" s="4" t="s">
        <v>2</v>
      </c>
      <c r="EF77" s="4" t="s">
        <v>2</v>
      </c>
      <c r="EG77" s="4" t="s">
        <v>2</v>
      </c>
      <c r="EH77" s="4" t="s">
        <v>2</v>
      </c>
      <c r="EI77" s="4" t="s">
        <v>2</v>
      </c>
      <c r="EJ77" s="4" t="s">
        <v>2</v>
      </c>
      <c r="EK77" s="4" t="s">
        <v>2</v>
      </c>
      <c r="EL77" s="4" t="s">
        <v>2</v>
      </c>
      <c r="EM77" s="4" t="s">
        <v>2</v>
      </c>
      <c r="EN77" s="4" t="s">
        <v>2</v>
      </c>
      <c r="EO77" s="4" t="s">
        <v>2</v>
      </c>
      <c r="EP77" s="4"/>
      <c r="EQ77" s="4" t="s">
        <v>2</v>
      </c>
      <c r="ER77" s="4" t="s">
        <v>76</v>
      </c>
      <c r="ES77" s="4" t="s">
        <v>2</v>
      </c>
      <c r="ET77" s="4" t="s">
        <v>2</v>
      </c>
      <c r="EU77" s="4" t="s">
        <v>2</v>
      </c>
      <c r="EV77" s="4" t="s">
        <v>2</v>
      </c>
      <c r="EW77" s="4" t="s">
        <v>2</v>
      </c>
      <c r="EX77" s="4" t="s">
        <v>2</v>
      </c>
      <c r="EY77" s="4" t="s">
        <v>2</v>
      </c>
      <c r="EZ77" s="4" t="s">
        <v>2</v>
      </c>
      <c r="FA77" s="4" t="s">
        <v>2</v>
      </c>
      <c r="FB77" s="4" t="s">
        <v>2</v>
      </c>
      <c r="FC77" s="4" t="s">
        <v>2</v>
      </c>
      <c r="FD77" s="4" t="s">
        <v>2</v>
      </c>
      <c r="FE77" s="4" t="s">
        <v>2</v>
      </c>
      <c r="FF77" s="4"/>
      <c r="FG77" s="4" t="s">
        <v>2</v>
      </c>
      <c r="FH77" s="4" t="s">
        <v>76</v>
      </c>
      <c r="FI77" s="4" t="s">
        <v>2</v>
      </c>
      <c r="FJ77" s="4" t="s">
        <v>2</v>
      </c>
      <c r="FK77" s="4" t="s">
        <v>2</v>
      </c>
      <c r="FL77" s="4" t="s">
        <v>2</v>
      </c>
      <c r="FM77" s="4" t="s">
        <v>2</v>
      </c>
      <c r="FN77" s="4" t="s">
        <v>2</v>
      </c>
      <c r="FO77" s="4" t="s">
        <v>2</v>
      </c>
      <c r="FP77" s="4" t="s">
        <v>2</v>
      </c>
      <c r="FQ77" s="4" t="s">
        <v>2</v>
      </c>
      <c r="FR77" s="4" t="s">
        <v>2</v>
      </c>
      <c r="FS77" s="4" t="s">
        <v>2</v>
      </c>
      <c r="FT77" s="4" t="s">
        <v>2</v>
      </c>
      <c r="FU77" s="4" t="s">
        <v>2</v>
      </c>
      <c r="FV77" s="4"/>
      <c r="FW77" s="4" t="s">
        <v>2</v>
      </c>
      <c r="FX77" s="4" t="s">
        <v>76</v>
      </c>
      <c r="FY77" s="4" t="s">
        <v>2</v>
      </c>
      <c r="FZ77" s="4" t="s">
        <v>2</v>
      </c>
      <c r="GA77" s="4" t="s">
        <v>2</v>
      </c>
      <c r="GB77" s="4" t="s">
        <v>2</v>
      </c>
      <c r="GC77" s="4" t="s">
        <v>2</v>
      </c>
      <c r="GD77" s="4" t="s">
        <v>2</v>
      </c>
      <c r="GE77" s="4" t="s">
        <v>2</v>
      </c>
      <c r="GF77" s="4" t="s">
        <v>2</v>
      </c>
      <c r="GG77" s="4" t="s">
        <v>2</v>
      </c>
      <c r="GH77" s="4" t="s">
        <v>2</v>
      </c>
      <c r="GI77" s="4" t="s">
        <v>2</v>
      </c>
      <c r="GJ77" s="4" t="s">
        <v>2</v>
      </c>
      <c r="GK77" s="4" t="s">
        <v>2</v>
      </c>
      <c r="GL77" s="4"/>
      <c r="GM77" s="4" t="s">
        <v>2</v>
      </c>
      <c r="GN77" s="4" t="s">
        <v>76</v>
      </c>
      <c r="GO77" s="4" t="s">
        <v>2</v>
      </c>
      <c r="GP77" s="4" t="s">
        <v>2</v>
      </c>
      <c r="GQ77" s="4" t="s">
        <v>2</v>
      </c>
      <c r="GR77" s="4" t="s">
        <v>2</v>
      </c>
      <c r="GS77" s="4" t="s">
        <v>2</v>
      </c>
      <c r="GT77" s="4" t="s">
        <v>2</v>
      </c>
      <c r="GU77" s="4" t="s">
        <v>2</v>
      </c>
      <c r="GV77" s="4" t="s">
        <v>2</v>
      </c>
      <c r="GW77" s="4" t="s">
        <v>2</v>
      </c>
      <c r="GX77" s="4" t="s">
        <v>2</v>
      </c>
      <c r="GY77" s="4" t="s">
        <v>2</v>
      </c>
      <c r="GZ77" s="4" t="s">
        <v>2</v>
      </c>
      <c r="HA77" s="4" t="s">
        <v>2</v>
      </c>
      <c r="HB77" s="4"/>
      <c r="HC77" s="4" t="s">
        <v>2</v>
      </c>
      <c r="HD77" s="4" t="s">
        <v>76</v>
      </c>
      <c r="HE77" s="4" t="s">
        <v>2</v>
      </c>
      <c r="HF77" s="4" t="s">
        <v>2</v>
      </c>
      <c r="HG77" s="4" t="s">
        <v>2</v>
      </c>
      <c r="HH77" s="4" t="s">
        <v>2</v>
      </c>
      <c r="HI77" s="4" t="s">
        <v>2</v>
      </c>
      <c r="HJ77" s="4" t="s">
        <v>2</v>
      </c>
      <c r="HK77" s="4" t="s">
        <v>2</v>
      </c>
      <c r="HL77" s="4" t="s">
        <v>2</v>
      </c>
      <c r="HM77" s="4" t="s">
        <v>2</v>
      </c>
      <c r="HN77" s="4" t="s">
        <v>2</v>
      </c>
      <c r="HO77" s="4" t="s">
        <v>2</v>
      </c>
      <c r="HP77" s="4" t="s">
        <v>2</v>
      </c>
      <c r="HQ77" s="4" t="s">
        <v>2</v>
      </c>
      <c r="HR77" s="4"/>
      <c r="HS77" s="4" t="s">
        <v>2</v>
      </c>
      <c r="HT77" s="4" t="s">
        <v>76</v>
      </c>
      <c r="HU77" s="4" t="s">
        <v>2</v>
      </c>
      <c r="HV77" s="4" t="s">
        <v>2</v>
      </c>
      <c r="HW77" s="4" t="s">
        <v>2</v>
      </c>
      <c r="HX77" s="4" t="s">
        <v>2</v>
      </c>
      <c r="HY77" s="4" t="s">
        <v>2</v>
      </c>
      <c r="HZ77" s="4" t="s">
        <v>2</v>
      </c>
      <c r="IA77" s="4" t="s">
        <v>2</v>
      </c>
      <c r="IB77" s="4" t="s">
        <v>2</v>
      </c>
      <c r="IC77" s="4" t="s">
        <v>2</v>
      </c>
      <c r="ID77" s="4" t="s">
        <v>2</v>
      </c>
      <c r="IE77" s="4" t="s">
        <v>2</v>
      </c>
      <c r="IF77" s="4" t="s">
        <v>2</v>
      </c>
      <c r="IG77" s="4" t="s">
        <v>2</v>
      </c>
      <c r="IH77" s="4"/>
      <c r="II77" s="4" t="s">
        <v>2</v>
      </c>
      <c r="IJ77" s="4" t="s">
        <v>76</v>
      </c>
      <c r="IK77" s="4" t="s">
        <v>2</v>
      </c>
      <c r="IL77" s="4" t="s">
        <v>2</v>
      </c>
      <c r="IM77" s="4" t="s">
        <v>2</v>
      </c>
      <c r="IN77" s="4" t="s">
        <v>2</v>
      </c>
      <c r="IO77" s="4" t="s">
        <v>2</v>
      </c>
      <c r="IP77" s="4" t="s">
        <v>2</v>
      </c>
      <c r="IQ77" s="4" t="s">
        <v>2</v>
      </c>
      <c r="IR77" s="4" t="s">
        <v>2</v>
      </c>
      <c r="IS77" s="4" t="s">
        <v>2</v>
      </c>
      <c r="IT77" s="4" t="s">
        <v>2</v>
      </c>
      <c r="IU77" s="4" t="s">
        <v>2</v>
      </c>
      <c r="IV77" s="4" t="s">
        <v>2</v>
      </c>
      <c r="IW77" s="4" t="s">
        <v>2</v>
      </c>
      <c r="IX77" s="4"/>
      <c r="IY77" s="4" t="s">
        <v>2</v>
      </c>
      <c r="IZ77" s="4" t="s">
        <v>76</v>
      </c>
      <c r="JA77" s="4" t="s">
        <v>2</v>
      </c>
      <c r="JB77" s="4" t="s">
        <v>2</v>
      </c>
      <c r="JC77" s="4" t="s">
        <v>2</v>
      </c>
      <c r="JD77" s="4" t="s">
        <v>2</v>
      </c>
      <c r="JE77" s="4" t="s">
        <v>2</v>
      </c>
      <c r="JF77" s="4" t="s">
        <v>2</v>
      </c>
      <c r="JG77" s="4" t="s">
        <v>2</v>
      </c>
      <c r="JH77" s="4" t="s">
        <v>2</v>
      </c>
      <c r="JI77" s="4" t="s">
        <v>2</v>
      </c>
      <c r="JJ77" s="4" t="s">
        <v>2</v>
      </c>
      <c r="JK77" s="4" t="s">
        <v>2</v>
      </c>
      <c r="JL77" s="4" t="s">
        <v>2</v>
      </c>
      <c r="JM77" s="4" t="s">
        <v>2</v>
      </c>
      <c r="JN77" s="4"/>
      <c r="JO77" s="4" t="s">
        <v>2</v>
      </c>
      <c r="JP77" s="4" t="s">
        <v>76</v>
      </c>
      <c r="JQ77" s="4" t="s">
        <v>2</v>
      </c>
      <c r="JR77" s="4" t="s">
        <v>2</v>
      </c>
      <c r="JS77" s="4" t="s">
        <v>2</v>
      </c>
      <c r="JT77" s="4" t="s">
        <v>2</v>
      </c>
      <c r="JU77" s="4" t="s">
        <v>2</v>
      </c>
      <c r="JV77" s="4" t="s">
        <v>2</v>
      </c>
      <c r="JW77" s="4" t="s">
        <v>2</v>
      </c>
      <c r="JX77" s="4" t="s">
        <v>2</v>
      </c>
      <c r="JY77" s="4" t="s">
        <v>2</v>
      </c>
      <c r="JZ77" s="4" t="s">
        <v>2</v>
      </c>
      <c r="KA77" s="4" t="s">
        <v>2</v>
      </c>
      <c r="KB77" s="4" t="s">
        <v>2</v>
      </c>
      <c r="KC77" s="4" t="s">
        <v>2</v>
      </c>
      <c r="KD77" s="4"/>
      <c r="KE77" s="4" t="s">
        <v>2</v>
      </c>
      <c r="KF77" s="4" t="s">
        <v>76</v>
      </c>
      <c r="KG77" s="4" t="s">
        <v>2</v>
      </c>
      <c r="KH77" s="4" t="s">
        <v>2</v>
      </c>
      <c r="KI77" s="4" t="s">
        <v>2</v>
      </c>
      <c r="KJ77" s="4" t="s">
        <v>2</v>
      </c>
      <c r="KK77" s="4" t="s">
        <v>2</v>
      </c>
      <c r="KL77" s="4" t="s">
        <v>2</v>
      </c>
      <c r="KM77" s="4" t="s">
        <v>2</v>
      </c>
      <c r="KN77" s="4" t="s">
        <v>2</v>
      </c>
      <c r="KO77" s="4" t="s">
        <v>2</v>
      </c>
      <c r="KP77" s="4" t="s">
        <v>2</v>
      </c>
      <c r="KQ77" s="4" t="s">
        <v>2</v>
      </c>
      <c r="KR77" s="4" t="s">
        <v>2</v>
      </c>
      <c r="KS77" s="4" t="s">
        <v>2</v>
      </c>
      <c r="KT77" s="4"/>
      <c r="KU77" s="4" t="s">
        <v>2</v>
      </c>
      <c r="KV77" s="4" t="s">
        <v>76</v>
      </c>
      <c r="KW77" s="4" t="s">
        <v>2</v>
      </c>
      <c r="KX77" s="4" t="s">
        <v>2</v>
      </c>
      <c r="KY77" s="4" t="s">
        <v>2</v>
      </c>
      <c r="KZ77" s="4" t="s">
        <v>2</v>
      </c>
      <c r="LA77" s="4" t="s">
        <v>2</v>
      </c>
      <c r="LB77" s="4" t="s">
        <v>2</v>
      </c>
      <c r="LC77" s="4" t="s">
        <v>2</v>
      </c>
      <c r="LD77" s="4" t="s">
        <v>2</v>
      </c>
      <c r="LE77" s="4" t="s">
        <v>2</v>
      </c>
      <c r="LF77" s="4" t="s">
        <v>2</v>
      </c>
      <c r="LG77" s="4" t="s">
        <v>2</v>
      </c>
      <c r="LH77" s="4" t="s">
        <v>2</v>
      </c>
      <c r="LI77" s="4" t="s">
        <v>2</v>
      </c>
      <c r="LJ77" s="4"/>
      <c r="LK77" s="4" t="s">
        <v>2</v>
      </c>
      <c r="LL77" s="4" t="s">
        <v>76</v>
      </c>
      <c r="LM77" s="4" t="s">
        <v>2</v>
      </c>
      <c r="LN77" s="4" t="s">
        <v>2</v>
      </c>
      <c r="LO77" s="4" t="s">
        <v>2</v>
      </c>
      <c r="LP77" s="4" t="s">
        <v>2</v>
      </c>
      <c r="LQ77" s="4" t="s">
        <v>2</v>
      </c>
      <c r="LR77" s="4" t="s">
        <v>2</v>
      </c>
      <c r="LS77" s="4" t="s">
        <v>2</v>
      </c>
      <c r="LT77" s="4" t="s">
        <v>2</v>
      </c>
      <c r="LU77" s="4" t="s">
        <v>2</v>
      </c>
      <c r="LV77" s="4" t="s">
        <v>2</v>
      </c>
      <c r="LW77" s="4" t="s">
        <v>2</v>
      </c>
      <c r="LX77" s="4" t="s">
        <v>2</v>
      </c>
      <c r="LY77" s="4" t="s">
        <v>2</v>
      </c>
      <c r="LZ77" s="4"/>
      <c r="MA77" s="4" t="s">
        <v>2</v>
      </c>
      <c r="MB77" s="4" t="s">
        <v>76</v>
      </c>
      <c r="MC77" s="4" t="s">
        <v>2</v>
      </c>
      <c r="MD77" s="4" t="s">
        <v>2</v>
      </c>
      <c r="ME77" s="4" t="s">
        <v>2</v>
      </c>
      <c r="MF77" s="4" t="s">
        <v>2</v>
      </c>
      <c r="MG77" s="4" t="s">
        <v>2</v>
      </c>
      <c r="MH77" s="4" t="s">
        <v>2</v>
      </c>
      <c r="MI77" s="4" t="s">
        <v>2</v>
      </c>
      <c r="MJ77" s="4" t="s">
        <v>2</v>
      </c>
      <c r="MK77" s="4" t="s">
        <v>2</v>
      </c>
      <c r="ML77" s="4" t="s">
        <v>2</v>
      </c>
      <c r="MM77" s="4" t="s">
        <v>2</v>
      </c>
      <c r="MN77" s="4" t="s">
        <v>2</v>
      </c>
      <c r="MO77" s="4" t="s">
        <v>2</v>
      </c>
      <c r="MP77" s="4"/>
      <c r="MQ77" s="4" t="s">
        <v>2</v>
      </c>
      <c r="MR77" s="4" t="s">
        <v>76</v>
      </c>
      <c r="MS77" s="4" t="s">
        <v>2</v>
      </c>
      <c r="MT77" s="4" t="s">
        <v>2</v>
      </c>
      <c r="MU77" s="4" t="s">
        <v>2</v>
      </c>
      <c r="MV77" s="4" t="s">
        <v>2</v>
      </c>
      <c r="MW77" s="4" t="s">
        <v>2</v>
      </c>
      <c r="MX77" s="4" t="s">
        <v>2</v>
      </c>
      <c r="MY77" s="4" t="s">
        <v>2</v>
      </c>
      <c r="MZ77" s="4" t="s">
        <v>2</v>
      </c>
      <c r="NA77" s="4" t="s">
        <v>2</v>
      </c>
      <c r="NB77" s="4" t="s">
        <v>2</v>
      </c>
      <c r="NC77" s="4" t="s">
        <v>2</v>
      </c>
      <c r="ND77" s="4" t="s">
        <v>2</v>
      </c>
      <c r="NE77" s="4" t="s">
        <v>2</v>
      </c>
      <c r="NF77" s="4"/>
      <c r="NG77" s="4" t="s">
        <v>2</v>
      </c>
      <c r="NH77" s="4" t="s">
        <v>76</v>
      </c>
      <c r="NI77" s="4" t="s">
        <v>2</v>
      </c>
      <c r="NJ77" s="4" t="s">
        <v>2</v>
      </c>
      <c r="NK77" s="4" t="s">
        <v>2</v>
      </c>
      <c r="NL77" s="4" t="s">
        <v>2</v>
      </c>
      <c r="NM77" s="4" t="s">
        <v>2</v>
      </c>
      <c r="NN77" s="4" t="s">
        <v>2</v>
      </c>
      <c r="NO77" s="4" t="s">
        <v>2</v>
      </c>
      <c r="NP77" s="4" t="s">
        <v>2</v>
      </c>
      <c r="NQ77" s="4" t="s">
        <v>2</v>
      </c>
      <c r="NR77" s="4" t="s">
        <v>2</v>
      </c>
      <c r="NS77" s="4" t="s">
        <v>2</v>
      </c>
      <c r="NT77" s="4" t="s">
        <v>2</v>
      </c>
      <c r="NU77" s="4" t="s">
        <v>2</v>
      </c>
    </row>
    <row r="78" spans="2:385" x14ac:dyDescent="0.2">
      <c r="B78">
        <f t="shared" si="49"/>
        <v>68</v>
      </c>
      <c r="C78" s="4">
        <v>6105</v>
      </c>
      <c r="D78" s="4" t="s">
        <v>77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/>
      <c r="S78" s="4">
        <v>6105</v>
      </c>
      <c r="T78" s="4" t="s">
        <v>77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/>
      <c r="AI78" s="4">
        <v>6105</v>
      </c>
      <c r="AJ78" s="4" t="s">
        <v>77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/>
      <c r="AY78" s="4">
        <v>6105</v>
      </c>
      <c r="AZ78" s="4" t="s">
        <v>77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/>
      <c r="BO78" s="4">
        <v>6105</v>
      </c>
      <c r="BP78" s="4" t="s">
        <v>77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/>
      <c r="CE78" s="4">
        <v>6105</v>
      </c>
      <c r="CF78" s="4" t="s">
        <v>77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/>
      <c r="CU78" s="4">
        <v>6105</v>
      </c>
      <c r="CV78" s="4" t="s">
        <v>77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/>
      <c r="DK78" s="4">
        <v>6105</v>
      </c>
      <c r="DL78" s="4" t="s">
        <v>77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/>
      <c r="EA78" s="4">
        <v>6105</v>
      </c>
      <c r="EB78" s="4" t="s">
        <v>77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/>
      <c r="EQ78" s="4">
        <v>6105</v>
      </c>
      <c r="ER78" s="4" t="s">
        <v>77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/>
      <c r="FG78" s="4">
        <v>6105</v>
      </c>
      <c r="FH78" s="4" t="s">
        <v>77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/>
      <c r="FW78" s="4">
        <v>6105</v>
      </c>
      <c r="FX78" s="4" t="s">
        <v>77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4"/>
      <c r="GM78" s="4">
        <v>6105</v>
      </c>
      <c r="GN78" s="4" t="s">
        <v>77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/>
      <c r="HC78" s="4">
        <v>6105</v>
      </c>
      <c r="HD78" s="4" t="s">
        <v>77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/>
      <c r="HS78" s="4">
        <v>6105</v>
      </c>
      <c r="HT78" s="4" t="s">
        <v>77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/>
      <c r="II78" s="4">
        <v>6105</v>
      </c>
      <c r="IJ78" s="4" t="s">
        <v>77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P78" s="4">
        <v>0</v>
      </c>
      <c r="IQ78" s="4">
        <v>0</v>
      </c>
      <c r="IR78" s="4">
        <v>0</v>
      </c>
      <c r="IS78" s="4">
        <v>0</v>
      </c>
      <c r="IT78" s="4">
        <v>0</v>
      </c>
      <c r="IU78" s="4">
        <v>0</v>
      </c>
      <c r="IV78" s="4">
        <v>0</v>
      </c>
      <c r="IW78" s="4">
        <v>0</v>
      </c>
      <c r="IX78" s="4"/>
      <c r="IY78" s="4">
        <v>6105</v>
      </c>
      <c r="IZ78" s="4" t="s">
        <v>77</v>
      </c>
      <c r="JA78" s="4">
        <v>0</v>
      </c>
      <c r="JB78" s="4">
        <v>0</v>
      </c>
      <c r="JC78" s="4">
        <v>0</v>
      </c>
      <c r="JD78" s="4">
        <v>0</v>
      </c>
      <c r="JE78" s="4">
        <v>0</v>
      </c>
      <c r="JF78" s="4">
        <v>0</v>
      </c>
      <c r="JG78" s="4">
        <v>0</v>
      </c>
      <c r="JH78" s="4">
        <v>0</v>
      </c>
      <c r="JI78" s="4">
        <v>0</v>
      </c>
      <c r="JJ78" s="4">
        <v>0</v>
      </c>
      <c r="JK78" s="4">
        <v>0</v>
      </c>
      <c r="JL78" s="4">
        <v>0</v>
      </c>
      <c r="JM78" s="4">
        <v>0</v>
      </c>
      <c r="JN78" s="4"/>
      <c r="JO78" s="4">
        <v>6105</v>
      </c>
      <c r="JP78" s="4" t="s">
        <v>77</v>
      </c>
      <c r="JQ78" s="4">
        <v>0</v>
      </c>
      <c r="JR78" s="4">
        <v>0</v>
      </c>
      <c r="JS78" s="4">
        <v>0</v>
      </c>
      <c r="JT78" s="4">
        <v>0</v>
      </c>
      <c r="JU78" s="4">
        <v>0</v>
      </c>
      <c r="JV78" s="4">
        <v>0</v>
      </c>
      <c r="JW78" s="4">
        <v>0</v>
      </c>
      <c r="JX78" s="4">
        <v>0</v>
      </c>
      <c r="JY78" s="4">
        <v>0</v>
      </c>
      <c r="JZ78" s="4">
        <v>0</v>
      </c>
      <c r="KA78" s="4">
        <v>0</v>
      </c>
      <c r="KB78" s="4">
        <v>0</v>
      </c>
      <c r="KC78" s="4">
        <v>0</v>
      </c>
      <c r="KD78" s="4"/>
      <c r="KE78" s="4">
        <v>6105</v>
      </c>
      <c r="KF78" s="4" t="s">
        <v>77</v>
      </c>
      <c r="KG78" s="4">
        <v>0</v>
      </c>
      <c r="KH78" s="4">
        <v>0</v>
      </c>
      <c r="KI78" s="4">
        <v>0</v>
      </c>
      <c r="KJ78" s="4">
        <v>0</v>
      </c>
      <c r="KK78" s="4">
        <v>0</v>
      </c>
      <c r="KL78" s="4">
        <v>0</v>
      </c>
      <c r="KM78" s="4">
        <v>0</v>
      </c>
      <c r="KN78" s="4">
        <v>0</v>
      </c>
      <c r="KO78" s="4">
        <v>0</v>
      </c>
      <c r="KP78" s="4">
        <v>0</v>
      </c>
      <c r="KQ78" s="4">
        <v>0</v>
      </c>
      <c r="KR78" s="4">
        <v>0</v>
      </c>
      <c r="KS78" s="4">
        <v>0</v>
      </c>
      <c r="KT78" s="4"/>
      <c r="KU78" s="4">
        <v>6105</v>
      </c>
      <c r="KV78" s="4" t="s">
        <v>77</v>
      </c>
      <c r="KW78" s="4">
        <v>0</v>
      </c>
      <c r="KX78" s="4">
        <v>0</v>
      </c>
      <c r="KY78" s="4">
        <v>0</v>
      </c>
      <c r="KZ78" s="4">
        <v>0</v>
      </c>
      <c r="LA78" s="4">
        <v>0</v>
      </c>
      <c r="LB78" s="4">
        <v>0</v>
      </c>
      <c r="LC78" s="4">
        <v>0</v>
      </c>
      <c r="LD78" s="4">
        <v>0</v>
      </c>
      <c r="LE78" s="4">
        <v>0</v>
      </c>
      <c r="LF78" s="4">
        <v>0</v>
      </c>
      <c r="LG78" s="4">
        <v>0</v>
      </c>
      <c r="LH78" s="4">
        <v>0</v>
      </c>
      <c r="LI78" s="4">
        <v>0</v>
      </c>
      <c r="LJ78" s="4"/>
      <c r="LK78" s="4">
        <v>6105</v>
      </c>
      <c r="LL78" s="4" t="s">
        <v>77</v>
      </c>
      <c r="LM78" s="4">
        <v>0</v>
      </c>
      <c r="LN78" s="4">
        <v>0</v>
      </c>
      <c r="LO78" s="4">
        <v>0</v>
      </c>
      <c r="LP78" s="4">
        <v>0</v>
      </c>
      <c r="LQ78" s="4">
        <v>0</v>
      </c>
      <c r="LR78" s="4">
        <v>0</v>
      </c>
      <c r="LS78" s="4">
        <v>0</v>
      </c>
      <c r="LT78" s="4">
        <v>0</v>
      </c>
      <c r="LU78" s="4">
        <v>0</v>
      </c>
      <c r="LV78" s="4">
        <v>0</v>
      </c>
      <c r="LW78" s="4">
        <v>0</v>
      </c>
      <c r="LX78" s="4">
        <v>0</v>
      </c>
      <c r="LY78" s="4">
        <v>0</v>
      </c>
      <c r="LZ78" s="4"/>
      <c r="MA78" s="4">
        <v>6105</v>
      </c>
      <c r="MB78" s="4" t="s">
        <v>77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/>
      <c r="MQ78" s="4">
        <v>6105</v>
      </c>
      <c r="MR78" s="4" t="s">
        <v>77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  <c r="ND78" s="4">
        <v>0</v>
      </c>
      <c r="NE78" s="4">
        <v>0</v>
      </c>
      <c r="NF78" s="4"/>
      <c r="NG78" s="4">
        <v>6105</v>
      </c>
      <c r="NH78" s="4" t="s">
        <v>77</v>
      </c>
      <c r="NI78" s="4">
        <v>0</v>
      </c>
      <c r="NJ78" s="4">
        <v>0</v>
      </c>
      <c r="NK78" s="4">
        <v>0</v>
      </c>
      <c r="NL78" s="4">
        <v>0</v>
      </c>
      <c r="NM78" s="4">
        <v>0</v>
      </c>
      <c r="NN78" s="4">
        <v>0</v>
      </c>
      <c r="NO78" s="4">
        <v>0</v>
      </c>
      <c r="NP78" s="4">
        <v>0</v>
      </c>
      <c r="NQ78" s="4">
        <v>0</v>
      </c>
      <c r="NR78" s="4">
        <v>0</v>
      </c>
      <c r="NS78" s="4">
        <v>0</v>
      </c>
      <c r="NT78" s="4">
        <v>0</v>
      </c>
      <c r="NU78" s="4">
        <v>0</v>
      </c>
    </row>
    <row r="79" spans="2:385" x14ac:dyDescent="0.2">
      <c r="B79">
        <f t="shared" si="49"/>
        <v>69</v>
      </c>
      <c r="C79" s="4">
        <v>6110</v>
      </c>
      <c r="D79" s="4" t="s">
        <v>78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/>
      <c r="S79" s="4">
        <v>6110</v>
      </c>
      <c r="T79" s="4" t="s">
        <v>78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/>
      <c r="AI79" s="4">
        <v>6110</v>
      </c>
      <c r="AJ79" s="4" t="s">
        <v>78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/>
      <c r="AY79" s="4">
        <v>6110</v>
      </c>
      <c r="AZ79" s="4" t="s">
        <v>78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/>
      <c r="BO79" s="4">
        <v>6110</v>
      </c>
      <c r="BP79" s="4" t="s">
        <v>78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/>
      <c r="CE79" s="4">
        <v>6110</v>
      </c>
      <c r="CF79" s="4" t="s">
        <v>78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/>
      <c r="CU79" s="4">
        <v>6110</v>
      </c>
      <c r="CV79" s="4" t="s">
        <v>78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/>
      <c r="DK79" s="4">
        <v>6110</v>
      </c>
      <c r="DL79" s="4" t="s">
        <v>78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/>
      <c r="EA79" s="4">
        <v>6110</v>
      </c>
      <c r="EB79" s="4" t="s">
        <v>78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/>
      <c r="EQ79" s="4">
        <v>6110</v>
      </c>
      <c r="ER79" s="4" t="s">
        <v>78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/>
      <c r="FG79" s="4">
        <v>6110</v>
      </c>
      <c r="FH79" s="4" t="s">
        <v>78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/>
      <c r="FW79" s="4">
        <v>6110</v>
      </c>
      <c r="FX79" s="4" t="s">
        <v>78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/>
      <c r="GM79" s="4">
        <v>6110</v>
      </c>
      <c r="GN79" s="4" t="s">
        <v>78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/>
      <c r="HC79" s="4">
        <v>6110</v>
      </c>
      <c r="HD79" s="4" t="s">
        <v>78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/>
      <c r="HS79" s="4">
        <v>6110</v>
      </c>
      <c r="HT79" s="4" t="s">
        <v>78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/>
      <c r="II79" s="4">
        <v>6110</v>
      </c>
      <c r="IJ79" s="4" t="s">
        <v>78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P79" s="4">
        <v>0</v>
      </c>
      <c r="IQ79" s="4">
        <v>0</v>
      </c>
      <c r="IR79" s="4">
        <v>0</v>
      </c>
      <c r="IS79" s="4">
        <v>0</v>
      </c>
      <c r="IT79" s="4">
        <v>0</v>
      </c>
      <c r="IU79" s="4">
        <v>0</v>
      </c>
      <c r="IV79" s="4">
        <v>0</v>
      </c>
      <c r="IW79" s="4">
        <v>0</v>
      </c>
      <c r="IX79" s="4"/>
      <c r="IY79" s="4">
        <v>6110</v>
      </c>
      <c r="IZ79" s="4" t="s">
        <v>78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0</v>
      </c>
      <c r="JL79" s="4">
        <v>0</v>
      </c>
      <c r="JM79" s="4">
        <v>0</v>
      </c>
      <c r="JN79" s="4"/>
      <c r="JO79" s="4">
        <v>6110</v>
      </c>
      <c r="JP79" s="4" t="s">
        <v>78</v>
      </c>
      <c r="JQ79" s="4">
        <v>0</v>
      </c>
      <c r="JR79" s="4">
        <v>0</v>
      </c>
      <c r="JS79" s="4">
        <v>0</v>
      </c>
      <c r="JT79" s="4">
        <v>0</v>
      </c>
      <c r="JU79" s="4">
        <v>0</v>
      </c>
      <c r="JV79" s="4">
        <v>0</v>
      </c>
      <c r="JW79" s="4">
        <v>0</v>
      </c>
      <c r="JX79" s="4">
        <v>0</v>
      </c>
      <c r="JY79" s="4">
        <v>0</v>
      </c>
      <c r="JZ79" s="4">
        <v>0</v>
      </c>
      <c r="KA79" s="4">
        <v>0</v>
      </c>
      <c r="KB79" s="4">
        <v>0</v>
      </c>
      <c r="KC79" s="4">
        <v>0</v>
      </c>
      <c r="KD79" s="4"/>
      <c r="KE79" s="4">
        <v>6110</v>
      </c>
      <c r="KF79" s="4" t="s">
        <v>78</v>
      </c>
      <c r="KG79" s="4">
        <v>0</v>
      </c>
      <c r="KH79" s="4">
        <v>0</v>
      </c>
      <c r="KI79" s="4">
        <v>0</v>
      </c>
      <c r="KJ79" s="4">
        <v>0</v>
      </c>
      <c r="KK79" s="4">
        <v>0</v>
      </c>
      <c r="KL79" s="4">
        <v>0</v>
      </c>
      <c r="KM79" s="4">
        <v>0</v>
      </c>
      <c r="KN79" s="4">
        <v>0</v>
      </c>
      <c r="KO79" s="4">
        <v>0</v>
      </c>
      <c r="KP79" s="4">
        <v>0</v>
      </c>
      <c r="KQ79" s="4">
        <v>0</v>
      </c>
      <c r="KR79" s="4">
        <v>0</v>
      </c>
      <c r="KS79" s="4">
        <v>0</v>
      </c>
      <c r="KT79" s="4"/>
      <c r="KU79" s="4">
        <v>6110</v>
      </c>
      <c r="KV79" s="4" t="s">
        <v>78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0</v>
      </c>
      <c r="LF79" s="4">
        <v>0</v>
      </c>
      <c r="LG79" s="4">
        <v>0</v>
      </c>
      <c r="LH79" s="4">
        <v>0</v>
      </c>
      <c r="LI79" s="4">
        <v>0</v>
      </c>
      <c r="LJ79" s="4"/>
      <c r="LK79" s="4">
        <v>6110</v>
      </c>
      <c r="LL79" s="4" t="s">
        <v>78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0</v>
      </c>
      <c r="LS79" s="4">
        <v>0</v>
      </c>
      <c r="LT79" s="4">
        <v>0</v>
      </c>
      <c r="LU79" s="4">
        <v>0</v>
      </c>
      <c r="LV79" s="4">
        <v>0</v>
      </c>
      <c r="LW79" s="4">
        <v>0</v>
      </c>
      <c r="LX79" s="4">
        <v>0</v>
      </c>
      <c r="LY79" s="4">
        <v>0</v>
      </c>
      <c r="LZ79" s="4"/>
      <c r="MA79" s="4">
        <v>6110</v>
      </c>
      <c r="MB79" s="4" t="s">
        <v>78</v>
      </c>
      <c r="MC79" s="4">
        <v>0</v>
      </c>
      <c r="MD79" s="4">
        <v>0</v>
      </c>
      <c r="ME79" s="4">
        <v>0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0</v>
      </c>
      <c r="MN79" s="4">
        <v>0</v>
      </c>
      <c r="MO79" s="4">
        <v>0</v>
      </c>
      <c r="MP79" s="4"/>
      <c r="MQ79" s="4">
        <v>6110</v>
      </c>
      <c r="MR79" s="4" t="s">
        <v>78</v>
      </c>
      <c r="MS79" s="4">
        <v>0</v>
      </c>
      <c r="MT79" s="4">
        <v>0</v>
      </c>
      <c r="MU79" s="4">
        <v>0</v>
      </c>
      <c r="MV79" s="4">
        <v>0</v>
      </c>
      <c r="MW79" s="4">
        <v>0</v>
      </c>
      <c r="MX79" s="4">
        <v>0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  <c r="ND79" s="4">
        <v>0</v>
      </c>
      <c r="NE79" s="4">
        <v>0</v>
      </c>
      <c r="NF79" s="4"/>
      <c r="NG79" s="4">
        <v>6110</v>
      </c>
      <c r="NH79" s="4" t="s">
        <v>78</v>
      </c>
      <c r="NI79" s="4">
        <v>0</v>
      </c>
      <c r="NJ79" s="4">
        <v>0</v>
      </c>
      <c r="NK79" s="4">
        <v>0</v>
      </c>
      <c r="NL79" s="4">
        <v>0</v>
      </c>
      <c r="NM79" s="4">
        <v>0</v>
      </c>
      <c r="NN79" s="4">
        <v>0</v>
      </c>
      <c r="NO79" s="4">
        <v>0</v>
      </c>
      <c r="NP79" s="4">
        <v>0</v>
      </c>
      <c r="NQ79" s="4">
        <v>0</v>
      </c>
      <c r="NR79" s="4">
        <v>0</v>
      </c>
      <c r="NS79" s="4">
        <v>0</v>
      </c>
      <c r="NT79" s="4">
        <v>0</v>
      </c>
      <c r="NU79" s="4">
        <v>0</v>
      </c>
    </row>
    <row r="80" spans="2:385" x14ac:dyDescent="0.2">
      <c r="B80">
        <f t="shared" si="49"/>
        <v>70</v>
      </c>
      <c r="C80" s="4">
        <v>6115</v>
      </c>
      <c r="D80" s="4" t="s">
        <v>79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/>
      <c r="S80" s="4">
        <v>6115</v>
      </c>
      <c r="T80" s="4" t="s">
        <v>79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/>
      <c r="AI80" s="4">
        <v>6115</v>
      </c>
      <c r="AJ80" s="4" t="s">
        <v>79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/>
      <c r="AY80" s="4">
        <v>6115</v>
      </c>
      <c r="AZ80" s="4" t="s">
        <v>79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/>
      <c r="BO80" s="4">
        <v>6115</v>
      </c>
      <c r="BP80" s="4" t="s">
        <v>79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/>
      <c r="CE80" s="4">
        <v>6115</v>
      </c>
      <c r="CF80" s="4" t="s">
        <v>79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/>
      <c r="CU80" s="4">
        <v>6115</v>
      </c>
      <c r="CV80" s="4" t="s">
        <v>79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/>
      <c r="DK80" s="4">
        <v>6115</v>
      </c>
      <c r="DL80" s="4" t="s">
        <v>79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/>
      <c r="EA80" s="4">
        <v>6115</v>
      </c>
      <c r="EB80" s="4" t="s">
        <v>79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/>
      <c r="EQ80" s="4">
        <v>6115</v>
      </c>
      <c r="ER80" s="4" t="s">
        <v>79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/>
      <c r="FG80" s="4">
        <v>6115</v>
      </c>
      <c r="FH80" s="4" t="s">
        <v>79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/>
      <c r="FW80" s="4">
        <v>6115</v>
      </c>
      <c r="FX80" s="4" t="s">
        <v>79</v>
      </c>
      <c r="FY80" s="4">
        <v>0</v>
      </c>
      <c r="FZ80" s="4">
        <v>0</v>
      </c>
      <c r="GA80" s="4">
        <v>0</v>
      </c>
      <c r="GB80" s="4">
        <v>0</v>
      </c>
      <c r="GC80" s="4">
        <v>0</v>
      </c>
      <c r="GD80" s="4">
        <v>0</v>
      </c>
      <c r="GE80" s="4">
        <v>0</v>
      </c>
      <c r="GF80" s="4">
        <v>0</v>
      </c>
      <c r="GG80" s="4">
        <v>0</v>
      </c>
      <c r="GH80" s="4">
        <v>0</v>
      </c>
      <c r="GI80" s="4">
        <v>0</v>
      </c>
      <c r="GJ80" s="4">
        <v>0</v>
      </c>
      <c r="GK80" s="4">
        <v>0</v>
      </c>
      <c r="GL80" s="4"/>
      <c r="GM80" s="4">
        <v>6115</v>
      </c>
      <c r="GN80" s="4" t="s">
        <v>79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  <c r="HA80" s="4">
        <v>0</v>
      </c>
      <c r="HB80" s="4"/>
      <c r="HC80" s="4">
        <v>6115</v>
      </c>
      <c r="HD80" s="4" t="s">
        <v>79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/>
      <c r="HS80" s="4">
        <v>6115</v>
      </c>
      <c r="HT80" s="4" t="s">
        <v>79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/>
      <c r="II80" s="4">
        <v>6115</v>
      </c>
      <c r="IJ80" s="4" t="s">
        <v>79</v>
      </c>
      <c r="IK80" s="4">
        <v>0</v>
      </c>
      <c r="IL80" s="4">
        <v>0</v>
      </c>
      <c r="IM80" s="4">
        <v>0</v>
      </c>
      <c r="IN80" s="4">
        <v>0</v>
      </c>
      <c r="IO80" s="4">
        <v>0</v>
      </c>
      <c r="IP80" s="4">
        <v>0</v>
      </c>
      <c r="IQ80" s="4">
        <v>0</v>
      </c>
      <c r="IR80" s="4">
        <v>0</v>
      </c>
      <c r="IS80" s="4">
        <v>0</v>
      </c>
      <c r="IT80" s="4">
        <v>0</v>
      </c>
      <c r="IU80" s="4">
        <v>0</v>
      </c>
      <c r="IV80" s="4">
        <v>0</v>
      </c>
      <c r="IW80" s="4">
        <v>0</v>
      </c>
      <c r="IX80" s="4"/>
      <c r="IY80" s="4">
        <v>6115</v>
      </c>
      <c r="IZ80" s="4" t="s">
        <v>79</v>
      </c>
      <c r="JA80" s="4">
        <v>0</v>
      </c>
      <c r="JB80" s="4">
        <v>0</v>
      </c>
      <c r="JC80" s="4">
        <v>0</v>
      </c>
      <c r="JD80" s="4">
        <v>0</v>
      </c>
      <c r="JE80" s="4">
        <v>0</v>
      </c>
      <c r="JF80" s="4">
        <v>0</v>
      </c>
      <c r="JG80" s="4">
        <v>0</v>
      </c>
      <c r="JH80" s="4">
        <v>0</v>
      </c>
      <c r="JI80" s="4">
        <v>0</v>
      </c>
      <c r="JJ80" s="4">
        <v>0</v>
      </c>
      <c r="JK80" s="4">
        <v>0</v>
      </c>
      <c r="JL80" s="4">
        <v>0</v>
      </c>
      <c r="JM80" s="4">
        <v>0</v>
      </c>
      <c r="JN80" s="4"/>
      <c r="JO80" s="4">
        <v>6115</v>
      </c>
      <c r="JP80" s="4" t="s">
        <v>79</v>
      </c>
      <c r="JQ80" s="4">
        <v>0</v>
      </c>
      <c r="JR80" s="4">
        <v>0</v>
      </c>
      <c r="JS80" s="4">
        <v>0</v>
      </c>
      <c r="JT80" s="4">
        <v>0</v>
      </c>
      <c r="JU80" s="4">
        <v>0</v>
      </c>
      <c r="JV80" s="4">
        <v>0</v>
      </c>
      <c r="JW80" s="4">
        <v>0</v>
      </c>
      <c r="JX80" s="4">
        <v>0</v>
      </c>
      <c r="JY80" s="4">
        <v>0</v>
      </c>
      <c r="JZ80" s="4">
        <v>0</v>
      </c>
      <c r="KA80" s="4">
        <v>0</v>
      </c>
      <c r="KB80" s="4">
        <v>0</v>
      </c>
      <c r="KC80" s="4">
        <v>0</v>
      </c>
      <c r="KD80" s="4"/>
      <c r="KE80" s="4">
        <v>6115</v>
      </c>
      <c r="KF80" s="4" t="s">
        <v>79</v>
      </c>
      <c r="KG80" s="4">
        <v>0</v>
      </c>
      <c r="KH80" s="4">
        <v>0</v>
      </c>
      <c r="KI80" s="4">
        <v>0</v>
      </c>
      <c r="KJ80" s="4">
        <v>0</v>
      </c>
      <c r="KK80" s="4">
        <v>0</v>
      </c>
      <c r="KL80" s="4">
        <v>0</v>
      </c>
      <c r="KM80" s="4">
        <v>0</v>
      </c>
      <c r="KN80" s="4">
        <v>0</v>
      </c>
      <c r="KO80" s="4">
        <v>0</v>
      </c>
      <c r="KP80" s="4">
        <v>0</v>
      </c>
      <c r="KQ80" s="4">
        <v>0</v>
      </c>
      <c r="KR80" s="4">
        <v>0</v>
      </c>
      <c r="KS80" s="4">
        <v>0</v>
      </c>
      <c r="KT80" s="4"/>
      <c r="KU80" s="4">
        <v>6115</v>
      </c>
      <c r="KV80" s="4" t="s">
        <v>79</v>
      </c>
      <c r="KW80" s="4">
        <v>0</v>
      </c>
      <c r="KX80" s="4">
        <v>0</v>
      </c>
      <c r="KY80" s="4">
        <v>0</v>
      </c>
      <c r="KZ80" s="4">
        <v>0</v>
      </c>
      <c r="LA80" s="4">
        <v>0</v>
      </c>
      <c r="LB80" s="4">
        <v>0</v>
      </c>
      <c r="LC80" s="4">
        <v>0</v>
      </c>
      <c r="LD80" s="4">
        <v>0</v>
      </c>
      <c r="LE80" s="4">
        <v>0</v>
      </c>
      <c r="LF80" s="4">
        <v>0</v>
      </c>
      <c r="LG80" s="4">
        <v>0</v>
      </c>
      <c r="LH80" s="4">
        <v>0</v>
      </c>
      <c r="LI80" s="4">
        <v>0</v>
      </c>
      <c r="LJ80" s="4"/>
      <c r="LK80" s="4">
        <v>6115</v>
      </c>
      <c r="LL80" s="4" t="s">
        <v>79</v>
      </c>
      <c r="LM80" s="4">
        <v>0</v>
      </c>
      <c r="LN80" s="4">
        <v>0</v>
      </c>
      <c r="LO80" s="4">
        <v>0</v>
      </c>
      <c r="LP80" s="4">
        <v>0</v>
      </c>
      <c r="LQ80" s="4">
        <v>0</v>
      </c>
      <c r="LR80" s="4">
        <v>0</v>
      </c>
      <c r="LS80" s="4">
        <v>0</v>
      </c>
      <c r="LT80" s="4">
        <v>0</v>
      </c>
      <c r="LU80" s="4">
        <v>0</v>
      </c>
      <c r="LV80" s="4">
        <v>0</v>
      </c>
      <c r="LW80" s="4">
        <v>0</v>
      </c>
      <c r="LX80" s="4">
        <v>0</v>
      </c>
      <c r="LY80" s="4">
        <v>0</v>
      </c>
      <c r="LZ80" s="4"/>
      <c r="MA80" s="4">
        <v>6115</v>
      </c>
      <c r="MB80" s="4" t="s">
        <v>79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/>
      <c r="MQ80" s="4">
        <v>6115</v>
      </c>
      <c r="MR80" s="4" t="s">
        <v>79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  <c r="ND80" s="4">
        <v>0</v>
      </c>
      <c r="NE80" s="4">
        <v>0</v>
      </c>
      <c r="NF80" s="4"/>
      <c r="NG80" s="4">
        <v>6115</v>
      </c>
      <c r="NH80" s="4" t="s">
        <v>79</v>
      </c>
      <c r="NI80" s="4">
        <v>0</v>
      </c>
      <c r="NJ80" s="4">
        <v>0</v>
      </c>
      <c r="NK80" s="4">
        <v>0</v>
      </c>
      <c r="NL80" s="4">
        <v>0</v>
      </c>
      <c r="NM80" s="4">
        <v>0</v>
      </c>
      <c r="NN80" s="4">
        <v>0</v>
      </c>
      <c r="NO80" s="4">
        <v>0</v>
      </c>
      <c r="NP80" s="4">
        <v>0</v>
      </c>
      <c r="NQ80" s="4">
        <v>0</v>
      </c>
      <c r="NR80" s="4">
        <v>0</v>
      </c>
      <c r="NS80" s="4">
        <v>0</v>
      </c>
      <c r="NT80" s="4">
        <v>0</v>
      </c>
      <c r="NU80" s="4">
        <v>0</v>
      </c>
    </row>
    <row r="81" spans="2:385" x14ac:dyDescent="0.2">
      <c r="B81">
        <f t="shared" si="49"/>
        <v>71</v>
      </c>
      <c r="C81" s="4">
        <v>6120</v>
      </c>
      <c r="D81" s="4" t="s">
        <v>80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/>
      <c r="S81" s="4">
        <v>6120</v>
      </c>
      <c r="T81" s="4" t="s">
        <v>80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/>
      <c r="AI81" s="4">
        <v>6120</v>
      </c>
      <c r="AJ81" s="4" t="s">
        <v>80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/>
      <c r="AY81" s="4">
        <v>6120</v>
      </c>
      <c r="AZ81" s="4" t="s">
        <v>80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/>
      <c r="BO81" s="4">
        <v>6120</v>
      </c>
      <c r="BP81" s="4" t="s">
        <v>80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/>
      <c r="CE81" s="4">
        <v>6120</v>
      </c>
      <c r="CF81" s="4" t="s">
        <v>80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/>
      <c r="CU81" s="4">
        <v>6120</v>
      </c>
      <c r="CV81" s="4" t="s">
        <v>80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/>
      <c r="DK81" s="4">
        <v>6120</v>
      </c>
      <c r="DL81" s="4" t="s">
        <v>80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/>
      <c r="EA81" s="4">
        <v>6120</v>
      </c>
      <c r="EB81" s="4" t="s">
        <v>80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/>
      <c r="EQ81" s="4">
        <v>6120</v>
      </c>
      <c r="ER81" s="4" t="s">
        <v>80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/>
      <c r="FG81" s="4">
        <v>6120</v>
      </c>
      <c r="FH81" s="4" t="s">
        <v>80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/>
      <c r="FW81" s="4">
        <v>6120</v>
      </c>
      <c r="FX81" s="4" t="s">
        <v>80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0</v>
      </c>
      <c r="GG81" s="4">
        <v>0</v>
      </c>
      <c r="GH81" s="4">
        <v>0</v>
      </c>
      <c r="GI81" s="4">
        <v>0</v>
      </c>
      <c r="GJ81" s="4">
        <v>0</v>
      </c>
      <c r="GK81" s="4">
        <v>0</v>
      </c>
      <c r="GL81" s="4"/>
      <c r="GM81" s="4">
        <v>6120</v>
      </c>
      <c r="GN81" s="4" t="s">
        <v>80</v>
      </c>
      <c r="GO81" s="4">
        <v>0</v>
      </c>
      <c r="GP81" s="4">
        <v>0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0</v>
      </c>
      <c r="HA81" s="4">
        <v>0</v>
      </c>
      <c r="HB81" s="4"/>
      <c r="HC81" s="4">
        <v>6120</v>
      </c>
      <c r="HD81" s="4" t="s">
        <v>80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Q81" s="4">
        <v>0</v>
      </c>
      <c r="HR81" s="4"/>
      <c r="HS81" s="4">
        <v>6120</v>
      </c>
      <c r="HT81" s="4" t="s">
        <v>80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/>
      <c r="II81" s="4">
        <v>6120</v>
      </c>
      <c r="IJ81" s="4" t="s">
        <v>80</v>
      </c>
      <c r="IK81" s="4">
        <v>0</v>
      </c>
      <c r="IL81" s="4">
        <v>0</v>
      </c>
      <c r="IM81" s="4">
        <v>0</v>
      </c>
      <c r="IN81" s="4">
        <v>0</v>
      </c>
      <c r="IO81" s="4">
        <v>0</v>
      </c>
      <c r="IP81" s="4">
        <v>0</v>
      </c>
      <c r="IQ81" s="4">
        <v>0</v>
      </c>
      <c r="IR81" s="4">
        <v>0</v>
      </c>
      <c r="IS81" s="4">
        <v>0</v>
      </c>
      <c r="IT81" s="4">
        <v>0</v>
      </c>
      <c r="IU81" s="4">
        <v>0</v>
      </c>
      <c r="IV81" s="4">
        <v>0</v>
      </c>
      <c r="IW81" s="4">
        <v>0</v>
      </c>
      <c r="IX81" s="4"/>
      <c r="IY81" s="4">
        <v>6120</v>
      </c>
      <c r="IZ81" s="4" t="s">
        <v>80</v>
      </c>
      <c r="JA81" s="4">
        <v>0</v>
      </c>
      <c r="JB81" s="4">
        <v>0</v>
      </c>
      <c r="JC81" s="4">
        <v>0</v>
      </c>
      <c r="JD81" s="4">
        <v>0</v>
      </c>
      <c r="JE81" s="4">
        <v>0</v>
      </c>
      <c r="JF81" s="4">
        <v>0</v>
      </c>
      <c r="JG81" s="4">
        <v>0</v>
      </c>
      <c r="JH81" s="4">
        <v>0</v>
      </c>
      <c r="JI81" s="4">
        <v>0</v>
      </c>
      <c r="JJ81" s="4">
        <v>0</v>
      </c>
      <c r="JK81" s="4">
        <v>0</v>
      </c>
      <c r="JL81" s="4">
        <v>0</v>
      </c>
      <c r="JM81" s="4">
        <v>0</v>
      </c>
      <c r="JN81" s="4"/>
      <c r="JO81" s="4">
        <v>6120</v>
      </c>
      <c r="JP81" s="4" t="s">
        <v>80</v>
      </c>
      <c r="JQ81" s="4">
        <v>0</v>
      </c>
      <c r="JR81" s="4">
        <v>0</v>
      </c>
      <c r="JS81" s="4">
        <v>0</v>
      </c>
      <c r="JT81" s="4">
        <v>0</v>
      </c>
      <c r="JU81" s="4">
        <v>0</v>
      </c>
      <c r="JV81" s="4">
        <v>0</v>
      </c>
      <c r="JW81" s="4">
        <v>0</v>
      </c>
      <c r="JX81" s="4">
        <v>0</v>
      </c>
      <c r="JY81" s="4">
        <v>0</v>
      </c>
      <c r="JZ81" s="4">
        <v>0</v>
      </c>
      <c r="KA81" s="4">
        <v>0</v>
      </c>
      <c r="KB81" s="4">
        <v>0</v>
      </c>
      <c r="KC81" s="4">
        <v>0</v>
      </c>
      <c r="KD81" s="4"/>
      <c r="KE81" s="4">
        <v>6120</v>
      </c>
      <c r="KF81" s="4" t="s">
        <v>80</v>
      </c>
      <c r="KG81" s="4">
        <v>0</v>
      </c>
      <c r="KH81" s="4">
        <v>0</v>
      </c>
      <c r="KI81" s="4">
        <v>0</v>
      </c>
      <c r="KJ81" s="4">
        <v>0</v>
      </c>
      <c r="KK81" s="4">
        <v>0</v>
      </c>
      <c r="KL81" s="4">
        <v>0</v>
      </c>
      <c r="KM81" s="4">
        <v>0</v>
      </c>
      <c r="KN81" s="4">
        <v>0</v>
      </c>
      <c r="KO81" s="4">
        <v>0</v>
      </c>
      <c r="KP81" s="4">
        <v>0</v>
      </c>
      <c r="KQ81" s="4">
        <v>0</v>
      </c>
      <c r="KR81" s="4">
        <v>0</v>
      </c>
      <c r="KS81" s="4">
        <v>0</v>
      </c>
      <c r="KT81" s="4"/>
      <c r="KU81" s="4">
        <v>6120</v>
      </c>
      <c r="KV81" s="4" t="s">
        <v>80</v>
      </c>
      <c r="KW81" s="4">
        <v>0</v>
      </c>
      <c r="KX81" s="4">
        <v>0</v>
      </c>
      <c r="KY81" s="4">
        <v>0</v>
      </c>
      <c r="KZ81" s="4">
        <v>0</v>
      </c>
      <c r="LA81" s="4">
        <v>0</v>
      </c>
      <c r="LB81" s="4">
        <v>0</v>
      </c>
      <c r="LC81" s="4">
        <v>0</v>
      </c>
      <c r="LD81" s="4">
        <v>0</v>
      </c>
      <c r="LE81" s="4">
        <v>0</v>
      </c>
      <c r="LF81" s="4">
        <v>0</v>
      </c>
      <c r="LG81" s="4">
        <v>0</v>
      </c>
      <c r="LH81" s="4">
        <v>0</v>
      </c>
      <c r="LI81" s="4">
        <v>0</v>
      </c>
      <c r="LJ81" s="4"/>
      <c r="LK81" s="4">
        <v>6120</v>
      </c>
      <c r="LL81" s="4" t="s">
        <v>80</v>
      </c>
      <c r="LM81" s="4">
        <v>0</v>
      </c>
      <c r="LN81" s="4">
        <v>0</v>
      </c>
      <c r="LO81" s="4">
        <v>0</v>
      </c>
      <c r="LP81" s="4">
        <v>0</v>
      </c>
      <c r="LQ81" s="4">
        <v>0</v>
      </c>
      <c r="LR81" s="4">
        <v>0</v>
      </c>
      <c r="LS81" s="4">
        <v>0</v>
      </c>
      <c r="LT81" s="4">
        <v>0</v>
      </c>
      <c r="LU81" s="4">
        <v>0</v>
      </c>
      <c r="LV81" s="4">
        <v>0</v>
      </c>
      <c r="LW81" s="4">
        <v>0</v>
      </c>
      <c r="LX81" s="4">
        <v>0</v>
      </c>
      <c r="LY81" s="4">
        <v>0</v>
      </c>
      <c r="LZ81" s="4"/>
      <c r="MA81" s="4">
        <v>6120</v>
      </c>
      <c r="MB81" s="4" t="s">
        <v>80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/>
      <c r="MQ81" s="4">
        <v>6120</v>
      </c>
      <c r="MR81" s="4" t="s">
        <v>80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  <c r="ND81" s="4">
        <v>0</v>
      </c>
      <c r="NE81" s="4">
        <v>0</v>
      </c>
      <c r="NF81" s="4"/>
      <c r="NG81" s="4">
        <v>6120</v>
      </c>
      <c r="NH81" s="4" t="s">
        <v>80</v>
      </c>
      <c r="NI81" s="4">
        <v>0</v>
      </c>
      <c r="NJ81" s="4">
        <v>0</v>
      </c>
      <c r="NK81" s="4">
        <v>0</v>
      </c>
      <c r="NL81" s="4">
        <v>0</v>
      </c>
      <c r="NM81" s="4">
        <v>0</v>
      </c>
      <c r="NN81" s="4">
        <v>0</v>
      </c>
      <c r="NO81" s="4">
        <v>0</v>
      </c>
      <c r="NP81" s="4">
        <v>0</v>
      </c>
      <c r="NQ81" s="4">
        <v>0</v>
      </c>
      <c r="NR81" s="4">
        <v>0</v>
      </c>
      <c r="NS81" s="4">
        <v>0</v>
      </c>
      <c r="NT81" s="4">
        <v>0</v>
      </c>
      <c r="NU81" s="4">
        <v>0</v>
      </c>
    </row>
    <row r="82" spans="2:385" x14ac:dyDescent="0.2">
      <c r="B82">
        <f t="shared" si="49"/>
        <v>72</v>
      </c>
      <c r="C82" s="4" t="s">
        <v>2</v>
      </c>
      <c r="D82" s="4" t="s">
        <v>81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/>
      <c r="S82" s="4" t="s">
        <v>2</v>
      </c>
      <c r="T82" s="4" t="s">
        <v>81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/>
      <c r="AI82" s="4" t="s">
        <v>2</v>
      </c>
      <c r="AJ82" s="4" t="s">
        <v>81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/>
      <c r="AY82" s="4" t="s">
        <v>2</v>
      </c>
      <c r="AZ82" s="4" t="s">
        <v>81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/>
      <c r="BO82" s="4" t="s">
        <v>2</v>
      </c>
      <c r="BP82" s="4" t="s">
        <v>81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/>
      <c r="CE82" s="4" t="s">
        <v>2</v>
      </c>
      <c r="CF82" s="4" t="s">
        <v>81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/>
      <c r="CU82" s="4" t="s">
        <v>2</v>
      </c>
      <c r="CV82" s="4" t="s">
        <v>81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/>
      <c r="DK82" s="4" t="s">
        <v>2</v>
      </c>
      <c r="DL82" s="4" t="s">
        <v>81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/>
      <c r="EA82" s="4" t="s">
        <v>2</v>
      </c>
      <c r="EB82" s="4" t="s">
        <v>81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/>
      <c r="EQ82" s="4" t="s">
        <v>2</v>
      </c>
      <c r="ER82" s="4" t="s">
        <v>81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/>
      <c r="FG82" s="4" t="s">
        <v>2</v>
      </c>
      <c r="FH82" s="4" t="s">
        <v>81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/>
      <c r="FW82" s="4" t="s">
        <v>2</v>
      </c>
      <c r="FX82" s="4" t="s">
        <v>81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4">
        <v>0</v>
      </c>
      <c r="GL82" s="4"/>
      <c r="GM82" s="4" t="s">
        <v>2</v>
      </c>
      <c r="GN82" s="4" t="s">
        <v>81</v>
      </c>
      <c r="GO82" s="4">
        <v>0</v>
      </c>
      <c r="GP82" s="4">
        <v>0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  <c r="HA82" s="4">
        <v>0</v>
      </c>
      <c r="HB82" s="4"/>
      <c r="HC82" s="4" t="s">
        <v>2</v>
      </c>
      <c r="HD82" s="4" t="s">
        <v>81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/>
      <c r="HS82" s="4" t="s">
        <v>2</v>
      </c>
      <c r="HT82" s="4" t="s">
        <v>81</v>
      </c>
      <c r="HU82" s="4">
        <v>0</v>
      </c>
      <c r="HV82" s="4">
        <v>0</v>
      </c>
      <c r="HW82" s="4">
        <v>0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4">
        <v>0</v>
      </c>
      <c r="IH82" s="4"/>
      <c r="II82" s="4" t="s">
        <v>2</v>
      </c>
      <c r="IJ82" s="4" t="s">
        <v>81</v>
      </c>
      <c r="IK82" s="4">
        <v>0</v>
      </c>
      <c r="IL82" s="4">
        <v>0</v>
      </c>
      <c r="IM82" s="4">
        <v>0</v>
      </c>
      <c r="IN82" s="4">
        <v>0</v>
      </c>
      <c r="IO82" s="4">
        <v>0</v>
      </c>
      <c r="IP82" s="4">
        <v>0</v>
      </c>
      <c r="IQ82" s="4">
        <v>0</v>
      </c>
      <c r="IR82" s="4">
        <v>0</v>
      </c>
      <c r="IS82" s="4">
        <v>0</v>
      </c>
      <c r="IT82" s="4">
        <v>0</v>
      </c>
      <c r="IU82" s="4">
        <v>0</v>
      </c>
      <c r="IV82" s="4">
        <v>0</v>
      </c>
      <c r="IW82" s="4">
        <v>0</v>
      </c>
      <c r="IX82" s="4"/>
      <c r="IY82" s="4" t="s">
        <v>2</v>
      </c>
      <c r="IZ82" s="4" t="s">
        <v>81</v>
      </c>
      <c r="JA82" s="4">
        <v>0</v>
      </c>
      <c r="JB82" s="4">
        <v>0</v>
      </c>
      <c r="JC82" s="4">
        <v>0</v>
      </c>
      <c r="JD82" s="4">
        <v>0</v>
      </c>
      <c r="JE82" s="4">
        <v>0</v>
      </c>
      <c r="JF82" s="4">
        <v>0</v>
      </c>
      <c r="JG82" s="4">
        <v>0</v>
      </c>
      <c r="JH82" s="4">
        <v>0</v>
      </c>
      <c r="JI82" s="4">
        <v>0</v>
      </c>
      <c r="JJ82" s="4">
        <v>0</v>
      </c>
      <c r="JK82" s="4">
        <v>0</v>
      </c>
      <c r="JL82" s="4">
        <v>0</v>
      </c>
      <c r="JM82" s="4">
        <v>0</v>
      </c>
      <c r="JN82" s="4"/>
      <c r="JO82" s="4" t="s">
        <v>2</v>
      </c>
      <c r="JP82" s="4" t="s">
        <v>81</v>
      </c>
      <c r="JQ82" s="4">
        <v>0</v>
      </c>
      <c r="JR82" s="4">
        <v>0</v>
      </c>
      <c r="JS82" s="4">
        <v>0</v>
      </c>
      <c r="JT82" s="4">
        <v>0</v>
      </c>
      <c r="JU82" s="4">
        <v>0</v>
      </c>
      <c r="JV82" s="4">
        <v>0</v>
      </c>
      <c r="JW82" s="4">
        <v>0</v>
      </c>
      <c r="JX82" s="4">
        <v>0</v>
      </c>
      <c r="JY82" s="4">
        <v>0</v>
      </c>
      <c r="JZ82" s="4">
        <v>0</v>
      </c>
      <c r="KA82" s="4">
        <v>0</v>
      </c>
      <c r="KB82" s="4">
        <v>0</v>
      </c>
      <c r="KC82" s="4">
        <v>0</v>
      </c>
      <c r="KD82" s="4"/>
      <c r="KE82" s="4" t="s">
        <v>2</v>
      </c>
      <c r="KF82" s="4" t="s">
        <v>81</v>
      </c>
      <c r="KG82" s="4">
        <v>0</v>
      </c>
      <c r="KH82" s="4">
        <v>0</v>
      </c>
      <c r="KI82" s="4">
        <v>0</v>
      </c>
      <c r="KJ82" s="4">
        <v>0</v>
      </c>
      <c r="KK82" s="4">
        <v>0</v>
      </c>
      <c r="KL82" s="4">
        <v>0</v>
      </c>
      <c r="KM82" s="4">
        <v>0</v>
      </c>
      <c r="KN82" s="4">
        <v>0</v>
      </c>
      <c r="KO82" s="4">
        <v>0</v>
      </c>
      <c r="KP82" s="4">
        <v>0</v>
      </c>
      <c r="KQ82" s="4">
        <v>0</v>
      </c>
      <c r="KR82" s="4">
        <v>0</v>
      </c>
      <c r="KS82" s="4">
        <v>0</v>
      </c>
      <c r="KT82" s="4"/>
      <c r="KU82" s="4" t="s">
        <v>2</v>
      </c>
      <c r="KV82" s="4" t="s">
        <v>81</v>
      </c>
      <c r="KW82" s="4">
        <v>0</v>
      </c>
      <c r="KX82" s="4">
        <v>0</v>
      </c>
      <c r="KY82" s="4">
        <v>0</v>
      </c>
      <c r="KZ82" s="4">
        <v>0</v>
      </c>
      <c r="LA82" s="4">
        <v>0</v>
      </c>
      <c r="LB82" s="4">
        <v>0</v>
      </c>
      <c r="LC82" s="4">
        <v>0</v>
      </c>
      <c r="LD82" s="4">
        <v>0</v>
      </c>
      <c r="LE82" s="4">
        <v>0</v>
      </c>
      <c r="LF82" s="4">
        <v>0</v>
      </c>
      <c r="LG82" s="4">
        <v>0</v>
      </c>
      <c r="LH82" s="4">
        <v>0</v>
      </c>
      <c r="LI82" s="4">
        <v>0</v>
      </c>
      <c r="LJ82" s="4"/>
      <c r="LK82" s="4" t="s">
        <v>2</v>
      </c>
      <c r="LL82" s="4" t="s">
        <v>81</v>
      </c>
      <c r="LM82" s="4">
        <v>0</v>
      </c>
      <c r="LN82" s="4">
        <v>0</v>
      </c>
      <c r="LO82" s="4">
        <v>0</v>
      </c>
      <c r="LP82" s="4">
        <v>0</v>
      </c>
      <c r="LQ82" s="4">
        <v>0</v>
      </c>
      <c r="LR82" s="4">
        <v>0</v>
      </c>
      <c r="LS82" s="4">
        <v>0</v>
      </c>
      <c r="LT82" s="4">
        <v>0</v>
      </c>
      <c r="LU82" s="4">
        <v>0</v>
      </c>
      <c r="LV82" s="4">
        <v>0</v>
      </c>
      <c r="LW82" s="4">
        <v>0</v>
      </c>
      <c r="LX82" s="4">
        <v>0</v>
      </c>
      <c r="LY82" s="4">
        <v>0</v>
      </c>
      <c r="LZ82" s="4"/>
      <c r="MA82" s="4" t="s">
        <v>2</v>
      </c>
      <c r="MB82" s="4" t="s">
        <v>81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/>
      <c r="MQ82" s="4" t="s">
        <v>2</v>
      </c>
      <c r="MR82" s="4" t="s">
        <v>81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  <c r="ND82" s="4">
        <v>0</v>
      </c>
      <c r="NE82" s="4">
        <v>0</v>
      </c>
      <c r="NF82" s="4"/>
      <c r="NG82" s="4" t="s">
        <v>2</v>
      </c>
      <c r="NH82" s="4" t="s">
        <v>81</v>
      </c>
      <c r="NI82" s="4">
        <v>0</v>
      </c>
      <c r="NJ82" s="4">
        <v>0</v>
      </c>
      <c r="NK82" s="4">
        <v>0</v>
      </c>
      <c r="NL82" s="4">
        <v>0</v>
      </c>
      <c r="NM82" s="4">
        <v>0</v>
      </c>
      <c r="NN82" s="4">
        <v>0</v>
      </c>
      <c r="NO82" s="4">
        <v>0</v>
      </c>
      <c r="NP82" s="4">
        <v>0</v>
      </c>
      <c r="NQ82" s="4">
        <v>0</v>
      </c>
      <c r="NR82" s="4">
        <v>0</v>
      </c>
      <c r="NS82" s="4">
        <v>0</v>
      </c>
      <c r="NT82" s="4">
        <v>0</v>
      </c>
      <c r="NU82" s="4">
        <v>0</v>
      </c>
    </row>
    <row r="83" spans="2:385" x14ac:dyDescent="0.2">
      <c r="B83">
        <f t="shared" si="49"/>
        <v>73</v>
      </c>
      <c r="C83" s="4">
        <v>6130</v>
      </c>
      <c r="D83" s="4" t="s">
        <v>82</v>
      </c>
      <c r="E83" s="4">
        <v>0</v>
      </c>
      <c r="F83" s="4">
        <v>0</v>
      </c>
      <c r="G83" s="4">
        <v>0</v>
      </c>
      <c r="H83" s="4">
        <v>0</v>
      </c>
      <c r="I83" s="4">
        <v>46.17</v>
      </c>
      <c r="J83" s="4">
        <v>0</v>
      </c>
      <c r="K83" s="4">
        <v>70.010000000000005</v>
      </c>
      <c r="L83" s="4">
        <v>28.39</v>
      </c>
      <c r="M83" s="4">
        <v>0</v>
      </c>
      <c r="N83" s="4">
        <v>0</v>
      </c>
      <c r="O83" s="4">
        <v>0</v>
      </c>
      <c r="P83" s="4">
        <v>0</v>
      </c>
      <c r="Q83" s="4">
        <v>144.57</v>
      </c>
      <c r="R83" s="4"/>
      <c r="S83" s="4">
        <v>6130</v>
      </c>
      <c r="T83" s="4" t="s">
        <v>82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/>
      <c r="AI83" s="4">
        <v>6130</v>
      </c>
      <c r="AJ83" s="4" t="s">
        <v>82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/>
      <c r="AY83" s="4">
        <v>6130</v>
      </c>
      <c r="AZ83" s="4" t="s">
        <v>82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/>
      <c r="BO83" s="4">
        <v>6130</v>
      </c>
      <c r="BP83" s="4" t="s">
        <v>82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/>
      <c r="CE83" s="4">
        <v>6130</v>
      </c>
      <c r="CF83" s="4" t="s">
        <v>82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/>
      <c r="CU83" s="4">
        <v>6130</v>
      </c>
      <c r="CV83" s="4" t="s">
        <v>82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/>
      <c r="DK83" s="4">
        <v>6130</v>
      </c>
      <c r="DL83" s="4" t="s">
        <v>82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/>
      <c r="EA83" s="4">
        <v>6130</v>
      </c>
      <c r="EB83" s="4" t="s">
        <v>82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/>
      <c r="EQ83" s="4">
        <v>6130</v>
      </c>
      <c r="ER83" s="4" t="s">
        <v>82</v>
      </c>
      <c r="ES83" s="4">
        <v>0</v>
      </c>
      <c r="ET83" s="4">
        <v>281.36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281.36</v>
      </c>
      <c r="FF83" s="4"/>
      <c r="FG83" s="4">
        <v>6130</v>
      </c>
      <c r="FH83" s="4" t="s">
        <v>82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/>
      <c r="FW83" s="4">
        <v>6130</v>
      </c>
      <c r="FX83" s="4" t="s">
        <v>82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 s="4">
        <v>0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 s="4"/>
      <c r="GM83" s="4">
        <v>6130</v>
      </c>
      <c r="GN83" s="4" t="s">
        <v>82</v>
      </c>
      <c r="GO83" s="4">
        <v>0</v>
      </c>
      <c r="GP83" s="4">
        <v>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0</v>
      </c>
      <c r="GZ83" s="4">
        <v>0</v>
      </c>
      <c r="HA83" s="4">
        <v>0</v>
      </c>
      <c r="HB83" s="4"/>
      <c r="HC83" s="4">
        <v>6130</v>
      </c>
      <c r="HD83" s="4" t="s">
        <v>82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Q83" s="4">
        <v>0</v>
      </c>
      <c r="HR83" s="4"/>
      <c r="HS83" s="4">
        <v>6130</v>
      </c>
      <c r="HT83" s="4" t="s">
        <v>82</v>
      </c>
      <c r="HU83" s="4">
        <v>0</v>
      </c>
      <c r="HV83" s="4">
        <v>0</v>
      </c>
      <c r="HW83" s="4">
        <v>0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/>
      <c r="II83" s="4">
        <v>6130</v>
      </c>
      <c r="IJ83" s="4" t="s">
        <v>82</v>
      </c>
      <c r="IK83" s="4">
        <v>0</v>
      </c>
      <c r="IL83" s="4">
        <v>0</v>
      </c>
      <c r="IM83" s="4">
        <v>0</v>
      </c>
      <c r="IN83" s="4">
        <v>0</v>
      </c>
      <c r="IO83" s="4">
        <v>0</v>
      </c>
      <c r="IP83" s="4">
        <v>0</v>
      </c>
      <c r="IQ83" s="4">
        <v>0</v>
      </c>
      <c r="IR83" s="4">
        <v>0</v>
      </c>
      <c r="IS83" s="4">
        <v>0</v>
      </c>
      <c r="IT83" s="4">
        <v>0</v>
      </c>
      <c r="IU83" s="4">
        <v>0</v>
      </c>
      <c r="IV83" s="4">
        <v>0</v>
      </c>
      <c r="IW83" s="4">
        <v>0</v>
      </c>
      <c r="IX83" s="4"/>
      <c r="IY83" s="4">
        <v>6130</v>
      </c>
      <c r="IZ83" s="4" t="s">
        <v>82</v>
      </c>
      <c r="JA83" s="4">
        <v>0</v>
      </c>
      <c r="JB83" s="4">
        <v>0</v>
      </c>
      <c r="JC83" s="4">
        <v>0</v>
      </c>
      <c r="JD83" s="4">
        <v>0</v>
      </c>
      <c r="JE83" s="4">
        <v>0</v>
      </c>
      <c r="JF83" s="4">
        <v>0</v>
      </c>
      <c r="JG83" s="4">
        <v>0</v>
      </c>
      <c r="JH83" s="4">
        <v>29.38</v>
      </c>
      <c r="JI83" s="4">
        <v>0</v>
      </c>
      <c r="JJ83" s="4">
        <v>0</v>
      </c>
      <c r="JK83" s="4">
        <v>0</v>
      </c>
      <c r="JL83" s="4">
        <v>0</v>
      </c>
      <c r="JM83" s="4">
        <v>29.38</v>
      </c>
      <c r="JN83" s="4"/>
      <c r="JO83" s="4">
        <v>6130</v>
      </c>
      <c r="JP83" s="4" t="s">
        <v>82</v>
      </c>
      <c r="JQ83" s="4">
        <v>0</v>
      </c>
      <c r="JR83" s="4">
        <v>0</v>
      </c>
      <c r="JS83" s="4">
        <v>0</v>
      </c>
      <c r="JT83" s="4">
        <v>0</v>
      </c>
      <c r="JU83" s="4">
        <v>0</v>
      </c>
      <c r="JV83" s="4">
        <v>0</v>
      </c>
      <c r="JW83" s="4">
        <v>0</v>
      </c>
      <c r="JX83" s="4">
        <v>0</v>
      </c>
      <c r="JY83" s="4">
        <v>0</v>
      </c>
      <c r="JZ83" s="4">
        <v>0</v>
      </c>
      <c r="KA83" s="4">
        <v>0</v>
      </c>
      <c r="KB83" s="4">
        <v>0</v>
      </c>
      <c r="KC83" s="4">
        <v>0</v>
      </c>
      <c r="KD83" s="4"/>
      <c r="KE83" s="4">
        <v>6130</v>
      </c>
      <c r="KF83" s="4" t="s">
        <v>82</v>
      </c>
      <c r="KG83" s="4">
        <v>0</v>
      </c>
      <c r="KH83" s="4">
        <v>242.31</v>
      </c>
      <c r="KI83" s="4">
        <v>0</v>
      </c>
      <c r="KJ83" s="4">
        <v>0</v>
      </c>
      <c r="KK83" s="4">
        <v>0</v>
      </c>
      <c r="KL83" s="4">
        <v>0</v>
      </c>
      <c r="KM83" s="4">
        <v>0</v>
      </c>
      <c r="KN83" s="4">
        <v>0</v>
      </c>
      <c r="KO83" s="4">
        <v>0</v>
      </c>
      <c r="KP83" s="4">
        <v>0</v>
      </c>
      <c r="KQ83" s="4">
        <v>0</v>
      </c>
      <c r="KR83" s="4">
        <v>0</v>
      </c>
      <c r="KS83" s="4">
        <v>242.31</v>
      </c>
      <c r="KT83" s="4"/>
      <c r="KU83" s="4">
        <v>6130</v>
      </c>
      <c r="KV83" s="4" t="s">
        <v>82</v>
      </c>
      <c r="KW83" s="4">
        <v>0</v>
      </c>
      <c r="KX83" s="4">
        <v>0</v>
      </c>
      <c r="KY83" s="4">
        <v>0</v>
      </c>
      <c r="KZ83" s="4">
        <v>0</v>
      </c>
      <c r="LA83" s="4">
        <v>0</v>
      </c>
      <c r="LB83" s="4">
        <v>0</v>
      </c>
      <c r="LC83" s="4">
        <v>14.44</v>
      </c>
      <c r="LD83" s="4">
        <v>0</v>
      </c>
      <c r="LE83" s="4">
        <v>0</v>
      </c>
      <c r="LF83" s="4">
        <v>0</v>
      </c>
      <c r="LG83" s="4">
        <v>0</v>
      </c>
      <c r="LH83" s="4">
        <v>0</v>
      </c>
      <c r="LI83" s="4">
        <v>14.44</v>
      </c>
      <c r="LJ83" s="4"/>
      <c r="LK83" s="4">
        <v>6130</v>
      </c>
      <c r="LL83" s="4" t="s">
        <v>82</v>
      </c>
      <c r="LM83" s="4">
        <v>0</v>
      </c>
      <c r="LN83" s="4">
        <v>0</v>
      </c>
      <c r="LO83" s="4">
        <v>0</v>
      </c>
      <c r="LP83" s="4">
        <v>0</v>
      </c>
      <c r="LQ83" s="4">
        <v>0</v>
      </c>
      <c r="LR83" s="4">
        <v>0</v>
      </c>
      <c r="LS83" s="4">
        <v>20.37</v>
      </c>
      <c r="LT83" s="4">
        <v>0</v>
      </c>
      <c r="LU83" s="4">
        <v>0</v>
      </c>
      <c r="LV83" s="4">
        <v>0</v>
      </c>
      <c r="LW83" s="4">
        <v>0</v>
      </c>
      <c r="LX83" s="4">
        <v>0</v>
      </c>
      <c r="LY83" s="4">
        <v>20.37</v>
      </c>
      <c r="LZ83" s="4"/>
      <c r="MA83" s="4">
        <v>6130</v>
      </c>
      <c r="MB83" s="4" t="s">
        <v>82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52.99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52.99</v>
      </c>
      <c r="MP83" s="4"/>
      <c r="MQ83" s="4">
        <v>6130</v>
      </c>
      <c r="MR83" s="4" t="s">
        <v>82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1.04</v>
      </c>
      <c r="MZ83" s="4">
        <v>0</v>
      </c>
      <c r="NA83" s="4">
        <v>0</v>
      </c>
      <c r="NB83" s="4">
        <v>0</v>
      </c>
      <c r="NC83" s="4">
        <v>0</v>
      </c>
      <c r="ND83" s="4">
        <v>0</v>
      </c>
      <c r="NE83" s="4">
        <v>1.04</v>
      </c>
      <c r="NF83" s="4"/>
      <c r="NG83" s="4">
        <v>6130</v>
      </c>
      <c r="NH83" s="4" t="s">
        <v>82</v>
      </c>
      <c r="NI83" s="4">
        <v>0</v>
      </c>
      <c r="NJ83" s="4">
        <v>0</v>
      </c>
      <c r="NK83" s="4">
        <v>0</v>
      </c>
      <c r="NL83" s="4">
        <v>0</v>
      </c>
      <c r="NM83" s="4">
        <v>0</v>
      </c>
      <c r="NN83" s="4">
        <v>0</v>
      </c>
      <c r="NO83" s="4">
        <v>0</v>
      </c>
      <c r="NP83" s="4">
        <v>0</v>
      </c>
      <c r="NQ83" s="4">
        <v>0</v>
      </c>
      <c r="NR83" s="4">
        <v>0</v>
      </c>
      <c r="NS83" s="4">
        <v>0</v>
      </c>
      <c r="NT83" s="4">
        <v>0</v>
      </c>
      <c r="NU83" s="4">
        <v>0</v>
      </c>
    </row>
    <row r="84" spans="2:385" x14ac:dyDescent="0.2">
      <c r="B84">
        <f t="shared" si="49"/>
        <v>74</v>
      </c>
      <c r="C84" s="4">
        <v>6131</v>
      </c>
      <c r="D84" s="4" t="s">
        <v>83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/>
      <c r="S84" s="4">
        <v>6131</v>
      </c>
      <c r="T84" s="4" t="s">
        <v>83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/>
      <c r="AI84" s="4">
        <v>6131</v>
      </c>
      <c r="AJ84" s="4" t="s">
        <v>83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/>
      <c r="AY84" s="4">
        <v>6131</v>
      </c>
      <c r="AZ84" s="4" t="s">
        <v>83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/>
      <c r="BO84" s="4">
        <v>6131</v>
      </c>
      <c r="BP84" s="4" t="s">
        <v>83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/>
      <c r="CE84" s="4">
        <v>6131</v>
      </c>
      <c r="CF84" s="4" t="s">
        <v>83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/>
      <c r="CU84" s="4">
        <v>6131</v>
      </c>
      <c r="CV84" s="4" t="s">
        <v>83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/>
      <c r="DK84" s="4">
        <v>6131</v>
      </c>
      <c r="DL84" s="4" t="s">
        <v>83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/>
      <c r="EA84" s="4">
        <v>6131</v>
      </c>
      <c r="EB84" s="4" t="s">
        <v>83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/>
      <c r="EQ84" s="4">
        <v>6131</v>
      </c>
      <c r="ER84" s="4" t="s">
        <v>83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/>
      <c r="FG84" s="4">
        <v>6131</v>
      </c>
      <c r="FH84" s="4" t="s">
        <v>83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/>
      <c r="FW84" s="4">
        <v>6131</v>
      </c>
      <c r="FX84" s="4" t="s">
        <v>83</v>
      </c>
      <c r="FY84" s="4">
        <v>0</v>
      </c>
      <c r="FZ84" s="4">
        <v>0</v>
      </c>
      <c r="GA84" s="4">
        <v>0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0</v>
      </c>
      <c r="GJ84" s="4">
        <v>0</v>
      </c>
      <c r="GK84" s="4">
        <v>0</v>
      </c>
      <c r="GL84" s="4"/>
      <c r="GM84" s="4">
        <v>6131</v>
      </c>
      <c r="GN84" s="4" t="s">
        <v>83</v>
      </c>
      <c r="GO84" s="4">
        <v>0</v>
      </c>
      <c r="GP84" s="4">
        <v>0</v>
      </c>
      <c r="GQ84" s="4">
        <v>0</v>
      </c>
      <c r="GR84" s="4">
        <v>0</v>
      </c>
      <c r="GS84" s="4">
        <v>0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0</v>
      </c>
      <c r="HA84" s="4">
        <v>0</v>
      </c>
      <c r="HB84" s="4"/>
      <c r="HC84" s="4">
        <v>6131</v>
      </c>
      <c r="HD84" s="4" t="s">
        <v>83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Q84" s="4">
        <v>0</v>
      </c>
      <c r="HR84" s="4"/>
      <c r="HS84" s="4">
        <v>6131</v>
      </c>
      <c r="HT84" s="4" t="s">
        <v>83</v>
      </c>
      <c r="HU84" s="4">
        <v>0</v>
      </c>
      <c r="HV84" s="4">
        <v>0</v>
      </c>
      <c r="HW84" s="4">
        <v>0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0</v>
      </c>
      <c r="IG84" s="4">
        <v>0</v>
      </c>
      <c r="IH84" s="4"/>
      <c r="II84" s="4">
        <v>6131</v>
      </c>
      <c r="IJ84" s="4" t="s">
        <v>83</v>
      </c>
      <c r="IK84" s="4">
        <v>0</v>
      </c>
      <c r="IL84" s="4">
        <v>0</v>
      </c>
      <c r="IM84" s="4">
        <v>0</v>
      </c>
      <c r="IN84" s="4">
        <v>0</v>
      </c>
      <c r="IO84" s="4">
        <v>0</v>
      </c>
      <c r="IP84" s="4">
        <v>0</v>
      </c>
      <c r="IQ84" s="4">
        <v>0</v>
      </c>
      <c r="IR84" s="4">
        <v>0</v>
      </c>
      <c r="IS84" s="4">
        <v>0</v>
      </c>
      <c r="IT84" s="4">
        <v>0</v>
      </c>
      <c r="IU84" s="4">
        <v>0</v>
      </c>
      <c r="IV84" s="4">
        <v>0</v>
      </c>
      <c r="IW84" s="4">
        <v>0</v>
      </c>
      <c r="IX84" s="4"/>
      <c r="IY84" s="4">
        <v>6131</v>
      </c>
      <c r="IZ84" s="4" t="s">
        <v>83</v>
      </c>
      <c r="JA84" s="4">
        <v>0</v>
      </c>
      <c r="JB84" s="4">
        <v>0</v>
      </c>
      <c r="JC84" s="4">
        <v>0</v>
      </c>
      <c r="JD84" s="4">
        <v>0</v>
      </c>
      <c r="JE84" s="4">
        <v>0</v>
      </c>
      <c r="JF84" s="4">
        <v>0</v>
      </c>
      <c r="JG84" s="4">
        <v>0</v>
      </c>
      <c r="JH84" s="4">
        <v>0</v>
      </c>
      <c r="JI84" s="4">
        <v>0</v>
      </c>
      <c r="JJ84" s="4">
        <v>0</v>
      </c>
      <c r="JK84" s="4">
        <v>0</v>
      </c>
      <c r="JL84" s="4">
        <v>0</v>
      </c>
      <c r="JM84" s="4">
        <v>0</v>
      </c>
      <c r="JN84" s="4"/>
      <c r="JO84" s="4">
        <v>6131</v>
      </c>
      <c r="JP84" s="4" t="s">
        <v>83</v>
      </c>
      <c r="JQ84" s="4">
        <v>0</v>
      </c>
      <c r="JR84" s="4">
        <v>0</v>
      </c>
      <c r="JS84" s="4">
        <v>0</v>
      </c>
      <c r="JT84" s="4">
        <v>0</v>
      </c>
      <c r="JU84" s="4">
        <v>0</v>
      </c>
      <c r="JV84" s="4">
        <v>0</v>
      </c>
      <c r="JW84" s="4">
        <v>0</v>
      </c>
      <c r="JX84" s="4">
        <v>0</v>
      </c>
      <c r="JY84" s="4">
        <v>0</v>
      </c>
      <c r="JZ84" s="4">
        <v>0</v>
      </c>
      <c r="KA84" s="4">
        <v>0</v>
      </c>
      <c r="KB84" s="4">
        <v>0</v>
      </c>
      <c r="KC84" s="4">
        <v>0</v>
      </c>
      <c r="KD84" s="4"/>
      <c r="KE84" s="4">
        <v>6131</v>
      </c>
      <c r="KF84" s="4" t="s">
        <v>83</v>
      </c>
      <c r="KG84" s="4">
        <v>0</v>
      </c>
      <c r="KH84" s="4">
        <v>0</v>
      </c>
      <c r="KI84" s="4">
        <v>0</v>
      </c>
      <c r="KJ84" s="4">
        <v>0</v>
      </c>
      <c r="KK84" s="4">
        <v>0</v>
      </c>
      <c r="KL84" s="4">
        <v>0</v>
      </c>
      <c r="KM84" s="4">
        <v>0</v>
      </c>
      <c r="KN84" s="4">
        <v>0</v>
      </c>
      <c r="KO84" s="4">
        <v>0</v>
      </c>
      <c r="KP84" s="4">
        <v>0</v>
      </c>
      <c r="KQ84" s="4">
        <v>0</v>
      </c>
      <c r="KR84" s="4">
        <v>0</v>
      </c>
      <c r="KS84" s="4">
        <v>0</v>
      </c>
      <c r="KT84" s="4"/>
      <c r="KU84" s="4">
        <v>6131</v>
      </c>
      <c r="KV84" s="4" t="s">
        <v>83</v>
      </c>
      <c r="KW84" s="4">
        <v>81.709999999999994</v>
      </c>
      <c r="KX84" s="4">
        <v>65.77</v>
      </c>
      <c r="KY84" s="4">
        <v>49.63</v>
      </c>
      <c r="KZ84" s="4">
        <v>33.29</v>
      </c>
      <c r="LA84" s="4">
        <v>16.78</v>
      </c>
      <c r="LB84" s="4">
        <v>16.78</v>
      </c>
      <c r="LC84" s="4">
        <v>0</v>
      </c>
      <c r="LD84" s="4">
        <v>0</v>
      </c>
      <c r="LE84" s="4">
        <v>0</v>
      </c>
      <c r="LF84" s="4">
        <v>0</v>
      </c>
      <c r="LG84" s="4">
        <v>0</v>
      </c>
      <c r="LH84" s="4">
        <v>0</v>
      </c>
      <c r="LI84" s="4">
        <v>263.95999999999998</v>
      </c>
      <c r="LJ84" s="4"/>
      <c r="LK84" s="4">
        <v>6131</v>
      </c>
      <c r="LL84" s="4" t="s">
        <v>83</v>
      </c>
      <c r="LM84" s="4">
        <v>0</v>
      </c>
      <c r="LN84" s="4">
        <v>0</v>
      </c>
      <c r="LO84" s="4">
        <v>0</v>
      </c>
      <c r="LP84" s="4">
        <v>0</v>
      </c>
      <c r="LQ84" s="4">
        <v>0</v>
      </c>
      <c r="LR84" s="4">
        <v>0</v>
      </c>
      <c r="LS84" s="4">
        <v>0</v>
      </c>
      <c r="LT84" s="4">
        <v>0</v>
      </c>
      <c r="LU84" s="4">
        <v>0</v>
      </c>
      <c r="LV84" s="4">
        <v>0</v>
      </c>
      <c r="LW84" s="4">
        <v>0</v>
      </c>
      <c r="LX84" s="4">
        <v>0</v>
      </c>
      <c r="LY84" s="4">
        <v>0</v>
      </c>
      <c r="LZ84" s="4"/>
      <c r="MA84" s="4">
        <v>6131</v>
      </c>
      <c r="MB84" s="4" t="s">
        <v>83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/>
      <c r="MQ84" s="4">
        <v>6131</v>
      </c>
      <c r="MR84" s="4" t="s">
        <v>83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  <c r="ND84" s="4">
        <v>0</v>
      </c>
      <c r="NE84" s="4">
        <v>0</v>
      </c>
      <c r="NF84" s="4"/>
      <c r="NG84" s="4">
        <v>6131</v>
      </c>
      <c r="NH84" s="4" t="s">
        <v>83</v>
      </c>
      <c r="NI84" s="4">
        <v>0</v>
      </c>
      <c r="NJ84" s="4">
        <v>0</v>
      </c>
      <c r="NK84" s="4">
        <v>0</v>
      </c>
      <c r="NL84" s="4">
        <v>0</v>
      </c>
      <c r="NM84" s="4">
        <v>0</v>
      </c>
      <c r="NN84" s="4">
        <v>0</v>
      </c>
      <c r="NO84" s="4">
        <v>0</v>
      </c>
      <c r="NP84" s="4">
        <v>0</v>
      </c>
      <c r="NQ84" s="4">
        <v>0</v>
      </c>
      <c r="NR84" s="4">
        <v>0</v>
      </c>
      <c r="NS84" s="4">
        <v>0</v>
      </c>
      <c r="NT84" s="4">
        <v>0</v>
      </c>
      <c r="NU84" s="4">
        <v>0</v>
      </c>
    </row>
    <row r="85" spans="2:385" x14ac:dyDescent="0.2">
      <c r="B85">
        <f t="shared" si="49"/>
        <v>75</v>
      </c>
      <c r="C85" s="4" t="s">
        <v>2</v>
      </c>
      <c r="D85" s="4" t="s">
        <v>84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4" t="s">
        <v>2</v>
      </c>
      <c r="Q85" s="4" t="s">
        <v>2</v>
      </c>
      <c r="R85" s="4"/>
      <c r="S85" s="4" t="s">
        <v>2</v>
      </c>
      <c r="T85" s="4" t="s">
        <v>84</v>
      </c>
      <c r="U85" s="4" t="s">
        <v>2</v>
      </c>
      <c r="V85" s="4" t="s">
        <v>2</v>
      </c>
      <c r="W85" s="4" t="s">
        <v>2</v>
      </c>
      <c r="X85" s="4" t="s">
        <v>2</v>
      </c>
      <c r="Y85" s="4" t="s">
        <v>2</v>
      </c>
      <c r="Z85" s="4" t="s">
        <v>2</v>
      </c>
      <c r="AA85" s="4" t="s">
        <v>2</v>
      </c>
      <c r="AB85" s="4" t="s">
        <v>2</v>
      </c>
      <c r="AC85" s="4" t="s">
        <v>2</v>
      </c>
      <c r="AD85" s="4" t="s">
        <v>2</v>
      </c>
      <c r="AE85" s="4" t="s">
        <v>2</v>
      </c>
      <c r="AF85" s="4" t="s">
        <v>2</v>
      </c>
      <c r="AG85" s="4" t="s">
        <v>2</v>
      </c>
      <c r="AH85" s="4"/>
      <c r="AI85" s="4" t="s">
        <v>2</v>
      </c>
      <c r="AJ85" s="4" t="s">
        <v>84</v>
      </c>
      <c r="AK85" s="4" t="s">
        <v>2</v>
      </c>
      <c r="AL85" s="4" t="s">
        <v>2</v>
      </c>
      <c r="AM85" s="4" t="s">
        <v>2</v>
      </c>
      <c r="AN85" s="4" t="s">
        <v>2</v>
      </c>
      <c r="AO85" s="4" t="s">
        <v>2</v>
      </c>
      <c r="AP85" s="4" t="s">
        <v>2</v>
      </c>
      <c r="AQ85" s="4" t="s">
        <v>2</v>
      </c>
      <c r="AR85" s="4" t="s">
        <v>2</v>
      </c>
      <c r="AS85" s="4" t="s">
        <v>2</v>
      </c>
      <c r="AT85" s="4" t="s">
        <v>2</v>
      </c>
      <c r="AU85" s="4" t="s">
        <v>2</v>
      </c>
      <c r="AV85" s="4" t="s">
        <v>2</v>
      </c>
      <c r="AW85" s="4" t="s">
        <v>2</v>
      </c>
      <c r="AX85" s="4"/>
      <c r="AY85" s="4" t="s">
        <v>2</v>
      </c>
      <c r="AZ85" s="4" t="s">
        <v>84</v>
      </c>
      <c r="BA85" s="4" t="s">
        <v>2</v>
      </c>
      <c r="BB85" s="4" t="s">
        <v>2</v>
      </c>
      <c r="BC85" s="4" t="s">
        <v>2</v>
      </c>
      <c r="BD85" s="4" t="s">
        <v>2</v>
      </c>
      <c r="BE85" s="4" t="s">
        <v>2</v>
      </c>
      <c r="BF85" s="4" t="s">
        <v>2</v>
      </c>
      <c r="BG85" s="4" t="s">
        <v>2</v>
      </c>
      <c r="BH85" s="4" t="s">
        <v>2</v>
      </c>
      <c r="BI85" s="4" t="s">
        <v>2</v>
      </c>
      <c r="BJ85" s="4" t="s">
        <v>2</v>
      </c>
      <c r="BK85" s="4" t="s">
        <v>2</v>
      </c>
      <c r="BL85" s="4" t="s">
        <v>2</v>
      </c>
      <c r="BM85" s="4" t="s">
        <v>2</v>
      </c>
      <c r="BN85" s="4"/>
      <c r="BO85" s="4" t="s">
        <v>2</v>
      </c>
      <c r="BP85" s="4" t="s">
        <v>84</v>
      </c>
      <c r="BQ85" s="4" t="s">
        <v>2</v>
      </c>
      <c r="BR85" s="4" t="s">
        <v>2</v>
      </c>
      <c r="BS85" s="4" t="s">
        <v>2</v>
      </c>
      <c r="BT85" s="4" t="s">
        <v>2</v>
      </c>
      <c r="BU85" s="4" t="s">
        <v>2</v>
      </c>
      <c r="BV85" s="4" t="s">
        <v>2</v>
      </c>
      <c r="BW85" s="4" t="s">
        <v>2</v>
      </c>
      <c r="BX85" s="4" t="s">
        <v>2</v>
      </c>
      <c r="BY85" s="4" t="s">
        <v>2</v>
      </c>
      <c r="BZ85" s="4" t="s">
        <v>2</v>
      </c>
      <c r="CA85" s="4" t="s">
        <v>2</v>
      </c>
      <c r="CB85" s="4" t="s">
        <v>2</v>
      </c>
      <c r="CC85" s="4" t="s">
        <v>2</v>
      </c>
      <c r="CD85" s="4"/>
      <c r="CE85" s="4" t="s">
        <v>2</v>
      </c>
      <c r="CF85" s="4" t="s">
        <v>84</v>
      </c>
      <c r="CG85" s="4" t="s">
        <v>2</v>
      </c>
      <c r="CH85" s="4" t="s">
        <v>2</v>
      </c>
      <c r="CI85" s="4" t="s">
        <v>2</v>
      </c>
      <c r="CJ85" s="4" t="s">
        <v>2</v>
      </c>
      <c r="CK85" s="4" t="s">
        <v>2</v>
      </c>
      <c r="CL85" s="4" t="s">
        <v>2</v>
      </c>
      <c r="CM85" s="4" t="s">
        <v>2</v>
      </c>
      <c r="CN85" s="4" t="s">
        <v>2</v>
      </c>
      <c r="CO85" s="4" t="s">
        <v>2</v>
      </c>
      <c r="CP85" s="4" t="s">
        <v>2</v>
      </c>
      <c r="CQ85" s="4" t="s">
        <v>2</v>
      </c>
      <c r="CR85" s="4" t="s">
        <v>2</v>
      </c>
      <c r="CS85" s="4" t="s">
        <v>2</v>
      </c>
      <c r="CT85" s="4"/>
      <c r="CU85" s="4" t="s">
        <v>2</v>
      </c>
      <c r="CV85" s="4" t="s">
        <v>84</v>
      </c>
      <c r="CW85" s="4" t="s">
        <v>2</v>
      </c>
      <c r="CX85" s="4" t="s">
        <v>2</v>
      </c>
      <c r="CY85" s="4" t="s">
        <v>2</v>
      </c>
      <c r="CZ85" s="4" t="s">
        <v>2</v>
      </c>
      <c r="DA85" s="4" t="s">
        <v>2</v>
      </c>
      <c r="DB85" s="4" t="s">
        <v>2</v>
      </c>
      <c r="DC85" s="4" t="s">
        <v>2</v>
      </c>
      <c r="DD85" s="4" t="s">
        <v>2</v>
      </c>
      <c r="DE85" s="4" t="s">
        <v>2</v>
      </c>
      <c r="DF85" s="4" t="s">
        <v>2</v>
      </c>
      <c r="DG85" s="4" t="s">
        <v>2</v>
      </c>
      <c r="DH85" s="4" t="s">
        <v>2</v>
      </c>
      <c r="DI85" s="4" t="s">
        <v>2</v>
      </c>
      <c r="DJ85" s="4"/>
      <c r="DK85" s="4" t="s">
        <v>2</v>
      </c>
      <c r="DL85" s="4" t="s">
        <v>84</v>
      </c>
      <c r="DM85" s="4" t="s">
        <v>2</v>
      </c>
      <c r="DN85" s="4" t="s">
        <v>2</v>
      </c>
      <c r="DO85" s="4" t="s">
        <v>2</v>
      </c>
      <c r="DP85" s="4" t="s">
        <v>2</v>
      </c>
      <c r="DQ85" s="4" t="s">
        <v>2</v>
      </c>
      <c r="DR85" s="4" t="s">
        <v>2</v>
      </c>
      <c r="DS85" s="4" t="s">
        <v>2</v>
      </c>
      <c r="DT85" s="4" t="s">
        <v>2</v>
      </c>
      <c r="DU85" s="4" t="s">
        <v>2</v>
      </c>
      <c r="DV85" s="4" t="s">
        <v>2</v>
      </c>
      <c r="DW85" s="4" t="s">
        <v>2</v>
      </c>
      <c r="DX85" s="4" t="s">
        <v>2</v>
      </c>
      <c r="DY85" s="4" t="s">
        <v>2</v>
      </c>
      <c r="DZ85" s="4"/>
      <c r="EA85" s="4" t="s">
        <v>2</v>
      </c>
      <c r="EB85" s="4" t="s">
        <v>84</v>
      </c>
      <c r="EC85" s="4" t="s">
        <v>2</v>
      </c>
      <c r="ED85" s="4" t="s">
        <v>2</v>
      </c>
      <c r="EE85" s="4" t="s">
        <v>2</v>
      </c>
      <c r="EF85" s="4" t="s">
        <v>2</v>
      </c>
      <c r="EG85" s="4" t="s">
        <v>2</v>
      </c>
      <c r="EH85" s="4" t="s">
        <v>2</v>
      </c>
      <c r="EI85" s="4" t="s">
        <v>2</v>
      </c>
      <c r="EJ85" s="4" t="s">
        <v>2</v>
      </c>
      <c r="EK85" s="4" t="s">
        <v>2</v>
      </c>
      <c r="EL85" s="4" t="s">
        <v>2</v>
      </c>
      <c r="EM85" s="4" t="s">
        <v>2</v>
      </c>
      <c r="EN85" s="4" t="s">
        <v>2</v>
      </c>
      <c r="EO85" s="4" t="s">
        <v>2</v>
      </c>
      <c r="EP85" s="4"/>
      <c r="EQ85" s="4" t="s">
        <v>2</v>
      </c>
      <c r="ER85" s="4" t="s">
        <v>84</v>
      </c>
      <c r="ES85" s="4" t="s">
        <v>2</v>
      </c>
      <c r="ET85" s="4" t="s">
        <v>2</v>
      </c>
      <c r="EU85" s="4" t="s">
        <v>2</v>
      </c>
      <c r="EV85" s="4" t="s">
        <v>2</v>
      </c>
      <c r="EW85" s="4" t="s">
        <v>2</v>
      </c>
      <c r="EX85" s="4" t="s">
        <v>2</v>
      </c>
      <c r="EY85" s="4" t="s">
        <v>2</v>
      </c>
      <c r="EZ85" s="4" t="s">
        <v>2</v>
      </c>
      <c r="FA85" s="4" t="s">
        <v>2</v>
      </c>
      <c r="FB85" s="4" t="s">
        <v>2</v>
      </c>
      <c r="FC85" s="4" t="s">
        <v>2</v>
      </c>
      <c r="FD85" s="4" t="s">
        <v>2</v>
      </c>
      <c r="FE85" s="4" t="s">
        <v>2</v>
      </c>
      <c r="FF85" s="4"/>
      <c r="FG85" s="4" t="s">
        <v>2</v>
      </c>
      <c r="FH85" s="4" t="s">
        <v>84</v>
      </c>
      <c r="FI85" s="4" t="s">
        <v>2</v>
      </c>
      <c r="FJ85" s="4" t="s">
        <v>2</v>
      </c>
      <c r="FK85" s="4" t="s">
        <v>2</v>
      </c>
      <c r="FL85" s="4" t="s">
        <v>2</v>
      </c>
      <c r="FM85" s="4" t="s">
        <v>2</v>
      </c>
      <c r="FN85" s="4" t="s">
        <v>2</v>
      </c>
      <c r="FO85" s="4" t="s">
        <v>2</v>
      </c>
      <c r="FP85" s="4" t="s">
        <v>2</v>
      </c>
      <c r="FQ85" s="4" t="s">
        <v>2</v>
      </c>
      <c r="FR85" s="4" t="s">
        <v>2</v>
      </c>
      <c r="FS85" s="4" t="s">
        <v>2</v>
      </c>
      <c r="FT85" s="4" t="s">
        <v>2</v>
      </c>
      <c r="FU85" s="4" t="s">
        <v>2</v>
      </c>
      <c r="FV85" s="4"/>
      <c r="FW85" s="4" t="s">
        <v>2</v>
      </c>
      <c r="FX85" s="4" t="s">
        <v>84</v>
      </c>
      <c r="FY85" s="4" t="s">
        <v>2</v>
      </c>
      <c r="FZ85" s="4" t="s">
        <v>2</v>
      </c>
      <c r="GA85" s="4" t="s">
        <v>2</v>
      </c>
      <c r="GB85" s="4" t="s">
        <v>2</v>
      </c>
      <c r="GC85" s="4" t="s">
        <v>2</v>
      </c>
      <c r="GD85" s="4" t="s">
        <v>2</v>
      </c>
      <c r="GE85" s="4" t="s">
        <v>2</v>
      </c>
      <c r="GF85" s="4" t="s">
        <v>2</v>
      </c>
      <c r="GG85" s="4" t="s">
        <v>2</v>
      </c>
      <c r="GH85" s="4" t="s">
        <v>2</v>
      </c>
      <c r="GI85" s="4" t="s">
        <v>2</v>
      </c>
      <c r="GJ85" s="4" t="s">
        <v>2</v>
      </c>
      <c r="GK85" s="4" t="s">
        <v>2</v>
      </c>
      <c r="GL85" s="4"/>
      <c r="GM85" s="4" t="s">
        <v>2</v>
      </c>
      <c r="GN85" s="4" t="s">
        <v>84</v>
      </c>
      <c r="GO85" s="4" t="s">
        <v>2</v>
      </c>
      <c r="GP85" s="4" t="s">
        <v>2</v>
      </c>
      <c r="GQ85" s="4" t="s">
        <v>2</v>
      </c>
      <c r="GR85" s="4" t="s">
        <v>2</v>
      </c>
      <c r="GS85" s="4" t="s">
        <v>2</v>
      </c>
      <c r="GT85" s="4" t="s">
        <v>2</v>
      </c>
      <c r="GU85" s="4" t="s">
        <v>2</v>
      </c>
      <c r="GV85" s="4" t="s">
        <v>2</v>
      </c>
      <c r="GW85" s="4" t="s">
        <v>2</v>
      </c>
      <c r="GX85" s="4" t="s">
        <v>2</v>
      </c>
      <c r="GY85" s="4" t="s">
        <v>2</v>
      </c>
      <c r="GZ85" s="4" t="s">
        <v>2</v>
      </c>
      <c r="HA85" s="4" t="s">
        <v>2</v>
      </c>
      <c r="HB85" s="4"/>
      <c r="HC85" s="4" t="s">
        <v>2</v>
      </c>
      <c r="HD85" s="4" t="s">
        <v>84</v>
      </c>
      <c r="HE85" s="4" t="s">
        <v>2</v>
      </c>
      <c r="HF85" s="4" t="s">
        <v>2</v>
      </c>
      <c r="HG85" s="4" t="s">
        <v>2</v>
      </c>
      <c r="HH85" s="4" t="s">
        <v>2</v>
      </c>
      <c r="HI85" s="4" t="s">
        <v>2</v>
      </c>
      <c r="HJ85" s="4" t="s">
        <v>2</v>
      </c>
      <c r="HK85" s="4" t="s">
        <v>2</v>
      </c>
      <c r="HL85" s="4" t="s">
        <v>2</v>
      </c>
      <c r="HM85" s="4" t="s">
        <v>2</v>
      </c>
      <c r="HN85" s="4" t="s">
        <v>2</v>
      </c>
      <c r="HO85" s="4" t="s">
        <v>2</v>
      </c>
      <c r="HP85" s="4" t="s">
        <v>2</v>
      </c>
      <c r="HQ85" s="4" t="s">
        <v>2</v>
      </c>
      <c r="HR85" s="4"/>
      <c r="HS85" s="4" t="s">
        <v>2</v>
      </c>
      <c r="HT85" s="4" t="s">
        <v>84</v>
      </c>
      <c r="HU85" s="4" t="s">
        <v>2</v>
      </c>
      <c r="HV85" s="4" t="s">
        <v>2</v>
      </c>
      <c r="HW85" s="4" t="s">
        <v>2</v>
      </c>
      <c r="HX85" s="4" t="s">
        <v>2</v>
      </c>
      <c r="HY85" s="4" t="s">
        <v>2</v>
      </c>
      <c r="HZ85" s="4" t="s">
        <v>2</v>
      </c>
      <c r="IA85" s="4" t="s">
        <v>2</v>
      </c>
      <c r="IB85" s="4" t="s">
        <v>2</v>
      </c>
      <c r="IC85" s="4" t="s">
        <v>2</v>
      </c>
      <c r="ID85" s="4" t="s">
        <v>2</v>
      </c>
      <c r="IE85" s="4" t="s">
        <v>2</v>
      </c>
      <c r="IF85" s="4" t="s">
        <v>2</v>
      </c>
      <c r="IG85" s="4" t="s">
        <v>2</v>
      </c>
      <c r="IH85" s="4"/>
      <c r="II85" s="4" t="s">
        <v>2</v>
      </c>
      <c r="IJ85" s="4" t="s">
        <v>84</v>
      </c>
      <c r="IK85" s="4" t="s">
        <v>2</v>
      </c>
      <c r="IL85" s="4" t="s">
        <v>2</v>
      </c>
      <c r="IM85" s="4" t="s">
        <v>2</v>
      </c>
      <c r="IN85" s="4" t="s">
        <v>2</v>
      </c>
      <c r="IO85" s="4" t="s">
        <v>2</v>
      </c>
      <c r="IP85" s="4" t="s">
        <v>2</v>
      </c>
      <c r="IQ85" s="4" t="s">
        <v>2</v>
      </c>
      <c r="IR85" s="4" t="s">
        <v>2</v>
      </c>
      <c r="IS85" s="4" t="s">
        <v>2</v>
      </c>
      <c r="IT85" s="4" t="s">
        <v>2</v>
      </c>
      <c r="IU85" s="4" t="s">
        <v>2</v>
      </c>
      <c r="IV85" s="4" t="s">
        <v>2</v>
      </c>
      <c r="IW85" s="4" t="s">
        <v>2</v>
      </c>
      <c r="IX85" s="4"/>
      <c r="IY85" s="4" t="s">
        <v>2</v>
      </c>
      <c r="IZ85" s="4" t="s">
        <v>84</v>
      </c>
      <c r="JA85" s="4" t="s">
        <v>2</v>
      </c>
      <c r="JB85" s="4" t="s">
        <v>2</v>
      </c>
      <c r="JC85" s="4" t="s">
        <v>2</v>
      </c>
      <c r="JD85" s="4" t="s">
        <v>2</v>
      </c>
      <c r="JE85" s="4" t="s">
        <v>2</v>
      </c>
      <c r="JF85" s="4" t="s">
        <v>2</v>
      </c>
      <c r="JG85" s="4" t="s">
        <v>2</v>
      </c>
      <c r="JH85" s="4" t="s">
        <v>2</v>
      </c>
      <c r="JI85" s="4" t="s">
        <v>2</v>
      </c>
      <c r="JJ85" s="4" t="s">
        <v>2</v>
      </c>
      <c r="JK85" s="4" t="s">
        <v>2</v>
      </c>
      <c r="JL85" s="4" t="s">
        <v>2</v>
      </c>
      <c r="JM85" s="4" t="s">
        <v>2</v>
      </c>
      <c r="JN85" s="4"/>
      <c r="JO85" s="4" t="s">
        <v>2</v>
      </c>
      <c r="JP85" s="4" t="s">
        <v>84</v>
      </c>
      <c r="JQ85" s="4" t="s">
        <v>2</v>
      </c>
      <c r="JR85" s="4" t="s">
        <v>2</v>
      </c>
      <c r="JS85" s="4" t="s">
        <v>2</v>
      </c>
      <c r="JT85" s="4" t="s">
        <v>2</v>
      </c>
      <c r="JU85" s="4" t="s">
        <v>2</v>
      </c>
      <c r="JV85" s="4" t="s">
        <v>2</v>
      </c>
      <c r="JW85" s="4" t="s">
        <v>2</v>
      </c>
      <c r="JX85" s="4" t="s">
        <v>2</v>
      </c>
      <c r="JY85" s="4" t="s">
        <v>2</v>
      </c>
      <c r="JZ85" s="4" t="s">
        <v>2</v>
      </c>
      <c r="KA85" s="4" t="s">
        <v>2</v>
      </c>
      <c r="KB85" s="4" t="s">
        <v>2</v>
      </c>
      <c r="KC85" s="4" t="s">
        <v>2</v>
      </c>
      <c r="KD85" s="4"/>
      <c r="KE85" s="4" t="s">
        <v>2</v>
      </c>
      <c r="KF85" s="4" t="s">
        <v>84</v>
      </c>
      <c r="KG85" s="4" t="s">
        <v>2</v>
      </c>
      <c r="KH85" s="4" t="s">
        <v>2</v>
      </c>
      <c r="KI85" s="4" t="s">
        <v>2</v>
      </c>
      <c r="KJ85" s="4" t="s">
        <v>2</v>
      </c>
      <c r="KK85" s="4" t="s">
        <v>2</v>
      </c>
      <c r="KL85" s="4" t="s">
        <v>2</v>
      </c>
      <c r="KM85" s="4" t="s">
        <v>2</v>
      </c>
      <c r="KN85" s="4" t="s">
        <v>2</v>
      </c>
      <c r="KO85" s="4" t="s">
        <v>2</v>
      </c>
      <c r="KP85" s="4" t="s">
        <v>2</v>
      </c>
      <c r="KQ85" s="4" t="s">
        <v>2</v>
      </c>
      <c r="KR85" s="4" t="s">
        <v>2</v>
      </c>
      <c r="KS85" s="4" t="s">
        <v>2</v>
      </c>
      <c r="KT85" s="4"/>
      <c r="KU85" s="4" t="s">
        <v>2</v>
      </c>
      <c r="KV85" s="4" t="s">
        <v>84</v>
      </c>
      <c r="KW85" s="4" t="s">
        <v>2</v>
      </c>
      <c r="KX85" s="4" t="s">
        <v>2</v>
      </c>
      <c r="KY85" s="4" t="s">
        <v>2</v>
      </c>
      <c r="KZ85" s="4" t="s">
        <v>2</v>
      </c>
      <c r="LA85" s="4" t="s">
        <v>2</v>
      </c>
      <c r="LB85" s="4" t="s">
        <v>2</v>
      </c>
      <c r="LC85" s="4" t="s">
        <v>2</v>
      </c>
      <c r="LD85" s="4" t="s">
        <v>2</v>
      </c>
      <c r="LE85" s="4" t="s">
        <v>2</v>
      </c>
      <c r="LF85" s="4" t="s">
        <v>2</v>
      </c>
      <c r="LG85" s="4" t="s">
        <v>2</v>
      </c>
      <c r="LH85" s="4" t="s">
        <v>2</v>
      </c>
      <c r="LI85" s="4" t="s">
        <v>2</v>
      </c>
      <c r="LJ85" s="4"/>
      <c r="LK85" s="4" t="s">
        <v>2</v>
      </c>
      <c r="LL85" s="4" t="s">
        <v>84</v>
      </c>
      <c r="LM85" s="4" t="s">
        <v>2</v>
      </c>
      <c r="LN85" s="4" t="s">
        <v>2</v>
      </c>
      <c r="LO85" s="4" t="s">
        <v>2</v>
      </c>
      <c r="LP85" s="4" t="s">
        <v>2</v>
      </c>
      <c r="LQ85" s="4" t="s">
        <v>2</v>
      </c>
      <c r="LR85" s="4" t="s">
        <v>2</v>
      </c>
      <c r="LS85" s="4" t="s">
        <v>2</v>
      </c>
      <c r="LT85" s="4" t="s">
        <v>2</v>
      </c>
      <c r="LU85" s="4" t="s">
        <v>2</v>
      </c>
      <c r="LV85" s="4" t="s">
        <v>2</v>
      </c>
      <c r="LW85" s="4" t="s">
        <v>2</v>
      </c>
      <c r="LX85" s="4" t="s">
        <v>2</v>
      </c>
      <c r="LY85" s="4" t="s">
        <v>2</v>
      </c>
      <c r="LZ85" s="4"/>
      <c r="MA85" s="4" t="s">
        <v>2</v>
      </c>
      <c r="MB85" s="4" t="s">
        <v>84</v>
      </c>
      <c r="MC85" s="4" t="s">
        <v>2</v>
      </c>
      <c r="MD85" s="4" t="s">
        <v>2</v>
      </c>
      <c r="ME85" s="4" t="s">
        <v>2</v>
      </c>
      <c r="MF85" s="4" t="s">
        <v>2</v>
      </c>
      <c r="MG85" s="4" t="s">
        <v>2</v>
      </c>
      <c r="MH85" s="4" t="s">
        <v>2</v>
      </c>
      <c r="MI85" s="4" t="s">
        <v>2</v>
      </c>
      <c r="MJ85" s="4" t="s">
        <v>2</v>
      </c>
      <c r="MK85" s="4" t="s">
        <v>2</v>
      </c>
      <c r="ML85" s="4" t="s">
        <v>2</v>
      </c>
      <c r="MM85" s="4" t="s">
        <v>2</v>
      </c>
      <c r="MN85" s="4" t="s">
        <v>2</v>
      </c>
      <c r="MO85" s="4" t="s">
        <v>2</v>
      </c>
      <c r="MP85" s="4"/>
      <c r="MQ85" s="4" t="s">
        <v>2</v>
      </c>
      <c r="MR85" s="4" t="s">
        <v>84</v>
      </c>
      <c r="MS85" s="4" t="s">
        <v>2</v>
      </c>
      <c r="MT85" s="4" t="s">
        <v>2</v>
      </c>
      <c r="MU85" s="4" t="s">
        <v>2</v>
      </c>
      <c r="MV85" s="4" t="s">
        <v>2</v>
      </c>
      <c r="MW85" s="4" t="s">
        <v>2</v>
      </c>
      <c r="MX85" s="4" t="s">
        <v>2</v>
      </c>
      <c r="MY85" s="4" t="s">
        <v>2</v>
      </c>
      <c r="MZ85" s="4" t="s">
        <v>2</v>
      </c>
      <c r="NA85" s="4" t="s">
        <v>2</v>
      </c>
      <c r="NB85" s="4" t="s">
        <v>2</v>
      </c>
      <c r="NC85" s="4" t="s">
        <v>2</v>
      </c>
      <c r="ND85" s="4" t="s">
        <v>2</v>
      </c>
      <c r="NE85" s="4" t="s">
        <v>2</v>
      </c>
      <c r="NF85" s="4"/>
      <c r="NG85" s="4" t="s">
        <v>2</v>
      </c>
      <c r="NH85" s="4" t="s">
        <v>84</v>
      </c>
      <c r="NI85" s="4" t="s">
        <v>2</v>
      </c>
      <c r="NJ85" s="4" t="s">
        <v>2</v>
      </c>
      <c r="NK85" s="4" t="s">
        <v>2</v>
      </c>
      <c r="NL85" s="4" t="s">
        <v>2</v>
      </c>
      <c r="NM85" s="4" t="s">
        <v>2</v>
      </c>
      <c r="NN85" s="4" t="s">
        <v>2</v>
      </c>
      <c r="NO85" s="4" t="s">
        <v>2</v>
      </c>
      <c r="NP85" s="4" t="s">
        <v>2</v>
      </c>
      <c r="NQ85" s="4" t="s">
        <v>2</v>
      </c>
      <c r="NR85" s="4" t="s">
        <v>2</v>
      </c>
      <c r="NS85" s="4" t="s">
        <v>2</v>
      </c>
      <c r="NT85" s="4" t="s">
        <v>2</v>
      </c>
      <c r="NU85" s="4" t="s">
        <v>2</v>
      </c>
    </row>
    <row r="86" spans="2:385" x14ac:dyDescent="0.2">
      <c r="B86">
        <f t="shared" si="49"/>
        <v>76</v>
      </c>
      <c r="C86" s="4">
        <v>6061</v>
      </c>
      <c r="D86" s="4" t="s">
        <v>85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/>
      <c r="S86" s="4">
        <v>6061</v>
      </c>
      <c r="T86" s="4" t="s">
        <v>85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/>
      <c r="AI86" s="4">
        <v>6061</v>
      </c>
      <c r="AJ86" s="4" t="s">
        <v>85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/>
      <c r="AY86" s="4">
        <v>6061</v>
      </c>
      <c r="AZ86" s="4" t="s">
        <v>85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/>
      <c r="BO86" s="4">
        <v>6061</v>
      </c>
      <c r="BP86" s="4" t="s">
        <v>85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/>
      <c r="CE86" s="4">
        <v>6061</v>
      </c>
      <c r="CF86" s="4" t="s">
        <v>85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/>
      <c r="CU86" s="4">
        <v>6061</v>
      </c>
      <c r="CV86" s="4" t="s">
        <v>85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/>
      <c r="DK86" s="4">
        <v>6061</v>
      </c>
      <c r="DL86" s="4" t="s">
        <v>85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/>
      <c r="EA86" s="4">
        <v>6061</v>
      </c>
      <c r="EB86" s="4" t="s">
        <v>85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4"/>
      <c r="EQ86" s="4">
        <v>6061</v>
      </c>
      <c r="ER86" s="4" t="s">
        <v>85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/>
      <c r="FG86" s="4">
        <v>6061</v>
      </c>
      <c r="FH86" s="4" t="s">
        <v>85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/>
      <c r="FW86" s="4">
        <v>6061</v>
      </c>
      <c r="FX86" s="4" t="s">
        <v>85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0</v>
      </c>
      <c r="GL86" s="4"/>
      <c r="GM86" s="4">
        <v>6061</v>
      </c>
      <c r="GN86" s="4" t="s">
        <v>85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/>
      <c r="HC86" s="4">
        <v>6061</v>
      </c>
      <c r="HD86" s="4" t="s">
        <v>85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Q86" s="4">
        <v>0</v>
      </c>
      <c r="HR86" s="4"/>
      <c r="HS86" s="4">
        <v>6061</v>
      </c>
      <c r="HT86" s="4" t="s">
        <v>85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/>
      <c r="II86" s="4">
        <v>6061</v>
      </c>
      <c r="IJ86" s="4" t="s">
        <v>85</v>
      </c>
      <c r="IK86" s="4">
        <v>0</v>
      </c>
      <c r="IL86" s="4">
        <v>0</v>
      </c>
      <c r="IM86" s="4">
        <v>0</v>
      </c>
      <c r="IN86" s="4">
        <v>0</v>
      </c>
      <c r="IO86" s="4">
        <v>0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0</v>
      </c>
      <c r="IV86" s="4">
        <v>0</v>
      </c>
      <c r="IW86" s="4">
        <v>0</v>
      </c>
      <c r="IX86" s="4"/>
      <c r="IY86" s="4">
        <v>6061</v>
      </c>
      <c r="IZ86" s="4" t="s">
        <v>85</v>
      </c>
      <c r="JA86" s="4">
        <v>0</v>
      </c>
      <c r="JB86" s="4">
        <v>0</v>
      </c>
      <c r="JC86" s="4">
        <v>0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0</v>
      </c>
      <c r="JK86" s="4">
        <v>0</v>
      </c>
      <c r="JL86" s="4">
        <v>0</v>
      </c>
      <c r="JM86" s="4">
        <v>0</v>
      </c>
      <c r="JN86" s="4"/>
      <c r="JO86" s="4">
        <v>6061</v>
      </c>
      <c r="JP86" s="4" t="s">
        <v>85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/>
      <c r="KE86" s="4">
        <v>6061</v>
      </c>
      <c r="KF86" s="4" t="s">
        <v>85</v>
      </c>
      <c r="KG86" s="4">
        <v>0</v>
      </c>
      <c r="KH86" s="4">
        <v>0</v>
      </c>
      <c r="KI86" s="4">
        <v>0</v>
      </c>
      <c r="KJ86" s="4">
        <v>0</v>
      </c>
      <c r="KK86" s="4">
        <v>0</v>
      </c>
      <c r="KL86" s="4">
        <v>0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/>
      <c r="KU86" s="4">
        <v>6061</v>
      </c>
      <c r="KV86" s="4" t="s">
        <v>85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/>
      <c r="LK86" s="4">
        <v>6061</v>
      </c>
      <c r="LL86" s="4" t="s">
        <v>85</v>
      </c>
      <c r="LM86" s="4">
        <v>0</v>
      </c>
      <c r="LN86" s="4">
        <v>0</v>
      </c>
      <c r="LO86" s="4">
        <v>0</v>
      </c>
      <c r="LP86" s="4">
        <v>0</v>
      </c>
      <c r="LQ86" s="4">
        <v>0</v>
      </c>
      <c r="LR86" s="4">
        <v>0</v>
      </c>
      <c r="LS86" s="4">
        <v>0</v>
      </c>
      <c r="LT86" s="4">
        <v>0</v>
      </c>
      <c r="LU86" s="4">
        <v>0</v>
      </c>
      <c r="LV86" s="4">
        <v>0</v>
      </c>
      <c r="LW86" s="4">
        <v>0</v>
      </c>
      <c r="LX86" s="4">
        <v>0</v>
      </c>
      <c r="LY86" s="4">
        <v>0</v>
      </c>
      <c r="LZ86" s="4"/>
      <c r="MA86" s="4">
        <v>6061</v>
      </c>
      <c r="MB86" s="4" t="s">
        <v>85</v>
      </c>
      <c r="MC86" s="4">
        <v>0</v>
      </c>
      <c r="MD86" s="4">
        <v>0</v>
      </c>
      <c r="ME86" s="4">
        <v>0</v>
      </c>
      <c r="MF86" s="4">
        <v>0</v>
      </c>
      <c r="MG86" s="4">
        <v>0</v>
      </c>
      <c r="MH86" s="4">
        <v>0</v>
      </c>
      <c r="MI86" s="4">
        <v>0</v>
      </c>
      <c r="MJ86" s="4">
        <v>0</v>
      </c>
      <c r="MK86" s="4">
        <v>0</v>
      </c>
      <c r="ML86" s="4">
        <v>0</v>
      </c>
      <c r="MM86" s="4">
        <v>0</v>
      </c>
      <c r="MN86" s="4">
        <v>0</v>
      </c>
      <c r="MO86" s="4">
        <v>0</v>
      </c>
      <c r="MP86" s="4"/>
      <c r="MQ86" s="4">
        <v>6061</v>
      </c>
      <c r="MR86" s="4" t="s">
        <v>85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0</v>
      </c>
      <c r="NC86" s="4">
        <v>0</v>
      </c>
      <c r="ND86" s="4">
        <v>0</v>
      </c>
      <c r="NE86" s="4">
        <v>0</v>
      </c>
      <c r="NF86" s="4"/>
      <c r="NG86" s="4">
        <v>6061</v>
      </c>
      <c r="NH86" s="4" t="s">
        <v>85</v>
      </c>
      <c r="NI86" s="4">
        <v>0</v>
      </c>
      <c r="NJ86" s="4">
        <v>0</v>
      </c>
      <c r="NK86" s="4">
        <v>0</v>
      </c>
      <c r="NL86" s="4">
        <v>0</v>
      </c>
      <c r="NM86" s="4">
        <v>0</v>
      </c>
      <c r="NN86" s="4">
        <v>0</v>
      </c>
      <c r="NO86" s="4">
        <v>0</v>
      </c>
      <c r="NP86" s="4">
        <v>0</v>
      </c>
      <c r="NQ86" s="4">
        <v>0</v>
      </c>
      <c r="NR86" s="4">
        <v>0</v>
      </c>
      <c r="NS86" s="4">
        <v>0</v>
      </c>
      <c r="NT86" s="4">
        <v>0</v>
      </c>
      <c r="NU86" s="4">
        <v>0</v>
      </c>
    </row>
    <row r="87" spans="2:385" x14ac:dyDescent="0.2">
      <c r="B87">
        <f t="shared" si="49"/>
        <v>77</v>
      </c>
      <c r="C87" s="4">
        <v>6062</v>
      </c>
      <c r="D87" s="4" t="s">
        <v>86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/>
      <c r="S87" s="4">
        <v>6062</v>
      </c>
      <c r="T87" s="4" t="s">
        <v>86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/>
      <c r="AI87" s="4">
        <v>6062</v>
      </c>
      <c r="AJ87" s="4" t="s">
        <v>86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/>
      <c r="AY87" s="4">
        <v>6062</v>
      </c>
      <c r="AZ87" s="4" t="s">
        <v>86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/>
      <c r="BO87" s="4">
        <v>6062</v>
      </c>
      <c r="BP87" s="4" t="s">
        <v>86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/>
      <c r="CE87" s="4">
        <v>6062</v>
      </c>
      <c r="CF87" s="4" t="s">
        <v>86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/>
      <c r="CU87" s="4">
        <v>6062</v>
      </c>
      <c r="CV87" s="4" t="s">
        <v>86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/>
      <c r="DK87" s="4">
        <v>6062</v>
      </c>
      <c r="DL87" s="4" t="s">
        <v>86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/>
      <c r="EA87" s="4">
        <v>6062</v>
      </c>
      <c r="EB87" s="4" t="s">
        <v>86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/>
      <c r="EQ87" s="4">
        <v>6062</v>
      </c>
      <c r="ER87" s="4" t="s">
        <v>86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/>
      <c r="FG87" s="4">
        <v>6062</v>
      </c>
      <c r="FH87" s="4" t="s">
        <v>86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/>
      <c r="FW87" s="4">
        <v>6062</v>
      </c>
      <c r="FX87" s="4" t="s">
        <v>86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/>
      <c r="GM87" s="4">
        <v>6062</v>
      </c>
      <c r="GN87" s="4" t="s">
        <v>86</v>
      </c>
      <c r="GO87" s="4">
        <v>0</v>
      </c>
      <c r="GP87" s="4">
        <v>0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  <c r="GZ87" s="4">
        <v>0</v>
      </c>
      <c r="HA87" s="4">
        <v>0</v>
      </c>
      <c r="HB87" s="4"/>
      <c r="HC87" s="4">
        <v>6062</v>
      </c>
      <c r="HD87" s="4" t="s">
        <v>86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Q87" s="4">
        <v>0</v>
      </c>
      <c r="HR87" s="4"/>
      <c r="HS87" s="4">
        <v>6062</v>
      </c>
      <c r="HT87" s="4" t="s">
        <v>86</v>
      </c>
      <c r="HU87" s="4">
        <v>0</v>
      </c>
      <c r="HV87" s="4">
        <v>0</v>
      </c>
      <c r="HW87" s="4">
        <v>0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/>
      <c r="II87" s="4">
        <v>6062</v>
      </c>
      <c r="IJ87" s="4" t="s">
        <v>86</v>
      </c>
      <c r="IK87" s="4">
        <v>0</v>
      </c>
      <c r="IL87" s="4">
        <v>0</v>
      </c>
      <c r="IM87" s="4">
        <v>0</v>
      </c>
      <c r="IN87" s="4">
        <v>0</v>
      </c>
      <c r="IO87" s="4">
        <v>0</v>
      </c>
      <c r="IP87" s="4">
        <v>0</v>
      </c>
      <c r="IQ87" s="4">
        <v>0</v>
      </c>
      <c r="IR87" s="4">
        <v>0</v>
      </c>
      <c r="IS87" s="4">
        <v>0</v>
      </c>
      <c r="IT87" s="4">
        <v>0</v>
      </c>
      <c r="IU87" s="4">
        <v>0</v>
      </c>
      <c r="IV87" s="4">
        <v>0</v>
      </c>
      <c r="IW87" s="4">
        <v>0</v>
      </c>
      <c r="IX87" s="4"/>
      <c r="IY87" s="4">
        <v>6062</v>
      </c>
      <c r="IZ87" s="4" t="s">
        <v>86</v>
      </c>
      <c r="JA87" s="4">
        <v>0</v>
      </c>
      <c r="JB87" s="4">
        <v>0</v>
      </c>
      <c r="JC87" s="4">
        <v>0</v>
      </c>
      <c r="JD87" s="4">
        <v>0</v>
      </c>
      <c r="JE87" s="4">
        <v>0</v>
      </c>
      <c r="JF87" s="4">
        <v>0</v>
      </c>
      <c r="JG87" s="4">
        <v>0</v>
      </c>
      <c r="JH87" s="4">
        <v>0</v>
      </c>
      <c r="JI87" s="4">
        <v>0</v>
      </c>
      <c r="JJ87" s="4">
        <v>0</v>
      </c>
      <c r="JK87" s="4">
        <v>0</v>
      </c>
      <c r="JL87" s="4">
        <v>0</v>
      </c>
      <c r="JM87" s="4">
        <v>0</v>
      </c>
      <c r="JN87" s="4"/>
      <c r="JO87" s="4">
        <v>6062</v>
      </c>
      <c r="JP87" s="4" t="s">
        <v>86</v>
      </c>
      <c r="JQ87" s="4">
        <v>0</v>
      </c>
      <c r="JR87" s="4">
        <v>0</v>
      </c>
      <c r="JS87" s="4">
        <v>0</v>
      </c>
      <c r="JT87" s="4">
        <v>0</v>
      </c>
      <c r="JU87" s="4">
        <v>0</v>
      </c>
      <c r="JV87" s="4">
        <v>0</v>
      </c>
      <c r="JW87" s="4">
        <v>0</v>
      </c>
      <c r="JX87" s="4">
        <v>0</v>
      </c>
      <c r="JY87" s="4">
        <v>0</v>
      </c>
      <c r="JZ87" s="4">
        <v>0</v>
      </c>
      <c r="KA87" s="4">
        <v>0</v>
      </c>
      <c r="KB87" s="4">
        <v>0</v>
      </c>
      <c r="KC87" s="4">
        <v>0</v>
      </c>
      <c r="KD87" s="4"/>
      <c r="KE87" s="4">
        <v>6062</v>
      </c>
      <c r="KF87" s="4" t="s">
        <v>86</v>
      </c>
      <c r="KG87" s="4">
        <v>0</v>
      </c>
      <c r="KH87" s="4">
        <v>0</v>
      </c>
      <c r="KI87" s="4">
        <v>0</v>
      </c>
      <c r="KJ87" s="4">
        <v>0</v>
      </c>
      <c r="KK87" s="4">
        <v>0</v>
      </c>
      <c r="KL87" s="4">
        <v>0</v>
      </c>
      <c r="KM87" s="4">
        <v>0</v>
      </c>
      <c r="KN87" s="4">
        <v>0</v>
      </c>
      <c r="KO87" s="4">
        <v>0</v>
      </c>
      <c r="KP87" s="4">
        <v>0</v>
      </c>
      <c r="KQ87" s="4">
        <v>0</v>
      </c>
      <c r="KR87" s="4">
        <v>0</v>
      </c>
      <c r="KS87" s="4">
        <v>0</v>
      </c>
      <c r="KT87" s="4"/>
      <c r="KU87" s="4">
        <v>6062</v>
      </c>
      <c r="KV87" s="4" t="s">
        <v>86</v>
      </c>
      <c r="KW87" s="4">
        <v>0</v>
      </c>
      <c r="KX87" s="4">
        <v>0</v>
      </c>
      <c r="KY87" s="4">
        <v>0</v>
      </c>
      <c r="KZ87" s="4">
        <v>0</v>
      </c>
      <c r="LA87" s="4">
        <v>0</v>
      </c>
      <c r="LB87" s="4">
        <v>0</v>
      </c>
      <c r="LC87" s="4">
        <v>0</v>
      </c>
      <c r="LD87" s="4">
        <v>0</v>
      </c>
      <c r="LE87" s="4">
        <v>0</v>
      </c>
      <c r="LF87" s="4">
        <v>0</v>
      </c>
      <c r="LG87" s="4">
        <v>0</v>
      </c>
      <c r="LH87" s="4">
        <v>0</v>
      </c>
      <c r="LI87" s="4">
        <v>0</v>
      </c>
      <c r="LJ87" s="4"/>
      <c r="LK87" s="4">
        <v>6062</v>
      </c>
      <c r="LL87" s="4" t="s">
        <v>86</v>
      </c>
      <c r="LM87" s="4">
        <v>0</v>
      </c>
      <c r="LN87" s="4">
        <v>0</v>
      </c>
      <c r="LO87" s="4">
        <v>0</v>
      </c>
      <c r="LP87" s="4">
        <v>0</v>
      </c>
      <c r="LQ87" s="4">
        <v>0</v>
      </c>
      <c r="LR87" s="4">
        <v>0</v>
      </c>
      <c r="LS87" s="4">
        <v>0</v>
      </c>
      <c r="LT87" s="4">
        <v>0</v>
      </c>
      <c r="LU87" s="4">
        <v>0</v>
      </c>
      <c r="LV87" s="4">
        <v>0</v>
      </c>
      <c r="LW87" s="4">
        <v>0</v>
      </c>
      <c r="LX87" s="4">
        <v>0</v>
      </c>
      <c r="LY87" s="4">
        <v>0</v>
      </c>
      <c r="LZ87" s="4"/>
      <c r="MA87" s="4">
        <v>6062</v>
      </c>
      <c r="MB87" s="4" t="s">
        <v>86</v>
      </c>
      <c r="MC87" s="4">
        <v>0</v>
      </c>
      <c r="MD87" s="4">
        <v>0</v>
      </c>
      <c r="ME87" s="4">
        <v>0</v>
      </c>
      <c r="MF87" s="4">
        <v>0</v>
      </c>
      <c r="MG87" s="4">
        <v>0</v>
      </c>
      <c r="MH87" s="4">
        <v>0</v>
      </c>
      <c r="MI87" s="4">
        <v>0</v>
      </c>
      <c r="MJ87" s="4">
        <v>0</v>
      </c>
      <c r="MK87" s="4">
        <v>0</v>
      </c>
      <c r="ML87" s="4">
        <v>0</v>
      </c>
      <c r="MM87" s="4">
        <v>0</v>
      </c>
      <c r="MN87" s="4">
        <v>0</v>
      </c>
      <c r="MO87" s="4">
        <v>0</v>
      </c>
      <c r="MP87" s="4"/>
      <c r="MQ87" s="4">
        <v>6062</v>
      </c>
      <c r="MR87" s="4" t="s">
        <v>86</v>
      </c>
      <c r="MS87" s="4">
        <v>0</v>
      </c>
      <c r="MT87" s="4">
        <v>0</v>
      </c>
      <c r="MU87" s="4">
        <v>0</v>
      </c>
      <c r="MV87" s="4">
        <v>0</v>
      </c>
      <c r="MW87" s="4">
        <v>0</v>
      </c>
      <c r="MX87" s="4">
        <v>0</v>
      </c>
      <c r="MY87" s="4">
        <v>0</v>
      </c>
      <c r="MZ87" s="4">
        <v>0</v>
      </c>
      <c r="NA87" s="4">
        <v>0</v>
      </c>
      <c r="NB87" s="4">
        <v>0</v>
      </c>
      <c r="NC87" s="4">
        <v>0</v>
      </c>
      <c r="ND87" s="4">
        <v>0</v>
      </c>
      <c r="NE87" s="4">
        <v>0</v>
      </c>
      <c r="NF87" s="4"/>
      <c r="NG87" s="4">
        <v>6062</v>
      </c>
      <c r="NH87" s="4" t="s">
        <v>86</v>
      </c>
      <c r="NI87" s="4">
        <v>0</v>
      </c>
      <c r="NJ87" s="4">
        <v>0</v>
      </c>
      <c r="NK87" s="4">
        <v>0</v>
      </c>
      <c r="NL87" s="4">
        <v>0</v>
      </c>
      <c r="NM87" s="4">
        <v>0</v>
      </c>
      <c r="NN87" s="4">
        <v>0</v>
      </c>
      <c r="NO87" s="4">
        <v>0</v>
      </c>
      <c r="NP87" s="4">
        <v>0</v>
      </c>
      <c r="NQ87" s="4">
        <v>0</v>
      </c>
      <c r="NR87" s="4">
        <v>0</v>
      </c>
      <c r="NS87" s="4">
        <v>0</v>
      </c>
      <c r="NT87" s="4">
        <v>0</v>
      </c>
      <c r="NU87" s="4">
        <v>0</v>
      </c>
    </row>
    <row r="88" spans="2:385" x14ac:dyDescent="0.2">
      <c r="B88">
        <f t="shared" si="49"/>
        <v>78</v>
      </c>
      <c r="C88" s="4">
        <v>6063</v>
      </c>
      <c r="D88" s="4" t="s">
        <v>87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110.5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110.5</v>
      </c>
      <c r="R88" s="4"/>
      <c r="S88" s="4">
        <v>6063</v>
      </c>
      <c r="T88" s="4" t="s">
        <v>87</v>
      </c>
      <c r="U88" s="4">
        <v>28.05</v>
      </c>
      <c r="V88" s="4">
        <v>0</v>
      </c>
      <c r="W88" s="4">
        <v>0</v>
      </c>
      <c r="X88" s="4">
        <v>0</v>
      </c>
      <c r="Y88" s="4">
        <v>0</v>
      </c>
      <c r="Z88" s="4">
        <v>29.83</v>
      </c>
      <c r="AA88" s="4">
        <v>158.86000000000001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216.74</v>
      </c>
      <c r="AH88" s="4"/>
      <c r="AI88" s="4">
        <v>6063</v>
      </c>
      <c r="AJ88" s="4" t="s">
        <v>87</v>
      </c>
      <c r="AK88" s="4">
        <v>7.02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22.62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29.64</v>
      </c>
      <c r="AX88" s="4"/>
      <c r="AY88" s="4">
        <v>6063</v>
      </c>
      <c r="AZ88" s="4" t="s">
        <v>87</v>
      </c>
      <c r="BA88" s="4">
        <v>7.02</v>
      </c>
      <c r="BB88" s="4">
        <v>0</v>
      </c>
      <c r="BC88" s="4">
        <v>0</v>
      </c>
      <c r="BD88" s="4">
        <v>0</v>
      </c>
      <c r="BE88" s="4">
        <v>0</v>
      </c>
      <c r="BF88" s="4">
        <v>18.12</v>
      </c>
      <c r="BG88" s="4">
        <v>16.760000000000002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41.9</v>
      </c>
      <c r="BN88" s="4"/>
      <c r="BO88" s="4">
        <v>6063</v>
      </c>
      <c r="BP88" s="4" t="s">
        <v>87</v>
      </c>
      <c r="BQ88" s="4">
        <v>4.67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6.57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11.24</v>
      </c>
      <c r="CD88" s="4"/>
      <c r="CE88" s="4">
        <v>6063</v>
      </c>
      <c r="CF88" s="4" t="s">
        <v>87</v>
      </c>
      <c r="CG88" s="4">
        <v>9.34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11.51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20.85</v>
      </c>
      <c r="CT88" s="4"/>
      <c r="CU88" s="4">
        <v>6063</v>
      </c>
      <c r="CV88" s="4" t="s">
        <v>87</v>
      </c>
      <c r="CW88" s="4">
        <v>7.01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9.86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16.87</v>
      </c>
      <c r="DJ88" s="4"/>
      <c r="DK88" s="4">
        <v>6063</v>
      </c>
      <c r="DL88" s="4" t="s">
        <v>87</v>
      </c>
      <c r="DM88" s="4">
        <v>7.01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12.5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19.510000000000002</v>
      </c>
      <c r="DZ88" s="4"/>
      <c r="EA88" s="4">
        <v>6063</v>
      </c>
      <c r="EB88" s="4" t="s">
        <v>87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4">
        <v>0</v>
      </c>
      <c r="EP88" s="4"/>
      <c r="EQ88" s="4">
        <v>6063</v>
      </c>
      <c r="ER88" s="4" t="s">
        <v>87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  <c r="EX88" s="4">
        <v>26.94</v>
      </c>
      <c r="EY88" s="4">
        <v>0</v>
      </c>
      <c r="EZ88" s="4">
        <v>0</v>
      </c>
      <c r="FA88" s="4">
        <v>0</v>
      </c>
      <c r="FB88" s="4">
        <v>0</v>
      </c>
      <c r="FC88" s="4">
        <v>0</v>
      </c>
      <c r="FD88" s="4">
        <v>0</v>
      </c>
      <c r="FE88" s="4">
        <v>26.94</v>
      </c>
      <c r="FF88" s="4"/>
      <c r="FG88" s="4">
        <v>6063</v>
      </c>
      <c r="FH88" s="4" t="s">
        <v>87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2.63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2.63</v>
      </c>
      <c r="FV88" s="4"/>
      <c r="FW88" s="4">
        <v>6063</v>
      </c>
      <c r="FX88" s="4" t="s">
        <v>87</v>
      </c>
      <c r="FY88" s="4">
        <v>0</v>
      </c>
      <c r="FZ88" s="4">
        <v>0</v>
      </c>
      <c r="GA88" s="4">
        <v>0</v>
      </c>
      <c r="GB88" s="4">
        <v>0</v>
      </c>
      <c r="GC88" s="4">
        <v>0</v>
      </c>
      <c r="GD88" s="4">
        <v>0</v>
      </c>
      <c r="GE88" s="4">
        <v>0</v>
      </c>
      <c r="GF88" s="4">
        <v>0</v>
      </c>
      <c r="GG88" s="4">
        <v>0</v>
      </c>
      <c r="GH88" s="4">
        <v>0</v>
      </c>
      <c r="GI88" s="4">
        <v>0</v>
      </c>
      <c r="GJ88" s="4">
        <v>0</v>
      </c>
      <c r="GK88" s="4">
        <v>0</v>
      </c>
      <c r="GL88" s="4"/>
      <c r="GM88" s="4">
        <v>6063</v>
      </c>
      <c r="GN88" s="4" t="s">
        <v>87</v>
      </c>
      <c r="GO88" s="4">
        <v>0</v>
      </c>
      <c r="GP88" s="4">
        <v>0</v>
      </c>
      <c r="GQ88" s="4">
        <v>0</v>
      </c>
      <c r="GR88" s="4">
        <v>0</v>
      </c>
      <c r="GS88" s="4">
        <v>0</v>
      </c>
      <c r="GT88" s="4">
        <v>0</v>
      </c>
      <c r="GU88" s="4">
        <v>0</v>
      </c>
      <c r="GV88" s="4">
        <v>0</v>
      </c>
      <c r="GW88" s="4">
        <v>0</v>
      </c>
      <c r="GX88" s="4">
        <v>0</v>
      </c>
      <c r="GY88" s="4">
        <v>0</v>
      </c>
      <c r="GZ88" s="4">
        <v>0</v>
      </c>
      <c r="HA88" s="4">
        <v>0</v>
      </c>
      <c r="HB88" s="4"/>
      <c r="HC88" s="4">
        <v>6063</v>
      </c>
      <c r="HD88" s="4" t="s">
        <v>87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2.94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Q88" s="4">
        <v>2.94</v>
      </c>
      <c r="HR88" s="4"/>
      <c r="HS88" s="4">
        <v>6063</v>
      </c>
      <c r="HT88" s="4" t="s">
        <v>87</v>
      </c>
      <c r="HU88" s="4">
        <v>0</v>
      </c>
      <c r="HV88" s="4">
        <v>0</v>
      </c>
      <c r="HW88" s="4">
        <v>0</v>
      </c>
      <c r="HX88" s="4">
        <v>0</v>
      </c>
      <c r="HY88" s="4">
        <v>0</v>
      </c>
      <c r="HZ88" s="4">
        <v>0</v>
      </c>
      <c r="IA88" s="4">
        <v>14.28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14.28</v>
      </c>
      <c r="IH88" s="4"/>
      <c r="II88" s="4">
        <v>6063</v>
      </c>
      <c r="IJ88" s="4" t="s">
        <v>87</v>
      </c>
      <c r="IK88" s="4">
        <v>0</v>
      </c>
      <c r="IL88" s="4">
        <v>0</v>
      </c>
      <c r="IM88" s="4">
        <v>0</v>
      </c>
      <c r="IN88" s="4">
        <v>0</v>
      </c>
      <c r="IO88" s="4">
        <v>0</v>
      </c>
      <c r="IP88" s="4">
        <v>0</v>
      </c>
      <c r="IQ88" s="4">
        <v>6.89</v>
      </c>
      <c r="IR88" s="4">
        <v>0</v>
      </c>
      <c r="IS88" s="4">
        <v>0</v>
      </c>
      <c r="IT88" s="4">
        <v>0</v>
      </c>
      <c r="IU88" s="4">
        <v>0</v>
      </c>
      <c r="IV88" s="4">
        <v>0</v>
      </c>
      <c r="IW88" s="4">
        <v>6.89</v>
      </c>
      <c r="IX88" s="4"/>
      <c r="IY88" s="4">
        <v>6063</v>
      </c>
      <c r="IZ88" s="4" t="s">
        <v>87</v>
      </c>
      <c r="JA88" s="4">
        <v>0</v>
      </c>
      <c r="JB88" s="4">
        <v>0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0</v>
      </c>
      <c r="JI88" s="4">
        <v>0</v>
      </c>
      <c r="JJ88" s="4">
        <v>0</v>
      </c>
      <c r="JK88" s="4">
        <v>0</v>
      </c>
      <c r="JL88" s="4">
        <v>0</v>
      </c>
      <c r="JM88" s="4">
        <v>0</v>
      </c>
      <c r="JN88" s="4"/>
      <c r="JO88" s="4">
        <v>6063</v>
      </c>
      <c r="JP88" s="4" t="s">
        <v>87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0</v>
      </c>
      <c r="KC88" s="4">
        <v>0</v>
      </c>
      <c r="KD88" s="4"/>
      <c r="KE88" s="4">
        <v>6063</v>
      </c>
      <c r="KF88" s="4" t="s">
        <v>87</v>
      </c>
      <c r="KG88" s="4">
        <v>0</v>
      </c>
      <c r="KH88" s="4">
        <v>0</v>
      </c>
      <c r="KI88" s="4">
        <v>0</v>
      </c>
      <c r="KJ88" s="4">
        <v>0</v>
      </c>
      <c r="KK88" s="4">
        <v>0</v>
      </c>
      <c r="KL88" s="4">
        <v>0</v>
      </c>
      <c r="KM88" s="4">
        <v>3.37</v>
      </c>
      <c r="KN88" s="4">
        <v>0</v>
      </c>
      <c r="KO88" s="4">
        <v>0</v>
      </c>
      <c r="KP88" s="4">
        <v>0</v>
      </c>
      <c r="KQ88" s="4">
        <v>0</v>
      </c>
      <c r="KR88" s="4">
        <v>0</v>
      </c>
      <c r="KS88" s="4">
        <v>3.37</v>
      </c>
      <c r="KT88" s="4"/>
      <c r="KU88" s="4">
        <v>6063</v>
      </c>
      <c r="KV88" s="4" t="s">
        <v>87</v>
      </c>
      <c r="KW88" s="4">
        <v>0</v>
      </c>
      <c r="KX88" s="4">
        <v>0</v>
      </c>
      <c r="KY88" s="4">
        <v>0</v>
      </c>
      <c r="KZ88" s="4">
        <v>0</v>
      </c>
      <c r="LA88" s="4">
        <v>0</v>
      </c>
      <c r="LB88" s="4">
        <v>33.450000000000003</v>
      </c>
      <c r="LC88" s="4">
        <v>3.69</v>
      </c>
      <c r="LD88" s="4">
        <v>0</v>
      </c>
      <c r="LE88" s="4">
        <v>0</v>
      </c>
      <c r="LF88" s="4">
        <v>0</v>
      </c>
      <c r="LG88" s="4">
        <v>0</v>
      </c>
      <c r="LH88" s="4">
        <v>0</v>
      </c>
      <c r="LI88" s="4">
        <v>37.14</v>
      </c>
      <c r="LJ88" s="4"/>
      <c r="LK88" s="4">
        <v>6063</v>
      </c>
      <c r="LL88" s="4" t="s">
        <v>87</v>
      </c>
      <c r="LM88" s="4">
        <v>40.79</v>
      </c>
      <c r="LN88" s="4">
        <v>0</v>
      </c>
      <c r="LO88" s="4">
        <v>0</v>
      </c>
      <c r="LP88" s="4">
        <v>0</v>
      </c>
      <c r="LQ88" s="4">
        <v>0</v>
      </c>
      <c r="LR88" s="4">
        <v>0</v>
      </c>
      <c r="LS88" s="4">
        <v>0</v>
      </c>
      <c r="LT88" s="4">
        <v>0</v>
      </c>
      <c r="LU88" s="4">
        <v>0</v>
      </c>
      <c r="LV88" s="4">
        <v>0</v>
      </c>
      <c r="LW88" s="4">
        <v>0</v>
      </c>
      <c r="LX88" s="4">
        <v>0</v>
      </c>
      <c r="LY88" s="4">
        <v>40.79</v>
      </c>
      <c r="LZ88" s="4"/>
      <c r="MA88" s="4">
        <v>6063</v>
      </c>
      <c r="MB88" s="4" t="s">
        <v>87</v>
      </c>
      <c r="MC88" s="4">
        <v>67.63</v>
      </c>
      <c r="MD88" s="4">
        <v>0</v>
      </c>
      <c r="ME88" s="4">
        <v>0</v>
      </c>
      <c r="MF88" s="4">
        <v>0</v>
      </c>
      <c r="MG88" s="4">
        <v>0</v>
      </c>
      <c r="MH88" s="4">
        <v>0</v>
      </c>
      <c r="MI88" s="4">
        <v>0</v>
      </c>
      <c r="MJ88" s="4">
        <v>0</v>
      </c>
      <c r="MK88" s="4">
        <v>0</v>
      </c>
      <c r="ML88" s="4">
        <v>0</v>
      </c>
      <c r="MM88" s="4">
        <v>0</v>
      </c>
      <c r="MN88" s="4">
        <v>0</v>
      </c>
      <c r="MO88" s="4">
        <v>67.63</v>
      </c>
      <c r="MP88" s="4"/>
      <c r="MQ88" s="4">
        <v>6063</v>
      </c>
      <c r="MR88" s="4" t="s">
        <v>87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0</v>
      </c>
      <c r="MY88" s="4">
        <v>0</v>
      </c>
      <c r="MZ88" s="4">
        <v>0</v>
      </c>
      <c r="NA88" s="4">
        <v>0</v>
      </c>
      <c r="NB88" s="4">
        <v>0</v>
      </c>
      <c r="NC88" s="4">
        <v>0</v>
      </c>
      <c r="ND88" s="4">
        <v>0</v>
      </c>
      <c r="NE88" s="4">
        <v>0</v>
      </c>
      <c r="NF88" s="4"/>
      <c r="NG88" s="4">
        <v>6063</v>
      </c>
      <c r="NH88" s="4" t="s">
        <v>87</v>
      </c>
      <c r="NI88" s="4">
        <v>0</v>
      </c>
      <c r="NJ88" s="4">
        <v>0</v>
      </c>
      <c r="NK88" s="4">
        <v>0</v>
      </c>
      <c r="NL88" s="4">
        <v>39.86</v>
      </c>
      <c r="NM88" s="4">
        <v>0</v>
      </c>
      <c r="NN88" s="4">
        <v>0</v>
      </c>
      <c r="NO88" s="4">
        <v>0</v>
      </c>
      <c r="NP88" s="4">
        <v>0</v>
      </c>
      <c r="NQ88" s="4">
        <v>0</v>
      </c>
      <c r="NR88" s="4">
        <v>0</v>
      </c>
      <c r="NS88" s="4">
        <v>0</v>
      </c>
      <c r="NT88" s="4">
        <v>0</v>
      </c>
      <c r="NU88" s="4">
        <v>39.86</v>
      </c>
    </row>
    <row r="89" spans="2:385" x14ac:dyDescent="0.2">
      <c r="B89">
        <f t="shared" si="49"/>
        <v>79</v>
      </c>
      <c r="C89" s="4">
        <v>6064</v>
      </c>
      <c r="D89" s="4" t="s">
        <v>88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9.19</v>
      </c>
      <c r="K89" s="4">
        <v>0</v>
      </c>
      <c r="L89" s="4">
        <v>18.52</v>
      </c>
      <c r="M89" s="4">
        <v>0</v>
      </c>
      <c r="N89" s="4">
        <v>0</v>
      </c>
      <c r="O89" s="4">
        <v>0</v>
      </c>
      <c r="P89" s="4">
        <v>0</v>
      </c>
      <c r="Q89" s="4">
        <v>27.71</v>
      </c>
      <c r="R89" s="4"/>
      <c r="S89" s="4">
        <v>6064</v>
      </c>
      <c r="T89" s="4" t="s">
        <v>88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14.07</v>
      </c>
      <c r="AA89" s="4">
        <v>0</v>
      </c>
      <c r="AB89" s="4">
        <v>28.35</v>
      </c>
      <c r="AC89" s="4">
        <v>0</v>
      </c>
      <c r="AD89" s="4">
        <v>0</v>
      </c>
      <c r="AE89" s="4">
        <v>0</v>
      </c>
      <c r="AF89" s="4">
        <v>0</v>
      </c>
      <c r="AG89" s="4">
        <v>42.42</v>
      </c>
      <c r="AH89" s="4"/>
      <c r="AI89" s="4">
        <v>6064</v>
      </c>
      <c r="AJ89" s="4" t="s">
        <v>88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3.25</v>
      </c>
      <c r="AQ89" s="4">
        <v>0</v>
      </c>
      <c r="AR89" s="4">
        <v>6.55</v>
      </c>
      <c r="AS89" s="4">
        <v>0</v>
      </c>
      <c r="AT89" s="4">
        <v>0</v>
      </c>
      <c r="AU89" s="4">
        <v>0</v>
      </c>
      <c r="AV89" s="4">
        <v>0</v>
      </c>
      <c r="AW89" s="4">
        <v>9.8000000000000007</v>
      </c>
      <c r="AX89" s="4"/>
      <c r="AY89" s="4">
        <v>6064</v>
      </c>
      <c r="AZ89" s="4" t="s">
        <v>88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3.24</v>
      </c>
      <c r="BG89" s="4">
        <v>0</v>
      </c>
      <c r="BH89" s="4">
        <v>6.53</v>
      </c>
      <c r="BI89" s="4">
        <v>0</v>
      </c>
      <c r="BJ89" s="4">
        <v>0</v>
      </c>
      <c r="BK89" s="4">
        <v>0</v>
      </c>
      <c r="BL89" s="4">
        <v>0</v>
      </c>
      <c r="BM89" s="4">
        <v>9.77</v>
      </c>
      <c r="BN89" s="4"/>
      <c r="BO89" s="4">
        <v>6064</v>
      </c>
      <c r="BP89" s="4" t="s">
        <v>88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2.16</v>
      </c>
      <c r="BW89" s="4">
        <v>0</v>
      </c>
      <c r="BX89" s="4">
        <v>4.3600000000000003</v>
      </c>
      <c r="BY89" s="4">
        <v>0</v>
      </c>
      <c r="BZ89" s="4">
        <v>0</v>
      </c>
      <c r="CA89" s="4">
        <v>0</v>
      </c>
      <c r="CB89" s="4">
        <v>0</v>
      </c>
      <c r="CC89" s="4">
        <v>6.52</v>
      </c>
      <c r="CD89" s="4"/>
      <c r="CE89" s="4">
        <v>6064</v>
      </c>
      <c r="CF89" s="4" t="s">
        <v>88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3.79</v>
      </c>
      <c r="CM89" s="4">
        <v>0</v>
      </c>
      <c r="CN89" s="4">
        <v>7.64</v>
      </c>
      <c r="CO89" s="4">
        <v>0</v>
      </c>
      <c r="CP89" s="4">
        <v>0</v>
      </c>
      <c r="CQ89" s="4">
        <v>0</v>
      </c>
      <c r="CR89" s="4">
        <v>0</v>
      </c>
      <c r="CS89" s="4">
        <v>11.43</v>
      </c>
      <c r="CT89" s="4"/>
      <c r="CU89" s="4">
        <v>6064</v>
      </c>
      <c r="CV89" s="4" t="s">
        <v>88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3.24</v>
      </c>
      <c r="DC89" s="4">
        <v>0</v>
      </c>
      <c r="DD89" s="4">
        <v>6.54</v>
      </c>
      <c r="DE89" s="4">
        <v>0</v>
      </c>
      <c r="DF89" s="4">
        <v>0</v>
      </c>
      <c r="DG89" s="4">
        <v>0</v>
      </c>
      <c r="DH89" s="4">
        <v>0</v>
      </c>
      <c r="DI89" s="4">
        <v>9.7799999999999994</v>
      </c>
      <c r="DJ89" s="4"/>
      <c r="DK89" s="4">
        <v>6064</v>
      </c>
      <c r="DL89" s="4" t="s">
        <v>88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3.24</v>
      </c>
      <c r="DS89" s="4">
        <v>0</v>
      </c>
      <c r="DT89" s="4">
        <v>6.54</v>
      </c>
      <c r="DU89" s="4">
        <v>0</v>
      </c>
      <c r="DV89" s="4">
        <v>0</v>
      </c>
      <c r="DW89" s="4">
        <v>0</v>
      </c>
      <c r="DX89" s="4">
        <v>0</v>
      </c>
      <c r="DY89" s="4">
        <v>9.7799999999999994</v>
      </c>
      <c r="DZ89" s="4"/>
      <c r="EA89" s="4">
        <v>6064</v>
      </c>
      <c r="EB89" s="4" t="s">
        <v>88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/>
      <c r="EQ89" s="4">
        <v>6064</v>
      </c>
      <c r="ER89" s="4" t="s">
        <v>88</v>
      </c>
      <c r="ES89" s="4">
        <v>12.02</v>
      </c>
      <c r="ET89" s="4">
        <v>82.63</v>
      </c>
      <c r="EU89" s="4">
        <v>0</v>
      </c>
      <c r="EV89" s="4">
        <v>0</v>
      </c>
      <c r="EW89" s="4">
        <v>0</v>
      </c>
      <c r="EX89" s="4">
        <v>124.47</v>
      </c>
      <c r="EY89" s="4">
        <v>0</v>
      </c>
      <c r="EZ89" s="4">
        <v>6.55</v>
      </c>
      <c r="FA89" s="4">
        <v>0</v>
      </c>
      <c r="FB89" s="4">
        <v>0</v>
      </c>
      <c r="FC89" s="4">
        <v>0</v>
      </c>
      <c r="FD89" s="4">
        <v>0</v>
      </c>
      <c r="FE89" s="4">
        <v>225.67</v>
      </c>
      <c r="FF89" s="4"/>
      <c r="FG89" s="4">
        <v>6064</v>
      </c>
      <c r="FH89" s="4" t="s">
        <v>88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3.79</v>
      </c>
      <c r="FO89" s="4">
        <v>0</v>
      </c>
      <c r="FP89" s="4">
        <v>7.64</v>
      </c>
      <c r="FQ89" s="4">
        <v>0</v>
      </c>
      <c r="FR89" s="4">
        <v>0</v>
      </c>
      <c r="FS89" s="4">
        <v>0</v>
      </c>
      <c r="FT89" s="4">
        <v>0</v>
      </c>
      <c r="FU89" s="4">
        <v>11.43</v>
      </c>
      <c r="FV89" s="4"/>
      <c r="FW89" s="4">
        <v>6064</v>
      </c>
      <c r="FX89" s="4" t="s">
        <v>88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1.0900000000000001</v>
      </c>
      <c r="GE89" s="4">
        <v>0</v>
      </c>
      <c r="GF89" s="4">
        <v>2.19</v>
      </c>
      <c r="GG89" s="4">
        <v>0</v>
      </c>
      <c r="GH89" s="4">
        <v>0</v>
      </c>
      <c r="GI89" s="4">
        <v>0</v>
      </c>
      <c r="GJ89" s="4">
        <v>0</v>
      </c>
      <c r="GK89" s="4">
        <v>3.28</v>
      </c>
      <c r="GL89" s="4"/>
      <c r="GM89" s="4">
        <v>6064</v>
      </c>
      <c r="GN89" s="4" t="s">
        <v>88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3.25</v>
      </c>
      <c r="GU89" s="4">
        <v>0</v>
      </c>
      <c r="GV89" s="4">
        <v>6.55</v>
      </c>
      <c r="GW89" s="4">
        <v>0</v>
      </c>
      <c r="GX89" s="4">
        <v>0</v>
      </c>
      <c r="GY89" s="4">
        <v>0</v>
      </c>
      <c r="GZ89" s="4">
        <v>0</v>
      </c>
      <c r="HA89" s="4">
        <v>9.8000000000000007</v>
      </c>
      <c r="HB89" s="4"/>
      <c r="HC89" s="4">
        <v>6064</v>
      </c>
      <c r="HD89" s="4" t="s">
        <v>88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1.63</v>
      </c>
      <c r="HK89" s="4">
        <v>0</v>
      </c>
      <c r="HL89" s="4">
        <v>3.28</v>
      </c>
      <c r="HM89" s="4">
        <v>0</v>
      </c>
      <c r="HN89" s="4">
        <v>0</v>
      </c>
      <c r="HO89" s="4">
        <v>0</v>
      </c>
      <c r="HP89" s="4">
        <v>0</v>
      </c>
      <c r="HQ89" s="4">
        <v>4.91</v>
      </c>
      <c r="HR89" s="4"/>
      <c r="HS89" s="4">
        <v>6064</v>
      </c>
      <c r="HT89" s="4" t="s">
        <v>88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8.1199999999999992</v>
      </c>
      <c r="IA89" s="4">
        <v>0</v>
      </c>
      <c r="IB89" s="4">
        <v>16.36</v>
      </c>
      <c r="IC89" s="4">
        <v>0</v>
      </c>
      <c r="ID89" s="4">
        <v>0</v>
      </c>
      <c r="IE89" s="4">
        <v>0</v>
      </c>
      <c r="IF89" s="4">
        <v>0</v>
      </c>
      <c r="IG89" s="4">
        <v>24.48</v>
      </c>
      <c r="IH89" s="4"/>
      <c r="II89" s="4">
        <v>6064</v>
      </c>
      <c r="IJ89" s="4" t="s">
        <v>88</v>
      </c>
      <c r="IK89" s="4">
        <v>0</v>
      </c>
      <c r="IL89" s="4">
        <v>0</v>
      </c>
      <c r="IM89" s="4">
        <v>0</v>
      </c>
      <c r="IN89" s="4">
        <v>0</v>
      </c>
      <c r="IO89" s="4">
        <v>0</v>
      </c>
      <c r="IP89" s="4">
        <v>4.33</v>
      </c>
      <c r="IQ89" s="4">
        <v>0</v>
      </c>
      <c r="IR89" s="4">
        <v>8.74</v>
      </c>
      <c r="IS89" s="4">
        <v>0</v>
      </c>
      <c r="IT89" s="4">
        <v>0</v>
      </c>
      <c r="IU89" s="4">
        <v>0</v>
      </c>
      <c r="IV89" s="4">
        <v>0</v>
      </c>
      <c r="IW89" s="4">
        <v>13.07</v>
      </c>
      <c r="IX89" s="4"/>
      <c r="IY89" s="4">
        <v>6064</v>
      </c>
      <c r="IZ89" s="4" t="s">
        <v>88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5.4</v>
      </c>
      <c r="JG89" s="4">
        <v>0</v>
      </c>
      <c r="JH89" s="4">
        <v>10.89</v>
      </c>
      <c r="JI89" s="4">
        <v>0</v>
      </c>
      <c r="JJ89" s="4">
        <v>0</v>
      </c>
      <c r="JK89" s="4">
        <v>0</v>
      </c>
      <c r="JL89" s="4">
        <v>0</v>
      </c>
      <c r="JM89" s="4">
        <v>16.29</v>
      </c>
      <c r="JN89" s="4"/>
      <c r="JO89" s="4">
        <v>6064</v>
      </c>
      <c r="JP89" s="4" t="s">
        <v>88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1.62</v>
      </c>
      <c r="JW89" s="4">
        <v>0</v>
      </c>
      <c r="JX89" s="4">
        <v>3.26</v>
      </c>
      <c r="JY89" s="4">
        <v>0</v>
      </c>
      <c r="JZ89" s="4">
        <v>0</v>
      </c>
      <c r="KA89" s="4">
        <v>0</v>
      </c>
      <c r="KB89" s="4">
        <v>0</v>
      </c>
      <c r="KC89" s="4">
        <v>4.88</v>
      </c>
      <c r="KD89" s="4"/>
      <c r="KE89" s="4">
        <v>6064</v>
      </c>
      <c r="KF89" s="4" t="s">
        <v>88</v>
      </c>
      <c r="KG89" s="4">
        <v>8</v>
      </c>
      <c r="KH89" s="4">
        <v>55.04</v>
      </c>
      <c r="KI89" s="4">
        <v>0</v>
      </c>
      <c r="KJ89" s="4">
        <v>0</v>
      </c>
      <c r="KK89" s="4">
        <v>0</v>
      </c>
      <c r="KL89" s="4">
        <v>82.96</v>
      </c>
      <c r="KM89" s="4">
        <v>0</v>
      </c>
      <c r="KN89" s="4">
        <v>4.3600000000000003</v>
      </c>
      <c r="KO89" s="4">
        <v>0</v>
      </c>
      <c r="KP89" s="4">
        <v>0</v>
      </c>
      <c r="KQ89" s="4">
        <v>0</v>
      </c>
      <c r="KR89" s="4">
        <v>0</v>
      </c>
      <c r="KS89" s="4">
        <v>150.36000000000001</v>
      </c>
      <c r="KT89" s="4"/>
      <c r="KU89" s="4">
        <v>6064</v>
      </c>
      <c r="KV89" s="4" t="s">
        <v>88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3.78</v>
      </c>
      <c r="LC89" s="4">
        <v>0</v>
      </c>
      <c r="LD89" s="4">
        <v>7.63</v>
      </c>
      <c r="LE89" s="4">
        <v>0</v>
      </c>
      <c r="LF89" s="4">
        <v>0</v>
      </c>
      <c r="LG89" s="4">
        <v>0</v>
      </c>
      <c r="LH89" s="4">
        <v>0</v>
      </c>
      <c r="LI89" s="4">
        <v>11.41</v>
      </c>
      <c r="LJ89" s="4"/>
      <c r="LK89" s="4">
        <v>6064</v>
      </c>
      <c r="LL89" s="4" t="s">
        <v>88</v>
      </c>
      <c r="LM89" s="4">
        <v>0</v>
      </c>
      <c r="LN89" s="4">
        <v>0</v>
      </c>
      <c r="LO89" s="4">
        <v>0</v>
      </c>
      <c r="LP89" s="4">
        <v>0</v>
      </c>
      <c r="LQ89" s="4">
        <v>0</v>
      </c>
      <c r="LR89" s="4">
        <v>3.24</v>
      </c>
      <c r="LS89" s="4">
        <v>0</v>
      </c>
      <c r="LT89" s="4">
        <v>6.53</v>
      </c>
      <c r="LU89" s="4">
        <v>0</v>
      </c>
      <c r="LV89" s="4">
        <v>0</v>
      </c>
      <c r="LW89" s="4">
        <v>0</v>
      </c>
      <c r="LX89" s="4">
        <v>0</v>
      </c>
      <c r="LY89" s="4">
        <v>9.77</v>
      </c>
      <c r="LZ89" s="4"/>
      <c r="MA89" s="4">
        <v>6064</v>
      </c>
      <c r="MB89" s="4" t="s">
        <v>88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5.4</v>
      </c>
      <c r="MI89" s="4">
        <v>0</v>
      </c>
      <c r="MJ89" s="4">
        <v>10.89</v>
      </c>
      <c r="MK89" s="4">
        <v>0</v>
      </c>
      <c r="ML89" s="4">
        <v>0</v>
      </c>
      <c r="MM89" s="4">
        <v>0</v>
      </c>
      <c r="MN89" s="4">
        <v>0</v>
      </c>
      <c r="MO89" s="4">
        <v>16.29</v>
      </c>
      <c r="MP89" s="4"/>
      <c r="MQ89" s="4">
        <v>6064</v>
      </c>
      <c r="MR89" s="4" t="s">
        <v>88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1.62</v>
      </c>
      <c r="MY89" s="4">
        <v>0</v>
      </c>
      <c r="MZ89" s="4">
        <v>3.26</v>
      </c>
      <c r="NA89" s="4">
        <v>0</v>
      </c>
      <c r="NB89" s="4">
        <v>0</v>
      </c>
      <c r="NC89" s="4">
        <v>0</v>
      </c>
      <c r="ND89" s="4">
        <v>0</v>
      </c>
      <c r="NE89" s="4">
        <v>4.88</v>
      </c>
      <c r="NF89" s="4"/>
      <c r="NG89" s="4">
        <v>6064</v>
      </c>
      <c r="NH89" s="4" t="s">
        <v>88</v>
      </c>
      <c r="NI89" s="4">
        <v>0</v>
      </c>
      <c r="NJ89" s="4">
        <v>0</v>
      </c>
      <c r="NK89" s="4">
        <v>0</v>
      </c>
      <c r="NL89" s="4">
        <v>0</v>
      </c>
      <c r="NM89" s="4">
        <v>0</v>
      </c>
      <c r="NN89" s="4">
        <v>0</v>
      </c>
      <c r="NO89" s="4">
        <v>0</v>
      </c>
      <c r="NP89" s="4">
        <v>0</v>
      </c>
      <c r="NQ89" s="4">
        <v>0</v>
      </c>
      <c r="NR89" s="4">
        <v>0</v>
      </c>
      <c r="NS89" s="4">
        <v>0</v>
      </c>
      <c r="NT89" s="4">
        <v>0</v>
      </c>
      <c r="NU89" s="4">
        <v>0</v>
      </c>
    </row>
    <row r="90" spans="2:385" x14ac:dyDescent="0.2">
      <c r="B90">
        <f t="shared" si="49"/>
        <v>80</v>
      </c>
      <c r="C90" s="4">
        <v>6065</v>
      </c>
      <c r="D90" s="4" t="s">
        <v>89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/>
      <c r="S90" s="4">
        <v>6065</v>
      </c>
      <c r="T90" s="4" t="s">
        <v>89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/>
      <c r="AI90" s="4">
        <v>6065</v>
      </c>
      <c r="AJ90" s="4" t="s">
        <v>89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/>
      <c r="AY90" s="4">
        <v>6065</v>
      </c>
      <c r="AZ90" s="4" t="s">
        <v>89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/>
      <c r="BO90" s="4">
        <v>6065</v>
      </c>
      <c r="BP90" s="4" t="s">
        <v>89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/>
      <c r="CE90" s="4">
        <v>6065</v>
      </c>
      <c r="CF90" s="4" t="s">
        <v>89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/>
      <c r="CU90" s="4">
        <v>6065</v>
      </c>
      <c r="CV90" s="4" t="s">
        <v>89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/>
      <c r="DK90" s="4">
        <v>6065</v>
      </c>
      <c r="DL90" s="4" t="s">
        <v>89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/>
      <c r="EA90" s="4">
        <v>6065</v>
      </c>
      <c r="EB90" s="4" t="s">
        <v>89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/>
      <c r="EQ90" s="4">
        <v>6065</v>
      </c>
      <c r="ER90" s="4" t="s">
        <v>89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/>
      <c r="FG90" s="4">
        <v>6065</v>
      </c>
      <c r="FH90" s="4" t="s">
        <v>89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/>
      <c r="FW90" s="4">
        <v>6065</v>
      </c>
      <c r="FX90" s="4" t="s">
        <v>89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/>
      <c r="GM90" s="4">
        <v>6065</v>
      </c>
      <c r="GN90" s="4" t="s">
        <v>89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/>
      <c r="HC90" s="4">
        <v>6065</v>
      </c>
      <c r="HD90" s="4" t="s">
        <v>89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/>
      <c r="HS90" s="4">
        <v>6065</v>
      </c>
      <c r="HT90" s="4" t="s">
        <v>89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/>
      <c r="II90" s="4">
        <v>6065</v>
      </c>
      <c r="IJ90" s="4" t="s">
        <v>89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/>
      <c r="IY90" s="4">
        <v>6065</v>
      </c>
      <c r="IZ90" s="4" t="s">
        <v>89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/>
      <c r="JO90" s="4">
        <v>6065</v>
      </c>
      <c r="JP90" s="4" t="s">
        <v>89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/>
      <c r="KE90" s="4">
        <v>6065</v>
      </c>
      <c r="KF90" s="4" t="s">
        <v>89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/>
      <c r="KU90" s="4">
        <v>6065</v>
      </c>
      <c r="KV90" s="4" t="s">
        <v>89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/>
      <c r="LK90" s="4">
        <v>6065</v>
      </c>
      <c r="LL90" s="4" t="s">
        <v>89</v>
      </c>
      <c r="LM90" s="4">
        <v>0</v>
      </c>
      <c r="LN90" s="4">
        <v>0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/>
      <c r="MA90" s="4">
        <v>6065</v>
      </c>
      <c r="MB90" s="4" t="s">
        <v>89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/>
      <c r="MQ90" s="4">
        <v>6065</v>
      </c>
      <c r="MR90" s="4" t="s">
        <v>89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  <c r="ND90" s="4">
        <v>0</v>
      </c>
      <c r="NE90" s="4">
        <v>0</v>
      </c>
      <c r="NF90" s="4"/>
      <c r="NG90" s="4">
        <v>6065</v>
      </c>
      <c r="NH90" s="4" t="s">
        <v>89</v>
      </c>
      <c r="NI90" s="4">
        <v>0</v>
      </c>
      <c r="NJ90" s="4">
        <v>0</v>
      </c>
      <c r="NK90" s="4">
        <v>0</v>
      </c>
      <c r="NL90" s="4">
        <v>0</v>
      </c>
      <c r="NM90" s="4">
        <v>0</v>
      </c>
      <c r="NN90" s="4">
        <v>0</v>
      </c>
      <c r="NO90" s="4">
        <v>0</v>
      </c>
      <c r="NP90" s="4">
        <v>0</v>
      </c>
      <c r="NQ90" s="4">
        <v>0</v>
      </c>
      <c r="NR90" s="4">
        <v>0</v>
      </c>
      <c r="NS90" s="4">
        <v>0</v>
      </c>
      <c r="NT90" s="4">
        <v>0</v>
      </c>
      <c r="NU90" s="4">
        <v>0</v>
      </c>
    </row>
    <row r="91" spans="2:385" x14ac:dyDescent="0.2">
      <c r="B91">
        <f t="shared" si="49"/>
        <v>81</v>
      </c>
      <c r="C91" s="4">
        <v>6066</v>
      </c>
      <c r="D91" s="4" t="s">
        <v>90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/>
      <c r="S91" s="4">
        <v>6066</v>
      </c>
      <c r="T91" s="4" t="s">
        <v>90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/>
      <c r="AI91" s="4">
        <v>6066</v>
      </c>
      <c r="AJ91" s="4" t="s">
        <v>90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/>
      <c r="AY91" s="4">
        <v>6066</v>
      </c>
      <c r="AZ91" s="4" t="s">
        <v>90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/>
      <c r="BO91" s="4">
        <v>6066</v>
      </c>
      <c r="BP91" s="4" t="s">
        <v>90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/>
      <c r="CE91" s="4">
        <v>6066</v>
      </c>
      <c r="CF91" s="4" t="s">
        <v>90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/>
      <c r="CU91" s="4">
        <v>6066</v>
      </c>
      <c r="CV91" s="4" t="s">
        <v>90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/>
      <c r="DK91" s="4">
        <v>6066</v>
      </c>
      <c r="DL91" s="4" t="s">
        <v>90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/>
      <c r="EA91" s="4">
        <v>6066</v>
      </c>
      <c r="EB91" s="4" t="s">
        <v>90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/>
      <c r="EQ91" s="4">
        <v>6066</v>
      </c>
      <c r="ER91" s="4" t="s">
        <v>90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/>
      <c r="FG91" s="4">
        <v>6066</v>
      </c>
      <c r="FH91" s="4" t="s">
        <v>90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/>
      <c r="FW91" s="4">
        <v>6066</v>
      </c>
      <c r="FX91" s="4" t="s">
        <v>90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/>
      <c r="GM91" s="4">
        <v>6066</v>
      </c>
      <c r="GN91" s="4" t="s">
        <v>90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/>
      <c r="HC91" s="4">
        <v>6066</v>
      </c>
      <c r="HD91" s="4" t="s">
        <v>90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/>
      <c r="HS91" s="4">
        <v>6066</v>
      </c>
      <c r="HT91" s="4" t="s">
        <v>90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/>
      <c r="II91" s="4">
        <v>6066</v>
      </c>
      <c r="IJ91" s="4" t="s">
        <v>90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/>
      <c r="IY91" s="4">
        <v>6066</v>
      </c>
      <c r="IZ91" s="4" t="s">
        <v>90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/>
      <c r="JO91" s="4">
        <v>6066</v>
      </c>
      <c r="JP91" s="4" t="s">
        <v>90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/>
      <c r="KE91" s="4">
        <v>6066</v>
      </c>
      <c r="KF91" s="4" t="s">
        <v>90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/>
      <c r="KU91" s="4">
        <v>6066</v>
      </c>
      <c r="KV91" s="4" t="s">
        <v>90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/>
      <c r="LK91" s="4">
        <v>6066</v>
      </c>
      <c r="LL91" s="4" t="s">
        <v>90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/>
      <c r="MA91" s="4">
        <v>6066</v>
      </c>
      <c r="MB91" s="4" t="s">
        <v>90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/>
      <c r="MQ91" s="4">
        <v>6066</v>
      </c>
      <c r="MR91" s="4" t="s">
        <v>90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  <c r="ND91" s="4">
        <v>0</v>
      </c>
      <c r="NE91" s="4">
        <v>0</v>
      </c>
      <c r="NF91" s="4"/>
      <c r="NG91" s="4">
        <v>6066</v>
      </c>
      <c r="NH91" s="4" t="s">
        <v>90</v>
      </c>
      <c r="NI91" s="4">
        <v>0</v>
      </c>
      <c r="NJ91" s="4">
        <v>0</v>
      </c>
      <c r="NK91" s="4">
        <v>0</v>
      </c>
      <c r="NL91" s="4">
        <v>0</v>
      </c>
      <c r="NM91" s="4">
        <v>0</v>
      </c>
      <c r="NN91" s="4">
        <v>0</v>
      </c>
      <c r="NO91" s="4">
        <v>0</v>
      </c>
      <c r="NP91" s="4">
        <v>0</v>
      </c>
      <c r="NQ91" s="4">
        <v>0</v>
      </c>
      <c r="NR91" s="4">
        <v>0</v>
      </c>
      <c r="NS91" s="4">
        <v>0</v>
      </c>
      <c r="NT91" s="4">
        <v>0</v>
      </c>
      <c r="NU91" s="4">
        <v>0</v>
      </c>
    </row>
    <row r="92" spans="2:385" x14ac:dyDescent="0.2">
      <c r="B92">
        <f t="shared" si="49"/>
        <v>82</v>
      </c>
      <c r="C92" s="4" t="s">
        <v>2</v>
      </c>
      <c r="D92" s="4" t="s">
        <v>91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9.19</v>
      </c>
      <c r="K92" s="4">
        <v>110.5</v>
      </c>
      <c r="L92" s="4">
        <v>18.52</v>
      </c>
      <c r="M92" s="4">
        <v>0</v>
      </c>
      <c r="N92" s="4">
        <v>0</v>
      </c>
      <c r="O92" s="4">
        <v>0</v>
      </c>
      <c r="P92" s="4">
        <v>0</v>
      </c>
      <c r="Q92" s="4">
        <v>138.21</v>
      </c>
      <c r="R92" s="4"/>
      <c r="S92" s="4" t="s">
        <v>2</v>
      </c>
      <c r="T92" s="4" t="s">
        <v>91</v>
      </c>
      <c r="U92" s="4">
        <v>28.05</v>
      </c>
      <c r="V92" s="4">
        <v>0</v>
      </c>
      <c r="W92" s="4">
        <v>0</v>
      </c>
      <c r="X92" s="4">
        <v>0</v>
      </c>
      <c r="Y92" s="4">
        <v>0</v>
      </c>
      <c r="Z92" s="4">
        <v>43.9</v>
      </c>
      <c r="AA92" s="4">
        <v>158.86000000000001</v>
      </c>
      <c r="AB92" s="4">
        <v>28.35</v>
      </c>
      <c r="AC92" s="4">
        <v>0</v>
      </c>
      <c r="AD92" s="4">
        <v>0</v>
      </c>
      <c r="AE92" s="4">
        <v>0</v>
      </c>
      <c r="AF92" s="4">
        <v>0</v>
      </c>
      <c r="AG92" s="4">
        <v>259.16000000000003</v>
      </c>
      <c r="AH92" s="4"/>
      <c r="AI92" s="4" t="s">
        <v>2</v>
      </c>
      <c r="AJ92" s="4" t="s">
        <v>91</v>
      </c>
      <c r="AK92" s="4">
        <v>7.02</v>
      </c>
      <c r="AL92" s="4">
        <v>0</v>
      </c>
      <c r="AM92" s="4">
        <v>0</v>
      </c>
      <c r="AN92" s="4">
        <v>0</v>
      </c>
      <c r="AO92" s="4">
        <v>0</v>
      </c>
      <c r="AP92" s="4">
        <v>3.25</v>
      </c>
      <c r="AQ92" s="4">
        <v>22.62</v>
      </c>
      <c r="AR92" s="4">
        <v>6.55</v>
      </c>
      <c r="AS92" s="4">
        <v>0</v>
      </c>
      <c r="AT92" s="4">
        <v>0</v>
      </c>
      <c r="AU92" s="4">
        <v>0</v>
      </c>
      <c r="AV92" s="4">
        <v>0</v>
      </c>
      <c r="AW92" s="4">
        <v>39.44</v>
      </c>
      <c r="AX92" s="4"/>
      <c r="AY92" s="4" t="s">
        <v>2</v>
      </c>
      <c r="AZ92" s="4" t="s">
        <v>91</v>
      </c>
      <c r="BA92" s="4">
        <v>7.02</v>
      </c>
      <c r="BB92" s="4">
        <v>0</v>
      </c>
      <c r="BC92" s="4">
        <v>0</v>
      </c>
      <c r="BD92" s="4">
        <v>0</v>
      </c>
      <c r="BE92" s="4">
        <v>0</v>
      </c>
      <c r="BF92" s="4">
        <v>21.36</v>
      </c>
      <c r="BG92" s="4">
        <v>16.760000000000002</v>
      </c>
      <c r="BH92" s="4">
        <v>6.53</v>
      </c>
      <c r="BI92" s="4">
        <v>0</v>
      </c>
      <c r="BJ92" s="4">
        <v>0</v>
      </c>
      <c r="BK92" s="4">
        <v>0</v>
      </c>
      <c r="BL92" s="4">
        <v>0</v>
      </c>
      <c r="BM92" s="4">
        <v>51.67</v>
      </c>
      <c r="BN92" s="4"/>
      <c r="BO92" s="4" t="s">
        <v>2</v>
      </c>
      <c r="BP92" s="4" t="s">
        <v>91</v>
      </c>
      <c r="BQ92" s="4">
        <v>4.67</v>
      </c>
      <c r="BR92" s="4">
        <v>0</v>
      </c>
      <c r="BS92" s="4">
        <v>0</v>
      </c>
      <c r="BT92" s="4">
        <v>0</v>
      </c>
      <c r="BU92" s="4">
        <v>0</v>
      </c>
      <c r="BV92" s="4">
        <v>2.16</v>
      </c>
      <c r="BW92" s="4">
        <v>6.57</v>
      </c>
      <c r="BX92" s="4">
        <v>4.3600000000000003</v>
      </c>
      <c r="BY92" s="4">
        <v>0</v>
      </c>
      <c r="BZ92" s="4">
        <v>0</v>
      </c>
      <c r="CA92" s="4">
        <v>0</v>
      </c>
      <c r="CB92" s="4">
        <v>0</v>
      </c>
      <c r="CC92" s="4">
        <v>17.760000000000002</v>
      </c>
      <c r="CD92" s="4"/>
      <c r="CE92" s="4" t="s">
        <v>2</v>
      </c>
      <c r="CF92" s="4" t="s">
        <v>91</v>
      </c>
      <c r="CG92" s="4">
        <v>9.34</v>
      </c>
      <c r="CH92" s="4">
        <v>0</v>
      </c>
      <c r="CI92" s="4">
        <v>0</v>
      </c>
      <c r="CJ92" s="4">
        <v>0</v>
      </c>
      <c r="CK92" s="4">
        <v>0</v>
      </c>
      <c r="CL92" s="4">
        <v>3.79</v>
      </c>
      <c r="CM92" s="4">
        <v>11.51</v>
      </c>
      <c r="CN92" s="4">
        <v>7.64</v>
      </c>
      <c r="CO92" s="4">
        <v>0</v>
      </c>
      <c r="CP92" s="4">
        <v>0</v>
      </c>
      <c r="CQ92" s="4">
        <v>0</v>
      </c>
      <c r="CR92" s="4">
        <v>0</v>
      </c>
      <c r="CS92" s="4">
        <v>32.28</v>
      </c>
      <c r="CT92" s="4"/>
      <c r="CU92" s="4" t="s">
        <v>2</v>
      </c>
      <c r="CV92" s="4" t="s">
        <v>91</v>
      </c>
      <c r="CW92" s="4">
        <v>7.01</v>
      </c>
      <c r="CX92" s="4">
        <v>0</v>
      </c>
      <c r="CY92" s="4">
        <v>0</v>
      </c>
      <c r="CZ92" s="4">
        <v>0</v>
      </c>
      <c r="DA92" s="4">
        <v>0</v>
      </c>
      <c r="DB92" s="4">
        <v>3.24</v>
      </c>
      <c r="DC92" s="4">
        <v>9.86</v>
      </c>
      <c r="DD92" s="4">
        <v>6.54</v>
      </c>
      <c r="DE92" s="4">
        <v>0</v>
      </c>
      <c r="DF92" s="4">
        <v>0</v>
      </c>
      <c r="DG92" s="4">
        <v>0</v>
      </c>
      <c r="DH92" s="4">
        <v>0</v>
      </c>
      <c r="DI92" s="4">
        <v>26.65</v>
      </c>
      <c r="DJ92" s="4"/>
      <c r="DK92" s="4" t="s">
        <v>2</v>
      </c>
      <c r="DL92" s="4" t="s">
        <v>91</v>
      </c>
      <c r="DM92" s="4">
        <v>7.01</v>
      </c>
      <c r="DN92" s="4">
        <v>0</v>
      </c>
      <c r="DO92" s="4">
        <v>0</v>
      </c>
      <c r="DP92" s="4">
        <v>0</v>
      </c>
      <c r="DQ92" s="4">
        <v>0</v>
      </c>
      <c r="DR92" s="4">
        <v>3.24</v>
      </c>
      <c r="DS92" s="4">
        <v>12.5</v>
      </c>
      <c r="DT92" s="4">
        <v>6.54</v>
      </c>
      <c r="DU92" s="4">
        <v>0</v>
      </c>
      <c r="DV92" s="4">
        <v>0</v>
      </c>
      <c r="DW92" s="4">
        <v>0</v>
      </c>
      <c r="DX92" s="4">
        <v>0</v>
      </c>
      <c r="DY92" s="4">
        <v>29.29</v>
      </c>
      <c r="DZ92" s="4"/>
      <c r="EA92" s="4" t="s">
        <v>2</v>
      </c>
      <c r="EB92" s="4" t="s">
        <v>91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/>
      <c r="EQ92" s="4" t="s">
        <v>2</v>
      </c>
      <c r="ER92" s="4" t="s">
        <v>91</v>
      </c>
      <c r="ES92" s="4">
        <v>12.02</v>
      </c>
      <c r="ET92" s="4">
        <v>82.63</v>
      </c>
      <c r="EU92" s="4">
        <v>0</v>
      </c>
      <c r="EV92" s="4">
        <v>0</v>
      </c>
      <c r="EW92" s="4">
        <v>0</v>
      </c>
      <c r="EX92" s="4">
        <v>151.41</v>
      </c>
      <c r="EY92" s="4">
        <v>0</v>
      </c>
      <c r="EZ92" s="4">
        <v>6.55</v>
      </c>
      <c r="FA92" s="4">
        <v>0</v>
      </c>
      <c r="FB92" s="4">
        <v>0</v>
      </c>
      <c r="FC92" s="4">
        <v>0</v>
      </c>
      <c r="FD92" s="4">
        <v>0</v>
      </c>
      <c r="FE92" s="4">
        <v>252.61</v>
      </c>
      <c r="FF92" s="4"/>
      <c r="FG92" s="4" t="s">
        <v>2</v>
      </c>
      <c r="FH92" s="4" t="s">
        <v>91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6.42</v>
      </c>
      <c r="FO92" s="4">
        <v>0</v>
      </c>
      <c r="FP92" s="4">
        <v>7.64</v>
      </c>
      <c r="FQ92" s="4">
        <v>0</v>
      </c>
      <c r="FR92" s="4">
        <v>0</v>
      </c>
      <c r="FS92" s="4">
        <v>0</v>
      </c>
      <c r="FT92" s="4">
        <v>0</v>
      </c>
      <c r="FU92" s="4">
        <v>14.06</v>
      </c>
      <c r="FV92" s="4"/>
      <c r="FW92" s="4" t="s">
        <v>2</v>
      </c>
      <c r="FX92" s="4" t="s">
        <v>91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1.0900000000000001</v>
      </c>
      <c r="GE92" s="4">
        <v>0</v>
      </c>
      <c r="GF92" s="4">
        <v>2.19</v>
      </c>
      <c r="GG92" s="4">
        <v>0</v>
      </c>
      <c r="GH92" s="4">
        <v>0</v>
      </c>
      <c r="GI92" s="4">
        <v>0</v>
      </c>
      <c r="GJ92" s="4">
        <v>0</v>
      </c>
      <c r="GK92" s="4">
        <v>3.28</v>
      </c>
      <c r="GL92" s="4"/>
      <c r="GM92" s="4" t="s">
        <v>2</v>
      </c>
      <c r="GN92" s="4" t="s">
        <v>91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3.25</v>
      </c>
      <c r="GU92" s="4">
        <v>0</v>
      </c>
      <c r="GV92" s="4">
        <v>6.55</v>
      </c>
      <c r="GW92" s="4">
        <v>0</v>
      </c>
      <c r="GX92" s="4">
        <v>0</v>
      </c>
      <c r="GY92" s="4">
        <v>0</v>
      </c>
      <c r="GZ92" s="4">
        <v>0</v>
      </c>
      <c r="HA92" s="4">
        <v>9.8000000000000007</v>
      </c>
      <c r="HB92" s="4"/>
      <c r="HC92" s="4" t="s">
        <v>2</v>
      </c>
      <c r="HD92" s="4" t="s">
        <v>91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1.63</v>
      </c>
      <c r="HK92" s="4">
        <v>2.94</v>
      </c>
      <c r="HL92" s="4">
        <v>3.28</v>
      </c>
      <c r="HM92" s="4">
        <v>0</v>
      </c>
      <c r="HN92" s="4">
        <v>0</v>
      </c>
      <c r="HO92" s="4">
        <v>0</v>
      </c>
      <c r="HP92" s="4">
        <v>0</v>
      </c>
      <c r="HQ92" s="4">
        <v>7.85</v>
      </c>
      <c r="HR92" s="4"/>
      <c r="HS92" s="4" t="s">
        <v>2</v>
      </c>
      <c r="HT92" s="4" t="s">
        <v>91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8.1199999999999992</v>
      </c>
      <c r="IA92" s="4">
        <v>14.28</v>
      </c>
      <c r="IB92" s="4">
        <v>16.36</v>
      </c>
      <c r="IC92" s="4">
        <v>0</v>
      </c>
      <c r="ID92" s="4">
        <v>0</v>
      </c>
      <c r="IE92" s="4">
        <v>0</v>
      </c>
      <c r="IF92" s="4">
        <v>0</v>
      </c>
      <c r="IG92" s="4">
        <v>38.76</v>
      </c>
      <c r="IH92" s="4"/>
      <c r="II92" s="4" t="s">
        <v>2</v>
      </c>
      <c r="IJ92" s="4" t="s">
        <v>91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4.33</v>
      </c>
      <c r="IQ92" s="4">
        <v>6.89</v>
      </c>
      <c r="IR92" s="4">
        <v>8.74</v>
      </c>
      <c r="IS92" s="4">
        <v>0</v>
      </c>
      <c r="IT92" s="4">
        <v>0</v>
      </c>
      <c r="IU92" s="4">
        <v>0</v>
      </c>
      <c r="IV92" s="4">
        <v>0</v>
      </c>
      <c r="IW92" s="4">
        <v>19.96</v>
      </c>
      <c r="IX92" s="4"/>
      <c r="IY92" s="4" t="s">
        <v>2</v>
      </c>
      <c r="IZ92" s="4" t="s">
        <v>91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5.4</v>
      </c>
      <c r="JG92" s="4">
        <v>0</v>
      </c>
      <c r="JH92" s="4">
        <v>10.89</v>
      </c>
      <c r="JI92" s="4">
        <v>0</v>
      </c>
      <c r="JJ92" s="4">
        <v>0</v>
      </c>
      <c r="JK92" s="4">
        <v>0</v>
      </c>
      <c r="JL92" s="4">
        <v>0</v>
      </c>
      <c r="JM92" s="4">
        <v>16.29</v>
      </c>
      <c r="JN92" s="4"/>
      <c r="JO92" s="4" t="s">
        <v>2</v>
      </c>
      <c r="JP92" s="4" t="s">
        <v>91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1.62</v>
      </c>
      <c r="JW92" s="4">
        <v>0</v>
      </c>
      <c r="JX92" s="4">
        <v>3.26</v>
      </c>
      <c r="JY92" s="4">
        <v>0</v>
      </c>
      <c r="JZ92" s="4">
        <v>0</v>
      </c>
      <c r="KA92" s="4">
        <v>0</v>
      </c>
      <c r="KB92" s="4">
        <v>0</v>
      </c>
      <c r="KC92" s="4">
        <v>4.88</v>
      </c>
      <c r="KD92" s="4"/>
      <c r="KE92" s="4" t="s">
        <v>2</v>
      </c>
      <c r="KF92" s="4" t="s">
        <v>91</v>
      </c>
      <c r="KG92" s="4">
        <v>8</v>
      </c>
      <c r="KH92" s="4">
        <v>55.04</v>
      </c>
      <c r="KI92" s="4">
        <v>0</v>
      </c>
      <c r="KJ92" s="4">
        <v>0</v>
      </c>
      <c r="KK92" s="4">
        <v>0</v>
      </c>
      <c r="KL92" s="4">
        <v>82.96</v>
      </c>
      <c r="KM92" s="4">
        <v>3.37</v>
      </c>
      <c r="KN92" s="4">
        <v>4.3600000000000003</v>
      </c>
      <c r="KO92" s="4">
        <v>0</v>
      </c>
      <c r="KP92" s="4">
        <v>0</v>
      </c>
      <c r="KQ92" s="4">
        <v>0</v>
      </c>
      <c r="KR92" s="4">
        <v>0</v>
      </c>
      <c r="KS92" s="4">
        <v>153.72999999999999</v>
      </c>
      <c r="KT92" s="4"/>
      <c r="KU92" s="4" t="s">
        <v>2</v>
      </c>
      <c r="KV92" s="4" t="s">
        <v>91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37.229999999999997</v>
      </c>
      <c r="LC92" s="4">
        <v>3.69</v>
      </c>
      <c r="LD92" s="4">
        <v>7.63</v>
      </c>
      <c r="LE92" s="4">
        <v>0</v>
      </c>
      <c r="LF92" s="4">
        <v>0</v>
      </c>
      <c r="LG92" s="4">
        <v>0</v>
      </c>
      <c r="LH92" s="4">
        <v>0</v>
      </c>
      <c r="LI92" s="4">
        <v>48.55</v>
      </c>
      <c r="LJ92" s="4"/>
      <c r="LK92" s="4" t="s">
        <v>2</v>
      </c>
      <c r="LL92" s="4" t="s">
        <v>91</v>
      </c>
      <c r="LM92" s="4">
        <v>40.79</v>
      </c>
      <c r="LN92" s="4">
        <v>0</v>
      </c>
      <c r="LO92" s="4">
        <v>0</v>
      </c>
      <c r="LP92" s="4">
        <v>0</v>
      </c>
      <c r="LQ92" s="4">
        <v>0</v>
      </c>
      <c r="LR92" s="4">
        <v>3.24</v>
      </c>
      <c r="LS92" s="4">
        <v>0</v>
      </c>
      <c r="LT92" s="4">
        <v>6.53</v>
      </c>
      <c r="LU92" s="4">
        <v>0</v>
      </c>
      <c r="LV92" s="4">
        <v>0</v>
      </c>
      <c r="LW92" s="4">
        <v>0</v>
      </c>
      <c r="LX92" s="4">
        <v>0</v>
      </c>
      <c r="LY92" s="4">
        <v>50.56</v>
      </c>
      <c r="LZ92" s="4"/>
      <c r="MA92" s="4" t="s">
        <v>2</v>
      </c>
      <c r="MB92" s="4" t="s">
        <v>91</v>
      </c>
      <c r="MC92" s="4">
        <v>67.63</v>
      </c>
      <c r="MD92" s="4">
        <v>0</v>
      </c>
      <c r="ME92" s="4">
        <v>0</v>
      </c>
      <c r="MF92" s="4">
        <v>0</v>
      </c>
      <c r="MG92" s="4">
        <v>0</v>
      </c>
      <c r="MH92" s="4">
        <v>5.4</v>
      </c>
      <c r="MI92" s="4">
        <v>0</v>
      </c>
      <c r="MJ92" s="4">
        <v>10.89</v>
      </c>
      <c r="MK92" s="4">
        <v>0</v>
      </c>
      <c r="ML92" s="4">
        <v>0</v>
      </c>
      <c r="MM92" s="4">
        <v>0</v>
      </c>
      <c r="MN92" s="4">
        <v>0</v>
      </c>
      <c r="MO92" s="4">
        <v>83.92</v>
      </c>
      <c r="MP92" s="4"/>
      <c r="MQ92" s="4" t="s">
        <v>2</v>
      </c>
      <c r="MR92" s="4" t="s">
        <v>91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1.62</v>
      </c>
      <c r="MY92" s="4">
        <v>0</v>
      </c>
      <c r="MZ92" s="4">
        <v>3.26</v>
      </c>
      <c r="NA92" s="4">
        <v>0</v>
      </c>
      <c r="NB92" s="4">
        <v>0</v>
      </c>
      <c r="NC92" s="4">
        <v>0</v>
      </c>
      <c r="ND92" s="4">
        <v>0</v>
      </c>
      <c r="NE92" s="4">
        <v>4.88</v>
      </c>
      <c r="NF92" s="4"/>
      <c r="NG92" s="4" t="s">
        <v>2</v>
      </c>
      <c r="NH92" s="4" t="s">
        <v>91</v>
      </c>
      <c r="NI92" s="4">
        <v>0</v>
      </c>
      <c r="NJ92" s="4">
        <v>0</v>
      </c>
      <c r="NK92" s="4">
        <v>0</v>
      </c>
      <c r="NL92" s="4">
        <v>39.86</v>
      </c>
      <c r="NM92" s="4">
        <v>0</v>
      </c>
      <c r="NN92" s="4">
        <v>0</v>
      </c>
      <c r="NO92" s="4">
        <v>0</v>
      </c>
      <c r="NP92" s="4">
        <v>0</v>
      </c>
      <c r="NQ92" s="4">
        <v>0</v>
      </c>
      <c r="NR92" s="4">
        <v>0</v>
      </c>
      <c r="NS92" s="4">
        <v>0</v>
      </c>
      <c r="NT92" s="4">
        <v>0</v>
      </c>
      <c r="NU92" s="4">
        <v>39.86</v>
      </c>
    </row>
    <row r="93" spans="2:385" x14ac:dyDescent="0.2">
      <c r="B93">
        <f t="shared" si="49"/>
        <v>83</v>
      </c>
      <c r="C93" s="4" t="s">
        <v>2</v>
      </c>
      <c r="D93" s="4" t="s">
        <v>92</v>
      </c>
      <c r="E93" s="4" t="s">
        <v>2</v>
      </c>
      <c r="F93" s="4" t="s">
        <v>2</v>
      </c>
      <c r="G93" s="4" t="s">
        <v>2</v>
      </c>
      <c r="H93" s="4" t="s">
        <v>2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 t="s">
        <v>2</v>
      </c>
      <c r="Q93" s="4" t="s">
        <v>2</v>
      </c>
      <c r="R93" s="4"/>
      <c r="S93" s="4" t="s">
        <v>2</v>
      </c>
      <c r="T93" s="4" t="s">
        <v>92</v>
      </c>
      <c r="U93" s="4" t="s">
        <v>2</v>
      </c>
      <c r="V93" s="4" t="s">
        <v>2</v>
      </c>
      <c r="W93" s="4" t="s">
        <v>2</v>
      </c>
      <c r="X93" s="4" t="s">
        <v>2</v>
      </c>
      <c r="Y93" s="4" t="s">
        <v>2</v>
      </c>
      <c r="Z93" s="4" t="s">
        <v>2</v>
      </c>
      <c r="AA93" s="4" t="s">
        <v>2</v>
      </c>
      <c r="AB93" s="4" t="s">
        <v>2</v>
      </c>
      <c r="AC93" s="4" t="s">
        <v>2</v>
      </c>
      <c r="AD93" s="4" t="s">
        <v>2</v>
      </c>
      <c r="AE93" s="4" t="s">
        <v>2</v>
      </c>
      <c r="AF93" s="4" t="s">
        <v>2</v>
      </c>
      <c r="AG93" s="4" t="s">
        <v>2</v>
      </c>
      <c r="AH93" s="4"/>
      <c r="AI93" s="4" t="s">
        <v>2</v>
      </c>
      <c r="AJ93" s="4" t="s">
        <v>92</v>
      </c>
      <c r="AK93" s="4" t="s">
        <v>2</v>
      </c>
      <c r="AL93" s="4" t="s">
        <v>2</v>
      </c>
      <c r="AM93" s="4" t="s">
        <v>2</v>
      </c>
      <c r="AN93" s="4" t="s">
        <v>2</v>
      </c>
      <c r="AO93" s="4" t="s">
        <v>2</v>
      </c>
      <c r="AP93" s="4" t="s">
        <v>2</v>
      </c>
      <c r="AQ93" s="4" t="s">
        <v>2</v>
      </c>
      <c r="AR93" s="4" t="s">
        <v>2</v>
      </c>
      <c r="AS93" s="4" t="s">
        <v>2</v>
      </c>
      <c r="AT93" s="4" t="s">
        <v>2</v>
      </c>
      <c r="AU93" s="4" t="s">
        <v>2</v>
      </c>
      <c r="AV93" s="4" t="s">
        <v>2</v>
      </c>
      <c r="AW93" s="4" t="s">
        <v>2</v>
      </c>
      <c r="AX93" s="4"/>
      <c r="AY93" s="4" t="s">
        <v>2</v>
      </c>
      <c r="AZ93" s="4" t="s">
        <v>92</v>
      </c>
      <c r="BA93" s="4" t="s">
        <v>2</v>
      </c>
      <c r="BB93" s="4" t="s">
        <v>2</v>
      </c>
      <c r="BC93" s="4" t="s">
        <v>2</v>
      </c>
      <c r="BD93" s="4" t="s">
        <v>2</v>
      </c>
      <c r="BE93" s="4" t="s">
        <v>2</v>
      </c>
      <c r="BF93" s="4" t="s">
        <v>2</v>
      </c>
      <c r="BG93" s="4" t="s">
        <v>2</v>
      </c>
      <c r="BH93" s="4" t="s">
        <v>2</v>
      </c>
      <c r="BI93" s="4" t="s">
        <v>2</v>
      </c>
      <c r="BJ93" s="4" t="s">
        <v>2</v>
      </c>
      <c r="BK93" s="4" t="s">
        <v>2</v>
      </c>
      <c r="BL93" s="4" t="s">
        <v>2</v>
      </c>
      <c r="BM93" s="4" t="s">
        <v>2</v>
      </c>
      <c r="BN93" s="4"/>
      <c r="BO93" s="4" t="s">
        <v>2</v>
      </c>
      <c r="BP93" s="4" t="s">
        <v>92</v>
      </c>
      <c r="BQ93" s="4" t="s">
        <v>2</v>
      </c>
      <c r="BR93" s="4" t="s">
        <v>2</v>
      </c>
      <c r="BS93" s="4" t="s">
        <v>2</v>
      </c>
      <c r="BT93" s="4" t="s">
        <v>2</v>
      </c>
      <c r="BU93" s="4" t="s">
        <v>2</v>
      </c>
      <c r="BV93" s="4" t="s">
        <v>2</v>
      </c>
      <c r="BW93" s="4" t="s">
        <v>2</v>
      </c>
      <c r="BX93" s="4" t="s">
        <v>2</v>
      </c>
      <c r="BY93" s="4" t="s">
        <v>2</v>
      </c>
      <c r="BZ93" s="4" t="s">
        <v>2</v>
      </c>
      <c r="CA93" s="4" t="s">
        <v>2</v>
      </c>
      <c r="CB93" s="4" t="s">
        <v>2</v>
      </c>
      <c r="CC93" s="4" t="s">
        <v>2</v>
      </c>
      <c r="CD93" s="4"/>
      <c r="CE93" s="4" t="s">
        <v>2</v>
      </c>
      <c r="CF93" s="4" t="s">
        <v>92</v>
      </c>
      <c r="CG93" s="4" t="s">
        <v>2</v>
      </c>
      <c r="CH93" s="4" t="s">
        <v>2</v>
      </c>
      <c r="CI93" s="4" t="s">
        <v>2</v>
      </c>
      <c r="CJ93" s="4" t="s">
        <v>2</v>
      </c>
      <c r="CK93" s="4" t="s">
        <v>2</v>
      </c>
      <c r="CL93" s="4" t="s">
        <v>2</v>
      </c>
      <c r="CM93" s="4" t="s">
        <v>2</v>
      </c>
      <c r="CN93" s="4" t="s">
        <v>2</v>
      </c>
      <c r="CO93" s="4" t="s">
        <v>2</v>
      </c>
      <c r="CP93" s="4" t="s">
        <v>2</v>
      </c>
      <c r="CQ93" s="4" t="s">
        <v>2</v>
      </c>
      <c r="CR93" s="4" t="s">
        <v>2</v>
      </c>
      <c r="CS93" s="4" t="s">
        <v>2</v>
      </c>
      <c r="CT93" s="4"/>
      <c r="CU93" s="4" t="s">
        <v>2</v>
      </c>
      <c r="CV93" s="4" t="s">
        <v>92</v>
      </c>
      <c r="CW93" s="4" t="s">
        <v>2</v>
      </c>
      <c r="CX93" s="4" t="s">
        <v>2</v>
      </c>
      <c r="CY93" s="4" t="s">
        <v>2</v>
      </c>
      <c r="CZ93" s="4" t="s">
        <v>2</v>
      </c>
      <c r="DA93" s="4" t="s">
        <v>2</v>
      </c>
      <c r="DB93" s="4" t="s">
        <v>2</v>
      </c>
      <c r="DC93" s="4" t="s">
        <v>2</v>
      </c>
      <c r="DD93" s="4" t="s">
        <v>2</v>
      </c>
      <c r="DE93" s="4" t="s">
        <v>2</v>
      </c>
      <c r="DF93" s="4" t="s">
        <v>2</v>
      </c>
      <c r="DG93" s="4" t="s">
        <v>2</v>
      </c>
      <c r="DH93" s="4" t="s">
        <v>2</v>
      </c>
      <c r="DI93" s="4" t="s">
        <v>2</v>
      </c>
      <c r="DJ93" s="4"/>
      <c r="DK93" s="4" t="s">
        <v>2</v>
      </c>
      <c r="DL93" s="4" t="s">
        <v>92</v>
      </c>
      <c r="DM93" s="4" t="s">
        <v>2</v>
      </c>
      <c r="DN93" s="4" t="s">
        <v>2</v>
      </c>
      <c r="DO93" s="4" t="s">
        <v>2</v>
      </c>
      <c r="DP93" s="4" t="s">
        <v>2</v>
      </c>
      <c r="DQ93" s="4" t="s">
        <v>2</v>
      </c>
      <c r="DR93" s="4" t="s">
        <v>2</v>
      </c>
      <c r="DS93" s="4" t="s">
        <v>2</v>
      </c>
      <c r="DT93" s="4" t="s">
        <v>2</v>
      </c>
      <c r="DU93" s="4" t="s">
        <v>2</v>
      </c>
      <c r="DV93" s="4" t="s">
        <v>2</v>
      </c>
      <c r="DW93" s="4" t="s">
        <v>2</v>
      </c>
      <c r="DX93" s="4" t="s">
        <v>2</v>
      </c>
      <c r="DY93" s="4" t="s">
        <v>2</v>
      </c>
      <c r="DZ93" s="4"/>
      <c r="EA93" s="4" t="s">
        <v>2</v>
      </c>
      <c r="EB93" s="4" t="s">
        <v>92</v>
      </c>
      <c r="EC93" s="4" t="s">
        <v>2</v>
      </c>
      <c r="ED93" s="4" t="s">
        <v>2</v>
      </c>
      <c r="EE93" s="4" t="s">
        <v>2</v>
      </c>
      <c r="EF93" s="4" t="s">
        <v>2</v>
      </c>
      <c r="EG93" s="4" t="s">
        <v>2</v>
      </c>
      <c r="EH93" s="4" t="s">
        <v>2</v>
      </c>
      <c r="EI93" s="4" t="s">
        <v>2</v>
      </c>
      <c r="EJ93" s="4" t="s">
        <v>2</v>
      </c>
      <c r="EK93" s="4" t="s">
        <v>2</v>
      </c>
      <c r="EL93" s="4" t="s">
        <v>2</v>
      </c>
      <c r="EM93" s="4" t="s">
        <v>2</v>
      </c>
      <c r="EN93" s="4" t="s">
        <v>2</v>
      </c>
      <c r="EO93" s="4" t="s">
        <v>2</v>
      </c>
      <c r="EP93" s="4"/>
      <c r="EQ93" s="4" t="s">
        <v>2</v>
      </c>
      <c r="ER93" s="4" t="s">
        <v>92</v>
      </c>
      <c r="ES93" s="4" t="s">
        <v>2</v>
      </c>
      <c r="ET93" s="4" t="s">
        <v>2</v>
      </c>
      <c r="EU93" s="4" t="s">
        <v>2</v>
      </c>
      <c r="EV93" s="4" t="s">
        <v>2</v>
      </c>
      <c r="EW93" s="4" t="s">
        <v>2</v>
      </c>
      <c r="EX93" s="4" t="s">
        <v>2</v>
      </c>
      <c r="EY93" s="4" t="s">
        <v>2</v>
      </c>
      <c r="EZ93" s="4" t="s">
        <v>2</v>
      </c>
      <c r="FA93" s="4" t="s">
        <v>2</v>
      </c>
      <c r="FB93" s="4" t="s">
        <v>2</v>
      </c>
      <c r="FC93" s="4" t="s">
        <v>2</v>
      </c>
      <c r="FD93" s="4" t="s">
        <v>2</v>
      </c>
      <c r="FE93" s="4" t="s">
        <v>2</v>
      </c>
      <c r="FF93" s="4"/>
      <c r="FG93" s="4" t="s">
        <v>2</v>
      </c>
      <c r="FH93" s="4" t="s">
        <v>92</v>
      </c>
      <c r="FI93" s="4" t="s">
        <v>2</v>
      </c>
      <c r="FJ93" s="4" t="s">
        <v>2</v>
      </c>
      <c r="FK93" s="4" t="s">
        <v>2</v>
      </c>
      <c r="FL93" s="4" t="s">
        <v>2</v>
      </c>
      <c r="FM93" s="4" t="s">
        <v>2</v>
      </c>
      <c r="FN93" s="4" t="s">
        <v>2</v>
      </c>
      <c r="FO93" s="4" t="s">
        <v>2</v>
      </c>
      <c r="FP93" s="4" t="s">
        <v>2</v>
      </c>
      <c r="FQ93" s="4" t="s">
        <v>2</v>
      </c>
      <c r="FR93" s="4" t="s">
        <v>2</v>
      </c>
      <c r="FS93" s="4" t="s">
        <v>2</v>
      </c>
      <c r="FT93" s="4" t="s">
        <v>2</v>
      </c>
      <c r="FU93" s="4" t="s">
        <v>2</v>
      </c>
      <c r="FV93" s="4"/>
      <c r="FW93" s="4" t="s">
        <v>2</v>
      </c>
      <c r="FX93" s="4" t="s">
        <v>92</v>
      </c>
      <c r="FY93" s="4" t="s">
        <v>2</v>
      </c>
      <c r="FZ93" s="4" t="s">
        <v>2</v>
      </c>
      <c r="GA93" s="4" t="s">
        <v>2</v>
      </c>
      <c r="GB93" s="4" t="s">
        <v>2</v>
      </c>
      <c r="GC93" s="4" t="s">
        <v>2</v>
      </c>
      <c r="GD93" s="4" t="s">
        <v>2</v>
      </c>
      <c r="GE93" s="4" t="s">
        <v>2</v>
      </c>
      <c r="GF93" s="4" t="s">
        <v>2</v>
      </c>
      <c r="GG93" s="4" t="s">
        <v>2</v>
      </c>
      <c r="GH93" s="4" t="s">
        <v>2</v>
      </c>
      <c r="GI93" s="4" t="s">
        <v>2</v>
      </c>
      <c r="GJ93" s="4" t="s">
        <v>2</v>
      </c>
      <c r="GK93" s="4" t="s">
        <v>2</v>
      </c>
      <c r="GL93" s="4"/>
      <c r="GM93" s="4" t="s">
        <v>2</v>
      </c>
      <c r="GN93" s="4" t="s">
        <v>92</v>
      </c>
      <c r="GO93" s="4" t="s">
        <v>2</v>
      </c>
      <c r="GP93" s="4" t="s">
        <v>2</v>
      </c>
      <c r="GQ93" s="4" t="s">
        <v>2</v>
      </c>
      <c r="GR93" s="4" t="s">
        <v>2</v>
      </c>
      <c r="GS93" s="4" t="s">
        <v>2</v>
      </c>
      <c r="GT93" s="4" t="s">
        <v>2</v>
      </c>
      <c r="GU93" s="4" t="s">
        <v>2</v>
      </c>
      <c r="GV93" s="4" t="s">
        <v>2</v>
      </c>
      <c r="GW93" s="4" t="s">
        <v>2</v>
      </c>
      <c r="GX93" s="4" t="s">
        <v>2</v>
      </c>
      <c r="GY93" s="4" t="s">
        <v>2</v>
      </c>
      <c r="GZ93" s="4" t="s">
        <v>2</v>
      </c>
      <c r="HA93" s="4" t="s">
        <v>2</v>
      </c>
      <c r="HB93" s="4"/>
      <c r="HC93" s="4" t="s">
        <v>2</v>
      </c>
      <c r="HD93" s="4" t="s">
        <v>92</v>
      </c>
      <c r="HE93" s="4" t="s">
        <v>2</v>
      </c>
      <c r="HF93" s="4" t="s">
        <v>2</v>
      </c>
      <c r="HG93" s="4" t="s">
        <v>2</v>
      </c>
      <c r="HH93" s="4" t="s">
        <v>2</v>
      </c>
      <c r="HI93" s="4" t="s">
        <v>2</v>
      </c>
      <c r="HJ93" s="4" t="s">
        <v>2</v>
      </c>
      <c r="HK93" s="4" t="s">
        <v>2</v>
      </c>
      <c r="HL93" s="4" t="s">
        <v>2</v>
      </c>
      <c r="HM93" s="4" t="s">
        <v>2</v>
      </c>
      <c r="HN93" s="4" t="s">
        <v>2</v>
      </c>
      <c r="HO93" s="4" t="s">
        <v>2</v>
      </c>
      <c r="HP93" s="4" t="s">
        <v>2</v>
      </c>
      <c r="HQ93" s="4" t="s">
        <v>2</v>
      </c>
      <c r="HR93" s="4"/>
      <c r="HS93" s="4" t="s">
        <v>2</v>
      </c>
      <c r="HT93" s="4" t="s">
        <v>92</v>
      </c>
      <c r="HU93" s="4" t="s">
        <v>2</v>
      </c>
      <c r="HV93" s="4" t="s">
        <v>2</v>
      </c>
      <c r="HW93" s="4" t="s">
        <v>2</v>
      </c>
      <c r="HX93" s="4" t="s">
        <v>2</v>
      </c>
      <c r="HY93" s="4" t="s">
        <v>2</v>
      </c>
      <c r="HZ93" s="4" t="s">
        <v>2</v>
      </c>
      <c r="IA93" s="4" t="s">
        <v>2</v>
      </c>
      <c r="IB93" s="4" t="s">
        <v>2</v>
      </c>
      <c r="IC93" s="4" t="s">
        <v>2</v>
      </c>
      <c r="ID93" s="4" t="s">
        <v>2</v>
      </c>
      <c r="IE93" s="4" t="s">
        <v>2</v>
      </c>
      <c r="IF93" s="4" t="s">
        <v>2</v>
      </c>
      <c r="IG93" s="4" t="s">
        <v>2</v>
      </c>
      <c r="IH93" s="4"/>
      <c r="II93" s="4" t="s">
        <v>2</v>
      </c>
      <c r="IJ93" s="4" t="s">
        <v>92</v>
      </c>
      <c r="IK93" s="4" t="s">
        <v>2</v>
      </c>
      <c r="IL93" s="4" t="s">
        <v>2</v>
      </c>
      <c r="IM93" s="4" t="s">
        <v>2</v>
      </c>
      <c r="IN93" s="4" t="s">
        <v>2</v>
      </c>
      <c r="IO93" s="4" t="s">
        <v>2</v>
      </c>
      <c r="IP93" s="4" t="s">
        <v>2</v>
      </c>
      <c r="IQ93" s="4" t="s">
        <v>2</v>
      </c>
      <c r="IR93" s="4" t="s">
        <v>2</v>
      </c>
      <c r="IS93" s="4" t="s">
        <v>2</v>
      </c>
      <c r="IT93" s="4" t="s">
        <v>2</v>
      </c>
      <c r="IU93" s="4" t="s">
        <v>2</v>
      </c>
      <c r="IV93" s="4" t="s">
        <v>2</v>
      </c>
      <c r="IW93" s="4" t="s">
        <v>2</v>
      </c>
      <c r="IX93" s="4"/>
      <c r="IY93" s="4" t="s">
        <v>2</v>
      </c>
      <c r="IZ93" s="4" t="s">
        <v>92</v>
      </c>
      <c r="JA93" s="4" t="s">
        <v>2</v>
      </c>
      <c r="JB93" s="4" t="s">
        <v>2</v>
      </c>
      <c r="JC93" s="4" t="s">
        <v>2</v>
      </c>
      <c r="JD93" s="4" t="s">
        <v>2</v>
      </c>
      <c r="JE93" s="4" t="s">
        <v>2</v>
      </c>
      <c r="JF93" s="4" t="s">
        <v>2</v>
      </c>
      <c r="JG93" s="4" t="s">
        <v>2</v>
      </c>
      <c r="JH93" s="4" t="s">
        <v>2</v>
      </c>
      <c r="JI93" s="4" t="s">
        <v>2</v>
      </c>
      <c r="JJ93" s="4" t="s">
        <v>2</v>
      </c>
      <c r="JK93" s="4" t="s">
        <v>2</v>
      </c>
      <c r="JL93" s="4" t="s">
        <v>2</v>
      </c>
      <c r="JM93" s="4" t="s">
        <v>2</v>
      </c>
      <c r="JN93" s="4"/>
      <c r="JO93" s="4" t="s">
        <v>2</v>
      </c>
      <c r="JP93" s="4" t="s">
        <v>92</v>
      </c>
      <c r="JQ93" s="4" t="s">
        <v>2</v>
      </c>
      <c r="JR93" s="4" t="s">
        <v>2</v>
      </c>
      <c r="JS93" s="4" t="s">
        <v>2</v>
      </c>
      <c r="JT93" s="4" t="s">
        <v>2</v>
      </c>
      <c r="JU93" s="4" t="s">
        <v>2</v>
      </c>
      <c r="JV93" s="4" t="s">
        <v>2</v>
      </c>
      <c r="JW93" s="4" t="s">
        <v>2</v>
      </c>
      <c r="JX93" s="4" t="s">
        <v>2</v>
      </c>
      <c r="JY93" s="4" t="s">
        <v>2</v>
      </c>
      <c r="JZ93" s="4" t="s">
        <v>2</v>
      </c>
      <c r="KA93" s="4" t="s">
        <v>2</v>
      </c>
      <c r="KB93" s="4" t="s">
        <v>2</v>
      </c>
      <c r="KC93" s="4" t="s">
        <v>2</v>
      </c>
      <c r="KD93" s="4"/>
      <c r="KE93" s="4" t="s">
        <v>2</v>
      </c>
      <c r="KF93" s="4" t="s">
        <v>92</v>
      </c>
      <c r="KG93" s="4" t="s">
        <v>2</v>
      </c>
      <c r="KH93" s="4" t="s">
        <v>2</v>
      </c>
      <c r="KI93" s="4" t="s">
        <v>2</v>
      </c>
      <c r="KJ93" s="4" t="s">
        <v>2</v>
      </c>
      <c r="KK93" s="4" t="s">
        <v>2</v>
      </c>
      <c r="KL93" s="4" t="s">
        <v>2</v>
      </c>
      <c r="KM93" s="4" t="s">
        <v>2</v>
      </c>
      <c r="KN93" s="4" t="s">
        <v>2</v>
      </c>
      <c r="KO93" s="4" t="s">
        <v>2</v>
      </c>
      <c r="KP93" s="4" t="s">
        <v>2</v>
      </c>
      <c r="KQ93" s="4" t="s">
        <v>2</v>
      </c>
      <c r="KR93" s="4" t="s">
        <v>2</v>
      </c>
      <c r="KS93" s="4" t="s">
        <v>2</v>
      </c>
      <c r="KT93" s="4"/>
      <c r="KU93" s="4" t="s">
        <v>2</v>
      </c>
      <c r="KV93" s="4" t="s">
        <v>92</v>
      </c>
      <c r="KW93" s="4" t="s">
        <v>2</v>
      </c>
      <c r="KX93" s="4" t="s">
        <v>2</v>
      </c>
      <c r="KY93" s="4" t="s">
        <v>2</v>
      </c>
      <c r="KZ93" s="4" t="s">
        <v>2</v>
      </c>
      <c r="LA93" s="4" t="s">
        <v>2</v>
      </c>
      <c r="LB93" s="4" t="s">
        <v>2</v>
      </c>
      <c r="LC93" s="4" t="s">
        <v>2</v>
      </c>
      <c r="LD93" s="4" t="s">
        <v>2</v>
      </c>
      <c r="LE93" s="4" t="s">
        <v>2</v>
      </c>
      <c r="LF93" s="4" t="s">
        <v>2</v>
      </c>
      <c r="LG93" s="4" t="s">
        <v>2</v>
      </c>
      <c r="LH93" s="4" t="s">
        <v>2</v>
      </c>
      <c r="LI93" s="4" t="s">
        <v>2</v>
      </c>
      <c r="LJ93" s="4"/>
      <c r="LK93" s="4" t="s">
        <v>2</v>
      </c>
      <c r="LL93" s="4" t="s">
        <v>92</v>
      </c>
      <c r="LM93" s="4" t="s">
        <v>2</v>
      </c>
      <c r="LN93" s="4" t="s">
        <v>2</v>
      </c>
      <c r="LO93" s="4" t="s">
        <v>2</v>
      </c>
      <c r="LP93" s="4" t="s">
        <v>2</v>
      </c>
      <c r="LQ93" s="4" t="s">
        <v>2</v>
      </c>
      <c r="LR93" s="4" t="s">
        <v>2</v>
      </c>
      <c r="LS93" s="4" t="s">
        <v>2</v>
      </c>
      <c r="LT93" s="4" t="s">
        <v>2</v>
      </c>
      <c r="LU93" s="4" t="s">
        <v>2</v>
      </c>
      <c r="LV93" s="4" t="s">
        <v>2</v>
      </c>
      <c r="LW93" s="4" t="s">
        <v>2</v>
      </c>
      <c r="LX93" s="4" t="s">
        <v>2</v>
      </c>
      <c r="LY93" s="4" t="s">
        <v>2</v>
      </c>
      <c r="LZ93" s="4"/>
      <c r="MA93" s="4" t="s">
        <v>2</v>
      </c>
      <c r="MB93" s="4" t="s">
        <v>92</v>
      </c>
      <c r="MC93" s="4" t="s">
        <v>2</v>
      </c>
      <c r="MD93" s="4" t="s">
        <v>2</v>
      </c>
      <c r="ME93" s="4" t="s">
        <v>2</v>
      </c>
      <c r="MF93" s="4" t="s">
        <v>2</v>
      </c>
      <c r="MG93" s="4" t="s">
        <v>2</v>
      </c>
      <c r="MH93" s="4" t="s">
        <v>2</v>
      </c>
      <c r="MI93" s="4" t="s">
        <v>2</v>
      </c>
      <c r="MJ93" s="4" t="s">
        <v>2</v>
      </c>
      <c r="MK93" s="4" t="s">
        <v>2</v>
      </c>
      <c r="ML93" s="4" t="s">
        <v>2</v>
      </c>
      <c r="MM93" s="4" t="s">
        <v>2</v>
      </c>
      <c r="MN93" s="4" t="s">
        <v>2</v>
      </c>
      <c r="MO93" s="4" t="s">
        <v>2</v>
      </c>
      <c r="MP93" s="4"/>
      <c r="MQ93" s="4" t="s">
        <v>2</v>
      </c>
      <c r="MR93" s="4" t="s">
        <v>92</v>
      </c>
      <c r="MS93" s="4" t="s">
        <v>2</v>
      </c>
      <c r="MT93" s="4" t="s">
        <v>2</v>
      </c>
      <c r="MU93" s="4" t="s">
        <v>2</v>
      </c>
      <c r="MV93" s="4" t="s">
        <v>2</v>
      </c>
      <c r="MW93" s="4" t="s">
        <v>2</v>
      </c>
      <c r="MX93" s="4" t="s">
        <v>2</v>
      </c>
      <c r="MY93" s="4" t="s">
        <v>2</v>
      </c>
      <c r="MZ93" s="4" t="s">
        <v>2</v>
      </c>
      <c r="NA93" s="4" t="s">
        <v>2</v>
      </c>
      <c r="NB93" s="4" t="s">
        <v>2</v>
      </c>
      <c r="NC93" s="4" t="s">
        <v>2</v>
      </c>
      <c r="ND93" s="4" t="s">
        <v>2</v>
      </c>
      <c r="NE93" s="4" t="s">
        <v>2</v>
      </c>
      <c r="NF93" s="4"/>
      <c r="NG93" s="4" t="s">
        <v>2</v>
      </c>
      <c r="NH93" s="4" t="s">
        <v>92</v>
      </c>
      <c r="NI93" s="4" t="s">
        <v>2</v>
      </c>
      <c r="NJ93" s="4" t="s">
        <v>2</v>
      </c>
      <c r="NK93" s="4" t="s">
        <v>2</v>
      </c>
      <c r="NL93" s="4" t="s">
        <v>2</v>
      </c>
      <c r="NM93" s="4" t="s">
        <v>2</v>
      </c>
      <c r="NN93" s="4" t="s">
        <v>2</v>
      </c>
      <c r="NO93" s="4" t="s">
        <v>2</v>
      </c>
      <c r="NP93" s="4" t="s">
        <v>2</v>
      </c>
      <c r="NQ93" s="4" t="s">
        <v>2</v>
      </c>
      <c r="NR93" s="4" t="s">
        <v>2</v>
      </c>
      <c r="NS93" s="4" t="s">
        <v>2</v>
      </c>
      <c r="NT93" s="4" t="s">
        <v>2</v>
      </c>
      <c r="NU93" s="4" t="s">
        <v>2</v>
      </c>
    </row>
    <row r="94" spans="2:385" x14ac:dyDescent="0.2">
      <c r="B94">
        <f t="shared" si="49"/>
        <v>84</v>
      </c>
      <c r="C94" s="4">
        <v>6171</v>
      </c>
      <c r="D94" s="4" t="s">
        <v>93</v>
      </c>
      <c r="E94" s="4">
        <v>405.97</v>
      </c>
      <c r="F94" s="4">
        <v>300.2</v>
      </c>
      <c r="G94" s="4">
        <v>489.17</v>
      </c>
      <c r="H94" s="4">
        <v>1425.98</v>
      </c>
      <c r="I94" s="4">
        <v>0</v>
      </c>
      <c r="J94" s="4">
        <v>70.08</v>
      </c>
      <c r="K94" s="4">
        <v>84.96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2776.36</v>
      </c>
      <c r="R94" s="4"/>
      <c r="S94" s="4">
        <v>6171</v>
      </c>
      <c r="T94" s="4" t="s">
        <v>93</v>
      </c>
      <c r="U94" s="4">
        <v>714.5</v>
      </c>
      <c r="V94" s="4">
        <v>705.09</v>
      </c>
      <c r="W94" s="4">
        <v>1291.68</v>
      </c>
      <c r="X94" s="4">
        <v>0</v>
      </c>
      <c r="Y94" s="4">
        <v>478.6</v>
      </c>
      <c r="Z94" s="4">
        <v>395.4</v>
      </c>
      <c r="AA94" s="4">
        <v>256.62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3841.89</v>
      </c>
      <c r="AH94" s="4"/>
      <c r="AI94" s="4">
        <v>6171</v>
      </c>
      <c r="AJ94" s="4" t="s">
        <v>93</v>
      </c>
      <c r="AK94" s="4">
        <v>65.5</v>
      </c>
      <c r="AL94" s="4">
        <v>343.56</v>
      </c>
      <c r="AM94" s="4">
        <v>403.61</v>
      </c>
      <c r="AN94" s="4">
        <v>0</v>
      </c>
      <c r="AO94" s="4">
        <v>48.07</v>
      </c>
      <c r="AP94" s="4">
        <v>0</v>
      </c>
      <c r="AQ94" s="4">
        <v>212.15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1072.8900000000001</v>
      </c>
      <c r="AX94" s="4"/>
      <c r="AY94" s="4">
        <v>6171</v>
      </c>
      <c r="AZ94" s="4" t="s">
        <v>93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/>
      <c r="BO94" s="4">
        <v>6171</v>
      </c>
      <c r="BP94" s="4" t="s">
        <v>93</v>
      </c>
      <c r="BQ94" s="4">
        <v>663.19</v>
      </c>
      <c r="BR94" s="4">
        <v>725.94</v>
      </c>
      <c r="BS94" s="4">
        <v>1234.83</v>
      </c>
      <c r="BT94" s="4">
        <v>0</v>
      </c>
      <c r="BU94" s="4">
        <v>375.3</v>
      </c>
      <c r="BV94" s="4">
        <v>181.11</v>
      </c>
      <c r="BW94" s="4">
        <v>173.78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3354.15</v>
      </c>
      <c r="CD94" s="4"/>
      <c r="CE94" s="4">
        <v>6171</v>
      </c>
      <c r="CF94" s="4" t="s">
        <v>93</v>
      </c>
      <c r="CG94" s="4">
        <v>526.04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526.04</v>
      </c>
      <c r="CT94" s="4"/>
      <c r="CU94" s="4">
        <v>6171</v>
      </c>
      <c r="CV94" s="4" t="s">
        <v>93</v>
      </c>
      <c r="CW94" s="4">
        <v>0</v>
      </c>
      <c r="CX94" s="4">
        <v>0</v>
      </c>
      <c r="CY94" s="4">
        <v>40.630000000000003</v>
      </c>
      <c r="CZ94" s="4">
        <v>0</v>
      </c>
      <c r="DA94" s="4">
        <v>17.43</v>
      </c>
      <c r="DB94" s="4">
        <v>4.6500000000000004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62.71</v>
      </c>
      <c r="DJ94" s="4"/>
      <c r="DK94" s="4">
        <v>6171</v>
      </c>
      <c r="DL94" s="4" t="s">
        <v>93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223.88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223.88</v>
      </c>
      <c r="DZ94" s="4"/>
      <c r="EA94" s="4">
        <v>6171</v>
      </c>
      <c r="EB94" s="4" t="s">
        <v>93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/>
      <c r="EQ94" s="4">
        <v>6171</v>
      </c>
      <c r="ER94" s="4" t="s">
        <v>93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/>
      <c r="FG94" s="4">
        <v>6171</v>
      </c>
      <c r="FH94" s="4" t="s">
        <v>93</v>
      </c>
      <c r="FI94" s="4">
        <v>0</v>
      </c>
      <c r="FJ94" s="4">
        <v>0</v>
      </c>
      <c r="FK94" s="4">
        <v>0</v>
      </c>
      <c r="FL94" s="4">
        <v>305.69</v>
      </c>
      <c r="FM94" s="4">
        <v>0</v>
      </c>
      <c r="FN94" s="4">
        <v>110.13</v>
      </c>
      <c r="FO94" s="4">
        <v>35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450.82</v>
      </c>
      <c r="FV94" s="4"/>
      <c r="FW94" s="4">
        <v>6171</v>
      </c>
      <c r="FX94" s="4" t="s">
        <v>93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/>
      <c r="GM94" s="4">
        <v>6171</v>
      </c>
      <c r="GN94" s="4" t="s">
        <v>93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/>
      <c r="HC94" s="4">
        <v>6171</v>
      </c>
      <c r="HD94" s="4" t="s">
        <v>93</v>
      </c>
      <c r="HE94" s="4">
        <v>0</v>
      </c>
      <c r="HF94" s="4">
        <v>0</v>
      </c>
      <c r="HG94" s="4">
        <v>0</v>
      </c>
      <c r="HH94" s="4">
        <v>105.8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105.8</v>
      </c>
      <c r="HR94" s="4"/>
      <c r="HS94" s="4">
        <v>6171</v>
      </c>
      <c r="HT94" s="4" t="s">
        <v>93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/>
      <c r="II94" s="4">
        <v>6171</v>
      </c>
      <c r="IJ94" s="4" t="s">
        <v>93</v>
      </c>
      <c r="IK94" s="4">
        <v>0</v>
      </c>
      <c r="IL94" s="4">
        <v>0</v>
      </c>
      <c r="IM94" s="4">
        <v>0</v>
      </c>
      <c r="IN94" s="4">
        <v>0</v>
      </c>
      <c r="IO94" s="4">
        <v>0</v>
      </c>
      <c r="IP94" s="4">
        <v>0</v>
      </c>
      <c r="IQ94" s="4">
        <v>0</v>
      </c>
      <c r="IR94" s="4">
        <v>0</v>
      </c>
      <c r="IS94" s="4">
        <v>0</v>
      </c>
      <c r="IT94" s="4">
        <v>0</v>
      </c>
      <c r="IU94" s="4">
        <v>0</v>
      </c>
      <c r="IV94" s="4">
        <v>0</v>
      </c>
      <c r="IW94" s="4">
        <v>0</v>
      </c>
      <c r="IX94" s="4"/>
      <c r="IY94" s="4">
        <v>6171</v>
      </c>
      <c r="IZ94" s="4" t="s">
        <v>93</v>
      </c>
      <c r="JA94" s="4">
        <v>0</v>
      </c>
      <c r="JB94" s="4">
        <v>0</v>
      </c>
      <c r="JC94" s="4">
        <v>-45.78</v>
      </c>
      <c r="JD94" s="4">
        <v>0</v>
      </c>
      <c r="JE94" s="4">
        <v>0</v>
      </c>
      <c r="JF94" s="4">
        <v>0</v>
      </c>
      <c r="JG94" s="4">
        <v>0</v>
      </c>
      <c r="JH94" s="4">
        <v>0</v>
      </c>
      <c r="JI94" s="4">
        <v>0</v>
      </c>
      <c r="JJ94" s="4">
        <v>0</v>
      </c>
      <c r="JK94" s="4">
        <v>0</v>
      </c>
      <c r="JL94" s="4">
        <v>0</v>
      </c>
      <c r="JM94" s="4">
        <v>-45.78</v>
      </c>
      <c r="JN94" s="4"/>
      <c r="JO94" s="4">
        <v>6171</v>
      </c>
      <c r="JP94" s="4" t="s">
        <v>93</v>
      </c>
      <c r="JQ94" s="4">
        <v>48.04</v>
      </c>
      <c r="JR94" s="4">
        <v>0</v>
      </c>
      <c r="JS94" s="4">
        <v>123.65</v>
      </c>
      <c r="JT94" s="4">
        <v>0</v>
      </c>
      <c r="JU94" s="4">
        <v>0</v>
      </c>
      <c r="JV94" s="4">
        <v>64.010000000000005</v>
      </c>
      <c r="JW94" s="4">
        <v>0</v>
      </c>
      <c r="JX94" s="4">
        <v>21.99</v>
      </c>
      <c r="JY94" s="4">
        <v>0</v>
      </c>
      <c r="JZ94" s="4">
        <v>0</v>
      </c>
      <c r="KA94" s="4">
        <v>0</v>
      </c>
      <c r="KB94" s="4">
        <v>0</v>
      </c>
      <c r="KC94" s="4">
        <v>257.69</v>
      </c>
      <c r="KD94" s="4"/>
      <c r="KE94" s="4">
        <v>6171</v>
      </c>
      <c r="KF94" s="4" t="s">
        <v>93</v>
      </c>
      <c r="KG94" s="4">
        <v>310.13</v>
      </c>
      <c r="KH94" s="4">
        <v>0</v>
      </c>
      <c r="KI94" s="4">
        <v>296.20999999999998</v>
      </c>
      <c r="KJ94" s="4">
        <v>0</v>
      </c>
      <c r="KK94" s="4">
        <v>376.84</v>
      </c>
      <c r="KL94" s="4">
        <v>319.93</v>
      </c>
      <c r="KM94" s="4">
        <v>402.4</v>
      </c>
      <c r="KN94" s="4">
        <v>0</v>
      </c>
      <c r="KO94" s="4">
        <v>0</v>
      </c>
      <c r="KP94" s="4">
        <v>0</v>
      </c>
      <c r="KQ94" s="4">
        <v>0</v>
      </c>
      <c r="KR94" s="4">
        <v>0</v>
      </c>
      <c r="KS94" s="4">
        <v>1705.51</v>
      </c>
      <c r="KT94" s="4"/>
      <c r="KU94" s="4">
        <v>6171</v>
      </c>
      <c r="KV94" s="4" t="s">
        <v>93</v>
      </c>
      <c r="KW94" s="4">
        <v>0</v>
      </c>
      <c r="KX94" s="4">
        <v>0</v>
      </c>
      <c r="KY94" s="4">
        <v>0</v>
      </c>
      <c r="KZ94" s="4">
        <v>0</v>
      </c>
      <c r="LA94" s="4">
        <v>0</v>
      </c>
      <c r="LB94" s="4">
        <v>0</v>
      </c>
      <c r="LC94" s="4">
        <v>0</v>
      </c>
      <c r="LD94" s="4">
        <v>0</v>
      </c>
      <c r="LE94" s="4">
        <v>0</v>
      </c>
      <c r="LF94" s="4">
        <v>0</v>
      </c>
      <c r="LG94" s="4">
        <v>0</v>
      </c>
      <c r="LH94" s="4">
        <v>0</v>
      </c>
      <c r="LI94" s="4">
        <v>0</v>
      </c>
      <c r="LJ94" s="4"/>
      <c r="LK94" s="4">
        <v>6171</v>
      </c>
      <c r="LL94" s="4" t="s">
        <v>93</v>
      </c>
      <c r="LM94" s="4">
        <v>0</v>
      </c>
      <c r="LN94" s="4">
        <v>0</v>
      </c>
      <c r="LO94" s="4">
        <v>0</v>
      </c>
      <c r="LP94" s="4">
        <v>0</v>
      </c>
      <c r="LQ94" s="4">
        <v>0</v>
      </c>
      <c r="LR94" s="4">
        <v>0</v>
      </c>
      <c r="LS94" s="4">
        <v>0</v>
      </c>
      <c r="LT94" s="4">
        <v>0</v>
      </c>
      <c r="LU94" s="4">
        <v>0</v>
      </c>
      <c r="LV94" s="4">
        <v>0</v>
      </c>
      <c r="LW94" s="4">
        <v>0</v>
      </c>
      <c r="LX94" s="4">
        <v>0</v>
      </c>
      <c r="LY94" s="4">
        <v>0</v>
      </c>
      <c r="LZ94" s="4"/>
      <c r="MA94" s="4">
        <v>6171</v>
      </c>
      <c r="MB94" s="4" t="s">
        <v>93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/>
      <c r="MQ94" s="4">
        <v>6171</v>
      </c>
      <c r="MR94" s="4" t="s">
        <v>93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  <c r="ND94" s="4">
        <v>0</v>
      </c>
      <c r="NE94" s="4">
        <v>0</v>
      </c>
      <c r="NF94" s="4"/>
      <c r="NG94" s="4">
        <v>6171</v>
      </c>
      <c r="NH94" s="4" t="s">
        <v>93</v>
      </c>
      <c r="NI94" s="4">
        <v>0</v>
      </c>
      <c r="NJ94" s="4">
        <v>0</v>
      </c>
      <c r="NK94" s="4">
        <v>0</v>
      </c>
      <c r="NL94" s="4">
        <v>0</v>
      </c>
      <c r="NM94" s="4">
        <v>0</v>
      </c>
      <c r="NN94" s="4">
        <v>0</v>
      </c>
      <c r="NO94" s="4">
        <v>0</v>
      </c>
      <c r="NP94" s="4">
        <v>0</v>
      </c>
      <c r="NQ94" s="4">
        <v>0</v>
      </c>
      <c r="NR94" s="4">
        <v>0</v>
      </c>
      <c r="NS94" s="4">
        <v>0</v>
      </c>
      <c r="NT94" s="4">
        <v>0</v>
      </c>
      <c r="NU94" s="4">
        <v>0</v>
      </c>
    </row>
    <row r="95" spans="2:385" x14ac:dyDescent="0.2">
      <c r="B95">
        <f t="shared" si="49"/>
        <v>85</v>
      </c>
      <c r="C95" s="16" t="s">
        <v>450</v>
      </c>
      <c r="D95" s="4" t="s">
        <v>94</v>
      </c>
      <c r="E95" s="4">
        <v>1070</v>
      </c>
      <c r="F95" s="4">
        <v>0</v>
      </c>
      <c r="G95" s="4">
        <v>1350</v>
      </c>
      <c r="H95" s="4">
        <v>825</v>
      </c>
      <c r="I95" s="4">
        <v>0</v>
      </c>
      <c r="J95" s="4">
        <v>930</v>
      </c>
      <c r="K95" s="4">
        <v>465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4640</v>
      </c>
      <c r="R95" s="4"/>
      <c r="S95" s="16" t="s">
        <v>450</v>
      </c>
      <c r="T95" s="4" t="s">
        <v>94</v>
      </c>
      <c r="U95" s="4">
        <v>165</v>
      </c>
      <c r="V95" s="4">
        <v>165</v>
      </c>
      <c r="W95" s="4">
        <v>330</v>
      </c>
      <c r="X95" s="4">
        <v>0</v>
      </c>
      <c r="Y95" s="4">
        <v>165</v>
      </c>
      <c r="Z95" s="4">
        <v>165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990</v>
      </c>
      <c r="AH95" s="4"/>
      <c r="AI95" s="16" t="s">
        <v>450</v>
      </c>
      <c r="AJ95" s="4" t="s">
        <v>94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/>
      <c r="AY95" s="16" t="s">
        <v>450</v>
      </c>
      <c r="AZ95" s="4" t="s">
        <v>94</v>
      </c>
      <c r="BA95" s="4">
        <v>140</v>
      </c>
      <c r="BB95" s="4">
        <v>140</v>
      </c>
      <c r="BC95" s="4">
        <v>280</v>
      </c>
      <c r="BD95" s="4">
        <v>416.67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976.67</v>
      </c>
      <c r="BN95" s="4"/>
      <c r="BO95" s="16" t="s">
        <v>450</v>
      </c>
      <c r="BP95" s="4" t="s">
        <v>94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/>
      <c r="CE95" s="16" t="s">
        <v>450</v>
      </c>
      <c r="CF95" s="4" t="s">
        <v>94</v>
      </c>
      <c r="CG95" s="4">
        <v>230</v>
      </c>
      <c r="CH95" s="4">
        <v>20</v>
      </c>
      <c r="CI95" s="4">
        <v>160</v>
      </c>
      <c r="CJ95" s="4">
        <v>0</v>
      </c>
      <c r="CK95" s="4">
        <v>80</v>
      </c>
      <c r="CL95" s="4">
        <v>80</v>
      </c>
      <c r="CM95" s="4">
        <v>80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650</v>
      </c>
      <c r="CT95" s="4"/>
      <c r="CU95" s="16" t="s">
        <v>450</v>
      </c>
      <c r="CV95" s="4" t="s">
        <v>94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/>
      <c r="DK95" s="16" t="s">
        <v>450</v>
      </c>
      <c r="DL95" s="4" t="s">
        <v>94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/>
      <c r="EA95" s="16" t="s">
        <v>450</v>
      </c>
      <c r="EB95" s="4" t="s">
        <v>94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/>
      <c r="EQ95" s="16" t="s">
        <v>450</v>
      </c>
      <c r="ER95" s="4" t="s">
        <v>94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4">
        <v>0</v>
      </c>
      <c r="FD95" s="4">
        <v>0</v>
      </c>
      <c r="FE95" s="4">
        <v>0</v>
      </c>
      <c r="FF95" s="4"/>
      <c r="FG95" s="16" t="s">
        <v>450</v>
      </c>
      <c r="FH95" s="4" t="s">
        <v>94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0</v>
      </c>
      <c r="FS95" s="4">
        <v>0</v>
      </c>
      <c r="FT95" s="4">
        <v>0</v>
      </c>
      <c r="FU95" s="4">
        <v>0</v>
      </c>
      <c r="FV95" s="4"/>
      <c r="FW95" s="16" t="s">
        <v>450</v>
      </c>
      <c r="FX95" s="4" t="s">
        <v>94</v>
      </c>
      <c r="FY95" s="4">
        <v>0</v>
      </c>
      <c r="FZ95" s="4">
        <v>0</v>
      </c>
      <c r="GA95" s="4">
        <v>0</v>
      </c>
      <c r="GB95" s="4">
        <v>0</v>
      </c>
      <c r="GC95" s="4">
        <v>0</v>
      </c>
      <c r="GD95" s="4">
        <v>0</v>
      </c>
      <c r="GE95" s="4">
        <v>0</v>
      </c>
      <c r="GF95" s="4">
        <v>0</v>
      </c>
      <c r="GG95" s="4">
        <v>0</v>
      </c>
      <c r="GH95" s="4">
        <v>0</v>
      </c>
      <c r="GI95" s="4">
        <v>0</v>
      </c>
      <c r="GJ95" s="4">
        <v>0</v>
      </c>
      <c r="GK95" s="4">
        <v>0</v>
      </c>
      <c r="GL95" s="4"/>
      <c r="GM95" s="16" t="s">
        <v>450</v>
      </c>
      <c r="GN95" s="4" t="s">
        <v>94</v>
      </c>
      <c r="GO95" s="4">
        <v>0</v>
      </c>
      <c r="GP95" s="4">
        <v>0</v>
      </c>
      <c r="GQ95" s="4">
        <v>0</v>
      </c>
      <c r="GR95" s="4">
        <v>0</v>
      </c>
      <c r="GS95" s="4">
        <v>0</v>
      </c>
      <c r="GT95" s="4">
        <v>0</v>
      </c>
      <c r="GU95" s="4">
        <v>0</v>
      </c>
      <c r="GV95" s="4">
        <v>0</v>
      </c>
      <c r="GW95" s="4">
        <v>0</v>
      </c>
      <c r="GX95" s="4">
        <v>0</v>
      </c>
      <c r="GY95" s="4">
        <v>0</v>
      </c>
      <c r="GZ95" s="4">
        <v>0</v>
      </c>
      <c r="HA95" s="4">
        <v>0</v>
      </c>
      <c r="HB95" s="4"/>
      <c r="HC95" s="16" t="s">
        <v>450</v>
      </c>
      <c r="HD95" s="4" t="s">
        <v>94</v>
      </c>
      <c r="HE95" s="4">
        <v>0</v>
      </c>
      <c r="HF95" s="4">
        <v>0</v>
      </c>
      <c r="HG95" s="4">
        <v>0</v>
      </c>
      <c r="HH95" s="4">
        <v>0</v>
      </c>
      <c r="HI95" s="4">
        <v>0</v>
      </c>
      <c r="HJ95" s="4">
        <v>0</v>
      </c>
      <c r="HK95" s="4">
        <v>0</v>
      </c>
      <c r="HL95" s="4">
        <v>0</v>
      </c>
      <c r="HM95" s="4">
        <v>0</v>
      </c>
      <c r="HN95" s="4">
        <v>0</v>
      </c>
      <c r="HO95" s="4">
        <v>0</v>
      </c>
      <c r="HP95" s="4">
        <v>0</v>
      </c>
      <c r="HQ95" s="4">
        <v>0</v>
      </c>
      <c r="HR95" s="4"/>
      <c r="HS95" s="16" t="s">
        <v>450</v>
      </c>
      <c r="HT95" s="4" t="s">
        <v>94</v>
      </c>
      <c r="HU95" s="4">
        <v>0</v>
      </c>
      <c r="HV95" s="4">
        <v>0</v>
      </c>
      <c r="HW95" s="4">
        <v>0</v>
      </c>
      <c r="HX95" s="4">
        <v>0</v>
      </c>
      <c r="HY95" s="4">
        <v>0</v>
      </c>
      <c r="HZ95" s="4">
        <v>0</v>
      </c>
      <c r="IA95" s="4">
        <v>0</v>
      </c>
      <c r="IB95" s="4">
        <v>0</v>
      </c>
      <c r="IC95" s="4">
        <v>0</v>
      </c>
      <c r="ID95" s="4">
        <v>0</v>
      </c>
      <c r="IE95" s="4">
        <v>0</v>
      </c>
      <c r="IF95" s="4">
        <v>0</v>
      </c>
      <c r="IG95" s="4">
        <v>0</v>
      </c>
      <c r="IH95" s="4"/>
      <c r="II95" s="16" t="s">
        <v>450</v>
      </c>
      <c r="IJ95" s="4" t="s">
        <v>94</v>
      </c>
      <c r="IK95" s="4">
        <v>0</v>
      </c>
      <c r="IL95" s="4">
        <v>0</v>
      </c>
      <c r="IM95" s="4">
        <v>0</v>
      </c>
      <c r="IN95" s="4">
        <v>0</v>
      </c>
      <c r="IO95" s="4">
        <v>0</v>
      </c>
      <c r="IP95" s="4">
        <v>0</v>
      </c>
      <c r="IQ95" s="4">
        <v>0</v>
      </c>
      <c r="IR95" s="4">
        <v>0</v>
      </c>
      <c r="IS95" s="4">
        <v>0</v>
      </c>
      <c r="IT95" s="4">
        <v>0</v>
      </c>
      <c r="IU95" s="4">
        <v>0</v>
      </c>
      <c r="IV95" s="4">
        <v>0</v>
      </c>
      <c r="IW95" s="4">
        <v>0</v>
      </c>
      <c r="IX95" s="4"/>
      <c r="IY95" s="16" t="s">
        <v>450</v>
      </c>
      <c r="IZ95" s="4" t="s">
        <v>94</v>
      </c>
      <c r="JA95" s="4">
        <v>0</v>
      </c>
      <c r="JB95" s="4">
        <v>0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0</v>
      </c>
      <c r="JI95" s="4">
        <v>0</v>
      </c>
      <c r="JJ95" s="4">
        <v>0</v>
      </c>
      <c r="JK95" s="4">
        <v>0</v>
      </c>
      <c r="JL95" s="4">
        <v>0</v>
      </c>
      <c r="JM95" s="4">
        <v>0</v>
      </c>
      <c r="JN95" s="4"/>
      <c r="JO95" s="16" t="s">
        <v>450</v>
      </c>
      <c r="JP95" s="4" t="s">
        <v>94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0</v>
      </c>
      <c r="KC95" s="4">
        <v>0</v>
      </c>
      <c r="KD95" s="4"/>
      <c r="KE95" s="16" t="s">
        <v>450</v>
      </c>
      <c r="KF95" s="4" t="s">
        <v>94</v>
      </c>
      <c r="KG95" s="4">
        <v>0</v>
      </c>
      <c r="KH95" s="4">
        <v>0</v>
      </c>
      <c r="KI95" s="4">
        <v>0</v>
      </c>
      <c r="KJ95" s="4">
        <v>0</v>
      </c>
      <c r="KK95" s="4">
        <v>0</v>
      </c>
      <c r="KL95" s="4">
        <v>0</v>
      </c>
      <c r="KM95" s="4">
        <v>0</v>
      </c>
      <c r="KN95" s="4">
        <v>0</v>
      </c>
      <c r="KO95" s="4">
        <v>0</v>
      </c>
      <c r="KP95" s="4">
        <v>0</v>
      </c>
      <c r="KQ95" s="4">
        <v>0</v>
      </c>
      <c r="KR95" s="4">
        <v>0</v>
      </c>
      <c r="KS95" s="4">
        <v>0</v>
      </c>
      <c r="KT95" s="4"/>
      <c r="KU95" s="16" t="s">
        <v>450</v>
      </c>
      <c r="KV95" s="4" t="s">
        <v>94</v>
      </c>
      <c r="KW95" s="4">
        <v>0</v>
      </c>
      <c r="KX95" s="4">
        <v>0</v>
      </c>
      <c r="KY95" s="4">
        <v>0</v>
      </c>
      <c r="KZ95" s="4">
        <v>0</v>
      </c>
      <c r="LA95" s="4">
        <v>0</v>
      </c>
      <c r="LB95" s="4">
        <v>0</v>
      </c>
      <c r="LC95" s="4">
        <v>0</v>
      </c>
      <c r="LD95" s="4">
        <v>0</v>
      </c>
      <c r="LE95" s="4">
        <v>0</v>
      </c>
      <c r="LF95" s="4">
        <v>0</v>
      </c>
      <c r="LG95" s="4">
        <v>0</v>
      </c>
      <c r="LH95" s="4">
        <v>0</v>
      </c>
      <c r="LI95" s="4">
        <v>0</v>
      </c>
      <c r="LJ95" s="4"/>
      <c r="LK95" s="16" t="s">
        <v>450</v>
      </c>
      <c r="LL95" s="4" t="s">
        <v>94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0</v>
      </c>
      <c r="LS95" s="4">
        <v>0</v>
      </c>
      <c r="LT95" s="4">
        <v>0</v>
      </c>
      <c r="LU95" s="4">
        <v>0</v>
      </c>
      <c r="LV95" s="4">
        <v>0</v>
      </c>
      <c r="LW95" s="4">
        <v>0</v>
      </c>
      <c r="LX95" s="4">
        <v>0</v>
      </c>
      <c r="LY95" s="4">
        <v>0</v>
      </c>
      <c r="LZ95" s="4"/>
      <c r="MA95" s="16" t="s">
        <v>450</v>
      </c>
      <c r="MB95" s="4" t="s">
        <v>94</v>
      </c>
      <c r="MC95" s="4">
        <v>0</v>
      </c>
      <c r="MD95" s="4">
        <v>0</v>
      </c>
      <c r="ME95" s="4">
        <v>0</v>
      </c>
      <c r="MF95" s="4">
        <v>0</v>
      </c>
      <c r="MG95" s="4">
        <v>0</v>
      </c>
      <c r="MH95" s="4">
        <v>0</v>
      </c>
      <c r="MI95" s="4">
        <v>0</v>
      </c>
      <c r="MJ95" s="4">
        <v>0</v>
      </c>
      <c r="MK95" s="4">
        <v>0</v>
      </c>
      <c r="ML95" s="4">
        <v>0</v>
      </c>
      <c r="MM95" s="4">
        <v>0</v>
      </c>
      <c r="MN95" s="4">
        <v>0</v>
      </c>
      <c r="MO95" s="4">
        <v>0</v>
      </c>
      <c r="MP95" s="4"/>
      <c r="MQ95" s="16" t="s">
        <v>450</v>
      </c>
      <c r="MR95" s="4" t="s">
        <v>94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0</v>
      </c>
      <c r="MY95" s="4">
        <v>0</v>
      </c>
      <c r="MZ95" s="4">
        <v>0</v>
      </c>
      <c r="NA95" s="4">
        <v>0</v>
      </c>
      <c r="NB95" s="4">
        <v>0</v>
      </c>
      <c r="NC95" s="4">
        <v>0</v>
      </c>
      <c r="ND95" s="4">
        <v>0</v>
      </c>
      <c r="NE95" s="4">
        <v>0</v>
      </c>
      <c r="NF95" s="4"/>
      <c r="NG95" s="16" t="s">
        <v>450</v>
      </c>
      <c r="NH95" s="4" t="s">
        <v>94</v>
      </c>
      <c r="NI95" s="4">
        <v>0</v>
      </c>
      <c r="NJ95" s="4">
        <v>0</v>
      </c>
      <c r="NK95" s="4">
        <v>0</v>
      </c>
      <c r="NL95" s="4">
        <v>0</v>
      </c>
      <c r="NM95" s="4">
        <v>0</v>
      </c>
      <c r="NN95" s="4">
        <v>0</v>
      </c>
      <c r="NO95" s="4">
        <v>0</v>
      </c>
      <c r="NP95" s="4">
        <v>0</v>
      </c>
      <c r="NQ95" s="4">
        <v>0</v>
      </c>
      <c r="NR95" s="4">
        <v>0</v>
      </c>
      <c r="NS95" s="4">
        <v>0</v>
      </c>
      <c r="NT95" s="4">
        <v>0</v>
      </c>
      <c r="NU95" s="4">
        <v>0</v>
      </c>
    </row>
    <row r="96" spans="2:385" x14ac:dyDescent="0.2">
      <c r="B96">
        <f t="shared" si="49"/>
        <v>86</v>
      </c>
      <c r="C96" s="4">
        <v>6172</v>
      </c>
      <c r="D96" s="4" t="s">
        <v>95</v>
      </c>
      <c r="E96" s="4">
        <v>693.78</v>
      </c>
      <c r="F96" s="4">
        <v>924.09</v>
      </c>
      <c r="G96" s="4">
        <v>112.07</v>
      </c>
      <c r="H96" s="4">
        <v>32.56</v>
      </c>
      <c r="I96" s="4">
        <v>3446.7</v>
      </c>
      <c r="J96" s="4">
        <v>69.02</v>
      </c>
      <c r="K96" s="4">
        <v>252.64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5530.86</v>
      </c>
      <c r="R96" s="4"/>
      <c r="S96" s="4">
        <v>6172</v>
      </c>
      <c r="T96" s="4" t="s">
        <v>95</v>
      </c>
      <c r="U96" s="4">
        <v>1365.65</v>
      </c>
      <c r="V96" s="4">
        <v>2235.71</v>
      </c>
      <c r="W96" s="4">
        <v>1069.73</v>
      </c>
      <c r="X96" s="4">
        <v>1042</v>
      </c>
      <c r="Y96" s="4">
        <v>1711.02</v>
      </c>
      <c r="Z96" s="4">
        <v>931.49</v>
      </c>
      <c r="AA96" s="4">
        <v>257.76</v>
      </c>
      <c r="AB96" s="4">
        <v>816.41</v>
      </c>
      <c r="AC96" s="4">
        <v>0</v>
      </c>
      <c r="AD96" s="4">
        <v>0</v>
      </c>
      <c r="AE96" s="4">
        <v>0</v>
      </c>
      <c r="AF96" s="4">
        <v>0</v>
      </c>
      <c r="AG96" s="4">
        <v>9429.77</v>
      </c>
      <c r="AH96" s="4"/>
      <c r="AI96" s="4">
        <v>6172</v>
      </c>
      <c r="AJ96" s="4" t="s">
        <v>95</v>
      </c>
      <c r="AK96" s="4">
        <v>178.71</v>
      </c>
      <c r="AL96" s="4">
        <v>350.75</v>
      </c>
      <c r="AM96" s="4">
        <v>0</v>
      </c>
      <c r="AN96" s="4">
        <v>0</v>
      </c>
      <c r="AO96" s="4">
        <v>0</v>
      </c>
      <c r="AP96" s="4">
        <v>0</v>
      </c>
      <c r="AQ96" s="4">
        <v>2183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2712.46</v>
      </c>
      <c r="AX96" s="4"/>
      <c r="AY96" s="4">
        <v>6172</v>
      </c>
      <c r="AZ96" s="4" t="s">
        <v>95</v>
      </c>
      <c r="BA96" s="4">
        <v>243.12</v>
      </c>
      <c r="BB96" s="4">
        <v>0</v>
      </c>
      <c r="BC96" s="4">
        <v>0</v>
      </c>
      <c r="BD96" s="4">
        <v>0</v>
      </c>
      <c r="BE96" s="4">
        <v>0</v>
      </c>
      <c r="BF96" s="4">
        <v>461.48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704.6</v>
      </c>
      <c r="BN96" s="4"/>
      <c r="BO96" s="4">
        <v>6172</v>
      </c>
      <c r="BP96" s="4" t="s">
        <v>95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/>
      <c r="CE96" s="4">
        <v>6172</v>
      </c>
      <c r="CF96" s="4" t="s">
        <v>95</v>
      </c>
      <c r="CG96" s="4">
        <v>793.22</v>
      </c>
      <c r="CH96" s="4">
        <v>715.59</v>
      </c>
      <c r="CI96" s="4">
        <v>0</v>
      </c>
      <c r="CJ96" s="4">
        <v>59.41</v>
      </c>
      <c r="CK96" s="4">
        <v>0</v>
      </c>
      <c r="CL96" s="4">
        <v>148.4</v>
      </c>
      <c r="CM96" s="4">
        <v>104.29</v>
      </c>
      <c r="CN96" s="4">
        <v>58.59</v>
      </c>
      <c r="CO96" s="4">
        <v>0</v>
      </c>
      <c r="CP96" s="4">
        <v>0</v>
      </c>
      <c r="CQ96" s="4">
        <v>0</v>
      </c>
      <c r="CR96" s="4">
        <v>0</v>
      </c>
      <c r="CS96" s="4">
        <v>1879.5</v>
      </c>
      <c r="CT96" s="4"/>
      <c r="CU96" s="4">
        <v>6172</v>
      </c>
      <c r="CV96" s="4" t="s">
        <v>95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/>
      <c r="DK96" s="4">
        <v>6172</v>
      </c>
      <c r="DL96" s="4" t="s">
        <v>95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/>
      <c r="EA96" s="4">
        <v>6172</v>
      </c>
      <c r="EB96" s="4" t="s">
        <v>95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/>
      <c r="EQ96" s="4">
        <v>6172</v>
      </c>
      <c r="ER96" s="4" t="s">
        <v>95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/>
      <c r="FG96" s="4">
        <v>6172</v>
      </c>
      <c r="FH96" s="4" t="s">
        <v>95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/>
      <c r="FW96" s="4">
        <v>6172</v>
      </c>
      <c r="FX96" s="4" t="s">
        <v>95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/>
      <c r="GM96" s="4">
        <v>6172</v>
      </c>
      <c r="GN96" s="4" t="s">
        <v>95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/>
      <c r="HC96" s="4">
        <v>6172</v>
      </c>
      <c r="HD96" s="4" t="s">
        <v>95</v>
      </c>
      <c r="HE96" s="4">
        <v>0</v>
      </c>
      <c r="HF96" s="4">
        <v>0</v>
      </c>
      <c r="HG96" s="4">
        <v>0</v>
      </c>
      <c r="HH96" s="4">
        <v>563.97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563.97</v>
      </c>
      <c r="HR96" s="4"/>
      <c r="HS96" s="4">
        <v>6172</v>
      </c>
      <c r="HT96" s="4" t="s">
        <v>95</v>
      </c>
      <c r="HU96" s="4">
        <v>0</v>
      </c>
      <c r="HV96" s="4">
        <v>0</v>
      </c>
      <c r="HW96" s="4">
        <v>0</v>
      </c>
      <c r="HX96" s="4">
        <v>0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/>
      <c r="II96" s="4">
        <v>6172</v>
      </c>
      <c r="IJ96" s="4" t="s">
        <v>95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0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/>
      <c r="IY96" s="4">
        <v>6172</v>
      </c>
      <c r="IZ96" s="4" t="s">
        <v>95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0</v>
      </c>
      <c r="JL96" s="4">
        <v>0</v>
      </c>
      <c r="JM96" s="4">
        <v>0</v>
      </c>
      <c r="JN96" s="4"/>
      <c r="JO96" s="4">
        <v>6172</v>
      </c>
      <c r="JP96" s="4" t="s">
        <v>95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/>
      <c r="KE96" s="4">
        <v>6172</v>
      </c>
      <c r="KF96" s="4" t="s">
        <v>95</v>
      </c>
      <c r="KG96" s="4">
        <v>296.52</v>
      </c>
      <c r="KH96" s="4">
        <v>333.47</v>
      </c>
      <c r="KI96" s="4">
        <v>398.54</v>
      </c>
      <c r="KJ96" s="4">
        <v>397.34</v>
      </c>
      <c r="KK96" s="4">
        <v>722.18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2148.0500000000002</v>
      </c>
      <c r="KT96" s="4"/>
      <c r="KU96" s="4">
        <v>6172</v>
      </c>
      <c r="KV96" s="4" t="s">
        <v>95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/>
      <c r="LK96" s="4">
        <v>6172</v>
      </c>
      <c r="LL96" s="4" t="s">
        <v>95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0</v>
      </c>
      <c r="LS96" s="4">
        <v>224.36</v>
      </c>
      <c r="LT96" s="4">
        <v>0</v>
      </c>
      <c r="LU96" s="4">
        <v>0</v>
      </c>
      <c r="LV96" s="4">
        <v>0</v>
      </c>
      <c r="LW96" s="4">
        <v>0</v>
      </c>
      <c r="LX96" s="4">
        <v>0</v>
      </c>
      <c r="LY96" s="4">
        <v>224.36</v>
      </c>
      <c r="LZ96" s="4"/>
      <c r="MA96" s="4">
        <v>6172</v>
      </c>
      <c r="MB96" s="4" t="s">
        <v>95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/>
      <c r="MQ96" s="4">
        <v>6172</v>
      </c>
      <c r="MR96" s="4" t="s">
        <v>95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  <c r="ND96" s="4">
        <v>0</v>
      </c>
      <c r="NE96" s="4">
        <v>0</v>
      </c>
      <c r="NF96" s="4"/>
      <c r="NG96" s="4">
        <v>6172</v>
      </c>
      <c r="NH96" s="4" t="s">
        <v>95</v>
      </c>
      <c r="NI96" s="4">
        <v>0</v>
      </c>
      <c r="NJ96" s="4">
        <v>0</v>
      </c>
      <c r="NK96" s="4">
        <v>0</v>
      </c>
      <c r="NL96" s="4">
        <v>0</v>
      </c>
      <c r="NM96" s="4">
        <v>0</v>
      </c>
      <c r="NN96" s="4">
        <v>0</v>
      </c>
      <c r="NO96" s="4">
        <v>0</v>
      </c>
      <c r="NP96" s="4">
        <v>0</v>
      </c>
      <c r="NQ96" s="4">
        <v>0</v>
      </c>
      <c r="NR96" s="4">
        <v>0</v>
      </c>
      <c r="NS96" s="4">
        <v>0</v>
      </c>
      <c r="NT96" s="4">
        <v>0</v>
      </c>
      <c r="NU96" s="4">
        <v>0</v>
      </c>
    </row>
    <row r="97" spans="2:385" x14ac:dyDescent="0.2">
      <c r="B97">
        <f t="shared" si="49"/>
        <v>87</v>
      </c>
      <c r="C97" s="16" t="s">
        <v>451</v>
      </c>
      <c r="D97" s="4" t="s">
        <v>96</v>
      </c>
      <c r="E97" s="4">
        <v>202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202</v>
      </c>
      <c r="R97" s="4"/>
      <c r="S97" s="16" t="s">
        <v>451</v>
      </c>
      <c r="T97" s="4" t="s">
        <v>96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/>
      <c r="AI97" s="16" t="s">
        <v>451</v>
      </c>
      <c r="AJ97" s="4" t="s">
        <v>96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/>
      <c r="AY97" s="16" t="s">
        <v>451</v>
      </c>
      <c r="AZ97" s="4" t="s">
        <v>96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/>
      <c r="BO97" s="16" t="s">
        <v>451</v>
      </c>
      <c r="BP97" s="4" t="s">
        <v>96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/>
      <c r="CE97" s="16" t="s">
        <v>451</v>
      </c>
      <c r="CF97" s="4" t="s">
        <v>96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/>
      <c r="CU97" s="16" t="s">
        <v>451</v>
      </c>
      <c r="CV97" s="4" t="s">
        <v>96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/>
      <c r="DK97" s="16" t="s">
        <v>451</v>
      </c>
      <c r="DL97" s="4" t="s">
        <v>96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/>
      <c r="EA97" s="16" t="s">
        <v>451</v>
      </c>
      <c r="EB97" s="4" t="s">
        <v>96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/>
      <c r="EQ97" s="16" t="s">
        <v>451</v>
      </c>
      <c r="ER97" s="4" t="s">
        <v>96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0</v>
      </c>
      <c r="FD97" s="4">
        <v>0</v>
      </c>
      <c r="FE97" s="4">
        <v>0</v>
      </c>
      <c r="FF97" s="4"/>
      <c r="FG97" s="16" t="s">
        <v>451</v>
      </c>
      <c r="FH97" s="4" t="s">
        <v>96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0</v>
      </c>
      <c r="FS97" s="4">
        <v>0</v>
      </c>
      <c r="FT97" s="4">
        <v>0</v>
      </c>
      <c r="FU97" s="4">
        <v>0</v>
      </c>
      <c r="FV97" s="4"/>
      <c r="FW97" s="16" t="s">
        <v>451</v>
      </c>
      <c r="FX97" s="4" t="s">
        <v>96</v>
      </c>
      <c r="FY97" s="4">
        <v>0</v>
      </c>
      <c r="FZ97" s="4">
        <v>0</v>
      </c>
      <c r="GA97" s="4">
        <v>0</v>
      </c>
      <c r="GB97" s="4">
        <v>0</v>
      </c>
      <c r="GC97" s="4">
        <v>0</v>
      </c>
      <c r="GD97" s="4">
        <v>0</v>
      </c>
      <c r="GE97" s="4">
        <v>0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4"/>
      <c r="GM97" s="16" t="s">
        <v>451</v>
      </c>
      <c r="GN97" s="4" t="s">
        <v>96</v>
      </c>
      <c r="GO97" s="4">
        <v>0</v>
      </c>
      <c r="GP97" s="4">
        <v>0</v>
      </c>
      <c r="GQ97" s="4">
        <v>0</v>
      </c>
      <c r="GR97" s="4">
        <v>0</v>
      </c>
      <c r="GS97" s="4">
        <v>0</v>
      </c>
      <c r="GT97" s="4">
        <v>0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0</v>
      </c>
      <c r="HB97" s="4"/>
      <c r="HC97" s="16" t="s">
        <v>451</v>
      </c>
      <c r="HD97" s="4" t="s">
        <v>96</v>
      </c>
      <c r="HE97" s="4">
        <v>0</v>
      </c>
      <c r="HF97" s="4">
        <v>0</v>
      </c>
      <c r="HG97" s="4">
        <v>0</v>
      </c>
      <c r="HH97" s="4">
        <v>0</v>
      </c>
      <c r="HI97" s="4">
        <v>0</v>
      </c>
      <c r="HJ97" s="4">
        <v>0</v>
      </c>
      <c r="HK97" s="4">
        <v>0</v>
      </c>
      <c r="HL97" s="4">
        <v>0</v>
      </c>
      <c r="HM97" s="4">
        <v>0</v>
      </c>
      <c r="HN97" s="4">
        <v>0</v>
      </c>
      <c r="HO97" s="4">
        <v>0</v>
      </c>
      <c r="HP97" s="4">
        <v>0</v>
      </c>
      <c r="HQ97" s="4">
        <v>0</v>
      </c>
      <c r="HR97" s="4"/>
      <c r="HS97" s="16" t="s">
        <v>451</v>
      </c>
      <c r="HT97" s="4" t="s">
        <v>96</v>
      </c>
      <c r="HU97" s="4">
        <v>0</v>
      </c>
      <c r="HV97" s="4">
        <v>0</v>
      </c>
      <c r="HW97" s="4">
        <v>0</v>
      </c>
      <c r="HX97" s="4">
        <v>0</v>
      </c>
      <c r="HY97" s="4">
        <v>0</v>
      </c>
      <c r="HZ97" s="4">
        <v>0</v>
      </c>
      <c r="IA97" s="4">
        <v>0</v>
      </c>
      <c r="IB97" s="4">
        <v>0</v>
      </c>
      <c r="IC97" s="4">
        <v>0</v>
      </c>
      <c r="ID97" s="4">
        <v>0</v>
      </c>
      <c r="IE97" s="4">
        <v>0</v>
      </c>
      <c r="IF97" s="4">
        <v>0</v>
      </c>
      <c r="IG97" s="4">
        <v>0</v>
      </c>
      <c r="IH97" s="4"/>
      <c r="II97" s="16" t="s">
        <v>451</v>
      </c>
      <c r="IJ97" s="4" t="s">
        <v>96</v>
      </c>
      <c r="IK97" s="4">
        <v>0</v>
      </c>
      <c r="IL97" s="4">
        <v>0</v>
      </c>
      <c r="IM97" s="4">
        <v>0</v>
      </c>
      <c r="IN97" s="4">
        <v>0</v>
      </c>
      <c r="IO97" s="4">
        <v>0</v>
      </c>
      <c r="IP97" s="4">
        <v>0</v>
      </c>
      <c r="IQ97" s="4">
        <v>0</v>
      </c>
      <c r="IR97" s="4">
        <v>0</v>
      </c>
      <c r="IS97" s="4">
        <v>0</v>
      </c>
      <c r="IT97" s="4">
        <v>0</v>
      </c>
      <c r="IU97" s="4">
        <v>0</v>
      </c>
      <c r="IV97" s="4">
        <v>0</v>
      </c>
      <c r="IW97" s="4">
        <v>0</v>
      </c>
      <c r="IX97" s="4"/>
      <c r="IY97" s="16" t="s">
        <v>451</v>
      </c>
      <c r="IZ97" s="4" t="s">
        <v>96</v>
      </c>
      <c r="JA97" s="4">
        <v>0</v>
      </c>
      <c r="JB97" s="4">
        <v>0</v>
      </c>
      <c r="JC97" s="4">
        <v>0</v>
      </c>
      <c r="JD97" s="4">
        <v>0</v>
      </c>
      <c r="JE97" s="4">
        <v>0</v>
      </c>
      <c r="JF97" s="4">
        <v>0</v>
      </c>
      <c r="JG97" s="4">
        <v>0</v>
      </c>
      <c r="JH97" s="4">
        <v>0</v>
      </c>
      <c r="JI97" s="4">
        <v>0</v>
      </c>
      <c r="JJ97" s="4">
        <v>0</v>
      </c>
      <c r="JK97" s="4">
        <v>0</v>
      </c>
      <c r="JL97" s="4">
        <v>0</v>
      </c>
      <c r="JM97" s="4">
        <v>0</v>
      </c>
      <c r="JN97" s="4"/>
      <c r="JO97" s="16" t="s">
        <v>451</v>
      </c>
      <c r="JP97" s="4" t="s">
        <v>96</v>
      </c>
      <c r="JQ97" s="4">
        <v>0</v>
      </c>
      <c r="JR97" s="4">
        <v>0</v>
      </c>
      <c r="JS97" s="4">
        <v>0</v>
      </c>
      <c r="JT97" s="4">
        <v>0</v>
      </c>
      <c r="JU97" s="4">
        <v>0</v>
      </c>
      <c r="JV97" s="4">
        <v>0</v>
      </c>
      <c r="JW97" s="4">
        <v>0</v>
      </c>
      <c r="JX97" s="4">
        <v>0</v>
      </c>
      <c r="JY97" s="4">
        <v>0</v>
      </c>
      <c r="JZ97" s="4">
        <v>0</v>
      </c>
      <c r="KA97" s="4">
        <v>0</v>
      </c>
      <c r="KB97" s="4">
        <v>0</v>
      </c>
      <c r="KC97" s="4">
        <v>0</v>
      </c>
      <c r="KD97" s="4"/>
      <c r="KE97" s="16" t="s">
        <v>451</v>
      </c>
      <c r="KF97" s="4" t="s">
        <v>96</v>
      </c>
      <c r="KG97" s="4">
        <v>0</v>
      </c>
      <c r="KH97" s="4">
        <v>0</v>
      </c>
      <c r="KI97" s="4">
        <v>0</v>
      </c>
      <c r="KJ97" s="4">
        <v>0</v>
      </c>
      <c r="KK97" s="4">
        <v>0</v>
      </c>
      <c r="KL97" s="4">
        <v>0</v>
      </c>
      <c r="KM97" s="4">
        <v>0</v>
      </c>
      <c r="KN97" s="4">
        <v>0</v>
      </c>
      <c r="KO97" s="4">
        <v>0</v>
      </c>
      <c r="KP97" s="4">
        <v>0</v>
      </c>
      <c r="KQ97" s="4">
        <v>0</v>
      </c>
      <c r="KR97" s="4">
        <v>0</v>
      </c>
      <c r="KS97" s="4">
        <v>0</v>
      </c>
      <c r="KT97" s="4"/>
      <c r="KU97" s="16" t="s">
        <v>451</v>
      </c>
      <c r="KV97" s="4" t="s">
        <v>96</v>
      </c>
      <c r="KW97" s="4">
        <v>0</v>
      </c>
      <c r="KX97" s="4">
        <v>0</v>
      </c>
      <c r="KY97" s="4">
        <v>0</v>
      </c>
      <c r="KZ97" s="4">
        <v>0</v>
      </c>
      <c r="LA97" s="4">
        <v>0</v>
      </c>
      <c r="LB97" s="4">
        <v>0</v>
      </c>
      <c r="LC97" s="4">
        <v>0</v>
      </c>
      <c r="LD97" s="4">
        <v>0</v>
      </c>
      <c r="LE97" s="4">
        <v>0</v>
      </c>
      <c r="LF97" s="4">
        <v>0</v>
      </c>
      <c r="LG97" s="4">
        <v>0</v>
      </c>
      <c r="LH97" s="4">
        <v>0</v>
      </c>
      <c r="LI97" s="4">
        <v>0</v>
      </c>
      <c r="LJ97" s="4"/>
      <c r="LK97" s="16" t="s">
        <v>451</v>
      </c>
      <c r="LL97" s="4" t="s">
        <v>96</v>
      </c>
      <c r="LM97" s="4">
        <v>0</v>
      </c>
      <c r="LN97" s="4">
        <v>0</v>
      </c>
      <c r="LO97" s="4">
        <v>0</v>
      </c>
      <c r="LP97" s="4">
        <v>0</v>
      </c>
      <c r="LQ97" s="4">
        <v>0</v>
      </c>
      <c r="LR97" s="4">
        <v>0</v>
      </c>
      <c r="LS97" s="4">
        <v>0</v>
      </c>
      <c r="LT97" s="4">
        <v>0</v>
      </c>
      <c r="LU97" s="4">
        <v>0</v>
      </c>
      <c r="LV97" s="4">
        <v>0</v>
      </c>
      <c r="LW97" s="4">
        <v>0</v>
      </c>
      <c r="LX97" s="4">
        <v>0</v>
      </c>
      <c r="LY97" s="4">
        <v>0</v>
      </c>
      <c r="LZ97" s="4"/>
      <c r="MA97" s="16" t="s">
        <v>451</v>
      </c>
      <c r="MB97" s="4" t="s">
        <v>96</v>
      </c>
      <c r="MC97" s="4">
        <v>0</v>
      </c>
      <c r="MD97" s="4">
        <v>0</v>
      </c>
      <c r="ME97" s="4">
        <v>0</v>
      </c>
      <c r="MF97" s="4">
        <v>0</v>
      </c>
      <c r="MG97" s="4">
        <v>0</v>
      </c>
      <c r="MH97" s="4">
        <v>0</v>
      </c>
      <c r="MI97" s="4">
        <v>0</v>
      </c>
      <c r="MJ97" s="4">
        <v>0</v>
      </c>
      <c r="MK97" s="4">
        <v>0</v>
      </c>
      <c r="ML97" s="4">
        <v>0</v>
      </c>
      <c r="MM97" s="4">
        <v>0</v>
      </c>
      <c r="MN97" s="4">
        <v>0</v>
      </c>
      <c r="MO97" s="4">
        <v>0</v>
      </c>
      <c r="MP97" s="4"/>
      <c r="MQ97" s="16" t="s">
        <v>451</v>
      </c>
      <c r="MR97" s="4" t="s">
        <v>96</v>
      </c>
      <c r="MS97" s="4">
        <v>0</v>
      </c>
      <c r="MT97" s="4">
        <v>0</v>
      </c>
      <c r="MU97" s="4">
        <v>0</v>
      </c>
      <c r="MV97" s="4">
        <v>0</v>
      </c>
      <c r="MW97" s="4">
        <v>0</v>
      </c>
      <c r="MX97" s="4">
        <v>0</v>
      </c>
      <c r="MY97" s="4">
        <v>0</v>
      </c>
      <c r="MZ97" s="4">
        <v>0</v>
      </c>
      <c r="NA97" s="4">
        <v>0</v>
      </c>
      <c r="NB97" s="4">
        <v>0</v>
      </c>
      <c r="NC97" s="4">
        <v>0</v>
      </c>
      <c r="ND97" s="4">
        <v>0</v>
      </c>
      <c r="NE97" s="4">
        <v>0</v>
      </c>
      <c r="NF97" s="4"/>
      <c r="NG97" s="16" t="s">
        <v>451</v>
      </c>
      <c r="NH97" s="4" t="s">
        <v>96</v>
      </c>
      <c r="NI97" s="4">
        <v>0</v>
      </c>
      <c r="NJ97" s="4">
        <v>0</v>
      </c>
      <c r="NK97" s="4">
        <v>0</v>
      </c>
      <c r="NL97" s="4">
        <v>0</v>
      </c>
      <c r="NM97" s="4">
        <v>0</v>
      </c>
      <c r="NN97" s="4">
        <v>0</v>
      </c>
      <c r="NO97" s="4">
        <v>0</v>
      </c>
      <c r="NP97" s="4">
        <v>0</v>
      </c>
      <c r="NQ97" s="4">
        <v>0</v>
      </c>
      <c r="NR97" s="4">
        <v>0</v>
      </c>
      <c r="NS97" s="4">
        <v>0</v>
      </c>
      <c r="NT97" s="4">
        <v>0</v>
      </c>
      <c r="NU97" s="4">
        <v>0</v>
      </c>
    </row>
    <row r="98" spans="2:385" x14ac:dyDescent="0.2">
      <c r="B98">
        <f t="shared" si="49"/>
        <v>88</v>
      </c>
      <c r="C98" s="4">
        <v>6173</v>
      </c>
      <c r="D98" s="4" t="s">
        <v>97</v>
      </c>
      <c r="E98" s="4">
        <v>714.3</v>
      </c>
      <c r="F98" s="4">
        <v>748.35</v>
      </c>
      <c r="G98" s="4">
        <v>681.19</v>
      </c>
      <c r="H98" s="4">
        <v>756.4</v>
      </c>
      <c r="I98" s="4">
        <v>811.94</v>
      </c>
      <c r="J98" s="4">
        <v>755.76</v>
      </c>
      <c r="K98" s="4">
        <v>814.18</v>
      </c>
      <c r="L98" s="4">
        <v>743.2</v>
      </c>
      <c r="M98" s="4">
        <v>0</v>
      </c>
      <c r="N98" s="4">
        <v>0</v>
      </c>
      <c r="O98" s="4">
        <v>0</v>
      </c>
      <c r="P98" s="4">
        <v>0</v>
      </c>
      <c r="Q98" s="4">
        <v>6025.32</v>
      </c>
      <c r="R98" s="4"/>
      <c r="S98" s="4">
        <v>6173</v>
      </c>
      <c r="T98" s="4" t="s">
        <v>97</v>
      </c>
      <c r="U98" s="4">
        <v>604.75</v>
      </c>
      <c r="V98" s="4">
        <v>622.34</v>
      </c>
      <c r="W98" s="4">
        <v>621.53</v>
      </c>
      <c r="X98" s="4">
        <v>630.85</v>
      </c>
      <c r="Y98" s="4">
        <v>568.94000000000005</v>
      </c>
      <c r="Z98" s="4">
        <v>577.77</v>
      </c>
      <c r="AA98" s="4">
        <v>619.82000000000005</v>
      </c>
      <c r="AB98" s="4">
        <v>518.91</v>
      </c>
      <c r="AC98" s="4">
        <v>0</v>
      </c>
      <c r="AD98" s="4">
        <v>0</v>
      </c>
      <c r="AE98" s="4">
        <v>0</v>
      </c>
      <c r="AF98" s="4">
        <v>0</v>
      </c>
      <c r="AG98" s="4">
        <v>4764.91</v>
      </c>
      <c r="AH98" s="4"/>
      <c r="AI98" s="4">
        <v>6173</v>
      </c>
      <c r="AJ98" s="4" t="s">
        <v>97</v>
      </c>
      <c r="AK98" s="4">
        <v>23.98</v>
      </c>
      <c r="AL98" s="4">
        <v>23.98</v>
      </c>
      <c r="AM98" s="4">
        <v>100.3</v>
      </c>
      <c r="AN98" s="4">
        <v>15.99</v>
      </c>
      <c r="AO98" s="4">
        <v>108.78</v>
      </c>
      <c r="AP98" s="4">
        <v>98.6</v>
      </c>
      <c r="AQ98" s="4">
        <v>96.65</v>
      </c>
      <c r="AR98" s="4">
        <v>99.11</v>
      </c>
      <c r="AS98" s="4">
        <v>0</v>
      </c>
      <c r="AT98" s="4">
        <v>0</v>
      </c>
      <c r="AU98" s="4">
        <v>0</v>
      </c>
      <c r="AV98" s="4">
        <v>0</v>
      </c>
      <c r="AW98" s="4">
        <v>567.39</v>
      </c>
      <c r="AX98" s="4"/>
      <c r="AY98" s="4">
        <v>6173</v>
      </c>
      <c r="AZ98" s="4" t="s">
        <v>97</v>
      </c>
      <c r="BA98" s="4">
        <v>23.98</v>
      </c>
      <c r="BB98" s="4">
        <v>23.98</v>
      </c>
      <c r="BC98" s="4">
        <v>23.98</v>
      </c>
      <c r="BD98" s="4">
        <v>15.99</v>
      </c>
      <c r="BE98" s="4">
        <v>108.78</v>
      </c>
      <c r="BF98" s="4">
        <v>110.73</v>
      </c>
      <c r="BG98" s="4">
        <v>114.46</v>
      </c>
      <c r="BH98" s="4">
        <v>108.78</v>
      </c>
      <c r="BI98" s="4">
        <v>0</v>
      </c>
      <c r="BJ98" s="4">
        <v>0</v>
      </c>
      <c r="BK98" s="4">
        <v>0</v>
      </c>
      <c r="BL98" s="4">
        <v>0</v>
      </c>
      <c r="BM98" s="4">
        <v>530.67999999999995</v>
      </c>
      <c r="BN98" s="4"/>
      <c r="BO98" s="4">
        <v>6173</v>
      </c>
      <c r="BP98" s="4" t="s">
        <v>97</v>
      </c>
      <c r="BQ98" s="4">
        <v>210.65</v>
      </c>
      <c r="BR98" s="4">
        <v>192.99</v>
      </c>
      <c r="BS98" s="4">
        <v>156.27000000000001</v>
      </c>
      <c r="BT98" s="4">
        <v>182.84</v>
      </c>
      <c r="BU98" s="4">
        <v>606.47</v>
      </c>
      <c r="BV98" s="4">
        <v>586.71</v>
      </c>
      <c r="BW98" s="4">
        <v>447.55</v>
      </c>
      <c r="BX98" s="4">
        <v>680.17</v>
      </c>
      <c r="BY98" s="4">
        <v>0</v>
      </c>
      <c r="BZ98" s="4">
        <v>0</v>
      </c>
      <c r="CA98" s="4">
        <v>0</v>
      </c>
      <c r="CB98" s="4">
        <v>0</v>
      </c>
      <c r="CC98" s="4">
        <v>3063.65</v>
      </c>
      <c r="CD98" s="4"/>
      <c r="CE98" s="4">
        <v>6173</v>
      </c>
      <c r="CF98" s="4" t="s">
        <v>97</v>
      </c>
      <c r="CG98" s="4">
        <v>316.66000000000003</v>
      </c>
      <c r="CH98" s="4">
        <v>327.32</v>
      </c>
      <c r="CI98" s="4">
        <v>279.99</v>
      </c>
      <c r="CJ98" s="4">
        <v>155.62</v>
      </c>
      <c r="CK98" s="4">
        <v>301.36</v>
      </c>
      <c r="CL98" s="4">
        <v>318.14999999999998</v>
      </c>
      <c r="CM98" s="4">
        <v>322.47000000000003</v>
      </c>
      <c r="CN98" s="4">
        <v>336.46</v>
      </c>
      <c r="CO98" s="4">
        <v>0</v>
      </c>
      <c r="CP98" s="4">
        <v>0</v>
      </c>
      <c r="CQ98" s="4">
        <v>0</v>
      </c>
      <c r="CR98" s="4">
        <v>0</v>
      </c>
      <c r="CS98" s="4">
        <v>2358.0300000000002</v>
      </c>
      <c r="CT98" s="4"/>
      <c r="CU98" s="4">
        <v>6173</v>
      </c>
      <c r="CV98" s="4" t="s">
        <v>97</v>
      </c>
      <c r="CW98" s="4">
        <v>362.83</v>
      </c>
      <c r="CX98" s="4">
        <v>369.55</v>
      </c>
      <c r="CY98" s="4">
        <v>0</v>
      </c>
      <c r="CZ98" s="4">
        <v>213.4</v>
      </c>
      <c r="DA98" s="4">
        <v>324.85000000000002</v>
      </c>
      <c r="DB98" s="4">
        <v>309.16000000000003</v>
      </c>
      <c r="DC98" s="4">
        <v>360.72</v>
      </c>
      <c r="DD98" s="4">
        <v>399.98</v>
      </c>
      <c r="DE98" s="4">
        <v>0</v>
      </c>
      <c r="DF98" s="4">
        <v>0</v>
      </c>
      <c r="DG98" s="4">
        <v>0</v>
      </c>
      <c r="DH98" s="4">
        <v>0</v>
      </c>
      <c r="DI98" s="4">
        <v>2340.4899999999998</v>
      </c>
      <c r="DJ98" s="4"/>
      <c r="DK98" s="4">
        <v>6173</v>
      </c>
      <c r="DL98" s="4" t="s">
        <v>97</v>
      </c>
      <c r="DM98" s="4">
        <v>374.71</v>
      </c>
      <c r="DN98" s="4">
        <v>421.91</v>
      </c>
      <c r="DO98" s="4">
        <v>0</v>
      </c>
      <c r="DP98" s="4">
        <v>241.48</v>
      </c>
      <c r="DQ98" s="4">
        <v>1.95</v>
      </c>
      <c r="DR98" s="4">
        <v>673.47</v>
      </c>
      <c r="DS98" s="4">
        <v>340.45</v>
      </c>
      <c r="DT98" s="4">
        <v>376.15</v>
      </c>
      <c r="DU98" s="4">
        <v>0</v>
      </c>
      <c r="DV98" s="4">
        <v>0</v>
      </c>
      <c r="DW98" s="4">
        <v>0</v>
      </c>
      <c r="DX98" s="4">
        <v>0</v>
      </c>
      <c r="DY98" s="4">
        <v>2430.12</v>
      </c>
      <c r="DZ98" s="4"/>
      <c r="EA98" s="4">
        <v>6173</v>
      </c>
      <c r="EB98" s="4" t="s">
        <v>97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/>
      <c r="EQ98" s="4">
        <v>6173</v>
      </c>
      <c r="ER98" s="4" t="s">
        <v>97</v>
      </c>
      <c r="ES98" s="4">
        <v>23.98</v>
      </c>
      <c r="ET98" s="4">
        <v>23.98</v>
      </c>
      <c r="EU98" s="4">
        <v>23.98</v>
      </c>
      <c r="EV98" s="4">
        <v>25.5</v>
      </c>
      <c r="EW98" s="4">
        <v>23.98</v>
      </c>
      <c r="EX98" s="4">
        <v>23.98</v>
      </c>
      <c r="EY98" s="4">
        <v>87.5</v>
      </c>
      <c r="EZ98" s="4">
        <v>81.13</v>
      </c>
      <c r="FA98" s="4">
        <v>0</v>
      </c>
      <c r="FB98" s="4">
        <v>0</v>
      </c>
      <c r="FC98" s="4">
        <v>0</v>
      </c>
      <c r="FD98" s="4">
        <v>0</v>
      </c>
      <c r="FE98" s="4">
        <v>314.02999999999997</v>
      </c>
      <c r="FF98" s="4"/>
      <c r="FG98" s="4">
        <v>6173</v>
      </c>
      <c r="FH98" s="4" t="s">
        <v>97</v>
      </c>
      <c r="FI98" s="4">
        <v>365.73</v>
      </c>
      <c r="FJ98" s="4">
        <v>417.97</v>
      </c>
      <c r="FK98" s="4">
        <v>418.01</v>
      </c>
      <c r="FL98" s="4">
        <v>237.37</v>
      </c>
      <c r="FM98" s="4">
        <v>309.45999999999998</v>
      </c>
      <c r="FN98" s="4">
        <v>275.27999999999997</v>
      </c>
      <c r="FO98" s="4">
        <v>277.23</v>
      </c>
      <c r="FP98" s="4">
        <v>329.81</v>
      </c>
      <c r="FQ98" s="4">
        <v>0</v>
      </c>
      <c r="FR98" s="4">
        <v>0</v>
      </c>
      <c r="FS98" s="4">
        <v>0</v>
      </c>
      <c r="FT98" s="4">
        <v>0</v>
      </c>
      <c r="FU98" s="4">
        <v>2630.86</v>
      </c>
      <c r="FV98" s="4"/>
      <c r="FW98" s="4">
        <v>6173</v>
      </c>
      <c r="FX98" s="4" t="s">
        <v>97</v>
      </c>
      <c r="FY98" s="4">
        <v>135.36000000000001</v>
      </c>
      <c r="FZ98" s="4">
        <v>0</v>
      </c>
      <c r="GA98" s="4">
        <v>149.49</v>
      </c>
      <c r="GB98" s="4">
        <v>115.57</v>
      </c>
      <c r="GC98" s="4">
        <v>128.54</v>
      </c>
      <c r="GD98" s="4">
        <v>101.58</v>
      </c>
      <c r="GE98" s="4">
        <v>116.58</v>
      </c>
      <c r="GF98" s="4">
        <v>149.4</v>
      </c>
      <c r="GG98" s="4">
        <v>0</v>
      </c>
      <c r="GH98" s="4">
        <v>0</v>
      </c>
      <c r="GI98" s="4">
        <v>0</v>
      </c>
      <c r="GJ98" s="4">
        <v>0</v>
      </c>
      <c r="GK98" s="4">
        <v>896.52</v>
      </c>
      <c r="GL98" s="4"/>
      <c r="GM98" s="4">
        <v>6173</v>
      </c>
      <c r="GN98" s="4" t="s">
        <v>97</v>
      </c>
      <c r="GO98" s="4">
        <v>316.95</v>
      </c>
      <c r="GP98" s="4">
        <v>329.59</v>
      </c>
      <c r="GQ98" s="4">
        <v>0</v>
      </c>
      <c r="GR98" s="4">
        <v>-226.55</v>
      </c>
      <c r="GS98" s="4">
        <v>312</v>
      </c>
      <c r="GT98" s="4">
        <v>372.21</v>
      </c>
      <c r="GU98" s="4">
        <v>395.11</v>
      </c>
      <c r="GV98" s="4">
        <v>468.89</v>
      </c>
      <c r="GW98" s="4">
        <v>0</v>
      </c>
      <c r="GX98" s="4">
        <v>0</v>
      </c>
      <c r="GY98" s="4">
        <v>0</v>
      </c>
      <c r="GZ98" s="4">
        <v>0</v>
      </c>
      <c r="HA98" s="4">
        <v>1968.2</v>
      </c>
      <c r="HB98" s="4"/>
      <c r="HC98" s="4">
        <v>6173</v>
      </c>
      <c r="HD98" s="4" t="s">
        <v>97</v>
      </c>
      <c r="HE98" s="4">
        <v>198.05</v>
      </c>
      <c r="HF98" s="4">
        <v>210.93</v>
      </c>
      <c r="HG98" s="4">
        <v>0</v>
      </c>
      <c r="HH98" s="4">
        <v>-380.47</v>
      </c>
      <c r="HI98" s="4">
        <v>219.7</v>
      </c>
      <c r="HJ98" s="4">
        <v>0</v>
      </c>
      <c r="HK98" s="4">
        <v>521.59</v>
      </c>
      <c r="HL98" s="4">
        <v>238.27</v>
      </c>
      <c r="HM98" s="4">
        <v>0</v>
      </c>
      <c r="HN98" s="4">
        <v>0</v>
      </c>
      <c r="HO98" s="4">
        <v>0</v>
      </c>
      <c r="HP98" s="4">
        <v>0</v>
      </c>
      <c r="HQ98" s="4">
        <v>1008.07</v>
      </c>
      <c r="HR98" s="4"/>
      <c r="HS98" s="4">
        <v>6173</v>
      </c>
      <c r="HT98" s="4" t="s">
        <v>97</v>
      </c>
      <c r="HU98" s="4">
        <v>1160.03</v>
      </c>
      <c r="HV98" s="4">
        <v>1918.42</v>
      </c>
      <c r="HW98" s="4">
        <v>1575.52</v>
      </c>
      <c r="HX98" s="4">
        <v>1095.55</v>
      </c>
      <c r="HY98" s="4">
        <v>853.87</v>
      </c>
      <c r="HZ98" s="4">
        <v>0</v>
      </c>
      <c r="IA98" s="4">
        <v>2375.17</v>
      </c>
      <c r="IB98" s="4">
        <v>1150.6300000000001</v>
      </c>
      <c r="IC98" s="4">
        <v>0</v>
      </c>
      <c r="ID98" s="4">
        <v>0</v>
      </c>
      <c r="IE98" s="4">
        <v>0</v>
      </c>
      <c r="IF98" s="4">
        <v>0</v>
      </c>
      <c r="IG98" s="4">
        <v>10129.19</v>
      </c>
      <c r="IH98" s="4"/>
      <c r="II98" s="4">
        <v>6173</v>
      </c>
      <c r="IJ98" s="4" t="s">
        <v>97</v>
      </c>
      <c r="IK98" s="4">
        <v>450.23</v>
      </c>
      <c r="IL98" s="4">
        <v>519.32000000000005</v>
      </c>
      <c r="IM98" s="4">
        <v>596.72</v>
      </c>
      <c r="IN98" s="4">
        <v>484.27</v>
      </c>
      <c r="IO98" s="4">
        <v>521.84</v>
      </c>
      <c r="IP98" s="4">
        <v>0</v>
      </c>
      <c r="IQ98" s="4">
        <v>923.13</v>
      </c>
      <c r="IR98" s="4">
        <v>445.27</v>
      </c>
      <c r="IS98" s="4">
        <v>0</v>
      </c>
      <c r="IT98" s="4">
        <v>0</v>
      </c>
      <c r="IU98" s="4">
        <v>0</v>
      </c>
      <c r="IV98" s="4">
        <v>0</v>
      </c>
      <c r="IW98" s="4">
        <v>3940.78</v>
      </c>
      <c r="IX98" s="4"/>
      <c r="IY98" s="4">
        <v>6173</v>
      </c>
      <c r="IZ98" s="4" t="s">
        <v>97</v>
      </c>
      <c r="JA98" s="4">
        <v>429.95</v>
      </c>
      <c r="JB98" s="4">
        <v>503.38</v>
      </c>
      <c r="JC98" s="4">
        <v>713.1</v>
      </c>
      <c r="JD98" s="4">
        <v>658.83</v>
      </c>
      <c r="JE98" s="4">
        <v>639.33000000000004</v>
      </c>
      <c r="JF98" s="4">
        <v>636.28</v>
      </c>
      <c r="JG98" s="4">
        <v>589.29999999999995</v>
      </c>
      <c r="JH98" s="4">
        <v>680.89</v>
      </c>
      <c r="JI98" s="4">
        <v>0</v>
      </c>
      <c r="JJ98" s="4">
        <v>0</v>
      </c>
      <c r="JK98" s="4">
        <v>0</v>
      </c>
      <c r="JL98" s="4">
        <v>0</v>
      </c>
      <c r="JM98" s="4">
        <v>4851.0600000000004</v>
      </c>
      <c r="JN98" s="4"/>
      <c r="JO98" s="4">
        <v>6173</v>
      </c>
      <c r="JP98" s="4" t="s">
        <v>97</v>
      </c>
      <c r="JQ98" s="4">
        <v>164.92</v>
      </c>
      <c r="JR98" s="4">
        <v>170.72</v>
      </c>
      <c r="JS98" s="4">
        <v>172.93</v>
      </c>
      <c r="JT98" s="4">
        <v>150.88</v>
      </c>
      <c r="JU98" s="4">
        <v>159.62</v>
      </c>
      <c r="JV98" s="4">
        <v>165.89</v>
      </c>
      <c r="JW98" s="4">
        <v>161.9</v>
      </c>
      <c r="JX98" s="4">
        <v>161.05000000000001</v>
      </c>
      <c r="JY98" s="4">
        <v>0</v>
      </c>
      <c r="JZ98" s="4">
        <v>0</v>
      </c>
      <c r="KA98" s="4">
        <v>0</v>
      </c>
      <c r="KB98" s="4">
        <v>0</v>
      </c>
      <c r="KC98" s="4">
        <v>1307.9100000000001</v>
      </c>
      <c r="KD98" s="4"/>
      <c r="KE98" s="4">
        <v>6173</v>
      </c>
      <c r="KF98" s="4" t="s">
        <v>97</v>
      </c>
      <c r="KG98" s="4">
        <v>94.14</v>
      </c>
      <c r="KH98" s="4">
        <v>96.38</v>
      </c>
      <c r="KI98" s="4">
        <v>84.19</v>
      </c>
      <c r="KJ98" s="4">
        <v>83</v>
      </c>
      <c r="KK98" s="4">
        <v>107</v>
      </c>
      <c r="KL98" s="4">
        <v>151.94</v>
      </c>
      <c r="KM98" s="4">
        <v>203.84</v>
      </c>
      <c r="KN98" s="4">
        <v>170.6</v>
      </c>
      <c r="KO98" s="4">
        <v>0</v>
      </c>
      <c r="KP98" s="4">
        <v>0</v>
      </c>
      <c r="KQ98" s="4">
        <v>0</v>
      </c>
      <c r="KR98" s="4">
        <v>0</v>
      </c>
      <c r="KS98" s="4">
        <v>991.09</v>
      </c>
      <c r="KT98" s="4"/>
      <c r="KU98" s="4">
        <v>6173</v>
      </c>
      <c r="KV98" s="4" t="s">
        <v>97</v>
      </c>
      <c r="KW98" s="4">
        <v>114.8</v>
      </c>
      <c r="KX98" s="4">
        <v>108.08</v>
      </c>
      <c r="KY98" s="4">
        <v>133.88</v>
      </c>
      <c r="KZ98" s="4">
        <v>178.66</v>
      </c>
      <c r="LA98" s="4">
        <v>99.8</v>
      </c>
      <c r="LB98" s="4">
        <v>80.88</v>
      </c>
      <c r="LC98" s="4">
        <v>75.62</v>
      </c>
      <c r="LD98" s="4">
        <v>68.84</v>
      </c>
      <c r="LE98" s="4">
        <v>0</v>
      </c>
      <c r="LF98" s="4">
        <v>0</v>
      </c>
      <c r="LG98" s="4">
        <v>0</v>
      </c>
      <c r="LH98" s="4">
        <v>0</v>
      </c>
      <c r="LI98" s="4">
        <v>860.56</v>
      </c>
      <c r="LJ98" s="4"/>
      <c r="LK98" s="4">
        <v>6173</v>
      </c>
      <c r="LL98" s="4" t="s">
        <v>97</v>
      </c>
      <c r="LM98" s="4">
        <v>892.18</v>
      </c>
      <c r="LN98" s="4">
        <v>1013.53</v>
      </c>
      <c r="LO98" s="4">
        <v>1053.8800000000001</v>
      </c>
      <c r="LP98" s="4">
        <v>1038.1099999999999</v>
      </c>
      <c r="LQ98" s="4">
        <v>694.46</v>
      </c>
      <c r="LR98" s="4">
        <v>903.9</v>
      </c>
      <c r="LS98" s="4">
        <v>610.38</v>
      </c>
      <c r="LT98" s="4">
        <v>577.47</v>
      </c>
      <c r="LU98" s="4">
        <v>0</v>
      </c>
      <c r="LV98" s="4">
        <v>0</v>
      </c>
      <c r="LW98" s="4">
        <v>0</v>
      </c>
      <c r="LX98" s="4">
        <v>0</v>
      </c>
      <c r="LY98" s="4">
        <v>6783.91</v>
      </c>
      <c r="LZ98" s="4"/>
      <c r="MA98" s="4">
        <v>6173</v>
      </c>
      <c r="MB98" s="4" t="s">
        <v>97</v>
      </c>
      <c r="MC98" s="4">
        <v>1756.52</v>
      </c>
      <c r="MD98" s="4">
        <v>2275.9899999999998</v>
      </c>
      <c r="ME98" s="4">
        <v>1151.06</v>
      </c>
      <c r="MF98" s="4">
        <v>488.86</v>
      </c>
      <c r="MG98" s="4">
        <v>401.35</v>
      </c>
      <c r="MH98" s="4">
        <v>421.59</v>
      </c>
      <c r="MI98" s="4">
        <v>453.48</v>
      </c>
      <c r="MJ98" s="4">
        <v>451.7</v>
      </c>
      <c r="MK98" s="4">
        <v>0</v>
      </c>
      <c r="ML98" s="4">
        <v>0</v>
      </c>
      <c r="MM98" s="4">
        <v>0</v>
      </c>
      <c r="MN98" s="4">
        <v>0</v>
      </c>
      <c r="MO98" s="4">
        <v>7400.55</v>
      </c>
      <c r="MP98" s="4"/>
      <c r="MQ98" s="4">
        <v>6173</v>
      </c>
      <c r="MR98" s="4" t="s">
        <v>97</v>
      </c>
      <c r="MS98" s="4">
        <v>0</v>
      </c>
      <c r="MT98" s="4">
        <v>100.02</v>
      </c>
      <c r="MU98" s="4">
        <v>228.43</v>
      </c>
      <c r="MV98" s="4">
        <v>245.56</v>
      </c>
      <c r="MW98" s="4">
        <v>224.44</v>
      </c>
      <c r="MX98" s="4">
        <v>188.24</v>
      </c>
      <c r="MY98" s="4">
        <v>254.38</v>
      </c>
      <c r="MZ98" s="4">
        <v>262.35000000000002</v>
      </c>
      <c r="NA98" s="4">
        <v>0</v>
      </c>
      <c r="NB98" s="4">
        <v>0</v>
      </c>
      <c r="NC98" s="4">
        <v>0</v>
      </c>
      <c r="ND98" s="4">
        <v>0</v>
      </c>
      <c r="NE98" s="4">
        <v>1503.42</v>
      </c>
      <c r="NF98" s="4"/>
      <c r="NG98" s="4">
        <v>6173</v>
      </c>
      <c r="NH98" s="4" t="s">
        <v>97</v>
      </c>
      <c r="NI98" s="4">
        <v>0</v>
      </c>
      <c r="NJ98" s="4">
        <v>0</v>
      </c>
      <c r="NK98" s="4">
        <v>0</v>
      </c>
      <c r="NL98" s="4">
        <v>93.42</v>
      </c>
      <c r="NM98" s="4">
        <v>0</v>
      </c>
      <c r="NN98" s="4">
        <v>28.27</v>
      </c>
      <c r="NO98" s="4">
        <v>26.48</v>
      </c>
      <c r="NP98" s="4">
        <v>26.48</v>
      </c>
      <c r="NQ98" s="4">
        <v>0</v>
      </c>
      <c r="NR98" s="4">
        <v>0</v>
      </c>
      <c r="NS98" s="4">
        <v>0</v>
      </c>
      <c r="NT98" s="4">
        <v>0</v>
      </c>
      <c r="NU98" s="4">
        <v>174.65</v>
      </c>
    </row>
    <row r="99" spans="2:385" x14ac:dyDescent="0.2">
      <c r="B99">
        <f t="shared" si="49"/>
        <v>89</v>
      </c>
      <c r="C99" s="16" t="s">
        <v>452</v>
      </c>
      <c r="D99" s="4" t="s">
        <v>98</v>
      </c>
      <c r="E99" s="4">
        <v>500.92</v>
      </c>
      <c r="F99" s="4">
        <v>500.92</v>
      </c>
      <c r="G99" s="4">
        <v>500.92</v>
      </c>
      <c r="H99" s="4">
        <v>500.92</v>
      </c>
      <c r="I99" s="4">
        <v>500.93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2504.61</v>
      </c>
      <c r="R99" s="4"/>
      <c r="S99" s="16" t="s">
        <v>452</v>
      </c>
      <c r="T99" s="4" t="s">
        <v>98</v>
      </c>
      <c r="U99" s="4">
        <v>592.49</v>
      </c>
      <c r="V99" s="4">
        <v>592.49</v>
      </c>
      <c r="W99" s="4">
        <v>592.49</v>
      </c>
      <c r="X99" s="4">
        <v>592.49</v>
      </c>
      <c r="Y99" s="4">
        <v>596.5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2966.46</v>
      </c>
      <c r="AH99" s="4"/>
      <c r="AI99" s="16" t="s">
        <v>452</v>
      </c>
      <c r="AJ99" s="4" t="s">
        <v>98</v>
      </c>
      <c r="AK99" s="4">
        <v>197.17</v>
      </c>
      <c r="AL99" s="4">
        <v>197.24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394.41</v>
      </c>
      <c r="AX99" s="4"/>
      <c r="AY99" s="16" t="s">
        <v>452</v>
      </c>
      <c r="AZ99" s="4" t="s">
        <v>98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/>
      <c r="BO99" s="16" t="s">
        <v>452</v>
      </c>
      <c r="BP99" s="4" t="s">
        <v>98</v>
      </c>
      <c r="BQ99" s="4">
        <v>250.48</v>
      </c>
      <c r="BR99" s="4">
        <v>250.56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501.04</v>
      </c>
      <c r="CD99" s="4"/>
      <c r="CE99" s="16" t="s">
        <v>452</v>
      </c>
      <c r="CF99" s="4" t="s">
        <v>98</v>
      </c>
      <c r="CG99" s="4">
        <v>290.02999999999997</v>
      </c>
      <c r="CH99" s="4">
        <v>290.11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580.14</v>
      </c>
      <c r="CT99" s="4"/>
      <c r="CU99" s="16" t="s">
        <v>452</v>
      </c>
      <c r="CV99" s="4" t="s">
        <v>98</v>
      </c>
      <c r="CW99" s="4">
        <v>425.91</v>
      </c>
      <c r="CX99" s="4">
        <v>425.97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851.88</v>
      </c>
      <c r="DJ99" s="4"/>
      <c r="DK99" s="16" t="s">
        <v>452</v>
      </c>
      <c r="DL99" s="4" t="s">
        <v>98</v>
      </c>
      <c r="DM99" s="4">
        <v>442.12</v>
      </c>
      <c r="DN99" s="4">
        <v>442.17</v>
      </c>
      <c r="DO99" s="4">
        <v>0</v>
      </c>
      <c r="DP99" s="4">
        <v>0</v>
      </c>
      <c r="DQ99" s="4">
        <v>592.23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1476.52</v>
      </c>
      <c r="DZ99" s="4"/>
      <c r="EA99" s="16" t="s">
        <v>452</v>
      </c>
      <c r="EB99" s="4" t="s">
        <v>98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/>
      <c r="EQ99" s="16" t="s">
        <v>452</v>
      </c>
      <c r="ER99" s="4" t="s">
        <v>98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/>
      <c r="FG99" s="16" t="s">
        <v>452</v>
      </c>
      <c r="FH99" s="4" t="s">
        <v>98</v>
      </c>
      <c r="FI99" s="4">
        <v>648.58000000000004</v>
      </c>
      <c r="FJ99" s="4">
        <v>648.58000000000004</v>
      </c>
      <c r="FK99" s="4">
        <v>648.58000000000004</v>
      </c>
      <c r="FL99" s="4">
        <v>648.58000000000004</v>
      </c>
      <c r="FM99" s="4">
        <v>650.62</v>
      </c>
      <c r="FN99" s="4">
        <v>0</v>
      </c>
      <c r="FO99" s="4">
        <v>0</v>
      </c>
      <c r="FP99" s="4">
        <v>0</v>
      </c>
      <c r="FQ99" s="4">
        <v>0</v>
      </c>
      <c r="FR99" s="4">
        <v>0</v>
      </c>
      <c r="FS99" s="4">
        <v>0</v>
      </c>
      <c r="FT99" s="4">
        <v>0</v>
      </c>
      <c r="FU99" s="4">
        <v>3244.94</v>
      </c>
      <c r="FV99" s="4"/>
      <c r="FW99" s="16" t="s">
        <v>452</v>
      </c>
      <c r="FX99" s="4" t="s">
        <v>98</v>
      </c>
      <c r="FY99" s="4">
        <v>488.77</v>
      </c>
      <c r="FZ99" s="4">
        <v>0</v>
      </c>
      <c r="GA99" s="4">
        <v>0</v>
      </c>
      <c r="GB99" s="4">
        <v>0</v>
      </c>
      <c r="GC99" s="4">
        <v>0</v>
      </c>
      <c r="GD99" s="4">
        <v>0</v>
      </c>
      <c r="GE99" s="4">
        <v>0</v>
      </c>
      <c r="GF99" s="4">
        <v>0</v>
      </c>
      <c r="GG99" s="4">
        <v>0</v>
      </c>
      <c r="GH99" s="4">
        <v>0</v>
      </c>
      <c r="GI99" s="4">
        <v>0</v>
      </c>
      <c r="GJ99" s="4">
        <v>0</v>
      </c>
      <c r="GK99" s="4">
        <v>488.77</v>
      </c>
      <c r="GL99" s="4"/>
      <c r="GM99" s="16" t="s">
        <v>452</v>
      </c>
      <c r="GN99" s="4" t="s">
        <v>98</v>
      </c>
      <c r="GO99" s="4">
        <v>307.33999999999997</v>
      </c>
      <c r="GP99" s="4">
        <v>370.51</v>
      </c>
      <c r="GQ99" s="4">
        <v>0</v>
      </c>
      <c r="GR99" s="4">
        <v>445</v>
      </c>
      <c r="GS99" s="4">
        <v>436.34</v>
      </c>
      <c r="GT99" s="4">
        <v>0</v>
      </c>
      <c r="GU99" s="4">
        <v>0</v>
      </c>
      <c r="GV99" s="4">
        <v>0</v>
      </c>
      <c r="GW99" s="4">
        <v>0</v>
      </c>
      <c r="GX99" s="4">
        <v>0</v>
      </c>
      <c r="GY99" s="4">
        <v>0</v>
      </c>
      <c r="GZ99" s="4">
        <v>0</v>
      </c>
      <c r="HA99" s="4">
        <v>1559.19</v>
      </c>
      <c r="HB99" s="4"/>
      <c r="HC99" s="16" t="s">
        <v>452</v>
      </c>
      <c r="HD99" s="4" t="s">
        <v>98</v>
      </c>
      <c r="HE99" s="4">
        <v>372.14</v>
      </c>
      <c r="HF99" s="4">
        <v>434.17</v>
      </c>
      <c r="HG99" s="4">
        <v>0</v>
      </c>
      <c r="HH99" s="4">
        <v>405.09</v>
      </c>
      <c r="HI99" s="4">
        <v>407.06</v>
      </c>
      <c r="HJ99" s="4">
        <v>0</v>
      </c>
      <c r="HK99" s="4">
        <v>0</v>
      </c>
      <c r="HL99" s="4">
        <v>0</v>
      </c>
      <c r="HM99" s="4">
        <v>0</v>
      </c>
      <c r="HN99" s="4">
        <v>0</v>
      </c>
      <c r="HO99" s="4">
        <v>0</v>
      </c>
      <c r="HP99" s="4">
        <v>0</v>
      </c>
      <c r="HQ99" s="4">
        <v>1618.46</v>
      </c>
      <c r="HR99" s="4"/>
      <c r="HS99" s="16" t="s">
        <v>452</v>
      </c>
      <c r="HT99" s="4" t="s">
        <v>98</v>
      </c>
      <c r="HU99" s="4">
        <v>994.08</v>
      </c>
      <c r="HV99" s="4">
        <v>994.08</v>
      </c>
      <c r="HW99" s="4">
        <v>994.08</v>
      </c>
      <c r="HX99" s="4">
        <v>994.08</v>
      </c>
      <c r="HY99" s="4">
        <v>998.09</v>
      </c>
      <c r="HZ99" s="4">
        <v>0</v>
      </c>
      <c r="IA99" s="4">
        <v>0</v>
      </c>
      <c r="IB99" s="4">
        <v>0</v>
      </c>
      <c r="IC99" s="4">
        <v>0</v>
      </c>
      <c r="ID99" s="4">
        <v>0</v>
      </c>
      <c r="IE99" s="4">
        <v>0</v>
      </c>
      <c r="IF99" s="4">
        <v>0</v>
      </c>
      <c r="IG99" s="4">
        <v>4974.41</v>
      </c>
      <c r="IH99" s="4"/>
      <c r="II99" s="16" t="s">
        <v>452</v>
      </c>
      <c r="IJ99" s="4" t="s">
        <v>98</v>
      </c>
      <c r="IK99" s="4">
        <v>628.66999999999996</v>
      </c>
      <c r="IL99" s="4">
        <v>628.72</v>
      </c>
      <c r="IM99" s="4">
        <v>0</v>
      </c>
      <c r="IN99" s="4">
        <v>0</v>
      </c>
      <c r="IO99" s="4">
        <v>0</v>
      </c>
      <c r="IP99" s="4">
        <v>0</v>
      </c>
      <c r="IQ99" s="4">
        <v>0</v>
      </c>
      <c r="IR99" s="4">
        <v>0</v>
      </c>
      <c r="IS99" s="4">
        <v>0</v>
      </c>
      <c r="IT99" s="4">
        <v>0</v>
      </c>
      <c r="IU99" s="4">
        <v>0</v>
      </c>
      <c r="IV99" s="4">
        <v>0</v>
      </c>
      <c r="IW99" s="4">
        <v>1257.3900000000001</v>
      </c>
      <c r="IX99" s="4"/>
      <c r="IY99" s="16" t="s">
        <v>452</v>
      </c>
      <c r="IZ99" s="4" t="s">
        <v>98</v>
      </c>
      <c r="JA99" s="4">
        <v>489.99</v>
      </c>
      <c r="JB99" s="4">
        <v>489.99</v>
      </c>
      <c r="JC99" s="4">
        <v>489.99</v>
      </c>
      <c r="JD99" s="4">
        <v>489.99</v>
      </c>
      <c r="JE99" s="4">
        <v>493.89</v>
      </c>
      <c r="JF99" s="4">
        <v>0</v>
      </c>
      <c r="JG99" s="4">
        <v>0</v>
      </c>
      <c r="JH99" s="4">
        <v>0</v>
      </c>
      <c r="JI99" s="4">
        <v>0</v>
      </c>
      <c r="JJ99" s="4">
        <v>0</v>
      </c>
      <c r="JK99" s="4">
        <v>0</v>
      </c>
      <c r="JL99" s="4">
        <v>0</v>
      </c>
      <c r="JM99" s="4">
        <v>2453.85</v>
      </c>
      <c r="JN99" s="4"/>
      <c r="JO99" s="16" t="s">
        <v>452</v>
      </c>
      <c r="JP99" s="4" t="s">
        <v>98</v>
      </c>
      <c r="JQ99" s="4">
        <v>151.27000000000001</v>
      </c>
      <c r="JR99" s="4">
        <v>151.28</v>
      </c>
      <c r="JS99" s="4">
        <v>0</v>
      </c>
      <c r="JT99" s="4">
        <v>0</v>
      </c>
      <c r="JU99" s="4">
        <v>0</v>
      </c>
      <c r="JV99" s="4">
        <v>0</v>
      </c>
      <c r="JW99" s="4">
        <v>0</v>
      </c>
      <c r="JX99" s="4">
        <v>0</v>
      </c>
      <c r="JY99" s="4">
        <v>0</v>
      </c>
      <c r="JZ99" s="4">
        <v>0</v>
      </c>
      <c r="KA99" s="4">
        <v>0</v>
      </c>
      <c r="KB99" s="4">
        <v>0</v>
      </c>
      <c r="KC99" s="4">
        <v>302.55</v>
      </c>
      <c r="KD99" s="4"/>
      <c r="KE99" s="16" t="s">
        <v>452</v>
      </c>
      <c r="KF99" s="4" t="s">
        <v>98</v>
      </c>
      <c r="KG99" s="4">
        <v>195.59</v>
      </c>
      <c r="KH99" s="4">
        <v>195.61</v>
      </c>
      <c r="KI99" s="4">
        <v>0</v>
      </c>
      <c r="KJ99" s="4">
        <v>0</v>
      </c>
      <c r="KK99" s="4">
        <v>0</v>
      </c>
      <c r="KL99" s="4">
        <v>0</v>
      </c>
      <c r="KM99" s="4">
        <v>0</v>
      </c>
      <c r="KN99" s="4">
        <v>0</v>
      </c>
      <c r="KO99" s="4">
        <v>0</v>
      </c>
      <c r="KP99" s="4">
        <v>0</v>
      </c>
      <c r="KQ99" s="4">
        <v>0</v>
      </c>
      <c r="KR99" s="4">
        <v>0</v>
      </c>
      <c r="KS99" s="4">
        <v>391.2</v>
      </c>
      <c r="KT99" s="4"/>
      <c r="KU99" s="16" t="s">
        <v>452</v>
      </c>
      <c r="KV99" s="4" t="s">
        <v>98</v>
      </c>
      <c r="KW99" s="4">
        <v>0</v>
      </c>
      <c r="KX99" s="4">
        <v>0</v>
      </c>
      <c r="KY99" s="4">
        <v>0</v>
      </c>
      <c r="KZ99" s="4">
        <v>0</v>
      </c>
      <c r="LA99" s="4">
        <v>0</v>
      </c>
      <c r="LB99" s="4">
        <v>0</v>
      </c>
      <c r="LC99" s="4">
        <v>0</v>
      </c>
      <c r="LD99" s="4">
        <v>0</v>
      </c>
      <c r="LE99" s="4">
        <v>0</v>
      </c>
      <c r="LF99" s="4">
        <v>0</v>
      </c>
      <c r="LG99" s="4">
        <v>0</v>
      </c>
      <c r="LH99" s="4">
        <v>0</v>
      </c>
      <c r="LI99" s="4">
        <v>0</v>
      </c>
      <c r="LJ99" s="4"/>
      <c r="LK99" s="16" t="s">
        <v>452</v>
      </c>
      <c r="LL99" s="4" t="s">
        <v>98</v>
      </c>
      <c r="LM99" s="4">
        <v>0</v>
      </c>
      <c r="LN99" s="4">
        <v>0</v>
      </c>
      <c r="LO99" s="4">
        <v>0</v>
      </c>
      <c r="LP99" s="4">
        <v>0</v>
      </c>
      <c r="LQ99" s="4">
        <v>0</v>
      </c>
      <c r="LR99" s="4">
        <v>0</v>
      </c>
      <c r="LS99" s="4">
        <v>0</v>
      </c>
      <c r="LT99" s="4">
        <v>0</v>
      </c>
      <c r="LU99" s="4">
        <v>0</v>
      </c>
      <c r="LV99" s="4">
        <v>0</v>
      </c>
      <c r="LW99" s="4">
        <v>0</v>
      </c>
      <c r="LX99" s="4">
        <v>0</v>
      </c>
      <c r="LY99" s="4">
        <v>0</v>
      </c>
      <c r="LZ99" s="4"/>
      <c r="MA99" s="16" t="s">
        <v>452</v>
      </c>
      <c r="MB99" s="4" t="s">
        <v>98</v>
      </c>
      <c r="MC99" s="4">
        <v>0</v>
      </c>
      <c r="MD99" s="4">
        <v>0</v>
      </c>
      <c r="ME99" s="4">
        <v>25</v>
      </c>
      <c r="MF99" s="4">
        <v>25</v>
      </c>
      <c r="MG99" s="4">
        <v>25</v>
      </c>
      <c r="MH99" s="4">
        <v>0</v>
      </c>
      <c r="MI99" s="4">
        <v>0</v>
      </c>
      <c r="MJ99" s="4">
        <v>0</v>
      </c>
      <c r="MK99" s="4">
        <v>0</v>
      </c>
      <c r="ML99" s="4">
        <v>0</v>
      </c>
      <c r="MM99" s="4">
        <v>0</v>
      </c>
      <c r="MN99" s="4">
        <v>0</v>
      </c>
      <c r="MO99" s="4">
        <v>75</v>
      </c>
      <c r="MP99" s="4"/>
      <c r="MQ99" s="16" t="s">
        <v>452</v>
      </c>
      <c r="MR99" s="4" t="s">
        <v>98</v>
      </c>
      <c r="MS99" s="4">
        <v>0</v>
      </c>
      <c r="MT99" s="4">
        <v>0</v>
      </c>
      <c r="MU99" s="4">
        <v>0</v>
      </c>
      <c r="MV99" s="4">
        <v>0</v>
      </c>
      <c r="MW99" s="4">
        <v>0</v>
      </c>
      <c r="MX99" s="4">
        <v>0</v>
      </c>
      <c r="MY99" s="4">
        <v>0</v>
      </c>
      <c r="MZ99" s="4">
        <v>0</v>
      </c>
      <c r="NA99" s="4">
        <v>0</v>
      </c>
      <c r="NB99" s="4">
        <v>0</v>
      </c>
      <c r="NC99" s="4">
        <v>0</v>
      </c>
      <c r="ND99" s="4">
        <v>0</v>
      </c>
      <c r="NE99" s="4">
        <v>0</v>
      </c>
      <c r="NF99" s="4"/>
      <c r="NG99" s="16" t="s">
        <v>452</v>
      </c>
      <c r="NH99" s="4" t="s">
        <v>98</v>
      </c>
      <c r="NI99" s="4">
        <v>0</v>
      </c>
      <c r="NJ99" s="4">
        <v>0</v>
      </c>
      <c r="NK99" s="4">
        <v>0</v>
      </c>
      <c r="NL99" s="4">
        <v>2.66</v>
      </c>
      <c r="NM99" s="4">
        <v>0</v>
      </c>
      <c r="NN99" s="4">
        <v>0</v>
      </c>
      <c r="NO99" s="4">
        <v>0</v>
      </c>
      <c r="NP99" s="4">
        <v>0</v>
      </c>
      <c r="NQ99" s="4">
        <v>0</v>
      </c>
      <c r="NR99" s="4">
        <v>0</v>
      </c>
      <c r="NS99" s="4">
        <v>0</v>
      </c>
      <c r="NT99" s="4">
        <v>0</v>
      </c>
      <c r="NU99" s="4">
        <v>2.66</v>
      </c>
    </row>
    <row r="100" spans="2:385" x14ac:dyDescent="0.2">
      <c r="B100">
        <f t="shared" si="49"/>
        <v>90</v>
      </c>
      <c r="C100" s="4">
        <v>6175</v>
      </c>
      <c r="D100" s="4" t="s">
        <v>99</v>
      </c>
      <c r="E100" s="4">
        <v>1740.76</v>
      </c>
      <c r="F100" s="4">
        <v>493.66</v>
      </c>
      <c r="G100" s="4">
        <v>847.71</v>
      </c>
      <c r="H100" s="4">
        <v>338.43</v>
      </c>
      <c r="I100" s="4">
        <v>415.41</v>
      </c>
      <c r="J100" s="4">
        <v>415.41</v>
      </c>
      <c r="K100" s="4">
        <v>971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5222.38</v>
      </c>
      <c r="R100" s="4"/>
      <c r="S100" s="4">
        <v>6175</v>
      </c>
      <c r="T100" s="4" t="s">
        <v>99</v>
      </c>
      <c r="U100" s="4">
        <v>0</v>
      </c>
      <c r="V100" s="4">
        <v>483.66</v>
      </c>
      <c r="W100" s="4">
        <v>488.27</v>
      </c>
      <c r="X100" s="4">
        <v>483.66</v>
      </c>
      <c r="Y100" s="4">
        <v>967.32</v>
      </c>
      <c r="Z100" s="4">
        <v>0</v>
      </c>
      <c r="AA100" s="4">
        <v>522.35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2945.26</v>
      </c>
      <c r="AH100" s="4"/>
      <c r="AI100" s="4">
        <v>6175</v>
      </c>
      <c r="AJ100" s="4" t="s">
        <v>99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/>
      <c r="AY100" s="4">
        <v>6175</v>
      </c>
      <c r="AZ100" s="4" t="s">
        <v>99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/>
      <c r="BO100" s="4">
        <v>6175</v>
      </c>
      <c r="BP100" s="4" t="s">
        <v>99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/>
      <c r="CE100" s="4">
        <v>6175</v>
      </c>
      <c r="CF100" s="4" t="s">
        <v>99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/>
      <c r="CU100" s="4">
        <v>6175</v>
      </c>
      <c r="CV100" s="4" t="s">
        <v>99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/>
      <c r="DK100" s="4">
        <v>6175</v>
      </c>
      <c r="DL100" s="4" t="s">
        <v>99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/>
      <c r="EA100" s="4">
        <v>6175</v>
      </c>
      <c r="EB100" s="4" t="s">
        <v>99</v>
      </c>
      <c r="EC100" s="4">
        <v>0</v>
      </c>
      <c r="ED100" s="4">
        <v>685.44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685.44</v>
      </c>
      <c r="EP100" s="4"/>
      <c r="EQ100" s="4">
        <v>6175</v>
      </c>
      <c r="ER100" s="4" t="s">
        <v>99</v>
      </c>
      <c r="ES100" s="4">
        <v>1243.48</v>
      </c>
      <c r="ET100" s="4">
        <v>0</v>
      </c>
      <c r="EU100" s="4">
        <v>758.84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2002.32</v>
      </c>
      <c r="FF100" s="4"/>
      <c r="FG100" s="4">
        <v>6175</v>
      </c>
      <c r="FH100" s="4" t="s">
        <v>99</v>
      </c>
      <c r="FI100" s="4">
        <v>0</v>
      </c>
      <c r="FJ100" s="4">
        <v>276.51</v>
      </c>
      <c r="FK100" s="4">
        <v>0</v>
      </c>
      <c r="FL100" s="4">
        <v>557.16999999999996</v>
      </c>
      <c r="FM100" s="4">
        <v>276.51</v>
      </c>
      <c r="FN100" s="4">
        <v>276.51</v>
      </c>
      <c r="FO100" s="4">
        <v>276.51</v>
      </c>
      <c r="FP100" s="4">
        <v>276.51</v>
      </c>
      <c r="FQ100" s="4">
        <v>0</v>
      </c>
      <c r="FR100" s="4">
        <v>0</v>
      </c>
      <c r="FS100" s="4">
        <v>0</v>
      </c>
      <c r="FT100" s="4">
        <v>0</v>
      </c>
      <c r="FU100" s="4">
        <v>1939.72</v>
      </c>
      <c r="FV100" s="4"/>
      <c r="FW100" s="4">
        <v>6175</v>
      </c>
      <c r="FX100" s="4" t="s">
        <v>99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/>
      <c r="GM100" s="4">
        <v>6175</v>
      </c>
      <c r="GN100" s="4" t="s">
        <v>99</v>
      </c>
      <c r="GO100" s="4">
        <v>0</v>
      </c>
      <c r="GP100" s="4">
        <v>276.51</v>
      </c>
      <c r="GQ100" s="4">
        <v>0</v>
      </c>
      <c r="GR100" s="4">
        <v>557.16999999999996</v>
      </c>
      <c r="GS100" s="4">
        <v>276.51</v>
      </c>
      <c r="GT100" s="4">
        <v>276.51</v>
      </c>
      <c r="GU100" s="4">
        <v>276.51</v>
      </c>
      <c r="GV100" s="4">
        <v>276.51</v>
      </c>
      <c r="GW100" s="4">
        <v>0</v>
      </c>
      <c r="GX100" s="4">
        <v>0</v>
      </c>
      <c r="GY100" s="4">
        <v>0</v>
      </c>
      <c r="GZ100" s="4">
        <v>0</v>
      </c>
      <c r="HA100" s="4">
        <v>1939.72</v>
      </c>
      <c r="HB100" s="4"/>
      <c r="HC100" s="4">
        <v>6175</v>
      </c>
      <c r="HD100" s="4" t="s">
        <v>99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/>
      <c r="HS100" s="4">
        <v>6175</v>
      </c>
      <c r="HT100" s="4" t="s">
        <v>99</v>
      </c>
      <c r="HU100" s="4">
        <v>0</v>
      </c>
      <c r="HV100" s="4">
        <v>685.96</v>
      </c>
      <c r="HW100" s="4">
        <v>0</v>
      </c>
      <c r="HX100" s="4">
        <v>1382.21</v>
      </c>
      <c r="HY100" s="4">
        <v>685.96</v>
      </c>
      <c r="HZ100" s="4">
        <v>685.96</v>
      </c>
      <c r="IA100" s="4">
        <v>685.96</v>
      </c>
      <c r="IB100" s="4">
        <v>685.96</v>
      </c>
      <c r="IC100" s="4">
        <v>0</v>
      </c>
      <c r="ID100" s="4">
        <v>0</v>
      </c>
      <c r="IE100" s="4">
        <v>0</v>
      </c>
      <c r="IF100" s="4">
        <v>0</v>
      </c>
      <c r="IG100" s="4">
        <v>4812.01</v>
      </c>
      <c r="IH100" s="4"/>
      <c r="II100" s="4">
        <v>6175</v>
      </c>
      <c r="IJ100" s="4" t="s">
        <v>99</v>
      </c>
      <c r="IK100" s="4">
        <v>0</v>
      </c>
      <c r="IL100" s="4">
        <v>310.54000000000002</v>
      </c>
      <c r="IM100" s="4">
        <v>0</v>
      </c>
      <c r="IN100" s="4">
        <v>625.74</v>
      </c>
      <c r="IO100" s="4">
        <v>310.54000000000002</v>
      </c>
      <c r="IP100" s="4">
        <v>310.54000000000002</v>
      </c>
      <c r="IQ100" s="4">
        <v>310.54000000000002</v>
      </c>
      <c r="IR100" s="4">
        <v>310.54000000000002</v>
      </c>
      <c r="IS100" s="4">
        <v>0</v>
      </c>
      <c r="IT100" s="4">
        <v>0</v>
      </c>
      <c r="IU100" s="4">
        <v>0</v>
      </c>
      <c r="IV100" s="4">
        <v>0</v>
      </c>
      <c r="IW100" s="4">
        <v>2178.44</v>
      </c>
      <c r="IX100" s="4"/>
      <c r="IY100" s="4">
        <v>6175</v>
      </c>
      <c r="IZ100" s="4" t="s">
        <v>99</v>
      </c>
      <c r="JA100" s="4">
        <v>0</v>
      </c>
      <c r="JB100" s="4">
        <v>414.77</v>
      </c>
      <c r="JC100" s="4">
        <v>0</v>
      </c>
      <c r="JD100" s="4">
        <v>835.76</v>
      </c>
      <c r="JE100" s="4">
        <v>414.77</v>
      </c>
      <c r="JF100" s="4">
        <v>414.77</v>
      </c>
      <c r="JG100" s="4">
        <v>414.77</v>
      </c>
      <c r="JH100" s="4">
        <v>414.77</v>
      </c>
      <c r="JI100" s="4">
        <v>0</v>
      </c>
      <c r="JJ100" s="4">
        <v>0</v>
      </c>
      <c r="JK100" s="4">
        <v>0</v>
      </c>
      <c r="JL100" s="4">
        <v>0</v>
      </c>
      <c r="JM100" s="4">
        <v>2909.61</v>
      </c>
      <c r="JN100" s="4"/>
      <c r="JO100" s="4">
        <v>6175</v>
      </c>
      <c r="JP100" s="4" t="s">
        <v>99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/>
      <c r="KE100" s="4">
        <v>6175</v>
      </c>
      <c r="KF100" s="4" t="s">
        <v>99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/>
      <c r="KU100" s="4">
        <v>6175</v>
      </c>
      <c r="KV100" s="4" t="s">
        <v>99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/>
      <c r="LK100" s="4">
        <v>6175</v>
      </c>
      <c r="LL100" s="4" t="s">
        <v>99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0</v>
      </c>
      <c r="LZ100" s="4"/>
      <c r="MA100" s="4">
        <v>6175</v>
      </c>
      <c r="MB100" s="4" t="s">
        <v>99</v>
      </c>
      <c r="MC100" s="4">
        <v>0</v>
      </c>
      <c r="MD100" s="4">
        <v>512.73</v>
      </c>
      <c r="ME100" s="4">
        <v>1012.43</v>
      </c>
      <c r="MF100" s="4">
        <v>1246.47</v>
      </c>
      <c r="MG100" s="4">
        <v>509.21</v>
      </c>
      <c r="MH100" s="4">
        <v>498.15</v>
      </c>
      <c r="MI100" s="4">
        <v>537.4</v>
      </c>
      <c r="MJ100" s="4">
        <v>0</v>
      </c>
      <c r="MK100" s="4">
        <v>0</v>
      </c>
      <c r="ML100" s="4">
        <v>0</v>
      </c>
      <c r="MM100" s="4">
        <v>0</v>
      </c>
      <c r="MN100" s="4">
        <v>0</v>
      </c>
      <c r="MO100" s="4">
        <v>4316.3900000000003</v>
      </c>
      <c r="MP100" s="4"/>
      <c r="MQ100" s="4">
        <v>6175</v>
      </c>
      <c r="MR100" s="4" t="s">
        <v>99</v>
      </c>
      <c r="MS100" s="4">
        <v>0</v>
      </c>
      <c r="MT100" s="4">
        <v>0</v>
      </c>
      <c r="MU100" s="4">
        <v>0</v>
      </c>
      <c r="MV100" s="4">
        <v>0</v>
      </c>
      <c r="MW100" s="4">
        <v>0</v>
      </c>
      <c r="MX100" s="4">
        <v>0</v>
      </c>
      <c r="MY100" s="4">
        <v>0</v>
      </c>
      <c r="MZ100" s="4">
        <v>0</v>
      </c>
      <c r="NA100" s="4">
        <v>0</v>
      </c>
      <c r="NB100" s="4">
        <v>0</v>
      </c>
      <c r="NC100" s="4">
        <v>0</v>
      </c>
      <c r="ND100" s="4">
        <v>0</v>
      </c>
      <c r="NE100" s="4">
        <v>0</v>
      </c>
      <c r="NF100" s="4"/>
      <c r="NG100" s="4">
        <v>6175</v>
      </c>
      <c r="NH100" s="4" t="s">
        <v>99</v>
      </c>
      <c r="NI100" s="4">
        <v>0</v>
      </c>
      <c r="NJ100" s="4">
        <v>732.06</v>
      </c>
      <c r="NK100" s="4">
        <v>0</v>
      </c>
      <c r="NL100" s="4">
        <v>0</v>
      </c>
      <c r="NM100" s="4">
        <v>0</v>
      </c>
      <c r="NN100" s="4">
        <v>0</v>
      </c>
      <c r="NO100" s="4">
        <v>0</v>
      </c>
      <c r="NP100" s="4">
        <v>0</v>
      </c>
      <c r="NQ100" s="4">
        <v>0</v>
      </c>
      <c r="NR100" s="4">
        <v>0</v>
      </c>
      <c r="NS100" s="4">
        <v>0</v>
      </c>
      <c r="NT100" s="4">
        <v>0</v>
      </c>
      <c r="NU100" s="4">
        <v>732.06</v>
      </c>
    </row>
    <row r="101" spans="2:385" x14ac:dyDescent="0.2">
      <c r="B101">
        <f t="shared" si="49"/>
        <v>91</v>
      </c>
      <c r="C101" s="4">
        <v>6176</v>
      </c>
      <c r="D101" s="4" t="s">
        <v>100</v>
      </c>
      <c r="E101" s="4">
        <v>0</v>
      </c>
      <c r="F101" s="4">
        <v>430.43</v>
      </c>
      <c r="G101" s="4">
        <v>430.43</v>
      </c>
      <c r="H101" s="4">
        <v>43.78</v>
      </c>
      <c r="I101" s="4">
        <v>595</v>
      </c>
      <c r="J101" s="4">
        <v>30</v>
      </c>
      <c r="K101" s="4">
        <v>30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1559.64</v>
      </c>
      <c r="R101" s="4"/>
      <c r="S101" s="4">
        <v>6176</v>
      </c>
      <c r="T101" s="4" t="s">
        <v>100</v>
      </c>
      <c r="U101" s="4">
        <v>0</v>
      </c>
      <c r="V101" s="4">
        <v>307.42</v>
      </c>
      <c r="W101" s="4">
        <v>307.42</v>
      </c>
      <c r="X101" s="4">
        <v>614.84</v>
      </c>
      <c r="Y101" s="4">
        <v>372.42</v>
      </c>
      <c r="Z101" s="4">
        <v>0</v>
      </c>
      <c r="AA101" s="4">
        <v>78.34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1680.44</v>
      </c>
      <c r="AH101" s="4"/>
      <c r="AI101" s="4">
        <v>6176</v>
      </c>
      <c r="AJ101" s="4" t="s">
        <v>100</v>
      </c>
      <c r="AK101" s="4">
        <v>0</v>
      </c>
      <c r="AL101" s="4">
        <v>188.42</v>
      </c>
      <c r="AM101" s="4">
        <v>176.42</v>
      </c>
      <c r="AN101" s="4">
        <v>352.84</v>
      </c>
      <c r="AO101" s="4">
        <v>176.42</v>
      </c>
      <c r="AP101" s="4">
        <v>176.42</v>
      </c>
      <c r="AQ101" s="4">
        <v>194.5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1265.02</v>
      </c>
      <c r="AX101" s="4"/>
      <c r="AY101" s="4">
        <v>6176</v>
      </c>
      <c r="AZ101" s="4" t="s">
        <v>100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18.079999999999998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18.079999999999998</v>
      </c>
      <c r="BN101" s="4"/>
      <c r="BO101" s="4">
        <v>6176</v>
      </c>
      <c r="BP101" s="4" t="s">
        <v>100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12.06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12.06</v>
      </c>
      <c r="CD101" s="4"/>
      <c r="CE101" s="4">
        <v>6176</v>
      </c>
      <c r="CF101" s="4" t="s">
        <v>100</v>
      </c>
      <c r="CG101" s="4">
        <v>0</v>
      </c>
      <c r="CH101" s="4">
        <v>265.47000000000003</v>
      </c>
      <c r="CI101" s="4">
        <v>265.47000000000003</v>
      </c>
      <c r="CJ101" s="4">
        <v>530.94000000000005</v>
      </c>
      <c r="CK101" s="4">
        <v>330.47</v>
      </c>
      <c r="CL101" s="4">
        <v>330.47</v>
      </c>
      <c r="CM101" s="4">
        <v>351.56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2074.38</v>
      </c>
      <c r="CT101" s="4"/>
      <c r="CU101" s="4">
        <v>6176</v>
      </c>
      <c r="CV101" s="4" t="s">
        <v>100</v>
      </c>
      <c r="CW101" s="4">
        <v>0</v>
      </c>
      <c r="CX101" s="4">
        <v>120.47</v>
      </c>
      <c r="CY101" s="4">
        <v>120.47</v>
      </c>
      <c r="CZ101" s="4">
        <v>240.94</v>
      </c>
      <c r="DA101" s="4">
        <v>0</v>
      </c>
      <c r="DB101" s="4">
        <v>240.94</v>
      </c>
      <c r="DC101" s="4">
        <v>138.53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861.35</v>
      </c>
      <c r="DJ101" s="4"/>
      <c r="DK101" s="4">
        <v>6176</v>
      </c>
      <c r="DL101" s="4" t="s">
        <v>100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18.059999999999999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18.059999999999999</v>
      </c>
      <c r="DZ101" s="4"/>
      <c r="EA101" s="4">
        <v>6176</v>
      </c>
      <c r="EB101" s="4" t="s">
        <v>100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/>
      <c r="EQ101" s="4">
        <v>6176</v>
      </c>
      <c r="ER101" s="4" t="s">
        <v>100</v>
      </c>
      <c r="ES101" s="4">
        <v>0</v>
      </c>
      <c r="ET101" s="4">
        <v>0</v>
      </c>
      <c r="EU101" s="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0</v>
      </c>
      <c r="FF101" s="4"/>
      <c r="FG101" s="4">
        <v>6176</v>
      </c>
      <c r="FH101" s="4" t="s">
        <v>100</v>
      </c>
      <c r="FI101" s="4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>
        <v>0</v>
      </c>
      <c r="FU101" s="4">
        <v>0</v>
      </c>
      <c r="FV101" s="4"/>
      <c r="FW101" s="4">
        <v>6176</v>
      </c>
      <c r="FX101" s="4" t="s">
        <v>100</v>
      </c>
      <c r="FY101" s="4">
        <v>0</v>
      </c>
      <c r="FZ101" s="4">
        <v>0</v>
      </c>
      <c r="GA101" s="4">
        <v>0</v>
      </c>
      <c r="GB101" s="4">
        <v>0</v>
      </c>
      <c r="GC101" s="4">
        <v>0</v>
      </c>
      <c r="GD101" s="4">
        <v>0</v>
      </c>
      <c r="GE101" s="4">
        <v>0</v>
      </c>
      <c r="GF101" s="4">
        <v>0</v>
      </c>
      <c r="GG101" s="4">
        <v>0</v>
      </c>
      <c r="GH101" s="4">
        <v>0</v>
      </c>
      <c r="GI101" s="4">
        <v>0</v>
      </c>
      <c r="GJ101" s="4">
        <v>0</v>
      </c>
      <c r="GK101" s="4">
        <v>0</v>
      </c>
      <c r="GL101" s="4"/>
      <c r="GM101" s="4">
        <v>6176</v>
      </c>
      <c r="GN101" s="4" t="s">
        <v>100</v>
      </c>
      <c r="GO101" s="4">
        <v>0</v>
      </c>
      <c r="GP101" s="4">
        <v>0</v>
      </c>
      <c r="GQ101" s="4">
        <v>0</v>
      </c>
      <c r="GR101" s="4">
        <v>0</v>
      </c>
      <c r="GS101" s="4">
        <v>0</v>
      </c>
      <c r="GT101" s="4">
        <v>0</v>
      </c>
      <c r="GU101" s="4">
        <v>0</v>
      </c>
      <c r="GV101" s="4">
        <v>0</v>
      </c>
      <c r="GW101" s="4">
        <v>0</v>
      </c>
      <c r="GX101" s="4">
        <v>0</v>
      </c>
      <c r="GY101" s="4">
        <v>0</v>
      </c>
      <c r="GZ101" s="4">
        <v>0</v>
      </c>
      <c r="HA101" s="4">
        <v>0</v>
      </c>
      <c r="HB101" s="4"/>
      <c r="HC101" s="4">
        <v>6176</v>
      </c>
      <c r="HD101" s="4" t="s">
        <v>100</v>
      </c>
      <c r="HE101" s="4">
        <v>0</v>
      </c>
      <c r="HF101" s="4">
        <v>0</v>
      </c>
      <c r="HG101" s="4">
        <v>0</v>
      </c>
      <c r="HH101" s="4">
        <v>0</v>
      </c>
      <c r="HI101" s="4">
        <v>0</v>
      </c>
      <c r="HJ101" s="4">
        <v>0</v>
      </c>
      <c r="HK101" s="4">
        <v>0</v>
      </c>
      <c r="HL101" s="4">
        <v>0</v>
      </c>
      <c r="HM101" s="4">
        <v>0</v>
      </c>
      <c r="HN101" s="4">
        <v>0</v>
      </c>
      <c r="HO101" s="4">
        <v>0</v>
      </c>
      <c r="HP101" s="4">
        <v>0</v>
      </c>
      <c r="HQ101" s="4">
        <v>0</v>
      </c>
      <c r="HR101" s="4"/>
      <c r="HS101" s="4">
        <v>6176</v>
      </c>
      <c r="HT101" s="4" t="s">
        <v>100</v>
      </c>
      <c r="HU101" s="4">
        <v>0</v>
      </c>
      <c r="HV101" s="4">
        <v>0</v>
      </c>
      <c r="HW101" s="4">
        <v>0</v>
      </c>
      <c r="HX101" s="4">
        <v>0</v>
      </c>
      <c r="HY101" s="4">
        <v>0</v>
      </c>
      <c r="HZ101" s="4">
        <v>0</v>
      </c>
      <c r="IA101" s="4">
        <v>0</v>
      </c>
      <c r="IB101" s="4">
        <v>0</v>
      </c>
      <c r="IC101" s="4">
        <v>0</v>
      </c>
      <c r="ID101" s="4">
        <v>0</v>
      </c>
      <c r="IE101" s="4">
        <v>0</v>
      </c>
      <c r="IF101" s="4">
        <v>0</v>
      </c>
      <c r="IG101" s="4">
        <v>0</v>
      </c>
      <c r="IH101" s="4"/>
      <c r="II101" s="4">
        <v>6176</v>
      </c>
      <c r="IJ101" s="4" t="s">
        <v>100</v>
      </c>
      <c r="IK101" s="4">
        <v>0</v>
      </c>
      <c r="IL101" s="4">
        <v>0</v>
      </c>
      <c r="IM101" s="4">
        <v>0</v>
      </c>
      <c r="IN101" s="4">
        <v>0</v>
      </c>
      <c r="IO101" s="4">
        <v>0</v>
      </c>
      <c r="IP101" s="4">
        <v>0</v>
      </c>
      <c r="IQ101" s="4">
        <v>0</v>
      </c>
      <c r="IR101" s="4">
        <v>0</v>
      </c>
      <c r="IS101" s="4">
        <v>0</v>
      </c>
      <c r="IT101" s="4">
        <v>0</v>
      </c>
      <c r="IU101" s="4">
        <v>0</v>
      </c>
      <c r="IV101" s="4">
        <v>0</v>
      </c>
      <c r="IW101" s="4">
        <v>0</v>
      </c>
      <c r="IX101" s="4"/>
      <c r="IY101" s="4">
        <v>6176</v>
      </c>
      <c r="IZ101" s="4" t="s">
        <v>100</v>
      </c>
      <c r="JA101" s="4">
        <v>0</v>
      </c>
      <c r="JB101" s="4">
        <v>0</v>
      </c>
      <c r="JC101" s="4">
        <v>0</v>
      </c>
      <c r="JD101" s="4">
        <v>0</v>
      </c>
      <c r="JE101" s="4">
        <v>0</v>
      </c>
      <c r="JF101" s="4">
        <v>0</v>
      </c>
      <c r="JG101" s="4">
        <v>0</v>
      </c>
      <c r="JH101" s="4">
        <v>0</v>
      </c>
      <c r="JI101" s="4">
        <v>0</v>
      </c>
      <c r="JJ101" s="4">
        <v>0</v>
      </c>
      <c r="JK101" s="4">
        <v>0</v>
      </c>
      <c r="JL101" s="4">
        <v>0</v>
      </c>
      <c r="JM101" s="4">
        <v>0</v>
      </c>
      <c r="JN101" s="4"/>
      <c r="JO101" s="4">
        <v>6176</v>
      </c>
      <c r="JP101" s="4" t="s">
        <v>100</v>
      </c>
      <c r="JQ101" s="4">
        <v>0</v>
      </c>
      <c r="JR101" s="4">
        <v>0</v>
      </c>
      <c r="JS101" s="4">
        <v>0</v>
      </c>
      <c r="JT101" s="4">
        <v>0</v>
      </c>
      <c r="JU101" s="4">
        <v>0</v>
      </c>
      <c r="JV101" s="4">
        <v>0</v>
      </c>
      <c r="JW101" s="4">
        <v>0</v>
      </c>
      <c r="JX101" s="4">
        <v>0</v>
      </c>
      <c r="JY101" s="4">
        <v>0</v>
      </c>
      <c r="JZ101" s="4">
        <v>0</v>
      </c>
      <c r="KA101" s="4">
        <v>0</v>
      </c>
      <c r="KB101" s="4">
        <v>0</v>
      </c>
      <c r="KC101" s="4">
        <v>0</v>
      </c>
      <c r="KD101" s="4"/>
      <c r="KE101" s="4">
        <v>6176</v>
      </c>
      <c r="KF101" s="4" t="s">
        <v>100</v>
      </c>
      <c r="KG101" s="4">
        <v>0</v>
      </c>
      <c r="KH101" s="4">
        <v>0</v>
      </c>
      <c r="KI101" s="4">
        <v>0</v>
      </c>
      <c r="KJ101" s="4">
        <v>0</v>
      </c>
      <c r="KK101" s="4">
        <v>0</v>
      </c>
      <c r="KL101" s="4">
        <v>0</v>
      </c>
      <c r="KM101" s="4">
        <v>0</v>
      </c>
      <c r="KN101" s="4">
        <v>0</v>
      </c>
      <c r="KO101" s="4">
        <v>0</v>
      </c>
      <c r="KP101" s="4">
        <v>0</v>
      </c>
      <c r="KQ101" s="4">
        <v>0</v>
      </c>
      <c r="KR101" s="4">
        <v>0</v>
      </c>
      <c r="KS101" s="4">
        <v>0</v>
      </c>
      <c r="KT101" s="4"/>
      <c r="KU101" s="4">
        <v>6176</v>
      </c>
      <c r="KV101" s="4" t="s">
        <v>100</v>
      </c>
      <c r="KW101" s="4">
        <v>0</v>
      </c>
      <c r="KX101" s="4">
        <v>0</v>
      </c>
      <c r="KY101" s="4">
        <v>0</v>
      </c>
      <c r="KZ101" s="4">
        <v>0</v>
      </c>
      <c r="LA101" s="4">
        <v>0</v>
      </c>
      <c r="LB101" s="4">
        <v>0</v>
      </c>
      <c r="LC101" s="4">
        <v>0</v>
      </c>
      <c r="LD101" s="4">
        <v>0</v>
      </c>
      <c r="LE101" s="4">
        <v>0</v>
      </c>
      <c r="LF101" s="4">
        <v>0</v>
      </c>
      <c r="LG101" s="4">
        <v>0</v>
      </c>
      <c r="LH101" s="4">
        <v>0</v>
      </c>
      <c r="LI101" s="4">
        <v>0</v>
      </c>
      <c r="LJ101" s="4"/>
      <c r="LK101" s="4">
        <v>6176</v>
      </c>
      <c r="LL101" s="4" t="s">
        <v>100</v>
      </c>
      <c r="LM101" s="4">
        <v>0</v>
      </c>
      <c r="LN101" s="4">
        <v>0</v>
      </c>
      <c r="LO101" s="4">
        <v>0</v>
      </c>
      <c r="LP101" s="4">
        <v>0</v>
      </c>
      <c r="LQ101" s="4">
        <v>0</v>
      </c>
      <c r="LR101" s="4">
        <v>0</v>
      </c>
      <c r="LS101" s="4">
        <v>0</v>
      </c>
      <c r="LT101" s="4">
        <v>0</v>
      </c>
      <c r="LU101" s="4">
        <v>0</v>
      </c>
      <c r="LV101" s="4">
        <v>0</v>
      </c>
      <c r="LW101" s="4">
        <v>0</v>
      </c>
      <c r="LX101" s="4">
        <v>0</v>
      </c>
      <c r="LY101" s="4">
        <v>0</v>
      </c>
      <c r="LZ101" s="4"/>
      <c r="MA101" s="4">
        <v>6176</v>
      </c>
      <c r="MB101" s="4" t="s">
        <v>100</v>
      </c>
      <c r="MC101" s="4">
        <v>0</v>
      </c>
      <c r="MD101" s="4">
        <v>0</v>
      </c>
      <c r="ME101" s="4">
        <v>0</v>
      </c>
      <c r="MF101" s="4">
        <v>0</v>
      </c>
      <c r="MG101" s="4">
        <v>0</v>
      </c>
      <c r="MH101" s="4">
        <v>0</v>
      </c>
      <c r="MI101" s="4">
        <v>0</v>
      </c>
      <c r="MJ101" s="4">
        <v>0</v>
      </c>
      <c r="MK101" s="4">
        <v>0</v>
      </c>
      <c r="ML101" s="4">
        <v>0</v>
      </c>
      <c r="MM101" s="4">
        <v>0</v>
      </c>
      <c r="MN101" s="4">
        <v>0</v>
      </c>
      <c r="MO101" s="4">
        <v>0</v>
      </c>
      <c r="MP101" s="4"/>
      <c r="MQ101" s="4">
        <v>6176</v>
      </c>
      <c r="MR101" s="4" t="s">
        <v>100</v>
      </c>
      <c r="MS101" s="4">
        <v>0</v>
      </c>
      <c r="MT101" s="4">
        <v>0</v>
      </c>
      <c r="MU101" s="4">
        <v>0</v>
      </c>
      <c r="MV101" s="4">
        <v>0</v>
      </c>
      <c r="MW101" s="4">
        <v>0</v>
      </c>
      <c r="MX101" s="4">
        <v>0</v>
      </c>
      <c r="MY101" s="4">
        <v>0</v>
      </c>
      <c r="MZ101" s="4">
        <v>0</v>
      </c>
      <c r="NA101" s="4">
        <v>0</v>
      </c>
      <c r="NB101" s="4">
        <v>0</v>
      </c>
      <c r="NC101" s="4">
        <v>0</v>
      </c>
      <c r="ND101" s="4">
        <v>0</v>
      </c>
      <c r="NE101" s="4">
        <v>0</v>
      </c>
      <c r="NF101" s="4"/>
      <c r="NG101" s="4">
        <v>6176</v>
      </c>
      <c r="NH101" s="4" t="s">
        <v>100</v>
      </c>
      <c r="NI101" s="4">
        <v>0</v>
      </c>
      <c r="NJ101" s="4">
        <v>0</v>
      </c>
      <c r="NK101" s="4">
        <v>0</v>
      </c>
      <c r="NL101" s="4">
        <v>0</v>
      </c>
      <c r="NM101" s="4">
        <v>0</v>
      </c>
      <c r="NN101" s="4">
        <v>0</v>
      </c>
      <c r="NO101" s="4">
        <v>0</v>
      </c>
      <c r="NP101" s="4">
        <v>0</v>
      </c>
      <c r="NQ101" s="4">
        <v>0</v>
      </c>
      <c r="NR101" s="4">
        <v>0</v>
      </c>
      <c r="NS101" s="4">
        <v>0</v>
      </c>
      <c r="NT101" s="4">
        <v>0</v>
      </c>
      <c r="NU101" s="4">
        <v>0</v>
      </c>
    </row>
    <row r="102" spans="2:385" x14ac:dyDescent="0.2">
      <c r="B102">
        <f t="shared" si="49"/>
        <v>92</v>
      </c>
      <c r="C102" s="4">
        <v>6177</v>
      </c>
      <c r="D102" s="4" t="s">
        <v>101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/>
      <c r="S102" s="4">
        <v>6177</v>
      </c>
      <c r="T102" s="4" t="s">
        <v>101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/>
      <c r="AI102" s="4">
        <v>6177</v>
      </c>
      <c r="AJ102" s="4" t="s">
        <v>101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/>
      <c r="AY102" s="4">
        <v>6177</v>
      </c>
      <c r="AZ102" s="4" t="s">
        <v>101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/>
      <c r="BO102" s="4">
        <v>6177</v>
      </c>
      <c r="BP102" s="4" t="s">
        <v>101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/>
      <c r="CE102" s="4">
        <v>6177</v>
      </c>
      <c r="CF102" s="4" t="s">
        <v>101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/>
      <c r="CU102" s="4">
        <v>6177</v>
      </c>
      <c r="CV102" s="4" t="s">
        <v>101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/>
      <c r="DK102" s="4">
        <v>6177</v>
      </c>
      <c r="DL102" s="4" t="s">
        <v>101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/>
      <c r="EA102" s="4">
        <v>6177</v>
      </c>
      <c r="EB102" s="4" t="s">
        <v>101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0</v>
      </c>
      <c r="EM102" s="4">
        <v>0</v>
      </c>
      <c r="EN102" s="4">
        <v>0</v>
      </c>
      <c r="EO102" s="4">
        <v>0</v>
      </c>
      <c r="EP102" s="4"/>
      <c r="EQ102" s="4">
        <v>6177</v>
      </c>
      <c r="ER102" s="4" t="s">
        <v>101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0</v>
      </c>
      <c r="FD102" s="4">
        <v>0</v>
      </c>
      <c r="FE102" s="4">
        <v>0</v>
      </c>
      <c r="FF102" s="4"/>
      <c r="FG102" s="4">
        <v>6177</v>
      </c>
      <c r="FH102" s="4" t="s">
        <v>101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0</v>
      </c>
      <c r="FT102" s="4">
        <v>0</v>
      </c>
      <c r="FU102" s="4">
        <v>0</v>
      </c>
      <c r="FV102" s="4"/>
      <c r="FW102" s="4">
        <v>6177</v>
      </c>
      <c r="FX102" s="4" t="s">
        <v>101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0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/>
      <c r="GM102" s="4">
        <v>6177</v>
      </c>
      <c r="GN102" s="4" t="s">
        <v>101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/>
      <c r="HC102" s="4">
        <v>6177</v>
      </c>
      <c r="HD102" s="4" t="s">
        <v>101</v>
      </c>
      <c r="HE102" s="4">
        <v>0</v>
      </c>
      <c r="HF102" s="4">
        <v>0</v>
      </c>
      <c r="HG102" s="4">
        <v>0</v>
      </c>
      <c r="HH102" s="4">
        <v>0</v>
      </c>
      <c r="HI102" s="4">
        <v>0</v>
      </c>
      <c r="HJ102" s="4">
        <v>0</v>
      </c>
      <c r="HK102" s="4">
        <v>0</v>
      </c>
      <c r="HL102" s="4">
        <v>0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/>
      <c r="HS102" s="4">
        <v>6177</v>
      </c>
      <c r="HT102" s="4" t="s">
        <v>101</v>
      </c>
      <c r="HU102" s="4">
        <v>0</v>
      </c>
      <c r="HV102" s="4">
        <v>0</v>
      </c>
      <c r="HW102" s="4">
        <v>0</v>
      </c>
      <c r="HX102" s="4">
        <v>0</v>
      </c>
      <c r="HY102" s="4">
        <v>0</v>
      </c>
      <c r="HZ102" s="4">
        <v>0</v>
      </c>
      <c r="IA102" s="4">
        <v>0</v>
      </c>
      <c r="IB102" s="4">
        <v>0</v>
      </c>
      <c r="IC102" s="4">
        <v>0</v>
      </c>
      <c r="ID102" s="4">
        <v>0</v>
      </c>
      <c r="IE102" s="4">
        <v>0</v>
      </c>
      <c r="IF102" s="4">
        <v>0</v>
      </c>
      <c r="IG102" s="4">
        <v>0</v>
      </c>
      <c r="IH102" s="4"/>
      <c r="II102" s="4">
        <v>6177</v>
      </c>
      <c r="IJ102" s="4" t="s">
        <v>101</v>
      </c>
      <c r="IK102" s="4">
        <v>0</v>
      </c>
      <c r="IL102" s="4">
        <v>0</v>
      </c>
      <c r="IM102" s="4">
        <v>0</v>
      </c>
      <c r="IN102" s="4">
        <v>0</v>
      </c>
      <c r="IO102" s="4">
        <v>0</v>
      </c>
      <c r="IP102" s="4">
        <v>0</v>
      </c>
      <c r="IQ102" s="4">
        <v>0</v>
      </c>
      <c r="IR102" s="4">
        <v>0</v>
      </c>
      <c r="IS102" s="4">
        <v>0</v>
      </c>
      <c r="IT102" s="4">
        <v>0</v>
      </c>
      <c r="IU102" s="4">
        <v>0</v>
      </c>
      <c r="IV102" s="4">
        <v>0</v>
      </c>
      <c r="IW102" s="4">
        <v>0</v>
      </c>
      <c r="IX102" s="4"/>
      <c r="IY102" s="4">
        <v>6177</v>
      </c>
      <c r="IZ102" s="4" t="s">
        <v>101</v>
      </c>
      <c r="JA102" s="4">
        <v>0</v>
      </c>
      <c r="JB102" s="4">
        <v>0</v>
      </c>
      <c r="JC102" s="4">
        <v>0</v>
      </c>
      <c r="JD102" s="4">
        <v>0</v>
      </c>
      <c r="JE102" s="4">
        <v>0</v>
      </c>
      <c r="JF102" s="4">
        <v>0</v>
      </c>
      <c r="JG102" s="4">
        <v>0</v>
      </c>
      <c r="JH102" s="4">
        <v>0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/>
      <c r="JO102" s="4">
        <v>6177</v>
      </c>
      <c r="JP102" s="4" t="s">
        <v>101</v>
      </c>
      <c r="JQ102" s="4">
        <v>0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0</v>
      </c>
      <c r="KD102" s="4"/>
      <c r="KE102" s="4">
        <v>6177</v>
      </c>
      <c r="KF102" s="4" t="s">
        <v>101</v>
      </c>
      <c r="KG102" s="4">
        <v>0</v>
      </c>
      <c r="KH102" s="4">
        <v>0</v>
      </c>
      <c r="KI102" s="4">
        <v>0</v>
      </c>
      <c r="KJ102" s="4">
        <v>0</v>
      </c>
      <c r="KK102" s="4">
        <v>0</v>
      </c>
      <c r="KL102" s="4">
        <v>0</v>
      </c>
      <c r="KM102" s="4">
        <v>0</v>
      </c>
      <c r="KN102" s="4">
        <v>0</v>
      </c>
      <c r="KO102" s="4">
        <v>0</v>
      </c>
      <c r="KP102" s="4">
        <v>0</v>
      </c>
      <c r="KQ102" s="4">
        <v>0</v>
      </c>
      <c r="KR102" s="4">
        <v>0</v>
      </c>
      <c r="KS102" s="4">
        <v>0</v>
      </c>
      <c r="KT102" s="4"/>
      <c r="KU102" s="4">
        <v>6177</v>
      </c>
      <c r="KV102" s="4" t="s">
        <v>101</v>
      </c>
      <c r="KW102" s="4">
        <v>0</v>
      </c>
      <c r="KX102" s="4">
        <v>0</v>
      </c>
      <c r="KY102" s="4">
        <v>0</v>
      </c>
      <c r="KZ102" s="4">
        <v>0</v>
      </c>
      <c r="LA102" s="4">
        <v>0</v>
      </c>
      <c r="LB102" s="4">
        <v>0</v>
      </c>
      <c r="LC102" s="4">
        <v>0</v>
      </c>
      <c r="LD102" s="4">
        <v>0</v>
      </c>
      <c r="LE102" s="4">
        <v>0</v>
      </c>
      <c r="LF102" s="4">
        <v>0</v>
      </c>
      <c r="LG102" s="4">
        <v>0</v>
      </c>
      <c r="LH102" s="4">
        <v>0</v>
      </c>
      <c r="LI102" s="4">
        <v>0</v>
      </c>
      <c r="LJ102" s="4"/>
      <c r="LK102" s="4">
        <v>6177</v>
      </c>
      <c r="LL102" s="4" t="s">
        <v>101</v>
      </c>
      <c r="LM102" s="4">
        <v>0</v>
      </c>
      <c r="LN102" s="4">
        <v>0</v>
      </c>
      <c r="LO102" s="4">
        <v>0</v>
      </c>
      <c r="LP102" s="4">
        <v>0</v>
      </c>
      <c r="LQ102" s="4">
        <v>0</v>
      </c>
      <c r="LR102" s="4">
        <v>0</v>
      </c>
      <c r="LS102" s="4">
        <v>0</v>
      </c>
      <c r="LT102" s="4">
        <v>0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/>
      <c r="MA102" s="4">
        <v>6177</v>
      </c>
      <c r="MB102" s="4" t="s">
        <v>101</v>
      </c>
      <c r="MC102" s="4">
        <v>0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0</v>
      </c>
      <c r="MN102" s="4">
        <v>0</v>
      </c>
      <c r="MO102" s="4">
        <v>0</v>
      </c>
      <c r="MP102" s="4"/>
      <c r="MQ102" s="4">
        <v>6177</v>
      </c>
      <c r="MR102" s="4" t="s">
        <v>101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0</v>
      </c>
      <c r="NB102" s="4">
        <v>0</v>
      </c>
      <c r="NC102" s="4">
        <v>0</v>
      </c>
      <c r="ND102" s="4">
        <v>0</v>
      </c>
      <c r="NE102" s="4">
        <v>0</v>
      </c>
      <c r="NF102" s="4"/>
      <c r="NG102" s="4">
        <v>6177</v>
      </c>
      <c r="NH102" s="4" t="s">
        <v>101</v>
      </c>
      <c r="NI102" s="4">
        <v>0</v>
      </c>
      <c r="NJ102" s="4">
        <v>0</v>
      </c>
      <c r="NK102" s="4">
        <v>0</v>
      </c>
      <c r="NL102" s="4">
        <v>0</v>
      </c>
      <c r="NM102" s="4">
        <v>0</v>
      </c>
      <c r="NN102" s="4">
        <v>0</v>
      </c>
      <c r="NO102" s="4">
        <v>0</v>
      </c>
      <c r="NP102" s="4">
        <v>0</v>
      </c>
      <c r="NQ102" s="4">
        <v>0</v>
      </c>
      <c r="NR102" s="4">
        <v>0</v>
      </c>
      <c r="NS102" s="4">
        <v>0</v>
      </c>
      <c r="NT102" s="4">
        <v>0</v>
      </c>
      <c r="NU102" s="4">
        <v>0</v>
      </c>
    </row>
    <row r="103" spans="2:385" x14ac:dyDescent="0.2">
      <c r="B103">
        <f t="shared" si="49"/>
        <v>93</v>
      </c>
      <c r="C103" s="4">
        <v>6178</v>
      </c>
      <c r="D103" s="4" t="s">
        <v>102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/>
      <c r="S103" s="4">
        <v>6178</v>
      </c>
      <c r="T103" s="4" t="s">
        <v>102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/>
      <c r="AI103" s="4">
        <v>6178</v>
      </c>
      <c r="AJ103" s="4" t="s">
        <v>102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/>
      <c r="AY103" s="4">
        <v>6178</v>
      </c>
      <c r="AZ103" s="4" t="s">
        <v>102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/>
      <c r="BO103" s="4">
        <v>6178</v>
      </c>
      <c r="BP103" s="4" t="s">
        <v>102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/>
      <c r="CE103" s="4">
        <v>6178</v>
      </c>
      <c r="CF103" s="4" t="s">
        <v>102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/>
      <c r="CU103" s="4">
        <v>6178</v>
      </c>
      <c r="CV103" s="4" t="s">
        <v>102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/>
      <c r="DK103" s="4">
        <v>6178</v>
      </c>
      <c r="DL103" s="4" t="s">
        <v>102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/>
      <c r="EA103" s="4">
        <v>6178</v>
      </c>
      <c r="EB103" s="4" t="s">
        <v>102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/>
      <c r="EQ103" s="4">
        <v>6178</v>
      </c>
      <c r="ER103" s="4" t="s">
        <v>102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/>
      <c r="FG103" s="4">
        <v>6178</v>
      </c>
      <c r="FH103" s="4" t="s">
        <v>102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/>
      <c r="FW103" s="4">
        <v>6178</v>
      </c>
      <c r="FX103" s="4" t="s">
        <v>102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/>
      <c r="GM103" s="4">
        <v>6178</v>
      </c>
      <c r="GN103" s="4" t="s">
        <v>102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/>
      <c r="HC103" s="4">
        <v>6178</v>
      </c>
      <c r="HD103" s="4" t="s">
        <v>102</v>
      </c>
      <c r="HE103" s="4">
        <v>0</v>
      </c>
      <c r="HF103" s="4">
        <v>0</v>
      </c>
      <c r="HG103" s="4">
        <v>0</v>
      </c>
      <c r="HH103" s="4">
        <v>0</v>
      </c>
      <c r="HI103" s="4">
        <v>0</v>
      </c>
      <c r="HJ103" s="4">
        <v>0</v>
      </c>
      <c r="HK103" s="4">
        <v>0</v>
      </c>
      <c r="HL103" s="4">
        <v>0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/>
      <c r="HS103" s="4">
        <v>6178</v>
      </c>
      <c r="HT103" s="4" t="s">
        <v>102</v>
      </c>
      <c r="HU103" s="4">
        <v>0</v>
      </c>
      <c r="HV103" s="4">
        <v>0</v>
      </c>
      <c r="HW103" s="4">
        <v>0</v>
      </c>
      <c r="HX103" s="4">
        <v>0</v>
      </c>
      <c r="HY103" s="4">
        <v>0</v>
      </c>
      <c r="HZ103" s="4">
        <v>0</v>
      </c>
      <c r="IA103" s="4">
        <v>0</v>
      </c>
      <c r="IB103" s="4">
        <v>0</v>
      </c>
      <c r="IC103" s="4">
        <v>0</v>
      </c>
      <c r="ID103" s="4">
        <v>0</v>
      </c>
      <c r="IE103" s="4">
        <v>0</v>
      </c>
      <c r="IF103" s="4">
        <v>0</v>
      </c>
      <c r="IG103" s="4">
        <v>0</v>
      </c>
      <c r="IH103" s="4"/>
      <c r="II103" s="4">
        <v>6178</v>
      </c>
      <c r="IJ103" s="4" t="s">
        <v>102</v>
      </c>
      <c r="IK103" s="4">
        <v>0</v>
      </c>
      <c r="IL103" s="4">
        <v>0</v>
      </c>
      <c r="IM103" s="4">
        <v>0</v>
      </c>
      <c r="IN103" s="4">
        <v>0</v>
      </c>
      <c r="IO103" s="4">
        <v>0</v>
      </c>
      <c r="IP103" s="4">
        <v>0</v>
      </c>
      <c r="IQ103" s="4">
        <v>0</v>
      </c>
      <c r="IR103" s="4">
        <v>0</v>
      </c>
      <c r="IS103" s="4">
        <v>0</v>
      </c>
      <c r="IT103" s="4">
        <v>0</v>
      </c>
      <c r="IU103" s="4">
        <v>0</v>
      </c>
      <c r="IV103" s="4">
        <v>0</v>
      </c>
      <c r="IW103" s="4">
        <v>0</v>
      </c>
      <c r="IX103" s="4"/>
      <c r="IY103" s="4">
        <v>6178</v>
      </c>
      <c r="IZ103" s="4" t="s">
        <v>102</v>
      </c>
      <c r="JA103" s="4">
        <v>0</v>
      </c>
      <c r="JB103" s="4">
        <v>0</v>
      </c>
      <c r="JC103" s="4">
        <v>0</v>
      </c>
      <c r="JD103" s="4">
        <v>0</v>
      </c>
      <c r="JE103" s="4">
        <v>0</v>
      </c>
      <c r="JF103" s="4">
        <v>0</v>
      </c>
      <c r="JG103" s="4">
        <v>0</v>
      </c>
      <c r="JH103" s="4">
        <v>0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/>
      <c r="JO103" s="4">
        <v>6178</v>
      </c>
      <c r="JP103" s="4" t="s">
        <v>102</v>
      </c>
      <c r="JQ103" s="4">
        <v>0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0</v>
      </c>
      <c r="KD103" s="4"/>
      <c r="KE103" s="4">
        <v>6178</v>
      </c>
      <c r="KF103" s="4" t="s">
        <v>102</v>
      </c>
      <c r="KG103" s="4">
        <v>0</v>
      </c>
      <c r="KH103" s="4">
        <v>0</v>
      </c>
      <c r="KI103" s="4">
        <v>0</v>
      </c>
      <c r="KJ103" s="4">
        <v>0</v>
      </c>
      <c r="KK103" s="4">
        <v>0</v>
      </c>
      <c r="KL103" s="4">
        <v>0</v>
      </c>
      <c r="KM103" s="4">
        <v>0</v>
      </c>
      <c r="KN103" s="4">
        <v>0</v>
      </c>
      <c r="KO103" s="4">
        <v>0</v>
      </c>
      <c r="KP103" s="4">
        <v>0</v>
      </c>
      <c r="KQ103" s="4">
        <v>0</v>
      </c>
      <c r="KR103" s="4">
        <v>0</v>
      </c>
      <c r="KS103" s="4">
        <v>0</v>
      </c>
      <c r="KT103" s="4"/>
      <c r="KU103" s="4">
        <v>6178</v>
      </c>
      <c r="KV103" s="4" t="s">
        <v>102</v>
      </c>
      <c r="KW103" s="4">
        <v>0</v>
      </c>
      <c r="KX103" s="4">
        <v>0</v>
      </c>
      <c r="KY103" s="4">
        <v>0</v>
      </c>
      <c r="KZ103" s="4">
        <v>0</v>
      </c>
      <c r="LA103" s="4">
        <v>0</v>
      </c>
      <c r="LB103" s="4">
        <v>0</v>
      </c>
      <c r="LC103" s="4">
        <v>0</v>
      </c>
      <c r="LD103" s="4">
        <v>0</v>
      </c>
      <c r="LE103" s="4">
        <v>0</v>
      </c>
      <c r="LF103" s="4">
        <v>0</v>
      </c>
      <c r="LG103" s="4">
        <v>0</v>
      </c>
      <c r="LH103" s="4">
        <v>0</v>
      </c>
      <c r="LI103" s="4">
        <v>0</v>
      </c>
      <c r="LJ103" s="4"/>
      <c r="LK103" s="4">
        <v>6178</v>
      </c>
      <c r="LL103" s="4" t="s">
        <v>102</v>
      </c>
      <c r="LM103" s="4">
        <v>0</v>
      </c>
      <c r="LN103" s="4">
        <v>0</v>
      </c>
      <c r="LO103" s="4">
        <v>0</v>
      </c>
      <c r="LP103" s="4">
        <v>0</v>
      </c>
      <c r="LQ103" s="4">
        <v>0</v>
      </c>
      <c r="LR103" s="4">
        <v>0</v>
      </c>
      <c r="LS103" s="4">
        <v>0</v>
      </c>
      <c r="LT103" s="4">
        <v>0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/>
      <c r="MA103" s="4">
        <v>6178</v>
      </c>
      <c r="MB103" s="4" t="s">
        <v>102</v>
      </c>
      <c r="MC103" s="4">
        <v>0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0</v>
      </c>
      <c r="MN103" s="4">
        <v>0</v>
      </c>
      <c r="MO103" s="4">
        <v>0</v>
      </c>
      <c r="MP103" s="4"/>
      <c r="MQ103" s="4">
        <v>6178</v>
      </c>
      <c r="MR103" s="4" t="s">
        <v>102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0</v>
      </c>
      <c r="NB103" s="4">
        <v>0</v>
      </c>
      <c r="NC103" s="4">
        <v>0</v>
      </c>
      <c r="ND103" s="4">
        <v>0</v>
      </c>
      <c r="NE103" s="4">
        <v>0</v>
      </c>
      <c r="NF103" s="4"/>
      <c r="NG103" s="4">
        <v>6178</v>
      </c>
      <c r="NH103" s="4" t="s">
        <v>102</v>
      </c>
      <c r="NI103" s="4">
        <v>0</v>
      </c>
      <c r="NJ103" s="4">
        <v>0</v>
      </c>
      <c r="NK103" s="4">
        <v>0</v>
      </c>
      <c r="NL103" s="4">
        <v>0</v>
      </c>
      <c r="NM103" s="4">
        <v>0</v>
      </c>
      <c r="NN103" s="4">
        <v>0</v>
      </c>
      <c r="NO103" s="4">
        <v>0</v>
      </c>
      <c r="NP103" s="4">
        <v>0</v>
      </c>
      <c r="NQ103" s="4">
        <v>0</v>
      </c>
      <c r="NR103" s="4">
        <v>0</v>
      </c>
      <c r="NS103" s="4">
        <v>0</v>
      </c>
      <c r="NT103" s="4">
        <v>0</v>
      </c>
      <c r="NU103" s="4">
        <v>0</v>
      </c>
    </row>
    <row r="104" spans="2:385" x14ac:dyDescent="0.2">
      <c r="B104">
        <f t="shared" si="49"/>
        <v>94</v>
      </c>
      <c r="C104" s="4">
        <v>6179</v>
      </c>
      <c r="D104" s="4" t="s">
        <v>103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/>
      <c r="S104" s="4">
        <v>6179</v>
      </c>
      <c r="T104" s="4" t="s">
        <v>103</v>
      </c>
      <c r="U104" s="4">
        <v>0</v>
      </c>
      <c r="V104" s="4">
        <v>0</v>
      </c>
      <c r="W104" s="4">
        <v>0</v>
      </c>
      <c r="X104" s="4">
        <v>57.11</v>
      </c>
      <c r="Y104" s="4">
        <v>54.39</v>
      </c>
      <c r="Z104" s="4">
        <v>49.63</v>
      </c>
      <c r="AA104" s="4">
        <v>51.23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212.36</v>
      </c>
      <c r="AH104" s="4"/>
      <c r="AI104" s="4">
        <v>6179</v>
      </c>
      <c r="AJ104" s="4" t="s">
        <v>103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/>
      <c r="AY104" s="4">
        <v>6179</v>
      </c>
      <c r="AZ104" s="4" t="s">
        <v>103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/>
      <c r="BO104" s="4">
        <v>6179</v>
      </c>
      <c r="BP104" s="4" t="s">
        <v>103</v>
      </c>
      <c r="BQ104" s="4">
        <v>10.5</v>
      </c>
      <c r="BR104" s="4">
        <v>10.55</v>
      </c>
      <c r="BS104" s="4">
        <v>20.82</v>
      </c>
      <c r="BT104" s="4">
        <v>9.92</v>
      </c>
      <c r="BU104" s="4">
        <v>0</v>
      </c>
      <c r="BV104" s="4">
        <v>9.92</v>
      </c>
      <c r="BW104" s="4">
        <v>9.9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71.61</v>
      </c>
      <c r="CD104" s="4"/>
      <c r="CE104" s="4">
        <v>6179</v>
      </c>
      <c r="CF104" s="4" t="s">
        <v>103</v>
      </c>
      <c r="CG104" s="4">
        <v>92.42</v>
      </c>
      <c r="CH104" s="4">
        <v>91.51</v>
      </c>
      <c r="CI104" s="4">
        <v>172.1</v>
      </c>
      <c r="CJ104" s="4">
        <v>0</v>
      </c>
      <c r="CK104" s="4">
        <v>86.83</v>
      </c>
      <c r="CL104" s="4">
        <v>81.34</v>
      </c>
      <c r="CM104" s="4">
        <v>80.47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604.66999999999996</v>
      </c>
      <c r="CT104" s="4"/>
      <c r="CU104" s="4">
        <v>6179</v>
      </c>
      <c r="CV104" s="4" t="s">
        <v>103</v>
      </c>
      <c r="CW104" s="4">
        <v>0</v>
      </c>
      <c r="CX104" s="4">
        <v>0</v>
      </c>
      <c r="CY104" s="4">
        <v>59.3</v>
      </c>
      <c r="CZ104" s="4">
        <v>59.63</v>
      </c>
      <c r="DA104" s="4">
        <v>64.03</v>
      </c>
      <c r="DB104" s="4">
        <v>63.31</v>
      </c>
      <c r="DC104" s="4">
        <v>64.25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310.52</v>
      </c>
      <c r="DJ104" s="4"/>
      <c r="DK104" s="4">
        <v>6179</v>
      </c>
      <c r="DL104" s="4" t="s">
        <v>103</v>
      </c>
      <c r="DM104" s="4">
        <v>0</v>
      </c>
      <c r="DN104" s="4">
        <v>0</v>
      </c>
      <c r="DO104" s="4">
        <v>75</v>
      </c>
      <c r="DP104" s="4">
        <v>0</v>
      </c>
      <c r="DQ104" s="4">
        <v>75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150</v>
      </c>
      <c r="DZ104" s="4"/>
      <c r="EA104" s="4">
        <v>6179</v>
      </c>
      <c r="EB104" s="4" t="s">
        <v>103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/>
      <c r="EQ104" s="4">
        <v>6179</v>
      </c>
      <c r="ER104" s="4" t="s">
        <v>103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37.729999999999997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37.729999999999997</v>
      </c>
      <c r="FF104" s="4"/>
      <c r="FG104" s="4">
        <v>6179</v>
      </c>
      <c r="FH104" s="4" t="s">
        <v>103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5.07</v>
      </c>
      <c r="FO104" s="4">
        <v>0</v>
      </c>
      <c r="FP104" s="4">
        <v>9.6199999999999992</v>
      </c>
      <c r="FQ104" s="4">
        <v>0</v>
      </c>
      <c r="FR104" s="4">
        <v>0</v>
      </c>
      <c r="FS104" s="4">
        <v>0</v>
      </c>
      <c r="FT104" s="4">
        <v>0</v>
      </c>
      <c r="FU104" s="4">
        <v>14.69</v>
      </c>
      <c r="FV104" s="4"/>
      <c r="FW104" s="4">
        <v>6179</v>
      </c>
      <c r="FX104" s="4" t="s">
        <v>103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/>
      <c r="GM104" s="4">
        <v>6179</v>
      </c>
      <c r="GN104" s="4" t="s">
        <v>103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/>
      <c r="HC104" s="4">
        <v>6179</v>
      </c>
      <c r="HD104" s="4" t="s">
        <v>103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51.88</v>
      </c>
      <c r="HK104" s="4">
        <v>0</v>
      </c>
      <c r="HL104" s="4">
        <v>23.96</v>
      </c>
      <c r="HM104" s="4">
        <v>0</v>
      </c>
      <c r="HN104" s="4">
        <v>0</v>
      </c>
      <c r="HO104" s="4">
        <v>0</v>
      </c>
      <c r="HP104" s="4">
        <v>0</v>
      </c>
      <c r="HQ104" s="4">
        <v>75.84</v>
      </c>
      <c r="HR104" s="4"/>
      <c r="HS104" s="4">
        <v>6179</v>
      </c>
      <c r="HT104" s="4" t="s">
        <v>103</v>
      </c>
      <c r="HU104" s="4">
        <v>0</v>
      </c>
      <c r="HV104" s="4">
        <v>0</v>
      </c>
      <c r="HW104" s="4">
        <v>0</v>
      </c>
      <c r="HX104" s="4">
        <v>200.21</v>
      </c>
      <c r="HY104" s="4">
        <v>0</v>
      </c>
      <c r="HZ104" s="4">
        <v>442.55</v>
      </c>
      <c r="IA104" s="4">
        <v>0</v>
      </c>
      <c r="IB104" s="4">
        <v>215.99</v>
      </c>
      <c r="IC104" s="4">
        <v>0</v>
      </c>
      <c r="ID104" s="4">
        <v>0</v>
      </c>
      <c r="IE104" s="4">
        <v>0</v>
      </c>
      <c r="IF104" s="4">
        <v>0</v>
      </c>
      <c r="IG104" s="4">
        <v>858.75</v>
      </c>
      <c r="IH104" s="4"/>
      <c r="II104" s="4">
        <v>6179</v>
      </c>
      <c r="IJ104" s="4" t="s">
        <v>103</v>
      </c>
      <c r="IK104" s="4">
        <v>175</v>
      </c>
      <c r="IL104" s="4">
        <v>0</v>
      </c>
      <c r="IM104" s="4">
        <v>0</v>
      </c>
      <c r="IN104" s="4">
        <v>0</v>
      </c>
      <c r="IO104" s="4">
        <v>82.59</v>
      </c>
      <c r="IP104" s="4">
        <v>213.06</v>
      </c>
      <c r="IQ104" s="4">
        <v>0</v>
      </c>
      <c r="IR104" s="4">
        <v>99.6</v>
      </c>
      <c r="IS104" s="4">
        <v>0</v>
      </c>
      <c r="IT104" s="4">
        <v>0</v>
      </c>
      <c r="IU104" s="4">
        <v>0</v>
      </c>
      <c r="IV104" s="4">
        <v>0</v>
      </c>
      <c r="IW104" s="4">
        <v>570.25</v>
      </c>
      <c r="IX104" s="4"/>
      <c r="IY104" s="4">
        <v>6179</v>
      </c>
      <c r="IZ104" s="4" t="s">
        <v>103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/>
      <c r="JO104" s="4">
        <v>6179</v>
      </c>
      <c r="JP104" s="4" t="s">
        <v>103</v>
      </c>
      <c r="JQ104" s="4">
        <v>15.48</v>
      </c>
      <c r="JR104" s="4">
        <v>0</v>
      </c>
      <c r="JS104" s="4">
        <v>29.47</v>
      </c>
      <c r="JT104" s="4">
        <v>0</v>
      </c>
      <c r="JU104" s="4">
        <v>0</v>
      </c>
      <c r="JV104" s="4">
        <v>43.27</v>
      </c>
      <c r="JW104" s="4">
        <v>0</v>
      </c>
      <c r="JX104" s="4">
        <v>14.39</v>
      </c>
      <c r="JY104" s="4">
        <v>0</v>
      </c>
      <c r="JZ104" s="4">
        <v>0</v>
      </c>
      <c r="KA104" s="4">
        <v>0</v>
      </c>
      <c r="KB104" s="4">
        <v>0</v>
      </c>
      <c r="KC104" s="4">
        <v>102.61</v>
      </c>
      <c r="KD104" s="4"/>
      <c r="KE104" s="4">
        <v>6179</v>
      </c>
      <c r="KF104" s="4" t="s">
        <v>103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650.08000000000004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650.08000000000004</v>
      </c>
      <c r="KT104" s="4"/>
      <c r="KU104" s="4">
        <v>6179</v>
      </c>
      <c r="KV104" s="4" t="s">
        <v>103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/>
      <c r="LK104" s="4">
        <v>6179</v>
      </c>
      <c r="LL104" s="4" t="s">
        <v>103</v>
      </c>
      <c r="LM104" s="4">
        <v>0</v>
      </c>
      <c r="LN104" s="4">
        <v>0</v>
      </c>
      <c r="LO104" s="4">
        <v>262.76</v>
      </c>
      <c r="LP104" s="4">
        <v>0</v>
      </c>
      <c r="LQ104" s="4">
        <v>154.47999999999999</v>
      </c>
      <c r="LR104" s="4">
        <v>0</v>
      </c>
      <c r="LS104" s="4">
        <v>0</v>
      </c>
      <c r="LT104" s="4">
        <v>248.83</v>
      </c>
      <c r="LU104" s="4">
        <v>0</v>
      </c>
      <c r="LV104" s="4">
        <v>0</v>
      </c>
      <c r="LW104" s="4">
        <v>0</v>
      </c>
      <c r="LX104" s="4">
        <v>0</v>
      </c>
      <c r="LY104" s="4">
        <v>666.07</v>
      </c>
      <c r="LZ104" s="4"/>
      <c r="MA104" s="4">
        <v>6179</v>
      </c>
      <c r="MB104" s="4" t="s">
        <v>103</v>
      </c>
      <c r="MC104" s="4">
        <v>0</v>
      </c>
      <c r="MD104" s="4">
        <v>0</v>
      </c>
      <c r="ME104" s="4">
        <v>551.65</v>
      </c>
      <c r="MF104" s="4">
        <v>0</v>
      </c>
      <c r="MG104" s="4">
        <v>581.78</v>
      </c>
      <c r="MH104" s="4">
        <v>0</v>
      </c>
      <c r="MI104" s="4">
        <v>0</v>
      </c>
      <c r="MJ104" s="4">
        <v>371.44</v>
      </c>
      <c r="MK104" s="4">
        <v>0</v>
      </c>
      <c r="ML104" s="4">
        <v>0</v>
      </c>
      <c r="MM104" s="4">
        <v>0</v>
      </c>
      <c r="MN104" s="4">
        <v>0</v>
      </c>
      <c r="MO104" s="4">
        <v>1504.87</v>
      </c>
      <c r="MP104" s="4"/>
      <c r="MQ104" s="4">
        <v>6179</v>
      </c>
      <c r="MR104" s="4" t="s">
        <v>103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  <c r="ND104" s="4">
        <v>0</v>
      </c>
      <c r="NE104" s="4">
        <v>0</v>
      </c>
      <c r="NF104" s="4"/>
      <c r="NG104" s="4">
        <v>6179</v>
      </c>
      <c r="NH104" s="4" t="s">
        <v>103</v>
      </c>
      <c r="NI104" s="4">
        <v>0</v>
      </c>
      <c r="NJ104" s="4">
        <v>0</v>
      </c>
      <c r="NK104" s="4">
        <v>0</v>
      </c>
      <c r="NL104" s="4">
        <v>0</v>
      </c>
      <c r="NM104" s="4">
        <v>0</v>
      </c>
      <c r="NN104" s="4">
        <v>0</v>
      </c>
      <c r="NO104" s="4">
        <v>0</v>
      </c>
      <c r="NP104" s="4">
        <v>0</v>
      </c>
      <c r="NQ104" s="4">
        <v>0</v>
      </c>
      <c r="NR104" s="4">
        <v>0</v>
      </c>
      <c r="NS104" s="4">
        <v>0</v>
      </c>
      <c r="NT104" s="4">
        <v>0</v>
      </c>
      <c r="NU104" s="4">
        <v>0</v>
      </c>
    </row>
    <row r="105" spans="2:385" x14ac:dyDescent="0.2">
      <c r="B105">
        <f t="shared" si="49"/>
        <v>95</v>
      </c>
      <c r="C105" s="4">
        <v>6180</v>
      </c>
      <c r="D105" s="4" t="s">
        <v>104</v>
      </c>
      <c r="E105" s="4">
        <v>720</v>
      </c>
      <c r="F105" s="4">
        <v>0</v>
      </c>
      <c r="G105" s="4">
        <v>720</v>
      </c>
      <c r="H105" s="4">
        <v>0</v>
      </c>
      <c r="I105" s="4">
        <v>0</v>
      </c>
      <c r="J105" s="4">
        <v>0</v>
      </c>
      <c r="K105" s="4">
        <v>720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2160</v>
      </c>
      <c r="R105" s="4"/>
      <c r="S105" s="4">
        <v>6180</v>
      </c>
      <c r="T105" s="4" t="s">
        <v>104</v>
      </c>
      <c r="U105" s="4">
        <v>260</v>
      </c>
      <c r="V105" s="4">
        <v>0</v>
      </c>
      <c r="W105" s="4">
        <v>772.83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1032.83</v>
      </c>
      <c r="AH105" s="4"/>
      <c r="AI105" s="4">
        <v>6180</v>
      </c>
      <c r="AJ105" s="4" t="s">
        <v>104</v>
      </c>
      <c r="AK105" s="4">
        <v>65</v>
      </c>
      <c r="AL105" s="4">
        <v>65</v>
      </c>
      <c r="AM105" s="4">
        <v>130</v>
      </c>
      <c r="AN105" s="4">
        <v>65</v>
      </c>
      <c r="AO105" s="4">
        <v>0</v>
      </c>
      <c r="AP105" s="4">
        <v>65</v>
      </c>
      <c r="AQ105" s="4">
        <v>65</v>
      </c>
      <c r="AR105" s="4">
        <v>65</v>
      </c>
      <c r="AS105" s="4">
        <v>0</v>
      </c>
      <c r="AT105" s="4">
        <v>0</v>
      </c>
      <c r="AU105" s="4">
        <v>0</v>
      </c>
      <c r="AV105" s="4">
        <v>0</v>
      </c>
      <c r="AW105" s="4">
        <v>520</v>
      </c>
      <c r="AX105" s="4"/>
      <c r="AY105" s="4">
        <v>6180</v>
      </c>
      <c r="AZ105" s="4" t="s">
        <v>104</v>
      </c>
      <c r="BA105" s="4">
        <v>95</v>
      </c>
      <c r="BB105" s="4">
        <v>95</v>
      </c>
      <c r="BC105" s="4">
        <v>190</v>
      </c>
      <c r="BD105" s="4">
        <v>0</v>
      </c>
      <c r="BE105" s="4">
        <v>95</v>
      </c>
      <c r="BF105" s="4">
        <v>95</v>
      </c>
      <c r="BG105" s="4">
        <v>95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665</v>
      </c>
      <c r="BN105" s="4"/>
      <c r="BO105" s="4">
        <v>6180</v>
      </c>
      <c r="BP105" s="4" t="s">
        <v>104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/>
      <c r="CE105" s="4">
        <v>6180</v>
      </c>
      <c r="CF105" s="4" t="s">
        <v>104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/>
      <c r="CU105" s="4">
        <v>6180</v>
      </c>
      <c r="CV105" s="4" t="s">
        <v>104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/>
      <c r="DK105" s="4">
        <v>6180</v>
      </c>
      <c r="DL105" s="4" t="s">
        <v>104</v>
      </c>
      <c r="DM105" s="4">
        <v>75</v>
      </c>
      <c r="DN105" s="4">
        <v>75</v>
      </c>
      <c r="DO105" s="4">
        <v>75</v>
      </c>
      <c r="DP105" s="4">
        <v>0</v>
      </c>
      <c r="DQ105" s="4">
        <v>0</v>
      </c>
      <c r="DR105" s="4">
        <v>75</v>
      </c>
      <c r="DS105" s="4">
        <v>75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375</v>
      </c>
      <c r="DZ105" s="4"/>
      <c r="EA105" s="4">
        <v>6180</v>
      </c>
      <c r="EB105" s="4" t="s">
        <v>104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/>
      <c r="EQ105" s="4">
        <v>6180</v>
      </c>
      <c r="ER105" s="4" t="s">
        <v>104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/>
      <c r="FG105" s="4">
        <v>6180</v>
      </c>
      <c r="FH105" s="4" t="s">
        <v>104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/>
      <c r="FW105" s="4">
        <v>6180</v>
      </c>
      <c r="FX105" s="4" t="s">
        <v>104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/>
      <c r="GM105" s="4">
        <v>6180</v>
      </c>
      <c r="GN105" s="4" t="s">
        <v>104</v>
      </c>
      <c r="GO105" s="4">
        <v>440</v>
      </c>
      <c r="GP105" s="4">
        <v>0</v>
      </c>
      <c r="GQ105" s="4">
        <v>220</v>
      </c>
      <c r="GR105" s="4">
        <v>220</v>
      </c>
      <c r="GS105" s="4">
        <v>0</v>
      </c>
      <c r="GT105" s="4">
        <v>440</v>
      </c>
      <c r="GU105" s="4">
        <v>220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1540</v>
      </c>
      <c r="HB105" s="4"/>
      <c r="HC105" s="4">
        <v>6180</v>
      </c>
      <c r="HD105" s="4" t="s">
        <v>104</v>
      </c>
      <c r="HE105" s="4">
        <v>50</v>
      </c>
      <c r="HF105" s="4">
        <v>0</v>
      </c>
      <c r="HG105" s="4">
        <v>50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100</v>
      </c>
      <c r="HR105" s="4"/>
      <c r="HS105" s="4">
        <v>6180</v>
      </c>
      <c r="HT105" s="4" t="s">
        <v>104</v>
      </c>
      <c r="HU105" s="4">
        <v>0</v>
      </c>
      <c r="HV105" s="4">
        <v>0</v>
      </c>
      <c r="HW105" s="4">
        <v>880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880</v>
      </c>
      <c r="IH105" s="4"/>
      <c r="II105" s="4">
        <v>6180</v>
      </c>
      <c r="IJ105" s="4" t="s">
        <v>104</v>
      </c>
      <c r="IK105" s="4">
        <v>0</v>
      </c>
      <c r="IL105" s="4">
        <v>0</v>
      </c>
      <c r="IM105" s="4">
        <v>350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350</v>
      </c>
      <c r="IX105" s="4"/>
      <c r="IY105" s="4">
        <v>6180</v>
      </c>
      <c r="IZ105" s="4" t="s">
        <v>104</v>
      </c>
      <c r="JA105" s="4">
        <v>280</v>
      </c>
      <c r="JB105" s="4">
        <v>0</v>
      </c>
      <c r="JC105" s="4">
        <v>140</v>
      </c>
      <c r="JD105" s="4">
        <v>140</v>
      </c>
      <c r="JE105" s="4">
        <v>0</v>
      </c>
      <c r="JF105" s="4">
        <v>280</v>
      </c>
      <c r="JG105" s="4">
        <v>140</v>
      </c>
      <c r="JH105" s="4">
        <v>0</v>
      </c>
      <c r="JI105" s="4">
        <v>0</v>
      </c>
      <c r="JJ105" s="4">
        <v>0</v>
      </c>
      <c r="JK105" s="4">
        <v>0</v>
      </c>
      <c r="JL105" s="4">
        <v>0</v>
      </c>
      <c r="JM105" s="4">
        <v>980</v>
      </c>
      <c r="JN105" s="4"/>
      <c r="JO105" s="4">
        <v>6180</v>
      </c>
      <c r="JP105" s="4" t="s">
        <v>104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/>
      <c r="KE105" s="4">
        <v>6180</v>
      </c>
      <c r="KF105" s="4" t="s">
        <v>104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/>
      <c r="KU105" s="4">
        <v>6180</v>
      </c>
      <c r="KV105" s="4" t="s">
        <v>104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/>
      <c r="LK105" s="4">
        <v>6180</v>
      </c>
      <c r="LL105" s="4" t="s">
        <v>104</v>
      </c>
      <c r="LM105" s="4">
        <v>0</v>
      </c>
      <c r="LN105" s="4">
        <v>0</v>
      </c>
      <c r="LO105" s="4">
        <v>0</v>
      </c>
      <c r="LP105" s="4">
        <v>0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/>
      <c r="MA105" s="4">
        <v>6180</v>
      </c>
      <c r="MB105" s="4" t="s">
        <v>104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/>
      <c r="MQ105" s="4">
        <v>6180</v>
      </c>
      <c r="MR105" s="4" t="s">
        <v>104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  <c r="ND105" s="4">
        <v>0</v>
      </c>
      <c r="NE105" s="4">
        <v>0</v>
      </c>
      <c r="NF105" s="4"/>
      <c r="NG105" s="4">
        <v>6180</v>
      </c>
      <c r="NH105" s="4" t="s">
        <v>104</v>
      </c>
      <c r="NI105" s="4">
        <v>0</v>
      </c>
      <c r="NJ105" s="4">
        <v>0</v>
      </c>
      <c r="NK105" s="4">
        <v>0</v>
      </c>
      <c r="NL105" s="4">
        <v>0</v>
      </c>
      <c r="NM105" s="4">
        <v>0</v>
      </c>
      <c r="NN105" s="4">
        <v>0</v>
      </c>
      <c r="NO105" s="4">
        <v>0</v>
      </c>
      <c r="NP105" s="4">
        <v>0</v>
      </c>
      <c r="NQ105" s="4">
        <v>0</v>
      </c>
      <c r="NR105" s="4">
        <v>0</v>
      </c>
      <c r="NS105" s="4">
        <v>0</v>
      </c>
      <c r="NT105" s="4">
        <v>0</v>
      </c>
      <c r="NU105" s="4">
        <v>0</v>
      </c>
    </row>
    <row r="106" spans="2:385" x14ac:dyDescent="0.2">
      <c r="B106">
        <f t="shared" si="49"/>
        <v>96</v>
      </c>
      <c r="C106" s="4">
        <v>6181</v>
      </c>
      <c r="D106" s="4" t="s">
        <v>105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/>
      <c r="S106" s="4">
        <v>6181</v>
      </c>
      <c r="T106" s="4" t="s">
        <v>105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/>
      <c r="AI106" s="4">
        <v>6181</v>
      </c>
      <c r="AJ106" s="4" t="s">
        <v>105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/>
      <c r="AY106" s="4">
        <v>6181</v>
      </c>
      <c r="AZ106" s="4" t="s">
        <v>105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/>
      <c r="BO106" s="4">
        <v>6181</v>
      </c>
      <c r="BP106" s="4" t="s">
        <v>105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/>
      <c r="CE106" s="4">
        <v>6181</v>
      </c>
      <c r="CF106" s="4" t="s">
        <v>105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/>
      <c r="CU106" s="4">
        <v>6181</v>
      </c>
      <c r="CV106" s="4" t="s">
        <v>105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/>
      <c r="DK106" s="4">
        <v>6181</v>
      </c>
      <c r="DL106" s="4" t="s">
        <v>105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/>
      <c r="EA106" s="4">
        <v>6181</v>
      </c>
      <c r="EB106" s="4" t="s">
        <v>105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/>
      <c r="EQ106" s="4">
        <v>6181</v>
      </c>
      <c r="ER106" s="4" t="s">
        <v>105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/>
      <c r="FG106" s="4">
        <v>6181</v>
      </c>
      <c r="FH106" s="4" t="s">
        <v>105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/>
      <c r="FW106" s="4">
        <v>6181</v>
      </c>
      <c r="FX106" s="4" t="s">
        <v>105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/>
      <c r="GM106" s="4">
        <v>6181</v>
      </c>
      <c r="GN106" s="4" t="s">
        <v>105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/>
      <c r="HC106" s="4">
        <v>6181</v>
      </c>
      <c r="HD106" s="4" t="s">
        <v>105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0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/>
      <c r="HS106" s="4">
        <v>6181</v>
      </c>
      <c r="HT106" s="4" t="s">
        <v>105</v>
      </c>
      <c r="HU106" s="4">
        <v>18</v>
      </c>
      <c r="HV106" s="4">
        <v>63</v>
      </c>
      <c r="HW106" s="4">
        <v>18</v>
      </c>
      <c r="HX106" s="4">
        <v>0</v>
      </c>
      <c r="HY106" s="4">
        <v>34.39</v>
      </c>
      <c r="HZ106" s="4">
        <v>18</v>
      </c>
      <c r="IA106" s="4">
        <v>18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169.39</v>
      </c>
      <c r="IH106" s="4"/>
      <c r="II106" s="4">
        <v>6181</v>
      </c>
      <c r="IJ106" s="4" t="s">
        <v>105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/>
      <c r="IY106" s="4">
        <v>6181</v>
      </c>
      <c r="IZ106" s="4" t="s">
        <v>105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/>
      <c r="JO106" s="4">
        <v>6181</v>
      </c>
      <c r="JP106" s="4" t="s">
        <v>105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/>
      <c r="KE106" s="4">
        <v>6181</v>
      </c>
      <c r="KF106" s="4" t="s">
        <v>105</v>
      </c>
      <c r="KG106" s="4">
        <v>0</v>
      </c>
      <c r="KH106" s="4">
        <v>274.55</v>
      </c>
      <c r="KI106" s="4">
        <v>0</v>
      </c>
      <c r="KJ106" s="4">
        <v>820.35</v>
      </c>
      <c r="KK106" s="4">
        <v>147.91999999999999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1242.82</v>
      </c>
      <c r="KT106" s="4"/>
      <c r="KU106" s="4">
        <v>6181</v>
      </c>
      <c r="KV106" s="4" t="s">
        <v>105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0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/>
      <c r="LK106" s="4">
        <v>6181</v>
      </c>
      <c r="LL106" s="4" t="s">
        <v>105</v>
      </c>
      <c r="LM106" s="4">
        <v>0</v>
      </c>
      <c r="LN106" s="4">
        <v>0</v>
      </c>
      <c r="LO106" s="4">
        <v>0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/>
      <c r="MA106" s="4">
        <v>6181</v>
      </c>
      <c r="MB106" s="4" t="s">
        <v>105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558.94000000000005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558.94000000000005</v>
      </c>
      <c r="MP106" s="4"/>
      <c r="MQ106" s="4">
        <v>6181</v>
      </c>
      <c r="MR106" s="4" t="s">
        <v>105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  <c r="ND106" s="4">
        <v>0</v>
      </c>
      <c r="NE106" s="4">
        <v>0</v>
      </c>
      <c r="NF106" s="4"/>
      <c r="NG106" s="4">
        <v>6181</v>
      </c>
      <c r="NH106" s="4" t="s">
        <v>105</v>
      </c>
      <c r="NI106" s="4">
        <v>0</v>
      </c>
      <c r="NJ106" s="4">
        <v>0</v>
      </c>
      <c r="NK106" s="4">
        <v>0</v>
      </c>
      <c r="NL106" s="4">
        <v>0</v>
      </c>
      <c r="NM106" s="4">
        <v>0</v>
      </c>
      <c r="NN106" s="4">
        <v>0</v>
      </c>
      <c r="NO106" s="4">
        <v>0</v>
      </c>
      <c r="NP106" s="4">
        <v>0</v>
      </c>
      <c r="NQ106" s="4">
        <v>0</v>
      </c>
      <c r="NR106" s="4">
        <v>0</v>
      </c>
      <c r="NS106" s="4">
        <v>0</v>
      </c>
      <c r="NT106" s="4">
        <v>0</v>
      </c>
      <c r="NU106" s="4">
        <v>0</v>
      </c>
    </row>
    <row r="107" spans="2:385" x14ac:dyDescent="0.2">
      <c r="B107">
        <f t="shared" si="49"/>
        <v>97</v>
      </c>
      <c r="C107" s="4">
        <v>6182</v>
      </c>
      <c r="D107" s="4" t="s">
        <v>106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/>
      <c r="S107" s="4">
        <v>6182</v>
      </c>
      <c r="T107" s="4" t="s">
        <v>106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/>
      <c r="AI107" s="4">
        <v>6182</v>
      </c>
      <c r="AJ107" s="4" t="s">
        <v>106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/>
      <c r="AY107" s="4">
        <v>6182</v>
      </c>
      <c r="AZ107" s="4" t="s">
        <v>106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/>
      <c r="BO107" s="4">
        <v>6182</v>
      </c>
      <c r="BP107" s="4" t="s">
        <v>106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/>
      <c r="CE107" s="4">
        <v>6182</v>
      </c>
      <c r="CF107" s="4" t="s">
        <v>106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/>
      <c r="CU107" s="4">
        <v>6182</v>
      </c>
      <c r="CV107" s="4" t="s">
        <v>106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/>
      <c r="DK107" s="4">
        <v>6182</v>
      </c>
      <c r="DL107" s="4" t="s">
        <v>106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/>
      <c r="EA107" s="4">
        <v>6182</v>
      </c>
      <c r="EB107" s="4" t="s">
        <v>106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/>
      <c r="EQ107" s="4">
        <v>6182</v>
      </c>
      <c r="ER107" s="4" t="s">
        <v>106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/>
      <c r="FG107" s="4">
        <v>6182</v>
      </c>
      <c r="FH107" s="4" t="s">
        <v>106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/>
      <c r="FW107" s="4">
        <v>6182</v>
      </c>
      <c r="FX107" s="4" t="s">
        <v>106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/>
      <c r="GM107" s="4">
        <v>6182</v>
      </c>
      <c r="GN107" s="4" t="s">
        <v>106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/>
      <c r="HC107" s="4">
        <v>6182</v>
      </c>
      <c r="HD107" s="4" t="s">
        <v>106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/>
      <c r="HS107" s="4">
        <v>6182</v>
      </c>
      <c r="HT107" s="4" t="s">
        <v>106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/>
      <c r="II107" s="4">
        <v>6182</v>
      </c>
      <c r="IJ107" s="4" t="s">
        <v>106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/>
      <c r="IY107" s="4">
        <v>6182</v>
      </c>
      <c r="IZ107" s="4" t="s">
        <v>106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/>
      <c r="JO107" s="4">
        <v>6182</v>
      </c>
      <c r="JP107" s="4" t="s">
        <v>106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/>
      <c r="KE107" s="4">
        <v>6182</v>
      </c>
      <c r="KF107" s="4" t="s">
        <v>106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/>
      <c r="KU107" s="4">
        <v>6182</v>
      </c>
      <c r="KV107" s="4" t="s">
        <v>106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/>
      <c r="LK107" s="4">
        <v>6182</v>
      </c>
      <c r="LL107" s="4" t="s">
        <v>106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/>
      <c r="MA107" s="4">
        <v>6182</v>
      </c>
      <c r="MB107" s="4" t="s">
        <v>106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/>
      <c r="MQ107" s="4">
        <v>6182</v>
      </c>
      <c r="MR107" s="4" t="s">
        <v>106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  <c r="ND107" s="4">
        <v>0</v>
      </c>
      <c r="NE107" s="4">
        <v>0</v>
      </c>
      <c r="NF107" s="4"/>
      <c r="NG107" s="4">
        <v>6182</v>
      </c>
      <c r="NH107" s="4" t="s">
        <v>106</v>
      </c>
      <c r="NI107" s="4">
        <v>0</v>
      </c>
      <c r="NJ107" s="4">
        <v>0</v>
      </c>
      <c r="NK107" s="4">
        <v>0</v>
      </c>
      <c r="NL107" s="4">
        <v>0</v>
      </c>
      <c r="NM107" s="4">
        <v>0</v>
      </c>
      <c r="NN107" s="4">
        <v>0</v>
      </c>
      <c r="NO107" s="4">
        <v>0</v>
      </c>
      <c r="NP107" s="4">
        <v>0</v>
      </c>
      <c r="NQ107" s="4">
        <v>0</v>
      </c>
      <c r="NR107" s="4">
        <v>0</v>
      </c>
      <c r="NS107" s="4">
        <v>0</v>
      </c>
      <c r="NT107" s="4">
        <v>0</v>
      </c>
      <c r="NU107" s="4">
        <v>0</v>
      </c>
    </row>
    <row r="108" spans="2:385" x14ac:dyDescent="0.2">
      <c r="B108">
        <f t="shared" si="49"/>
        <v>98</v>
      </c>
      <c r="C108" s="4">
        <v>6183</v>
      </c>
      <c r="D108" s="4" t="s">
        <v>107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/>
      <c r="S108" s="4">
        <v>6183</v>
      </c>
      <c r="T108" s="4" t="s">
        <v>107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/>
      <c r="AI108" s="4">
        <v>6183</v>
      </c>
      <c r="AJ108" s="4" t="s">
        <v>107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/>
      <c r="AY108" s="4">
        <v>6183</v>
      </c>
      <c r="AZ108" s="4" t="s">
        <v>107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/>
      <c r="BO108" s="4">
        <v>6183</v>
      </c>
      <c r="BP108" s="4" t="s">
        <v>107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/>
      <c r="CE108" s="4">
        <v>6183</v>
      </c>
      <c r="CF108" s="4" t="s">
        <v>107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/>
      <c r="CU108" s="4">
        <v>6183</v>
      </c>
      <c r="CV108" s="4" t="s">
        <v>107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/>
      <c r="DK108" s="4">
        <v>6183</v>
      </c>
      <c r="DL108" s="4" t="s">
        <v>107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/>
      <c r="EA108" s="4">
        <v>6183</v>
      </c>
      <c r="EB108" s="4" t="s">
        <v>107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/>
      <c r="EQ108" s="4">
        <v>6183</v>
      </c>
      <c r="ER108" s="4" t="s">
        <v>107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/>
      <c r="FG108" s="4">
        <v>6183</v>
      </c>
      <c r="FH108" s="4" t="s">
        <v>107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/>
      <c r="FW108" s="4">
        <v>6183</v>
      </c>
      <c r="FX108" s="4" t="s">
        <v>107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/>
      <c r="GM108" s="4">
        <v>6183</v>
      </c>
      <c r="GN108" s="4" t="s">
        <v>107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/>
      <c r="HC108" s="4">
        <v>6183</v>
      </c>
      <c r="HD108" s="4" t="s">
        <v>107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/>
      <c r="HS108" s="4">
        <v>6183</v>
      </c>
      <c r="HT108" s="4" t="s">
        <v>107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/>
      <c r="II108" s="4">
        <v>6183</v>
      </c>
      <c r="IJ108" s="4" t="s">
        <v>107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/>
      <c r="IY108" s="4">
        <v>6183</v>
      </c>
      <c r="IZ108" s="4" t="s">
        <v>107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0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/>
      <c r="JO108" s="4">
        <v>6183</v>
      </c>
      <c r="JP108" s="4" t="s">
        <v>107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/>
      <c r="KE108" s="4">
        <v>6183</v>
      </c>
      <c r="KF108" s="4" t="s">
        <v>107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/>
      <c r="KU108" s="4">
        <v>6183</v>
      </c>
      <c r="KV108" s="4" t="s">
        <v>107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/>
      <c r="LK108" s="4">
        <v>6183</v>
      </c>
      <c r="LL108" s="4" t="s">
        <v>107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/>
      <c r="MA108" s="4">
        <v>6183</v>
      </c>
      <c r="MB108" s="4" t="s">
        <v>107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/>
      <c r="MQ108" s="4">
        <v>6183</v>
      </c>
      <c r="MR108" s="4" t="s">
        <v>107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  <c r="ND108" s="4">
        <v>0</v>
      </c>
      <c r="NE108" s="4">
        <v>0</v>
      </c>
      <c r="NF108" s="4"/>
      <c r="NG108" s="4">
        <v>6183</v>
      </c>
      <c r="NH108" s="4" t="s">
        <v>107</v>
      </c>
      <c r="NI108" s="4">
        <v>0</v>
      </c>
      <c r="NJ108" s="4">
        <v>0</v>
      </c>
      <c r="NK108" s="4">
        <v>0</v>
      </c>
      <c r="NL108" s="4">
        <v>0</v>
      </c>
      <c r="NM108" s="4">
        <v>0</v>
      </c>
      <c r="NN108" s="4">
        <v>0</v>
      </c>
      <c r="NO108" s="4">
        <v>0</v>
      </c>
      <c r="NP108" s="4">
        <v>0</v>
      </c>
      <c r="NQ108" s="4">
        <v>0</v>
      </c>
      <c r="NR108" s="4">
        <v>0</v>
      </c>
      <c r="NS108" s="4">
        <v>0</v>
      </c>
      <c r="NT108" s="4">
        <v>0</v>
      </c>
      <c r="NU108" s="4">
        <v>0</v>
      </c>
    </row>
    <row r="109" spans="2:385" x14ac:dyDescent="0.2">
      <c r="B109">
        <f t="shared" si="49"/>
        <v>99</v>
      </c>
      <c r="C109" s="4">
        <v>6184</v>
      </c>
      <c r="D109" s="4" t="s">
        <v>108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/>
      <c r="S109" s="4">
        <v>6184</v>
      </c>
      <c r="T109" s="4" t="s">
        <v>108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/>
      <c r="AI109" s="4">
        <v>6184</v>
      </c>
      <c r="AJ109" s="4" t="s">
        <v>108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/>
      <c r="AY109" s="4">
        <v>6184</v>
      </c>
      <c r="AZ109" s="4" t="s">
        <v>108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/>
      <c r="BO109" s="4">
        <v>6184</v>
      </c>
      <c r="BP109" s="4" t="s">
        <v>108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/>
      <c r="CE109" s="4">
        <v>6184</v>
      </c>
      <c r="CF109" s="4" t="s">
        <v>108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/>
      <c r="CU109" s="4">
        <v>6184</v>
      </c>
      <c r="CV109" s="4" t="s">
        <v>108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/>
      <c r="DK109" s="4">
        <v>6184</v>
      </c>
      <c r="DL109" s="4" t="s">
        <v>108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/>
      <c r="EA109" s="4">
        <v>6184</v>
      </c>
      <c r="EB109" s="4" t="s">
        <v>108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4">
        <v>0</v>
      </c>
      <c r="EP109" s="4"/>
      <c r="EQ109" s="4">
        <v>6184</v>
      </c>
      <c r="ER109" s="4" t="s">
        <v>108</v>
      </c>
      <c r="ES109" s="4">
        <v>0</v>
      </c>
      <c r="ET109" s="4">
        <v>0</v>
      </c>
      <c r="EU109" s="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4">
        <v>0</v>
      </c>
      <c r="FD109" s="4">
        <v>0</v>
      </c>
      <c r="FE109" s="4">
        <v>0</v>
      </c>
      <c r="FF109" s="4"/>
      <c r="FG109" s="4">
        <v>6184</v>
      </c>
      <c r="FH109" s="4" t="s">
        <v>108</v>
      </c>
      <c r="FI109" s="4">
        <v>0</v>
      </c>
      <c r="FJ109" s="4">
        <v>0</v>
      </c>
      <c r="FK109" s="4">
        <v>0</v>
      </c>
      <c r="FL109" s="4">
        <v>0</v>
      </c>
      <c r="FM109" s="4">
        <v>0</v>
      </c>
      <c r="FN109" s="4">
        <v>0</v>
      </c>
      <c r="FO109" s="4">
        <v>0</v>
      </c>
      <c r="FP109" s="4">
        <v>0</v>
      </c>
      <c r="FQ109" s="4">
        <v>0</v>
      </c>
      <c r="FR109" s="4">
        <v>0</v>
      </c>
      <c r="FS109" s="4">
        <v>0</v>
      </c>
      <c r="FT109" s="4">
        <v>0</v>
      </c>
      <c r="FU109" s="4">
        <v>0</v>
      </c>
      <c r="FV109" s="4"/>
      <c r="FW109" s="4">
        <v>6184</v>
      </c>
      <c r="FX109" s="4" t="s">
        <v>108</v>
      </c>
      <c r="FY109" s="4">
        <v>0</v>
      </c>
      <c r="FZ109" s="4">
        <v>0</v>
      </c>
      <c r="GA109" s="4">
        <v>0</v>
      </c>
      <c r="GB109" s="4">
        <v>0</v>
      </c>
      <c r="GC109" s="4">
        <v>0</v>
      </c>
      <c r="GD109" s="4">
        <v>0</v>
      </c>
      <c r="GE109" s="4">
        <v>0</v>
      </c>
      <c r="GF109" s="4">
        <v>0</v>
      </c>
      <c r="GG109" s="4">
        <v>0</v>
      </c>
      <c r="GH109" s="4">
        <v>0</v>
      </c>
      <c r="GI109" s="4">
        <v>0</v>
      </c>
      <c r="GJ109" s="4">
        <v>0</v>
      </c>
      <c r="GK109" s="4">
        <v>0</v>
      </c>
      <c r="GL109" s="4"/>
      <c r="GM109" s="4">
        <v>6184</v>
      </c>
      <c r="GN109" s="4" t="s">
        <v>108</v>
      </c>
      <c r="GO109" s="4">
        <v>0</v>
      </c>
      <c r="GP109" s="4">
        <v>0</v>
      </c>
      <c r="GQ109" s="4">
        <v>0</v>
      </c>
      <c r="GR109" s="4">
        <v>0</v>
      </c>
      <c r="GS109" s="4">
        <v>0</v>
      </c>
      <c r="GT109" s="4">
        <v>0</v>
      </c>
      <c r="GU109" s="4">
        <v>0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0</v>
      </c>
      <c r="HB109" s="4"/>
      <c r="HC109" s="4">
        <v>6184</v>
      </c>
      <c r="HD109" s="4" t="s">
        <v>108</v>
      </c>
      <c r="HE109" s="4">
        <v>0</v>
      </c>
      <c r="HF109" s="4">
        <v>0</v>
      </c>
      <c r="HG109" s="4">
        <v>0</v>
      </c>
      <c r="HH109" s="4">
        <v>0</v>
      </c>
      <c r="HI109" s="4">
        <v>0</v>
      </c>
      <c r="HJ109" s="4">
        <v>0</v>
      </c>
      <c r="HK109" s="4">
        <v>0</v>
      </c>
      <c r="HL109" s="4">
        <v>0</v>
      </c>
      <c r="HM109" s="4">
        <v>0</v>
      </c>
      <c r="HN109" s="4">
        <v>0</v>
      </c>
      <c r="HO109" s="4">
        <v>0</v>
      </c>
      <c r="HP109" s="4">
        <v>0</v>
      </c>
      <c r="HQ109" s="4">
        <v>0</v>
      </c>
      <c r="HR109" s="4"/>
      <c r="HS109" s="4">
        <v>6184</v>
      </c>
      <c r="HT109" s="4" t="s">
        <v>108</v>
      </c>
      <c r="HU109" s="4">
        <v>0</v>
      </c>
      <c r="HV109" s="4">
        <v>0</v>
      </c>
      <c r="HW109" s="4">
        <v>0</v>
      </c>
      <c r="HX109" s="4">
        <v>0</v>
      </c>
      <c r="HY109" s="4">
        <v>0</v>
      </c>
      <c r="HZ109" s="4">
        <v>0</v>
      </c>
      <c r="IA109" s="4">
        <v>0</v>
      </c>
      <c r="IB109" s="4">
        <v>0</v>
      </c>
      <c r="IC109" s="4">
        <v>0</v>
      </c>
      <c r="ID109" s="4">
        <v>0</v>
      </c>
      <c r="IE109" s="4">
        <v>0</v>
      </c>
      <c r="IF109" s="4">
        <v>0</v>
      </c>
      <c r="IG109" s="4">
        <v>0</v>
      </c>
      <c r="IH109" s="4"/>
      <c r="II109" s="4">
        <v>6184</v>
      </c>
      <c r="IJ109" s="4" t="s">
        <v>108</v>
      </c>
      <c r="IK109" s="4">
        <v>0</v>
      </c>
      <c r="IL109" s="4">
        <v>0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0</v>
      </c>
      <c r="IS109" s="4">
        <v>0</v>
      </c>
      <c r="IT109" s="4">
        <v>0</v>
      </c>
      <c r="IU109" s="4">
        <v>0</v>
      </c>
      <c r="IV109" s="4">
        <v>0</v>
      </c>
      <c r="IW109" s="4">
        <v>0</v>
      </c>
      <c r="IX109" s="4"/>
      <c r="IY109" s="4">
        <v>6184</v>
      </c>
      <c r="IZ109" s="4" t="s">
        <v>108</v>
      </c>
      <c r="JA109" s="4">
        <v>0</v>
      </c>
      <c r="JB109" s="4">
        <v>0</v>
      </c>
      <c r="JC109" s="4">
        <v>0</v>
      </c>
      <c r="JD109" s="4">
        <v>0</v>
      </c>
      <c r="JE109" s="4">
        <v>0</v>
      </c>
      <c r="JF109" s="4">
        <v>0</v>
      </c>
      <c r="JG109" s="4">
        <v>0</v>
      </c>
      <c r="JH109" s="4">
        <v>0</v>
      </c>
      <c r="JI109" s="4">
        <v>0</v>
      </c>
      <c r="JJ109" s="4">
        <v>0</v>
      </c>
      <c r="JK109" s="4">
        <v>0</v>
      </c>
      <c r="JL109" s="4">
        <v>0</v>
      </c>
      <c r="JM109" s="4">
        <v>0</v>
      </c>
      <c r="JN109" s="4"/>
      <c r="JO109" s="4">
        <v>6184</v>
      </c>
      <c r="JP109" s="4" t="s">
        <v>108</v>
      </c>
      <c r="JQ109" s="4">
        <v>0</v>
      </c>
      <c r="JR109" s="4">
        <v>0</v>
      </c>
      <c r="JS109" s="4">
        <v>0</v>
      </c>
      <c r="JT109" s="4">
        <v>0</v>
      </c>
      <c r="JU109" s="4">
        <v>0</v>
      </c>
      <c r="JV109" s="4">
        <v>0</v>
      </c>
      <c r="JW109" s="4">
        <v>0</v>
      </c>
      <c r="JX109" s="4">
        <v>0</v>
      </c>
      <c r="JY109" s="4">
        <v>0</v>
      </c>
      <c r="JZ109" s="4">
        <v>0</v>
      </c>
      <c r="KA109" s="4">
        <v>0</v>
      </c>
      <c r="KB109" s="4">
        <v>0</v>
      </c>
      <c r="KC109" s="4">
        <v>0</v>
      </c>
      <c r="KD109" s="4"/>
      <c r="KE109" s="4">
        <v>6184</v>
      </c>
      <c r="KF109" s="4" t="s">
        <v>108</v>
      </c>
      <c r="KG109" s="4">
        <v>0</v>
      </c>
      <c r="KH109" s="4">
        <v>0</v>
      </c>
      <c r="KI109" s="4">
        <v>0</v>
      </c>
      <c r="KJ109" s="4">
        <v>0</v>
      </c>
      <c r="KK109" s="4">
        <v>0</v>
      </c>
      <c r="KL109" s="4">
        <v>0</v>
      </c>
      <c r="KM109" s="4">
        <v>0</v>
      </c>
      <c r="KN109" s="4">
        <v>0</v>
      </c>
      <c r="KO109" s="4">
        <v>0</v>
      </c>
      <c r="KP109" s="4">
        <v>0</v>
      </c>
      <c r="KQ109" s="4">
        <v>0</v>
      </c>
      <c r="KR109" s="4">
        <v>0</v>
      </c>
      <c r="KS109" s="4">
        <v>0</v>
      </c>
      <c r="KT109" s="4"/>
      <c r="KU109" s="4">
        <v>6184</v>
      </c>
      <c r="KV109" s="4" t="s">
        <v>108</v>
      </c>
      <c r="KW109" s="4">
        <v>0</v>
      </c>
      <c r="KX109" s="4">
        <v>0</v>
      </c>
      <c r="KY109" s="4">
        <v>0</v>
      </c>
      <c r="KZ109" s="4">
        <v>0</v>
      </c>
      <c r="LA109" s="4">
        <v>0</v>
      </c>
      <c r="LB109" s="4">
        <v>0</v>
      </c>
      <c r="LC109" s="4">
        <v>0</v>
      </c>
      <c r="LD109" s="4">
        <v>0</v>
      </c>
      <c r="LE109" s="4">
        <v>0</v>
      </c>
      <c r="LF109" s="4">
        <v>0</v>
      </c>
      <c r="LG109" s="4">
        <v>0</v>
      </c>
      <c r="LH109" s="4">
        <v>0</v>
      </c>
      <c r="LI109" s="4">
        <v>0</v>
      </c>
      <c r="LJ109" s="4"/>
      <c r="LK109" s="4">
        <v>6184</v>
      </c>
      <c r="LL109" s="4" t="s">
        <v>108</v>
      </c>
      <c r="LM109" s="4">
        <v>0</v>
      </c>
      <c r="LN109" s="4">
        <v>0</v>
      </c>
      <c r="LO109" s="4">
        <v>0</v>
      </c>
      <c r="LP109" s="4">
        <v>0</v>
      </c>
      <c r="LQ109" s="4">
        <v>0</v>
      </c>
      <c r="LR109" s="4">
        <v>0</v>
      </c>
      <c r="LS109" s="4">
        <v>0</v>
      </c>
      <c r="LT109" s="4">
        <v>0</v>
      </c>
      <c r="LU109" s="4">
        <v>0</v>
      </c>
      <c r="LV109" s="4">
        <v>0</v>
      </c>
      <c r="LW109" s="4">
        <v>0</v>
      </c>
      <c r="LX109" s="4">
        <v>0</v>
      </c>
      <c r="LY109" s="4">
        <v>0</v>
      </c>
      <c r="LZ109" s="4"/>
      <c r="MA109" s="4">
        <v>6184</v>
      </c>
      <c r="MB109" s="4" t="s">
        <v>108</v>
      </c>
      <c r="MC109" s="4">
        <v>0</v>
      </c>
      <c r="MD109" s="4">
        <v>0</v>
      </c>
      <c r="ME109" s="4">
        <v>0</v>
      </c>
      <c r="MF109" s="4">
        <v>0</v>
      </c>
      <c r="MG109" s="4">
        <v>0</v>
      </c>
      <c r="MH109" s="4">
        <v>0</v>
      </c>
      <c r="MI109" s="4">
        <v>0</v>
      </c>
      <c r="MJ109" s="4">
        <v>0</v>
      </c>
      <c r="MK109" s="4">
        <v>0</v>
      </c>
      <c r="ML109" s="4">
        <v>0</v>
      </c>
      <c r="MM109" s="4">
        <v>0</v>
      </c>
      <c r="MN109" s="4">
        <v>0</v>
      </c>
      <c r="MO109" s="4">
        <v>0</v>
      </c>
      <c r="MP109" s="4"/>
      <c r="MQ109" s="4">
        <v>6184</v>
      </c>
      <c r="MR109" s="4" t="s">
        <v>108</v>
      </c>
      <c r="MS109" s="4">
        <v>0</v>
      </c>
      <c r="MT109" s="4">
        <v>0</v>
      </c>
      <c r="MU109" s="4">
        <v>0</v>
      </c>
      <c r="MV109" s="4">
        <v>0</v>
      </c>
      <c r="MW109" s="4">
        <v>0</v>
      </c>
      <c r="MX109" s="4">
        <v>0</v>
      </c>
      <c r="MY109" s="4">
        <v>0</v>
      </c>
      <c r="MZ109" s="4">
        <v>0</v>
      </c>
      <c r="NA109" s="4">
        <v>0</v>
      </c>
      <c r="NB109" s="4">
        <v>0</v>
      </c>
      <c r="NC109" s="4">
        <v>0</v>
      </c>
      <c r="ND109" s="4">
        <v>0</v>
      </c>
      <c r="NE109" s="4">
        <v>0</v>
      </c>
      <c r="NF109" s="4"/>
      <c r="NG109" s="4">
        <v>6184</v>
      </c>
      <c r="NH109" s="4" t="s">
        <v>108</v>
      </c>
      <c r="NI109" s="4">
        <v>0</v>
      </c>
      <c r="NJ109" s="4">
        <v>0</v>
      </c>
      <c r="NK109" s="4">
        <v>0</v>
      </c>
      <c r="NL109" s="4">
        <v>0</v>
      </c>
      <c r="NM109" s="4">
        <v>0</v>
      </c>
      <c r="NN109" s="4">
        <v>0</v>
      </c>
      <c r="NO109" s="4">
        <v>0</v>
      </c>
      <c r="NP109" s="4">
        <v>0</v>
      </c>
      <c r="NQ109" s="4">
        <v>0</v>
      </c>
      <c r="NR109" s="4">
        <v>0</v>
      </c>
      <c r="NS109" s="4">
        <v>0</v>
      </c>
      <c r="NT109" s="4">
        <v>0</v>
      </c>
      <c r="NU109" s="4">
        <v>0</v>
      </c>
    </row>
    <row r="110" spans="2:385" x14ac:dyDescent="0.2">
      <c r="B110">
        <f t="shared" si="49"/>
        <v>100</v>
      </c>
      <c r="C110" s="4">
        <v>6185</v>
      </c>
      <c r="D110" s="4" t="s">
        <v>109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/>
      <c r="S110" s="4">
        <v>6185</v>
      </c>
      <c r="T110" s="4" t="s">
        <v>109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/>
      <c r="AI110" s="4">
        <v>6185</v>
      </c>
      <c r="AJ110" s="4" t="s">
        <v>109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/>
      <c r="AY110" s="4">
        <v>6185</v>
      </c>
      <c r="AZ110" s="4" t="s">
        <v>109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/>
      <c r="BO110" s="4">
        <v>6185</v>
      </c>
      <c r="BP110" s="4" t="s">
        <v>109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/>
      <c r="CE110" s="4">
        <v>6185</v>
      </c>
      <c r="CF110" s="4" t="s">
        <v>109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/>
      <c r="CU110" s="4">
        <v>6185</v>
      </c>
      <c r="CV110" s="4" t="s">
        <v>109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/>
      <c r="DK110" s="4">
        <v>6185</v>
      </c>
      <c r="DL110" s="4" t="s">
        <v>109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/>
      <c r="EA110" s="4">
        <v>6185</v>
      </c>
      <c r="EB110" s="4" t="s">
        <v>109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/>
      <c r="EQ110" s="4">
        <v>6185</v>
      </c>
      <c r="ER110" s="4" t="s">
        <v>109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/>
      <c r="FG110" s="4">
        <v>6185</v>
      </c>
      <c r="FH110" s="4" t="s">
        <v>109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/>
      <c r="FW110" s="4">
        <v>6185</v>
      </c>
      <c r="FX110" s="4" t="s">
        <v>109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/>
      <c r="GM110" s="4">
        <v>6185</v>
      </c>
      <c r="GN110" s="4" t="s">
        <v>109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/>
      <c r="HC110" s="4">
        <v>6185</v>
      </c>
      <c r="HD110" s="4" t="s">
        <v>109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/>
      <c r="HS110" s="4">
        <v>6185</v>
      </c>
      <c r="HT110" s="4" t="s">
        <v>109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/>
      <c r="II110" s="4">
        <v>6185</v>
      </c>
      <c r="IJ110" s="4" t="s">
        <v>109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/>
      <c r="IY110" s="4">
        <v>6185</v>
      </c>
      <c r="IZ110" s="4" t="s">
        <v>109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/>
      <c r="JO110" s="4">
        <v>6185</v>
      </c>
      <c r="JP110" s="4" t="s">
        <v>109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/>
      <c r="KE110" s="4">
        <v>6185</v>
      </c>
      <c r="KF110" s="4" t="s">
        <v>109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/>
      <c r="KU110" s="4">
        <v>6185</v>
      </c>
      <c r="KV110" s="4" t="s">
        <v>109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/>
      <c r="LK110" s="4">
        <v>6185</v>
      </c>
      <c r="LL110" s="4" t="s">
        <v>109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/>
      <c r="MA110" s="4">
        <v>6185</v>
      </c>
      <c r="MB110" s="4" t="s">
        <v>109</v>
      </c>
      <c r="MC110" s="4">
        <v>0</v>
      </c>
      <c r="MD110" s="4">
        <v>0</v>
      </c>
      <c r="ME110" s="4">
        <v>0</v>
      </c>
      <c r="MF110" s="4">
        <v>0</v>
      </c>
      <c r="MG110" s="4">
        <v>0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/>
      <c r="MQ110" s="4">
        <v>6185</v>
      </c>
      <c r="MR110" s="4" t="s">
        <v>109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  <c r="ND110" s="4">
        <v>0</v>
      </c>
      <c r="NE110" s="4">
        <v>0</v>
      </c>
      <c r="NF110" s="4"/>
      <c r="NG110" s="4">
        <v>6185</v>
      </c>
      <c r="NH110" s="4" t="s">
        <v>109</v>
      </c>
      <c r="NI110" s="4">
        <v>0</v>
      </c>
      <c r="NJ110" s="4">
        <v>0</v>
      </c>
      <c r="NK110" s="4">
        <v>0</v>
      </c>
      <c r="NL110" s="4">
        <v>0</v>
      </c>
      <c r="NM110" s="4">
        <v>0</v>
      </c>
      <c r="NN110" s="4">
        <v>0</v>
      </c>
      <c r="NO110" s="4">
        <v>0</v>
      </c>
      <c r="NP110" s="4">
        <v>0</v>
      </c>
      <c r="NQ110" s="4">
        <v>0</v>
      </c>
      <c r="NR110" s="4">
        <v>0</v>
      </c>
      <c r="NS110" s="4">
        <v>0</v>
      </c>
      <c r="NT110" s="4">
        <v>0</v>
      </c>
      <c r="NU110" s="4">
        <v>0</v>
      </c>
    </row>
    <row r="111" spans="2:385" x14ac:dyDescent="0.2">
      <c r="B111">
        <f t="shared" si="49"/>
        <v>101</v>
      </c>
      <c r="C111" s="4">
        <v>6187</v>
      </c>
      <c r="D111" s="4" t="s">
        <v>110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/>
      <c r="S111" s="4">
        <v>6187</v>
      </c>
      <c r="T111" s="4" t="s">
        <v>110</v>
      </c>
      <c r="U111" s="4">
        <v>0</v>
      </c>
      <c r="V111" s="4">
        <v>37.42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37.42</v>
      </c>
      <c r="AH111" s="4"/>
      <c r="AI111" s="4">
        <v>6187</v>
      </c>
      <c r="AJ111" s="4" t="s">
        <v>110</v>
      </c>
      <c r="AK111" s="4">
        <v>0</v>
      </c>
      <c r="AL111" s="4">
        <v>30.34</v>
      </c>
      <c r="AM111" s="4">
        <v>2.57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32.909999999999997</v>
      </c>
      <c r="AX111" s="4"/>
      <c r="AY111" s="4">
        <v>6187</v>
      </c>
      <c r="AZ111" s="4" t="s">
        <v>110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/>
      <c r="BO111" s="4">
        <v>6187</v>
      </c>
      <c r="BP111" s="4" t="s">
        <v>110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/>
      <c r="CE111" s="4">
        <v>6187</v>
      </c>
      <c r="CF111" s="4" t="s">
        <v>110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/>
      <c r="CU111" s="4">
        <v>6187</v>
      </c>
      <c r="CV111" s="4" t="s">
        <v>110</v>
      </c>
      <c r="CW111" s="4">
        <v>0</v>
      </c>
      <c r="CX111" s="4">
        <v>15.09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15.09</v>
      </c>
      <c r="DJ111" s="4"/>
      <c r="DK111" s="4">
        <v>6187</v>
      </c>
      <c r="DL111" s="4" t="s">
        <v>110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/>
      <c r="EA111" s="4">
        <v>6187</v>
      </c>
      <c r="EB111" s="4" t="s">
        <v>110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/>
      <c r="EQ111" s="4">
        <v>6187</v>
      </c>
      <c r="ER111" s="4" t="s">
        <v>110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11.54</v>
      </c>
      <c r="FA111" s="4">
        <v>0</v>
      </c>
      <c r="FB111" s="4">
        <v>0</v>
      </c>
      <c r="FC111" s="4">
        <v>0</v>
      </c>
      <c r="FD111" s="4">
        <v>0</v>
      </c>
      <c r="FE111" s="4">
        <v>11.54</v>
      </c>
      <c r="FF111" s="4"/>
      <c r="FG111" s="4">
        <v>6187</v>
      </c>
      <c r="FH111" s="4" t="s">
        <v>110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/>
      <c r="FW111" s="4">
        <v>6187</v>
      </c>
      <c r="FX111" s="4" t="s">
        <v>110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/>
      <c r="GM111" s="4">
        <v>6187</v>
      </c>
      <c r="GN111" s="4" t="s">
        <v>110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/>
      <c r="HC111" s="4">
        <v>6187</v>
      </c>
      <c r="HD111" s="4" t="s">
        <v>110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/>
      <c r="HS111" s="4">
        <v>6187</v>
      </c>
      <c r="HT111" s="4" t="s">
        <v>110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/>
      <c r="II111" s="4">
        <v>6187</v>
      </c>
      <c r="IJ111" s="4" t="s">
        <v>110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153.26</v>
      </c>
      <c r="IS111" s="4">
        <v>0</v>
      </c>
      <c r="IT111" s="4">
        <v>0</v>
      </c>
      <c r="IU111" s="4">
        <v>0</v>
      </c>
      <c r="IV111" s="4">
        <v>0</v>
      </c>
      <c r="IW111" s="4">
        <v>153.26</v>
      </c>
      <c r="IX111" s="4"/>
      <c r="IY111" s="4">
        <v>6187</v>
      </c>
      <c r="IZ111" s="4" t="s">
        <v>110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/>
      <c r="JO111" s="4">
        <v>6187</v>
      </c>
      <c r="JP111" s="4" t="s">
        <v>110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/>
      <c r="KE111" s="4">
        <v>6187</v>
      </c>
      <c r="KF111" s="4" t="s">
        <v>110</v>
      </c>
      <c r="KG111" s="4">
        <v>0</v>
      </c>
      <c r="KH111" s="4">
        <v>366.47</v>
      </c>
      <c r="KI111" s="4">
        <v>385.04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751.51</v>
      </c>
      <c r="KT111" s="4"/>
      <c r="KU111" s="4">
        <v>6187</v>
      </c>
      <c r="KV111" s="4" t="s">
        <v>110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/>
      <c r="LK111" s="4">
        <v>6187</v>
      </c>
      <c r="LL111" s="4" t="s">
        <v>110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0</v>
      </c>
      <c r="LY111" s="4">
        <v>0</v>
      </c>
      <c r="LZ111" s="4"/>
      <c r="MA111" s="4">
        <v>6187</v>
      </c>
      <c r="MB111" s="4" t="s">
        <v>110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/>
      <c r="MQ111" s="4">
        <v>6187</v>
      </c>
      <c r="MR111" s="4" t="s">
        <v>110</v>
      </c>
      <c r="MS111" s="4">
        <v>0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  <c r="ND111" s="4">
        <v>0</v>
      </c>
      <c r="NE111" s="4">
        <v>0</v>
      </c>
      <c r="NF111" s="4"/>
      <c r="NG111" s="4">
        <v>6187</v>
      </c>
      <c r="NH111" s="4" t="s">
        <v>110</v>
      </c>
      <c r="NI111" s="4">
        <v>0</v>
      </c>
      <c r="NJ111" s="4">
        <v>0</v>
      </c>
      <c r="NK111" s="4">
        <v>0</v>
      </c>
      <c r="NL111" s="4">
        <v>0</v>
      </c>
      <c r="NM111" s="4">
        <v>0</v>
      </c>
      <c r="NN111" s="4">
        <v>0</v>
      </c>
      <c r="NO111" s="4">
        <v>0</v>
      </c>
      <c r="NP111" s="4">
        <v>0</v>
      </c>
      <c r="NQ111" s="4">
        <v>0</v>
      </c>
      <c r="NR111" s="4">
        <v>0</v>
      </c>
      <c r="NS111" s="4">
        <v>0</v>
      </c>
      <c r="NT111" s="4">
        <v>0</v>
      </c>
      <c r="NU111" s="4">
        <v>0</v>
      </c>
    </row>
    <row r="112" spans="2:385" x14ac:dyDescent="0.2">
      <c r="B112">
        <f t="shared" si="49"/>
        <v>102</v>
      </c>
      <c r="C112" s="4">
        <v>6188</v>
      </c>
      <c r="D112" s="4" t="s">
        <v>111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/>
      <c r="S112" s="4">
        <v>6188</v>
      </c>
      <c r="T112" s="4" t="s">
        <v>111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63.51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63.51</v>
      </c>
      <c r="AH112" s="4"/>
      <c r="AI112" s="4">
        <v>6188</v>
      </c>
      <c r="AJ112" s="4" t="s">
        <v>111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/>
      <c r="AY112" s="4">
        <v>6188</v>
      </c>
      <c r="AZ112" s="4" t="s">
        <v>111</v>
      </c>
      <c r="BA112" s="4">
        <v>0</v>
      </c>
      <c r="BB112" s="4">
        <v>126.26</v>
      </c>
      <c r="BC112" s="4">
        <v>0</v>
      </c>
      <c r="BD112" s="4">
        <v>178.83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305.08999999999997</v>
      </c>
      <c r="BN112" s="4"/>
      <c r="BO112" s="4">
        <v>6188</v>
      </c>
      <c r="BP112" s="4" t="s">
        <v>111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/>
      <c r="CE112" s="4">
        <v>6188</v>
      </c>
      <c r="CF112" s="4" t="s">
        <v>111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/>
      <c r="CU112" s="4">
        <v>6188</v>
      </c>
      <c r="CV112" s="4" t="s">
        <v>111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/>
      <c r="DK112" s="4">
        <v>6188</v>
      </c>
      <c r="DL112" s="4" t="s">
        <v>111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/>
      <c r="EA112" s="4">
        <v>6188</v>
      </c>
      <c r="EB112" s="4" t="s">
        <v>111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/>
      <c r="EQ112" s="4">
        <v>6188</v>
      </c>
      <c r="ER112" s="4" t="s">
        <v>111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/>
      <c r="FG112" s="4">
        <v>6188</v>
      </c>
      <c r="FH112" s="4" t="s">
        <v>111</v>
      </c>
      <c r="FI112" s="4">
        <v>0</v>
      </c>
      <c r="FJ112" s="4">
        <v>202.06</v>
      </c>
      <c r="FK112" s="4">
        <v>0</v>
      </c>
      <c r="FL112" s="4">
        <v>276.25</v>
      </c>
      <c r="FM112" s="4">
        <v>0</v>
      </c>
      <c r="FN112" s="4">
        <v>0</v>
      </c>
      <c r="FO112" s="4">
        <v>108.53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586.84</v>
      </c>
      <c r="FV112" s="4"/>
      <c r="FW112" s="4">
        <v>6188</v>
      </c>
      <c r="FX112" s="4" t="s">
        <v>111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/>
      <c r="GM112" s="4">
        <v>6188</v>
      </c>
      <c r="GN112" s="4" t="s">
        <v>111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/>
      <c r="HC112" s="4">
        <v>6188</v>
      </c>
      <c r="HD112" s="4" t="s">
        <v>111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/>
      <c r="HS112" s="4">
        <v>6188</v>
      </c>
      <c r="HT112" s="4" t="s">
        <v>111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/>
      <c r="II112" s="4">
        <v>6188</v>
      </c>
      <c r="IJ112" s="4" t="s">
        <v>111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/>
      <c r="IY112" s="4">
        <v>6188</v>
      </c>
      <c r="IZ112" s="4" t="s">
        <v>111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/>
      <c r="JO112" s="4">
        <v>6188</v>
      </c>
      <c r="JP112" s="4" t="s">
        <v>111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/>
      <c r="KE112" s="4">
        <v>6188</v>
      </c>
      <c r="KF112" s="4" t="s">
        <v>111</v>
      </c>
      <c r="KG112" s="4">
        <v>0</v>
      </c>
      <c r="KH112" s="4">
        <v>562.62</v>
      </c>
      <c r="KI112" s="4">
        <v>0</v>
      </c>
      <c r="KJ112" s="4">
        <v>0</v>
      </c>
      <c r="KK112" s="4">
        <v>0</v>
      </c>
      <c r="KL112" s="4">
        <v>0</v>
      </c>
      <c r="KM112" s="4">
        <v>224.47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787.09</v>
      </c>
      <c r="KT112" s="4"/>
      <c r="KU112" s="4">
        <v>6188</v>
      </c>
      <c r="KV112" s="4" t="s">
        <v>111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/>
      <c r="LK112" s="4">
        <v>6188</v>
      </c>
      <c r="LL112" s="4" t="s">
        <v>111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/>
      <c r="MA112" s="4">
        <v>6188</v>
      </c>
      <c r="MB112" s="4" t="s">
        <v>111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/>
      <c r="MQ112" s="4">
        <v>6188</v>
      </c>
      <c r="MR112" s="4" t="s">
        <v>111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  <c r="ND112" s="4">
        <v>0</v>
      </c>
      <c r="NE112" s="4">
        <v>0</v>
      </c>
      <c r="NF112" s="4"/>
      <c r="NG112" s="4">
        <v>6188</v>
      </c>
      <c r="NH112" s="4" t="s">
        <v>111</v>
      </c>
      <c r="NI112" s="4">
        <v>0</v>
      </c>
      <c r="NJ112" s="4">
        <v>0</v>
      </c>
      <c r="NK112" s="4">
        <v>0</v>
      </c>
      <c r="NL112" s="4">
        <v>0</v>
      </c>
      <c r="NM112" s="4">
        <v>0</v>
      </c>
      <c r="NN112" s="4">
        <v>0</v>
      </c>
      <c r="NO112" s="4">
        <v>0</v>
      </c>
      <c r="NP112" s="4">
        <v>0</v>
      </c>
      <c r="NQ112" s="4">
        <v>0</v>
      </c>
      <c r="NR112" s="4">
        <v>0</v>
      </c>
      <c r="NS112" s="4">
        <v>0</v>
      </c>
      <c r="NT112" s="4">
        <v>0</v>
      </c>
      <c r="NU112" s="4">
        <v>0</v>
      </c>
    </row>
    <row r="113" spans="2:385" x14ac:dyDescent="0.2">
      <c r="B113">
        <f t="shared" si="49"/>
        <v>103</v>
      </c>
      <c r="C113" s="4" t="s">
        <v>2</v>
      </c>
      <c r="D113" s="4" t="s">
        <v>112</v>
      </c>
      <c r="E113" s="4">
        <v>6047.73</v>
      </c>
      <c r="F113" s="4">
        <v>3397.65</v>
      </c>
      <c r="G113" s="4">
        <v>5131.49</v>
      </c>
      <c r="H113" s="4">
        <v>3923.07</v>
      </c>
      <c r="I113" s="4">
        <v>5769.98</v>
      </c>
      <c r="J113" s="4">
        <v>2270.27</v>
      </c>
      <c r="K113" s="4">
        <v>3337.78</v>
      </c>
      <c r="L113" s="4">
        <v>743.2</v>
      </c>
      <c r="M113" s="4">
        <v>0</v>
      </c>
      <c r="N113" s="4">
        <v>0</v>
      </c>
      <c r="O113" s="4">
        <v>0</v>
      </c>
      <c r="P113" s="4">
        <v>0</v>
      </c>
      <c r="Q113" s="4">
        <v>30621.17</v>
      </c>
      <c r="R113" s="4"/>
      <c r="S113" s="4" t="s">
        <v>2</v>
      </c>
      <c r="T113" s="4" t="s">
        <v>112</v>
      </c>
      <c r="U113" s="4">
        <v>3702.39</v>
      </c>
      <c r="V113" s="4">
        <v>5149.13</v>
      </c>
      <c r="W113" s="4">
        <v>5473.95</v>
      </c>
      <c r="X113" s="4">
        <v>3420.95</v>
      </c>
      <c r="Y113" s="4">
        <v>4914.1899999999996</v>
      </c>
      <c r="Z113" s="4">
        <v>2119.29</v>
      </c>
      <c r="AA113" s="4">
        <v>1849.63</v>
      </c>
      <c r="AB113" s="4">
        <v>1335.32</v>
      </c>
      <c r="AC113" s="4">
        <v>0</v>
      </c>
      <c r="AD113" s="4">
        <v>0</v>
      </c>
      <c r="AE113" s="4">
        <v>0</v>
      </c>
      <c r="AF113" s="4">
        <v>0</v>
      </c>
      <c r="AG113" s="4">
        <v>27964.85</v>
      </c>
      <c r="AH113" s="4"/>
      <c r="AI113" s="4" t="s">
        <v>2</v>
      </c>
      <c r="AJ113" s="4" t="s">
        <v>112</v>
      </c>
      <c r="AK113" s="4">
        <v>530.36</v>
      </c>
      <c r="AL113" s="4">
        <v>1199.29</v>
      </c>
      <c r="AM113" s="4">
        <v>812.9</v>
      </c>
      <c r="AN113" s="4">
        <v>433.83</v>
      </c>
      <c r="AO113" s="4">
        <v>333.27</v>
      </c>
      <c r="AP113" s="4">
        <v>340.02</v>
      </c>
      <c r="AQ113" s="4">
        <v>2751.3</v>
      </c>
      <c r="AR113" s="4">
        <v>164.11</v>
      </c>
      <c r="AS113" s="4">
        <v>0</v>
      </c>
      <c r="AT113" s="4">
        <v>0</v>
      </c>
      <c r="AU113" s="4">
        <v>0</v>
      </c>
      <c r="AV113" s="4">
        <v>0</v>
      </c>
      <c r="AW113" s="4">
        <v>6565.08</v>
      </c>
      <c r="AX113" s="4"/>
      <c r="AY113" s="4" t="s">
        <v>2</v>
      </c>
      <c r="AZ113" s="4" t="s">
        <v>112</v>
      </c>
      <c r="BA113" s="4">
        <v>502.1</v>
      </c>
      <c r="BB113" s="4">
        <v>385.24</v>
      </c>
      <c r="BC113" s="4">
        <v>493.98</v>
      </c>
      <c r="BD113" s="4">
        <v>611.49</v>
      </c>
      <c r="BE113" s="4">
        <v>203.78</v>
      </c>
      <c r="BF113" s="4">
        <v>667.21</v>
      </c>
      <c r="BG113" s="4">
        <v>227.54</v>
      </c>
      <c r="BH113" s="4">
        <v>108.78</v>
      </c>
      <c r="BI113" s="4">
        <v>0</v>
      </c>
      <c r="BJ113" s="4">
        <v>0</v>
      </c>
      <c r="BK113" s="4">
        <v>0</v>
      </c>
      <c r="BL113" s="4">
        <v>0</v>
      </c>
      <c r="BM113" s="4">
        <v>3200.12</v>
      </c>
      <c r="BN113" s="4"/>
      <c r="BO113" s="4" t="s">
        <v>2</v>
      </c>
      <c r="BP113" s="4" t="s">
        <v>112</v>
      </c>
      <c r="BQ113" s="4">
        <v>1134.82</v>
      </c>
      <c r="BR113" s="4">
        <v>1180.04</v>
      </c>
      <c r="BS113" s="4">
        <v>1411.92</v>
      </c>
      <c r="BT113" s="4">
        <v>192.76</v>
      </c>
      <c r="BU113" s="4">
        <v>981.77</v>
      </c>
      <c r="BV113" s="4">
        <v>777.74</v>
      </c>
      <c r="BW113" s="4">
        <v>643.29</v>
      </c>
      <c r="BX113" s="4">
        <v>680.17</v>
      </c>
      <c r="BY113" s="4">
        <v>0</v>
      </c>
      <c r="BZ113" s="4">
        <v>0</v>
      </c>
      <c r="CA113" s="4">
        <v>0</v>
      </c>
      <c r="CB113" s="4">
        <v>0</v>
      </c>
      <c r="CC113" s="4">
        <v>7002.51</v>
      </c>
      <c r="CD113" s="4"/>
      <c r="CE113" s="4" t="s">
        <v>2</v>
      </c>
      <c r="CF113" s="4" t="s">
        <v>112</v>
      </c>
      <c r="CG113" s="4">
        <v>2248.37</v>
      </c>
      <c r="CH113" s="4">
        <v>1710</v>
      </c>
      <c r="CI113" s="4">
        <v>877.56</v>
      </c>
      <c r="CJ113" s="4">
        <v>745.97</v>
      </c>
      <c r="CK113" s="4">
        <v>798.66</v>
      </c>
      <c r="CL113" s="4">
        <v>958.36</v>
      </c>
      <c r="CM113" s="4">
        <v>938.79</v>
      </c>
      <c r="CN113" s="4">
        <v>395.05</v>
      </c>
      <c r="CO113" s="4">
        <v>0</v>
      </c>
      <c r="CP113" s="4">
        <v>0</v>
      </c>
      <c r="CQ113" s="4">
        <v>0</v>
      </c>
      <c r="CR113" s="4">
        <v>0</v>
      </c>
      <c r="CS113" s="4">
        <v>8672.76</v>
      </c>
      <c r="CT113" s="4"/>
      <c r="CU113" s="4" t="s">
        <v>2</v>
      </c>
      <c r="CV113" s="4" t="s">
        <v>112</v>
      </c>
      <c r="CW113" s="4">
        <v>788.74</v>
      </c>
      <c r="CX113" s="4">
        <v>931.08</v>
      </c>
      <c r="CY113" s="4">
        <v>220.4</v>
      </c>
      <c r="CZ113" s="4">
        <v>513.97</v>
      </c>
      <c r="DA113" s="4">
        <v>406.31</v>
      </c>
      <c r="DB113" s="4">
        <v>618.05999999999995</v>
      </c>
      <c r="DC113" s="4">
        <v>563.5</v>
      </c>
      <c r="DD113" s="4">
        <v>399.98</v>
      </c>
      <c r="DE113" s="4">
        <v>0</v>
      </c>
      <c r="DF113" s="4">
        <v>0</v>
      </c>
      <c r="DG113" s="4">
        <v>0</v>
      </c>
      <c r="DH113" s="4">
        <v>0</v>
      </c>
      <c r="DI113" s="4">
        <v>4442.04</v>
      </c>
      <c r="DJ113" s="4"/>
      <c r="DK113" s="4" t="s">
        <v>2</v>
      </c>
      <c r="DL113" s="4" t="s">
        <v>112</v>
      </c>
      <c r="DM113" s="4">
        <v>891.83</v>
      </c>
      <c r="DN113" s="4">
        <v>939.08</v>
      </c>
      <c r="DO113" s="4">
        <v>150</v>
      </c>
      <c r="DP113" s="4">
        <v>241.48</v>
      </c>
      <c r="DQ113" s="4">
        <v>669.18</v>
      </c>
      <c r="DR113" s="4">
        <v>972.35</v>
      </c>
      <c r="DS113" s="4">
        <v>433.51</v>
      </c>
      <c r="DT113" s="4">
        <v>376.15</v>
      </c>
      <c r="DU113" s="4">
        <v>0</v>
      </c>
      <c r="DV113" s="4">
        <v>0</v>
      </c>
      <c r="DW113" s="4">
        <v>0</v>
      </c>
      <c r="DX113" s="4">
        <v>0</v>
      </c>
      <c r="DY113" s="4">
        <v>4673.58</v>
      </c>
      <c r="DZ113" s="4"/>
      <c r="EA113" s="4" t="s">
        <v>2</v>
      </c>
      <c r="EB113" s="4" t="s">
        <v>112</v>
      </c>
      <c r="EC113" s="4">
        <v>0</v>
      </c>
      <c r="ED113" s="4">
        <v>685.44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685.44</v>
      </c>
      <c r="EP113" s="4"/>
      <c r="EQ113" s="4" t="s">
        <v>2</v>
      </c>
      <c r="ER113" s="4" t="s">
        <v>112</v>
      </c>
      <c r="ES113" s="4">
        <v>1267.46</v>
      </c>
      <c r="ET113" s="4">
        <v>23.98</v>
      </c>
      <c r="EU113" s="4">
        <v>782.82</v>
      </c>
      <c r="EV113" s="4">
        <v>25.5</v>
      </c>
      <c r="EW113" s="4">
        <v>23.98</v>
      </c>
      <c r="EX113" s="4">
        <v>23.98</v>
      </c>
      <c r="EY113" s="4">
        <v>125.23</v>
      </c>
      <c r="EZ113" s="4">
        <v>92.67</v>
      </c>
      <c r="FA113" s="4">
        <v>0</v>
      </c>
      <c r="FB113" s="4">
        <v>0</v>
      </c>
      <c r="FC113" s="4">
        <v>0</v>
      </c>
      <c r="FD113" s="4">
        <v>0</v>
      </c>
      <c r="FE113" s="4">
        <v>2365.62</v>
      </c>
      <c r="FF113" s="4"/>
      <c r="FG113" s="4" t="s">
        <v>2</v>
      </c>
      <c r="FH113" s="4" t="s">
        <v>112</v>
      </c>
      <c r="FI113" s="4">
        <v>1014.31</v>
      </c>
      <c r="FJ113" s="4">
        <v>1545.12</v>
      </c>
      <c r="FK113" s="4">
        <v>1066.5899999999999</v>
      </c>
      <c r="FL113" s="4">
        <v>2025.06</v>
      </c>
      <c r="FM113" s="4">
        <v>1236.5899999999999</v>
      </c>
      <c r="FN113" s="4">
        <v>666.99</v>
      </c>
      <c r="FO113" s="4">
        <v>697.27</v>
      </c>
      <c r="FP113" s="4">
        <v>615.94000000000005</v>
      </c>
      <c r="FQ113" s="4">
        <v>0</v>
      </c>
      <c r="FR113" s="4">
        <v>0</v>
      </c>
      <c r="FS113" s="4">
        <v>0</v>
      </c>
      <c r="FT113" s="4">
        <v>0</v>
      </c>
      <c r="FU113" s="4">
        <v>8867.8700000000008</v>
      </c>
      <c r="FV113" s="4"/>
      <c r="FW113" s="4" t="s">
        <v>2</v>
      </c>
      <c r="FX113" s="4" t="s">
        <v>112</v>
      </c>
      <c r="FY113" s="4">
        <v>624.13</v>
      </c>
      <c r="FZ113" s="4">
        <v>0</v>
      </c>
      <c r="GA113" s="4">
        <v>149.49</v>
      </c>
      <c r="GB113" s="4">
        <v>115.57</v>
      </c>
      <c r="GC113" s="4">
        <v>128.54</v>
      </c>
      <c r="GD113" s="4">
        <v>101.58</v>
      </c>
      <c r="GE113" s="4">
        <v>116.58</v>
      </c>
      <c r="GF113" s="4">
        <v>149.4</v>
      </c>
      <c r="GG113" s="4">
        <v>0</v>
      </c>
      <c r="GH113" s="4">
        <v>0</v>
      </c>
      <c r="GI113" s="4">
        <v>0</v>
      </c>
      <c r="GJ113" s="4">
        <v>0</v>
      </c>
      <c r="GK113" s="4">
        <v>1385.29</v>
      </c>
      <c r="GL113" s="4"/>
      <c r="GM113" s="4" t="s">
        <v>2</v>
      </c>
      <c r="GN113" s="4" t="s">
        <v>112</v>
      </c>
      <c r="GO113" s="4">
        <v>1064.29</v>
      </c>
      <c r="GP113" s="4">
        <v>976.61</v>
      </c>
      <c r="GQ113" s="4">
        <v>220</v>
      </c>
      <c r="GR113" s="4">
        <v>995.62</v>
      </c>
      <c r="GS113" s="4">
        <v>1024.8499999999999</v>
      </c>
      <c r="GT113" s="4">
        <v>1088.72</v>
      </c>
      <c r="GU113" s="4">
        <v>891.62</v>
      </c>
      <c r="GV113" s="4">
        <v>745.4</v>
      </c>
      <c r="GW113" s="4">
        <v>0</v>
      </c>
      <c r="GX113" s="4">
        <v>0</v>
      </c>
      <c r="GY113" s="4">
        <v>0</v>
      </c>
      <c r="GZ113" s="4">
        <v>0</v>
      </c>
      <c r="HA113" s="4">
        <v>7007.11</v>
      </c>
      <c r="HB113" s="4"/>
      <c r="HC113" s="4" t="s">
        <v>2</v>
      </c>
      <c r="HD113" s="4" t="s">
        <v>112</v>
      </c>
      <c r="HE113" s="4">
        <v>620.19000000000005</v>
      </c>
      <c r="HF113" s="4">
        <v>645.1</v>
      </c>
      <c r="HG113" s="4">
        <v>50</v>
      </c>
      <c r="HH113" s="4">
        <v>694.39</v>
      </c>
      <c r="HI113" s="4">
        <v>626.76</v>
      </c>
      <c r="HJ113" s="4">
        <v>51.88</v>
      </c>
      <c r="HK113" s="4">
        <v>521.59</v>
      </c>
      <c r="HL113" s="4">
        <v>262.23</v>
      </c>
      <c r="HM113" s="4">
        <v>0</v>
      </c>
      <c r="HN113" s="4">
        <v>0</v>
      </c>
      <c r="HO113" s="4">
        <v>0</v>
      </c>
      <c r="HP113" s="4">
        <v>0</v>
      </c>
      <c r="HQ113" s="4">
        <v>3472.14</v>
      </c>
      <c r="HR113" s="4"/>
      <c r="HS113" s="4" t="s">
        <v>2</v>
      </c>
      <c r="HT113" s="4" t="s">
        <v>112</v>
      </c>
      <c r="HU113" s="4">
        <v>2172.11</v>
      </c>
      <c r="HV113" s="4">
        <v>3661.46</v>
      </c>
      <c r="HW113" s="4">
        <v>3467.6</v>
      </c>
      <c r="HX113" s="4">
        <v>3672.05</v>
      </c>
      <c r="HY113" s="4">
        <v>2572.31</v>
      </c>
      <c r="HZ113" s="4">
        <v>1146.51</v>
      </c>
      <c r="IA113" s="4">
        <v>3079.13</v>
      </c>
      <c r="IB113" s="4">
        <v>2052.58</v>
      </c>
      <c r="IC113" s="4">
        <v>0</v>
      </c>
      <c r="ID113" s="4">
        <v>0</v>
      </c>
      <c r="IE113" s="4">
        <v>0</v>
      </c>
      <c r="IF113" s="4">
        <v>0</v>
      </c>
      <c r="IG113" s="4">
        <v>21823.75</v>
      </c>
      <c r="IH113" s="4"/>
      <c r="II113" s="4" t="s">
        <v>2</v>
      </c>
      <c r="IJ113" s="4" t="s">
        <v>112</v>
      </c>
      <c r="IK113" s="4">
        <v>1253.9000000000001</v>
      </c>
      <c r="IL113" s="4">
        <v>1458.58</v>
      </c>
      <c r="IM113" s="4">
        <v>946.72</v>
      </c>
      <c r="IN113" s="4">
        <v>1110.01</v>
      </c>
      <c r="IO113" s="4">
        <v>914.97</v>
      </c>
      <c r="IP113" s="4">
        <v>523.6</v>
      </c>
      <c r="IQ113" s="4">
        <v>1233.67</v>
      </c>
      <c r="IR113" s="4">
        <v>1008.67</v>
      </c>
      <c r="IS113" s="4">
        <v>0</v>
      </c>
      <c r="IT113" s="4">
        <v>0</v>
      </c>
      <c r="IU113" s="4">
        <v>0</v>
      </c>
      <c r="IV113" s="4">
        <v>0</v>
      </c>
      <c r="IW113" s="4">
        <v>8450.1200000000008</v>
      </c>
      <c r="IX113" s="4"/>
      <c r="IY113" s="4" t="s">
        <v>2</v>
      </c>
      <c r="IZ113" s="4" t="s">
        <v>112</v>
      </c>
      <c r="JA113" s="4">
        <v>1199.94</v>
      </c>
      <c r="JB113" s="4">
        <v>1408.14</v>
      </c>
      <c r="JC113" s="4">
        <v>1297.31</v>
      </c>
      <c r="JD113" s="4">
        <v>2124.58</v>
      </c>
      <c r="JE113" s="4">
        <v>1547.99</v>
      </c>
      <c r="JF113" s="4">
        <v>1331.05</v>
      </c>
      <c r="JG113" s="4">
        <v>1144.07</v>
      </c>
      <c r="JH113" s="4">
        <v>1095.6600000000001</v>
      </c>
      <c r="JI113" s="4">
        <v>0</v>
      </c>
      <c r="JJ113" s="4">
        <v>0</v>
      </c>
      <c r="JK113" s="4">
        <v>0</v>
      </c>
      <c r="JL113" s="4">
        <v>0</v>
      </c>
      <c r="JM113" s="4">
        <v>11148.74</v>
      </c>
      <c r="JN113" s="4"/>
      <c r="JO113" s="4" t="s">
        <v>2</v>
      </c>
      <c r="JP113" s="4" t="s">
        <v>112</v>
      </c>
      <c r="JQ113" s="4">
        <v>379.71</v>
      </c>
      <c r="JR113" s="4">
        <v>322</v>
      </c>
      <c r="JS113" s="4">
        <v>326.05</v>
      </c>
      <c r="JT113" s="4">
        <v>150.88</v>
      </c>
      <c r="JU113" s="4">
        <v>159.62</v>
      </c>
      <c r="JV113" s="4">
        <v>273.17</v>
      </c>
      <c r="JW113" s="4">
        <v>161.9</v>
      </c>
      <c r="JX113" s="4">
        <v>197.43</v>
      </c>
      <c r="JY113" s="4">
        <v>0</v>
      </c>
      <c r="JZ113" s="4">
        <v>0</v>
      </c>
      <c r="KA113" s="4">
        <v>0</v>
      </c>
      <c r="KB113" s="4">
        <v>0</v>
      </c>
      <c r="KC113" s="4">
        <v>1970.76</v>
      </c>
      <c r="KD113" s="4"/>
      <c r="KE113" s="4" t="s">
        <v>2</v>
      </c>
      <c r="KF113" s="4" t="s">
        <v>112</v>
      </c>
      <c r="KG113" s="4">
        <v>896.38</v>
      </c>
      <c r="KH113" s="4">
        <v>1829.1</v>
      </c>
      <c r="KI113" s="4">
        <v>1163.98</v>
      </c>
      <c r="KJ113" s="4">
        <v>1300.69</v>
      </c>
      <c r="KK113" s="4">
        <v>1353.94</v>
      </c>
      <c r="KL113" s="4">
        <v>471.87</v>
      </c>
      <c r="KM113" s="4">
        <v>1480.79</v>
      </c>
      <c r="KN113" s="4">
        <v>170.6</v>
      </c>
      <c r="KO113" s="4">
        <v>0</v>
      </c>
      <c r="KP113" s="4">
        <v>0</v>
      </c>
      <c r="KQ113" s="4">
        <v>0</v>
      </c>
      <c r="KR113" s="4">
        <v>0</v>
      </c>
      <c r="KS113" s="4">
        <v>8667.35</v>
      </c>
      <c r="KT113" s="4"/>
      <c r="KU113" s="4" t="s">
        <v>2</v>
      </c>
      <c r="KV113" s="4" t="s">
        <v>112</v>
      </c>
      <c r="KW113" s="4">
        <v>114.8</v>
      </c>
      <c r="KX113" s="4">
        <v>108.08</v>
      </c>
      <c r="KY113" s="4">
        <v>133.88</v>
      </c>
      <c r="KZ113" s="4">
        <v>178.66</v>
      </c>
      <c r="LA113" s="4">
        <v>99.8</v>
      </c>
      <c r="LB113" s="4">
        <v>80.88</v>
      </c>
      <c r="LC113" s="4">
        <v>75.62</v>
      </c>
      <c r="LD113" s="4">
        <v>68.84</v>
      </c>
      <c r="LE113" s="4">
        <v>0</v>
      </c>
      <c r="LF113" s="4">
        <v>0</v>
      </c>
      <c r="LG113" s="4">
        <v>0</v>
      </c>
      <c r="LH113" s="4">
        <v>0</v>
      </c>
      <c r="LI113" s="4">
        <v>860.56</v>
      </c>
      <c r="LJ113" s="4"/>
      <c r="LK113" s="4" t="s">
        <v>2</v>
      </c>
      <c r="LL113" s="4" t="s">
        <v>112</v>
      </c>
      <c r="LM113" s="4">
        <v>892.18</v>
      </c>
      <c r="LN113" s="4">
        <v>1013.53</v>
      </c>
      <c r="LO113" s="4">
        <v>1316.64</v>
      </c>
      <c r="LP113" s="4">
        <v>1038.1099999999999</v>
      </c>
      <c r="LQ113" s="4">
        <v>848.94</v>
      </c>
      <c r="LR113" s="4">
        <v>903.9</v>
      </c>
      <c r="LS113" s="4">
        <v>834.74</v>
      </c>
      <c r="LT113" s="4">
        <v>826.3</v>
      </c>
      <c r="LU113" s="4">
        <v>0</v>
      </c>
      <c r="LV113" s="4">
        <v>0</v>
      </c>
      <c r="LW113" s="4">
        <v>0</v>
      </c>
      <c r="LX113" s="4">
        <v>0</v>
      </c>
      <c r="LY113" s="4">
        <v>7674.34</v>
      </c>
      <c r="LZ113" s="4"/>
      <c r="MA113" s="4" t="s">
        <v>2</v>
      </c>
      <c r="MB113" s="4" t="s">
        <v>112</v>
      </c>
      <c r="MC113" s="4">
        <v>1756.52</v>
      </c>
      <c r="MD113" s="4">
        <v>2788.72</v>
      </c>
      <c r="ME113" s="4">
        <v>2740.14</v>
      </c>
      <c r="MF113" s="4">
        <v>1760.33</v>
      </c>
      <c r="MG113" s="4">
        <v>1517.34</v>
      </c>
      <c r="MH113" s="4">
        <v>919.74</v>
      </c>
      <c r="MI113" s="4">
        <v>1549.82</v>
      </c>
      <c r="MJ113" s="4">
        <v>823.14</v>
      </c>
      <c r="MK113" s="4">
        <v>0</v>
      </c>
      <c r="ML113" s="4">
        <v>0</v>
      </c>
      <c r="MM113" s="4">
        <v>0</v>
      </c>
      <c r="MN113" s="4">
        <v>0</v>
      </c>
      <c r="MO113" s="4">
        <v>13855.75</v>
      </c>
      <c r="MP113" s="4"/>
      <c r="MQ113" s="4" t="s">
        <v>2</v>
      </c>
      <c r="MR113" s="4" t="s">
        <v>112</v>
      </c>
      <c r="MS113" s="4">
        <v>0</v>
      </c>
      <c r="MT113" s="4">
        <v>100.02</v>
      </c>
      <c r="MU113" s="4">
        <v>228.43</v>
      </c>
      <c r="MV113" s="4">
        <v>245.56</v>
      </c>
      <c r="MW113" s="4">
        <v>224.44</v>
      </c>
      <c r="MX113" s="4">
        <v>188.24</v>
      </c>
      <c r="MY113" s="4">
        <v>254.38</v>
      </c>
      <c r="MZ113" s="4">
        <v>262.35000000000002</v>
      </c>
      <c r="NA113" s="4">
        <v>0</v>
      </c>
      <c r="NB113" s="4">
        <v>0</v>
      </c>
      <c r="NC113" s="4">
        <v>0</v>
      </c>
      <c r="ND113" s="4">
        <v>0</v>
      </c>
      <c r="NE113" s="4">
        <v>1503.42</v>
      </c>
      <c r="NF113" s="4"/>
      <c r="NG113" s="4" t="s">
        <v>2</v>
      </c>
      <c r="NH113" s="4" t="s">
        <v>112</v>
      </c>
      <c r="NI113" s="4">
        <v>0</v>
      </c>
      <c r="NJ113" s="4">
        <v>732.06</v>
      </c>
      <c r="NK113" s="4">
        <v>0</v>
      </c>
      <c r="NL113" s="4">
        <v>96.08</v>
      </c>
      <c r="NM113" s="4">
        <v>0</v>
      </c>
      <c r="NN113" s="4">
        <v>28.27</v>
      </c>
      <c r="NO113" s="4">
        <v>26.48</v>
      </c>
      <c r="NP113" s="4">
        <v>26.48</v>
      </c>
      <c r="NQ113" s="4">
        <v>0</v>
      </c>
      <c r="NR113" s="4">
        <v>0</v>
      </c>
      <c r="NS113" s="4">
        <v>0</v>
      </c>
      <c r="NT113" s="4">
        <v>0</v>
      </c>
      <c r="NU113" s="4">
        <v>909.37</v>
      </c>
    </row>
    <row r="114" spans="2:385" x14ac:dyDescent="0.2">
      <c r="B114">
        <f t="shared" si="49"/>
        <v>104</v>
      </c>
      <c r="C114" s="4">
        <v>6200</v>
      </c>
      <c r="D114" s="4" t="s">
        <v>113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/>
      <c r="S114" s="4">
        <v>6200</v>
      </c>
      <c r="T114" s="4" t="s">
        <v>113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/>
      <c r="AI114" s="4">
        <v>6200</v>
      </c>
      <c r="AJ114" s="4" t="s">
        <v>113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/>
      <c r="AY114" s="4">
        <v>6200</v>
      </c>
      <c r="AZ114" s="4" t="s">
        <v>113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/>
      <c r="BO114" s="4">
        <v>6200</v>
      </c>
      <c r="BP114" s="4" t="s">
        <v>113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/>
      <c r="CE114" s="4">
        <v>6200</v>
      </c>
      <c r="CF114" s="4" t="s">
        <v>113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/>
      <c r="CU114" s="4">
        <v>6200</v>
      </c>
      <c r="CV114" s="4" t="s">
        <v>113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/>
      <c r="DK114" s="4">
        <v>6200</v>
      </c>
      <c r="DL114" s="4" t="s">
        <v>113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/>
      <c r="EA114" s="4">
        <v>6200</v>
      </c>
      <c r="EB114" s="4" t="s">
        <v>113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/>
      <c r="EQ114" s="4">
        <v>6200</v>
      </c>
      <c r="ER114" s="4" t="s">
        <v>113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/>
      <c r="FG114" s="4">
        <v>6200</v>
      </c>
      <c r="FH114" s="4" t="s">
        <v>113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/>
      <c r="FW114" s="4">
        <v>6200</v>
      </c>
      <c r="FX114" s="4" t="s">
        <v>113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/>
      <c r="GM114" s="4">
        <v>6200</v>
      </c>
      <c r="GN114" s="4" t="s">
        <v>113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/>
      <c r="HC114" s="4">
        <v>6200</v>
      </c>
      <c r="HD114" s="4" t="s">
        <v>113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/>
      <c r="HS114" s="4">
        <v>6200</v>
      </c>
      <c r="HT114" s="4" t="s">
        <v>113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/>
      <c r="II114" s="4">
        <v>6200</v>
      </c>
      <c r="IJ114" s="4" t="s">
        <v>113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/>
      <c r="IY114" s="4">
        <v>6200</v>
      </c>
      <c r="IZ114" s="4" t="s">
        <v>113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/>
      <c r="JO114" s="4">
        <v>6200</v>
      </c>
      <c r="JP114" s="4" t="s">
        <v>113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/>
      <c r="KE114" s="4">
        <v>6200</v>
      </c>
      <c r="KF114" s="4" t="s">
        <v>113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/>
      <c r="KU114" s="4">
        <v>6200</v>
      </c>
      <c r="KV114" s="4" t="s">
        <v>113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/>
      <c r="LK114" s="4">
        <v>6200</v>
      </c>
      <c r="LL114" s="4" t="s">
        <v>113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/>
      <c r="MA114" s="4">
        <v>6200</v>
      </c>
      <c r="MB114" s="4" t="s">
        <v>113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/>
      <c r="MQ114" s="4">
        <v>6200</v>
      </c>
      <c r="MR114" s="4" t="s">
        <v>113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  <c r="ND114" s="4">
        <v>0</v>
      </c>
      <c r="NE114" s="4">
        <v>0</v>
      </c>
      <c r="NF114" s="4"/>
      <c r="NG114" s="4">
        <v>6200</v>
      </c>
      <c r="NH114" s="4" t="s">
        <v>113</v>
      </c>
      <c r="NI114" s="4">
        <v>0</v>
      </c>
      <c r="NJ114" s="4">
        <v>0</v>
      </c>
      <c r="NK114" s="4">
        <v>0</v>
      </c>
      <c r="NL114" s="4">
        <v>0</v>
      </c>
      <c r="NM114" s="4">
        <v>0</v>
      </c>
      <c r="NN114" s="4">
        <v>0</v>
      </c>
      <c r="NO114" s="4">
        <v>0</v>
      </c>
      <c r="NP114" s="4">
        <v>0</v>
      </c>
      <c r="NQ114" s="4">
        <v>0</v>
      </c>
      <c r="NR114" s="4">
        <v>0</v>
      </c>
      <c r="NS114" s="4">
        <v>0</v>
      </c>
      <c r="NT114" s="4">
        <v>0</v>
      </c>
      <c r="NU114" s="4">
        <v>0</v>
      </c>
    </row>
    <row r="115" spans="2:385" x14ac:dyDescent="0.2">
      <c r="B115">
        <f t="shared" si="49"/>
        <v>105</v>
      </c>
      <c r="C115" s="4">
        <v>6202</v>
      </c>
      <c r="D115" s="4" t="s">
        <v>114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/>
      <c r="S115" s="4">
        <v>6202</v>
      </c>
      <c r="T115" s="4" t="s">
        <v>114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/>
      <c r="AI115" s="4">
        <v>6202</v>
      </c>
      <c r="AJ115" s="4" t="s">
        <v>114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/>
      <c r="AY115" s="4">
        <v>6202</v>
      </c>
      <c r="AZ115" s="4" t="s">
        <v>114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/>
      <c r="BO115" s="4">
        <v>6202</v>
      </c>
      <c r="BP115" s="4" t="s">
        <v>114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/>
      <c r="CE115" s="4">
        <v>6202</v>
      </c>
      <c r="CF115" s="4" t="s">
        <v>114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/>
      <c r="CU115" s="4">
        <v>6202</v>
      </c>
      <c r="CV115" s="4" t="s">
        <v>114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/>
      <c r="DK115" s="4">
        <v>6202</v>
      </c>
      <c r="DL115" s="4" t="s">
        <v>114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/>
      <c r="EA115" s="4">
        <v>6202</v>
      </c>
      <c r="EB115" s="4" t="s">
        <v>114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/>
      <c r="EQ115" s="4">
        <v>6202</v>
      </c>
      <c r="ER115" s="4" t="s">
        <v>114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/>
      <c r="FG115" s="4">
        <v>6202</v>
      </c>
      <c r="FH115" s="4" t="s">
        <v>114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/>
      <c r="FW115" s="4">
        <v>6202</v>
      </c>
      <c r="FX115" s="4" t="s">
        <v>114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/>
      <c r="GM115" s="4">
        <v>6202</v>
      </c>
      <c r="GN115" s="4" t="s">
        <v>114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/>
      <c r="HC115" s="4">
        <v>6202</v>
      </c>
      <c r="HD115" s="4" t="s">
        <v>114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/>
      <c r="HS115" s="4">
        <v>6202</v>
      </c>
      <c r="HT115" s="4" t="s">
        <v>114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/>
      <c r="II115" s="4">
        <v>6202</v>
      </c>
      <c r="IJ115" s="4" t="s">
        <v>114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/>
      <c r="IY115" s="4">
        <v>6202</v>
      </c>
      <c r="IZ115" s="4" t="s">
        <v>114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/>
      <c r="JO115" s="4">
        <v>6202</v>
      </c>
      <c r="JP115" s="4" t="s">
        <v>114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/>
      <c r="KE115" s="4">
        <v>6202</v>
      </c>
      <c r="KF115" s="4" t="s">
        <v>114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/>
      <c r="KU115" s="4">
        <v>6202</v>
      </c>
      <c r="KV115" s="4" t="s">
        <v>114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/>
      <c r="LK115" s="4">
        <v>6202</v>
      </c>
      <c r="LL115" s="4" t="s">
        <v>114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/>
      <c r="MA115" s="4">
        <v>6202</v>
      </c>
      <c r="MB115" s="4" t="s">
        <v>114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/>
      <c r="MQ115" s="4">
        <v>6202</v>
      </c>
      <c r="MR115" s="4" t="s">
        <v>114</v>
      </c>
      <c r="MS115" s="4">
        <v>0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  <c r="ND115" s="4">
        <v>0</v>
      </c>
      <c r="NE115" s="4">
        <v>0</v>
      </c>
      <c r="NF115" s="4"/>
      <c r="NG115" s="4">
        <v>6202</v>
      </c>
      <c r="NH115" s="4" t="s">
        <v>114</v>
      </c>
      <c r="NI115" s="4">
        <v>0</v>
      </c>
      <c r="NJ115" s="4">
        <v>0</v>
      </c>
      <c r="NK115" s="4">
        <v>0</v>
      </c>
      <c r="NL115" s="4">
        <v>0</v>
      </c>
      <c r="NM115" s="4">
        <v>0</v>
      </c>
      <c r="NN115" s="4">
        <v>0</v>
      </c>
      <c r="NO115" s="4">
        <v>0</v>
      </c>
      <c r="NP115" s="4">
        <v>0</v>
      </c>
      <c r="NQ115" s="4">
        <v>0</v>
      </c>
      <c r="NR115" s="4">
        <v>0</v>
      </c>
      <c r="NS115" s="4">
        <v>0</v>
      </c>
      <c r="NT115" s="4">
        <v>0</v>
      </c>
      <c r="NU115" s="4">
        <v>0</v>
      </c>
    </row>
    <row r="116" spans="2:385" x14ac:dyDescent="0.2">
      <c r="B116">
        <f t="shared" si="49"/>
        <v>106</v>
      </c>
      <c r="C116" s="4">
        <v>6240</v>
      </c>
      <c r="D116" s="4" t="s">
        <v>115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/>
      <c r="S116" s="4">
        <v>6240</v>
      </c>
      <c r="T116" s="4" t="s">
        <v>115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/>
      <c r="AI116" s="4">
        <v>6240</v>
      </c>
      <c r="AJ116" s="4" t="s">
        <v>115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/>
      <c r="AY116" s="4">
        <v>6240</v>
      </c>
      <c r="AZ116" s="4" t="s">
        <v>115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/>
      <c r="BO116" s="4">
        <v>6240</v>
      </c>
      <c r="BP116" s="4" t="s">
        <v>115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/>
      <c r="CE116" s="4">
        <v>6240</v>
      </c>
      <c r="CF116" s="4" t="s">
        <v>115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/>
      <c r="CU116" s="4">
        <v>6240</v>
      </c>
      <c r="CV116" s="4" t="s">
        <v>115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/>
      <c r="DK116" s="4">
        <v>6240</v>
      </c>
      <c r="DL116" s="4" t="s">
        <v>115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/>
      <c r="EA116" s="4">
        <v>6240</v>
      </c>
      <c r="EB116" s="4" t="s">
        <v>115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/>
      <c r="EQ116" s="4">
        <v>6240</v>
      </c>
      <c r="ER116" s="4" t="s">
        <v>115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/>
      <c r="FG116" s="4">
        <v>6240</v>
      </c>
      <c r="FH116" s="4" t="s">
        <v>115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/>
      <c r="FW116" s="4">
        <v>6240</v>
      </c>
      <c r="FX116" s="4" t="s">
        <v>115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/>
      <c r="GM116" s="4">
        <v>6240</v>
      </c>
      <c r="GN116" s="4" t="s">
        <v>115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/>
      <c r="HC116" s="4">
        <v>6240</v>
      </c>
      <c r="HD116" s="4" t="s">
        <v>115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/>
      <c r="HS116" s="4">
        <v>6240</v>
      </c>
      <c r="HT116" s="4" t="s">
        <v>115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/>
      <c r="II116" s="4">
        <v>6240</v>
      </c>
      <c r="IJ116" s="4" t="s">
        <v>115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/>
      <c r="IY116" s="4">
        <v>6240</v>
      </c>
      <c r="IZ116" s="4" t="s">
        <v>115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/>
      <c r="JO116" s="4">
        <v>6240</v>
      </c>
      <c r="JP116" s="4" t="s">
        <v>115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/>
      <c r="KE116" s="4">
        <v>6240</v>
      </c>
      <c r="KF116" s="4" t="s">
        <v>115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/>
      <c r="KU116" s="4">
        <v>6240</v>
      </c>
      <c r="KV116" s="4" t="s">
        <v>115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/>
      <c r="LK116" s="4">
        <v>6240</v>
      </c>
      <c r="LL116" s="4" t="s">
        <v>115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0</v>
      </c>
      <c r="LY116" s="4">
        <v>0</v>
      </c>
      <c r="LZ116" s="4"/>
      <c r="MA116" s="4">
        <v>6240</v>
      </c>
      <c r="MB116" s="4" t="s">
        <v>115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/>
      <c r="MQ116" s="4">
        <v>6240</v>
      </c>
      <c r="MR116" s="4" t="s">
        <v>115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  <c r="ND116" s="4">
        <v>0</v>
      </c>
      <c r="NE116" s="4">
        <v>0</v>
      </c>
      <c r="NF116" s="4"/>
      <c r="NG116" s="4">
        <v>6240</v>
      </c>
      <c r="NH116" s="4" t="s">
        <v>115</v>
      </c>
      <c r="NI116" s="4">
        <v>0</v>
      </c>
      <c r="NJ116" s="4">
        <v>0</v>
      </c>
      <c r="NK116" s="4">
        <v>0</v>
      </c>
      <c r="NL116" s="4">
        <v>0</v>
      </c>
      <c r="NM116" s="4">
        <v>0</v>
      </c>
      <c r="NN116" s="4">
        <v>0</v>
      </c>
      <c r="NO116" s="4">
        <v>0</v>
      </c>
      <c r="NP116" s="4">
        <v>0</v>
      </c>
      <c r="NQ116" s="4">
        <v>0</v>
      </c>
      <c r="NR116" s="4">
        <v>0</v>
      </c>
      <c r="NS116" s="4">
        <v>0</v>
      </c>
      <c r="NT116" s="4">
        <v>0</v>
      </c>
      <c r="NU116" s="4">
        <v>0</v>
      </c>
    </row>
    <row r="117" spans="2:385" x14ac:dyDescent="0.2">
      <c r="B117">
        <f t="shared" si="49"/>
        <v>107</v>
      </c>
      <c r="C117" s="4" t="s">
        <v>2</v>
      </c>
      <c r="D117" s="4" t="s">
        <v>116</v>
      </c>
      <c r="E117" s="4" t="s">
        <v>2</v>
      </c>
      <c r="F117" s="4" t="s">
        <v>2</v>
      </c>
      <c r="G117" s="4" t="s">
        <v>2</v>
      </c>
      <c r="H117" s="4" t="s">
        <v>2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2</v>
      </c>
      <c r="N117" s="4" t="s">
        <v>2</v>
      </c>
      <c r="O117" s="4" t="s">
        <v>2</v>
      </c>
      <c r="P117" s="4" t="s">
        <v>2</v>
      </c>
      <c r="Q117" s="4" t="s">
        <v>2</v>
      </c>
      <c r="R117" s="4"/>
      <c r="S117" s="4" t="s">
        <v>2</v>
      </c>
      <c r="T117" s="4" t="s">
        <v>116</v>
      </c>
      <c r="U117" s="4" t="s">
        <v>2</v>
      </c>
      <c r="V117" s="4" t="s">
        <v>2</v>
      </c>
      <c r="W117" s="4" t="s">
        <v>2</v>
      </c>
      <c r="X117" s="4" t="s">
        <v>2</v>
      </c>
      <c r="Y117" s="4" t="s">
        <v>2</v>
      </c>
      <c r="Z117" s="4" t="s">
        <v>2</v>
      </c>
      <c r="AA117" s="4" t="s">
        <v>2</v>
      </c>
      <c r="AB117" s="4" t="s">
        <v>2</v>
      </c>
      <c r="AC117" s="4" t="s">
        <v>2</v>
      </c>
      <c r="AD117" s="4" t="s">
        <v>2</v>
      </c>
      <c r="AE117" s="4" t="s">
        <v>2</v>
      </c>
      <c r="AF117" s="4" t="s">
        <v>2</v>
      </c>
      <c r="AG117" s="4" t="s">
        <v>2</v>
      </c>
      <c r="AH117" s="4"/>
      <c r="AI117" s="4" t="s">
        <v>2</v>
      </c>
      <c r="AJ117" s="4" t="s">
        <v>116</v>
      </c>
      <c r="AK117" s="4" t="s">
        <v>2</v>
      </c>
      <c r="AL117" s="4" t="s">
        <v>2</v>
      </c>
      <c r="AM117" s="4" t="s">
        <v>2</v>
      </c>
      <c r="AN117" s="4" t="s">
        <v>2</v>
      </c>
      <c r="AO117" s="4" t="s">
        <v>2</v>
      </c>
      <c r="AP117" s="4" t="s">
        <v>2</v>
      </c>
      <c r="AQ117" s="4" t="s">
        <v>2</v>
      </c>
      <c r="AR117" s="4" t="s">
        <v>2</v>
      </c>
      <c r="AS117" s="4" t="s">
        <v>2</v>
      </c>
      <c r="AT117" s="4" t="s">
        <v>2</v>
      </c>
      <c r="AU117" s="4" t="s">
        <v>2</v>
      </c>
      <c r="AV117" s="4" t="s">
        <v>2</v>
      </c>
      <c r="AW117" s="4" t="s">
        <v>2</v>
      </c>
      <c r="AX117" s="4"/>
      <c r="AY117" s="4" t="s">
        <v>2</v>
      </c>
      <c r="AZ117" s="4" t="s">
        <v>116</v>
      </c>
      <c r="BA117" s="4" t="s">
        <v>2</v>
      </c>
      <c r="BB117" s="4" t="s">
        <v>2</v>
      </c>
      <c r="BC117" s="4" t="s">
        <v>2</v>
      </c>
      <c r="BD117" s="4" t="s">
        <v>2</v>
      </c>
      <c r="BE117" s="4" t="s">
        <v>2</v>
      </c>
      <c r="BF117" s="4" t="s">
        <v>2</v>
      </c>
      <c r="BG117" s="4" t="s">
        <v>2</v>
      </c>
      <c r="BH117" s="4" t="s">
        <v>2</v>
      </c>
      <c r="BI117" s="4" t="s">
        <v>2</v>
      </c>
      <c r="BJ117" s="4" t="s">
        <v>2</v>
      </c>
      <c r="BK117" s="4" t="s">
        <v>2</v>
      </c>
      <c r="BL117" s="4" t="s">
        <v>2</v>
      </c>
      <c r="BM117" s="4" t="s">
        <v>2</v>
      </c>
      <c r="BN117" s="4"/>
      <c r="BO117" s="4" t="s">
        <v>2</v>
      </c>
      <c r="BP117" s="4" t="s">
        <v>116</v>
      </c>
      <c r="BQ117" s="4" t="s">
        <v>2</v>
      </c>
      <c r="BR117" s="4" t="s">
        <v>2</v>
      </c>
      <c r="BS117" s="4" t="s">
        <v>2</v>
      </c>
      <c r="BT117" s="4" t="s">
        <v>2</v>
      </c>
      <c r="BU117" s="4" t="s">
        <v>2</v>
      </c>
      <c r="BV117" s="4" t="s">
        <v>2</v>
      </c>
      <c r="BW117" s="4" t="s">
        <v>2</v>
      </c>
      <c r="BX117" s="4" t="s">
        <v>2</v>
      </c>
      <c r="BY117" s="4" t="s">
        <v>2</v>
      </c>
      <c r="BZ117" s="4" t="s">
        <v>2</v>
      </c>
      <c r="CA117" s="4" t="s">
        <v>2</v>
      </c>
      <c r="CB117" s="4" t="s">
        <v>2</v>
      </c>
      <c r="CC117" s="4" t="s">
        <v>2</v>
      </c>
      <c r="CD117" s="4"/>
      <c r="CE117" s="4" t="s">
        <v>2</v>
      </c>
      <c r="CF117" s="4" t="s">
        <v>116</v>
      </c>
      <c r="CG117" s="4" t="s">
        <v>2</v>
      </c>
      <c r="CH117" s="4" t="s">
        <v>2</v>
      </c>
      <c r="CI117" s="4" t="s">
        <v>2</v>
      </c>
      <c r="CJ117" s="4" t="s">
        <v>2</v>
      </c>
      <c r="CK117" s="4" t="s">
        <v>2</v>
      </c>
      <c r="CL117" s="4" t="s">
        <v>2</v>
      </c>
      <c r="CM117" s="4" t="s">
        <v>2</v>
      </c>
      <c r="CN117" s="4" t="s">
        <v>2</v>
      </c>
      <c r="CO117" s="4" t="s">
        <v>2</v>
      </c>
      <c r="CP117" s="4" t="s">
        <v>2</v>
      </c>
      <c r="CQ117" s="4" t="s">
        <v>2</v>
      </c>
      <c r="CR117" s="4" t="s">
        <v>2</v>
      </c>
      <c r="CS117" s="4" t="s">
        <v>2</v>
      </c>
      <c r="CT117" s="4"/>
      <c r="CU117" s="4" t="s">
        <v>2</v>
      </c>
      <c r="CV117" s="4" t="s">
        <v>116</v>
      </c>
      <c r="CW117" s="4" t="s">
        <v>2</v>
      </c>
      <c r="CX117" s="4" t="s">
        <v>2</v>
      </c>
      <c r="CY117" s="4" t="s">
        <v>2</v>
      </c>
      <c r="CZ117" s="4" t="s">
        <v>2</v>
      </c>
      <c r="DA117" s="4" t="s">
        <v>2</v>
      </c>
      <c r="DB117" s="4" t="s">
        <v>2</v>
      </c>
      <c r="DC117" s="4" t="s">
        <v>2</v>
      </c>
      <c r="DD117" s="4" t="s">
        <v>2</v>
      </c>
      <c r="DE117" s="4" t="s">
        <v>2</v>
      </c>
      <c r="DF117" s="4" t="s">
        <v>2</v>
      </c>
      <c r="DG117" s="4" t="s">
        <v>2</v>
      </c>
      <c r="DH117" s="4" t="s">
        <v>2</v>
      </c>
      <c r="DI117" s="4" t="s">
        <v>2</v>
      </c>
      <c r="DJ117" s="4"/>
      <c r="DK117" s="4" t="s">
        <v>2</v>
      </c>
      <c r="DL117" s="4" t="s">
        <v>116</v>
      </c>
      <c r="DM117" s="4" t="s">
        <v>2</v>
      </c>
      <c r="DN117" s="4" t="s">
        <v>2</v>
      </c>
      <c r="DO117" s="4" t="s">
        <v>2</v>
      </c>
      <c r="DP117" s="4" t="s">
        <v>2</v>
      </c>
      <c r="DQ117" s="4" t="s">
        <v>2</v>
      </c>
      <c r="DR117" s="4" t="s">
        <v>2</v>
      </c>
      <c r="DS117" s="4" t="s">
        <v>2</v>
      </c>
      <c r="DT117" s="4" t="s">
        <v>2</v>
      </c>
      <c r="DU117" s="4" t="s">
        <v>2</v>
      </c>
      <c r="DV117" s="4" t="s">
        <v>2</v>
      </c>
      <c r="DW117" s="4" t="s">
        <v>2</v>
      </c>
      <c r="DX117" s="4" t="s">
        <v>2</v>
      </c>
      <c r="DY117" s="4" t="s">
        <v>2</v>
      </c>
      <c r="DZ117" s="4"/>
      <c r="EA117" s="4" t="s">
        <v>2</v>
      </c>
      <c r="EB117" s="4" t="s">
        <v>116</v>
      </c>
      <c r="EC117" s="4" t="s">
        <v>2</v>
      </c>
      <c r="ED117" s="4" t="s">
        <v>2</v>
      </c>
      <c r="EE117" s="4" t="s">
        <v>2</v>
      </c>
      <c r="EF117" s="4" t="s">
        <v>2</v>
      </c>
      <c r="EG117" s="4" t="s">
        <v>2</v>
      </c>
      <c r="EH117" s="4" t="s">
        <v>2</v>
      </c>
      <c r="EI117" s="4" t="s">
        <v>2</v>
      </c>
      <c r="EJ117" s="4" t="s">
        <v>2</v>
      </c>
      <c r="EK117" s="4" t="s">
        <v>2</v>
      </c>
      <c r="EL117" s="4" t="s">
        <v>2</v>
      </c>
      <c r="EM117" s="4" t="s">
        <v>2</v>
      </c>
      <c r="EN117" s="4" t="s">
        <v>2</v>
      </c>
      <c r="EO117" s="4" t="s">
        <v>2</v>
      </c>
      <c r="EP117" s="4"/>
      <c r="EQ117" s="4" t="s">
        <v>2</v>
      </c>
      <c r="ER117" s="4" t="s">
        <v>116</v>
      </c>
      <c r="ES117" s="4" t="s">
        <v>2</v>
      </c>
      <c r="ET117" s="4" t="s">
        <v>2</v>
      </c>
      <c r="EU117" s="4" t="s">
        <v>2</v>
      </c>
      <c r="EV117" s="4" t="s">
        <v>2</v>
      </c>
      <c r="EW117" s="4" t="s">
        <v>2</v>
      </c>
      <c r="EX117" s="4" t="s">
        <v>2</v>
      </c>
      <c r="EY117" s="4" t="s">
        <v>2</v>
      </c>
      <c r="EZ117" s="4" t="s">
        <v>2</v>
      </c>
      <c r="FA117" s="4" t="s">
        <v>2</v>
      </c>
      <c r="FB117" s="4" t="s">
        <v>2</v>
      </c>
      <c r="FC117" s="4" t="s">
        <v>2</v>
      </c>
      <c r="FD117" s="4" t="s">
        <v>2</v>
      </c>
      <c r="FE117" s="4" t="s">
        <v>2</v>
      </c>
      <c r="FF117" s="4"/>
      <c r="FG117" s="4" t="s">
        <v>2</v>
      </c>
      <c r="FH117" s="4" t="s">
        <v>116</v>
      </c>
      <c r="FI117" s="4" t="s">
        <v>2</v>
      </c>
      <c r="FJ117" s="4" t="s">
        <v>2</v>
      </c>
      <c r="FK117" s="4" t="s">
        <v>2</v>
      </c>
      <c r="FL117" s="4" t="s">
        <v>2</v>
      </c>
      <c r="FM117" s="4" t="s">
        <v>2</v>
      </c>
      <c r="FN117" s="4" t="s">
        <v>2</v>
      </c>
      <c r="FO117" s="4" t="s">
        <v>2</v>
      </c>
      <c r="FP117" s="4" t="s">
        <v>2</v>
      </c>
      <c r="FQ117" s="4" t="s">
        <v>2</v>
      </c>
      <c r="FR117" s="4" t="s">
        <v>2</v>
      </c>
      <c r="FS117" s="4" t="s">
        <v>2</v>
      </c>
      <c r="FT117" s="4" t="s">
        <v>2</v>
      </c>
      <c r="FU117" s="4" t="s">
        <v>2</v>
      </c>
      <c r="FV117" s="4"/>
      <c r="FW117" s="4" t="s">
        <v>2</v>
      </c>
      <c r="FX117" s="4" t="s">
        <v>116</v>
      </c>
      <c r="FY117" s="4" t="s">
        <v>2</v>
      </c>
      <c r="FZ117" s="4" t="s">
        <v>2</v>
      </c>
      <c r="GA117" s="4" t="s">
        <v>2</v>
      </c>
      <c r="GB117" s="4" t="s">
        <v>2</v>
      </c>
      <c r="GC117" s="4" t="s">
        <v>2</v>
      </c>
      <c r="GD117" s="4" t="s">
        <v>2</v>
      </c>
      <c r="GE117" s="4" t="s">
        <v>2</v>
      </c>
      <c r="GF117" s="4" t="s">
        <v>2</v>
      </c>
      <c r="GG117" s="4" t="s">
        <v>2</v>
      </c>
      <c r="GH117" s="4" t="s">
        <v>2</v>
      </c>
      <c r="GI117" s="4" t="s">
        <v>2</v>
      </c>
      <c r="GJ117" s="4" t="s">
        <v>2</v>
      </c>
      <c r="GK117" s="4" t="s">
        <v>2</v>
      </c>
      <c r="GL117" s="4"/>
      <c r="GM117" s="4" t="s">
        <v>2</v>
      </c>
      <c r="GN117" s="4" t="s">
        <v>116</v>
      </c>
      <c r="GO117" s="4" t="s">
        <v>2</v>
      </c>
      <c r="GP117" s="4" t="s">
        <v>2</v>
      </c>
      <c r="GQ117" s="4" t="s">
        <v>2</v>
      </c>
      <c r="GR117" s="4" t="s">
        <v>2</v>
      </c>
      <c r="GS117" s="4" t="s">
        <v>2</v>
      </c>
      <c r="GT117" s="4" t="s">
        <v>2</v>
      </c>
      <c r="GU117" s="4" t="s">
        <v>2</v>
      </c>
      <c r="GV117" s="4" t="s">
        <v>2</v>
      </c>
      <c r="GW117" s="4" t="s">
        <v>2</v>
      </c>
      <c r="GX117" s="4" t="s">
        <v>2</v>
      </c>
      <c r="GY117" s="4" t="s">
        <v>2</v>
      </c>
      <c r="GZ117" s="4" t="s">
        <v>2</v>
      </c>
      <c r="HA117" s="4" t="s">
        <v>2</v>
      </c>
      <c r="HB117" s="4"/>
      <c r="HC117" s="4" t="s">
        <v>2</v>
      </c>
      <c r="HD117" s="4" t="s">
        <v>116</v>
      </c>
      <c r="HE117" s="4" t="s">
        <v>2</v>
      </c>
      <c r="HF117" s="4" t="s">
        <v>2</v>
      </c>
      <c r="HG117" s="4" t="s">
        <v>2</v>
      </c>
      <c r="HH117" s="4" t="s">
        <v>2</v>
      </c>
      <c r="HI117" s="4" t="s">
        <v>2</v>
      </c>
      <c r="HJ117" s="4" t="s">
        <v>2</v>
      </c>
      <c r="HK117" s="4" t="s">
        <v>2</v>
      </c>
      <c r="HL117" s="4" t="s">
        <v>2</v>
      </c>
      <c r="HM117" s="4" t="s">
        <v>2</v>
      </c>
      <c r="HN117" s="4" t="s">
        <v>2</v>
      </c>
      <c r="HO117" s="4" t="s">
        <v>2</v>
      </c>
      <c r="HP117" s="4" t="s">
        <v>2</v>
      </c>
      <c r="HQ117" s="4" t="s">
        <v>2</v>
      </c>
      <c r="HR117" s="4"/>
      <c r="HS117" s="4" t="s">
        <v>2</v>
      </c>
      <c r="HT117" s="4" t="s">
        <v>116</v>
      </c>
      <c r="HU117" s="4" t="s">
        <v>2</v>
      </c>
      <c r="HV117" s="4" t="s">
        <v>2</v>
      </c>
      <c r="HW117" s="4" t="s">
        <v>2</v>
      </c>
      <c r="HX117" s="4" t="s">
        <v>2</v>
      </c>
      <c r="HY117" s="4" t="s">
        <v>2</v>
      </c>
      <c r="HZ117" s="4" t="s">
        <v>2</v>
      </c>
      <c r="IA117" s="4" t="s">
        <v>2</v>
      </c>
      <c r="IB117" s="4" t="s">
        <v>2</v>
      </c>
      <c r="IC117" s="4" t="s">
        <v>2</v>
      </c>
      <c r="ID117" s="4" t="s">
        <v>2</v>
      </c>
      <c r="IE117" s="4" t="s">
        <v>2</v>
      </c>
      <c r="IF117" s="4" t="s">
        <v>2</v>
      </c>
      <c r="IG117" s="4" t="s">
        <v>2</v>
      </c>
      <c r="IH117" s="4"/>
      <c r="II117" s="4" t="s">
        <v>2</v>
      </c>
      <c r="IJ117" s="4" t="s">
        <v>116</v>
      </c>
      <c r="IK117" s="4" t="s">
        <v>2</v>
      </c>
      <c r="IL117" s="4" t="s">
        <v>2</v>
      </c>
      <c r="IM117" s="4" t="s">
        <v>2</v>
      </c>
      <c r="IN117" s="4" t="s">
        <v>2</v>
      </c>
      <c r="IO117" s="4" t="s">
        <v>2</v>
      </c>
      <c r="IP117" s="4" t="s">
        <v>2</v>
      </c>
      <c r="IQ117" s="4" t="s">
        <v>2</v>
      </c>
      <c r="IR117" s="4" t="s">
        <v>2</v>
      </c>
      <c r="IS117" s="4" t="s">
        <v>2</v>
      </c>
      <c r="IT117" s="4" t="s">
        <v>2</v>
      </c>
      <c r="IU117" s="4" t="s">
        <v>2</v>
      </c>
      <c r="IV117" s="4" t="s">
        <v>2</v>
      </c>
      <c r="IW117" s="4" t="s">
        <v>2</v>
      </c>
      <c r="IX117" s="4"/>
      <c r="IY117" s="4" t="s">
        <v>2</v>
      </c>
      <c r="IZ117" s="4" t="s">
        <v>116</v>
      </c>
      <c r="JA117" s="4" t="s">
        <v>2</v>
      </c>
      <c r="JB117" s="4" t="s">
        <v>2</v>
      </c>
      <c r="JC117" s="4" t="s">
        <v>2</v>
      </c>
      <c r="JD117" s="4" t="s">
        <v>2</v>
      </c>
      <c r="JE117" s="4" t="s">
        <v>2</v>
      </c>
      <c r="JF117" s="4" t="s">
        <v>2</v>
      </c>
      <c r="JG117" s="4" t="s">
        <v>2</v>
      </c>
      <c r="JH117" s="4" t="s">
        <v>2</v>
      </c>
      <c r="JI117" s="4" t="s">
        <v>2</v>
      </c>
      <c r="JJ117" s="4" t="s">
        <v>2</v>
      </c>
      <c r="JK117" s="4" t="s">
        <v>2</v>
      </c>
      <c r="JL117" s="4" t="s">
        <v>2</v>
      </c>
      <c r="JM117" s="4" t="s">
        <v>2</v>
      </c>
      <c r="JN117" s="4"/>
      <c r="JO117" s="4" t="s">
        <v>2</v>
      </c>
      <c r="JP117" s="4" t="s">
        <v>116</v>
      </c>
      <c r="JQ117" s="4" t="s">
        <v>2</v>
      </c>
      <c r="JR117" s="4" t="s">
        <v>2</v>
      </c>
      <c r="JS117" s="4" t="s">
        <v>2</v>
      </c>
      <c r="JT117" s="4" t="s">
        <v>2</v>
      </c>
      <c r="JU117" s="4" t="s">
        <v>2</v>
      </c>
      <c r="JV117" s="4" t="s">
        <v>2</v>
      </c>
      <c r="JW117" s="4" t="s">
        <v>2</v>
      </c>
      <c r="JX117" s="4" t="s">
        <v>2</v>
      </c>
      <c r="JY117" s="4" t="s">
        <v>2</v>
      </c>
      <c r="JZ117" s="4" t="s">
        <v>2</v>
      </c>
      <c r="KA117" s="4" t="s">
        <v>2</v>
      </c>
      <c r="KB117" s="4" t="s">
        <v>2</v>
      </c>
      <c r="KC117" s="4" t="s">
        <v>2</v>
      </c>
      <c r="KD117" s="4"/>
      <c r="KE117" s="4" t="s">
        <v>2</v>
      </c>
      <c r="KF117" s="4" t="s">
        <v>116</v>
      </c>
      <c r="KG117" s="4" t="s">
        <v>2</v>
      </c>
      <c r="KH117" s="4" t="s">
        <v>2</v>
      </c>
      <c r="KI117" s="4" t="s">
        <v>2</v>
      </c>
      <c r="KJ117" s="4" t="s">
        <v>2</v>
      </c>
      <c r="KK117" s="4" t="s">
        <v>2</v>
      </c>
      <c r="KL117" s="4" t="s">
        <v>2</v>
      </c>
      <c r="KM117" s="4" t="s">
        <v>2</v>
      </c>
      <c r="KN117" s="4" t="s">
        <v>2</v>
      </c>
      <c r="KO117" s="4" t="s">
        <v>2</v>
      </c>
      <c r="KP117" s="4" t="s">
        <v>2</v>
      </c>
      <c r="KQ117" s="4" t="s">
        <v>2</v>
      </c>
      <c r="KR117" s="4" t="s">
        <v>2</v>
      </c>
      <c r="KS117" s="4" t="s">
        <v>2</v>
      </c>
      <c r="KT117" s="4"/>
      <c r="KU117" s="4" t="s">
        <v>2</v>
      </c>
      <c r="KV117" s="4" t="s">
        <v>116</v>
      </c>
      <c r="KW117" s="4" t="s">
        <v>2</v>
      </c>
      <c r="KX117" s="4" t="s">
        <v>2</v>
      </c>
      <c r="KY117" s="4" t="s">
        <v>2</v>
      </c>
      <c r="KZ117" s="4" t="s">
        <v>2</v>
      </c>
      <c r="LA117" s="4" t="s">
        <v>2</v>
      </c>
      <c r="LB117" s="4" t="s">
        <v>2</v>
      </c>
      <c r="LC117" s="4" t="s">
        <v>2</v>
      </c>
      <c r="LD117" s="4" t="s">
        <v>2</v>
      </c>
      <c r="LE117" s="4" t="s">
        <v>2</v>
      </c>
      <c r="LF117" s="4" t="s">
        <v>2</v>
      </c>
      <c r="LG117" s="4" t="s">
        <v>2</v>
      </c>
      <c r="LH117" s="4" t="s">
        <v>2</v>
      </c>
      <c r="LI117" s="4" t="s">
        <v>2</v>
      </c>
      <c r="LJ117" s="4"/>
      <c r="LK117" s="4" t="s">
        <v>2</v>
      </c>
      <c r="LL117" s="4" t="s">
        <v>116</v>
      </c>
      <c r="LM117" s="4" t="s">
        <v>2</v>
      </c>
      <c r="LN117" s="4" t="s">
        <v>2</v>
      </c>
      <c r="LO117" s="4" t="s">
        <v>2</v>
      </c>
      <c r="LP117" s="4" t="s">
        <v>2</v>
      </c>
      <c r="LQ117" s="4" t="s">
        <v>2</v>
      </c>
      <c r="LR117" s="4" t="s">
        <v>2</v>
      </c>
      <c r="LS117" s="4" t="s">
        <v>2</v>
      </c>
      <c r="LT117" s="4" t="s">
        <v>2</v>
      </c>
      <c r="LU117" s="4" t="s">
        <v>2</v>
      </c>
      <c r="LV117" s="4" t="s">
        <v>2</v>
      </c>
      <c r="LW117" s="4" t="s">
        <v>2</v>
      </c>
      <c r="LX117" s="4" t="s">
        <v>2</v>
      </c>
      <c r="LY117" s="4" t="s">
        <v>2</v>
      </c>
      <c r="LZ117" s="4"/>
      <c r="MA117" s="4" t="s">
        <v>2</v>
      </c>
      <c r="MB117" s="4" t="s">
        <v>116</v>
      </c>
      <c r="MC117" s="4" t="s">
        <v>2</v>
      </c>
      <c r="MD117" s="4" t="s">
        <v>2</v>
      </c>
      <c r="ME117" s="4" t="s">
        <v>2</v>
      </c>
      <c r="MF117" s="4" t="s">
        <v>2</v>
      </c>
      <c r="MG117" s="4" t="s">
        <v>2</v>
      </c>
      <c r="MH117" s="4" t="s">
        <v>2</v>
      </c>
      <c r="MI117" s="4" t="s">
        <v>2</v>
      </c>
      <c r="MJ117" s="4" t="s">
        <v>2</v>
      </c>
      <c r="MK117" s="4" t="s">
        <v>2</v>
      </c>
      <c r="ML117" s="4" t="s">
        <v>2</v>
      </c>
      <c r="MM117" s="4" t="s">
        <v>2</v>
      </c>
      <c r="MN117" s="4" t="s">
        <v>2</v>
      </c>
      <c r="MO117" s="4" t="s">
        <v>2</v>
      </c>
      <c r="MP117" s="4"/>
      <c r="MQ117" s="4" t="s">
        <v>2</v>
      </c>
      <c r="MR117" s="4" t="s">
        <v>116</v>
      </c>
      <c r="MS117" s="4" t="s">
        <v>2</v>
      </c>
      <c r="MT117" s="4" t="s">
        <v>2</v>
      </c>
      <c r="MU117" s="4" t="s">
        <v>2</v>
      </c>
      <c r="MV117" s="4" t="s">
        <v>2</v>
      </c>
      <c r="MW117" s="4" t="s">
        <v>2</v>
      </c>
      <c r="MX117" s="4" t="s">
        <v>2</v>
      </c>
      <c r="MY117" s="4" t="s">
        <v>2</v>
      </c>
      <c r="MZ117" s="4" t="s">
        <v>2</v>
      </c>
      <c r="NA117" s="4" t="s">
        <v>2</v>
      </c>
      <c r="NB117" s="4" t="s">
        <v>2</v>
      </c>
      <c r="NC117" s="4" t="s">
        <v>2</v>
      </c>
      <c r="ND117" s="4" t="s">
        <v>2</v>
      </c>
      <c r="NE117" s="4" t="s">
        <v>2</v>
      </c>
      <c r="NF117" s="4"/>
      <c r="NG117" s="4" t="s">
        <v>2</v>
      </c>
      <c r="NH117" s="4" t="s">
        <v>116</v>
      </c>
      <c r="NI117" s="4" t="s">
        <v>2</v>
      </c>
      <c r="NJ117" s="4" t="s">
        <v>2</v>
      </c>
      <c r="NK117" s="4" t="s">
        <v>2</v>
      </c>
      <c r="NL117" s="4" t="s">
        <v>2</v>
      </c>
      <c r="NM117" s="4" t="s">
        <v>2</v>
      </c>
      <c r="NN117" s="4" t="s">
        <v>2</v>
      </c>
      <c r="NO117" s="4" t="s">
        <v>2</v>
      </c>
      <c r="NP117" s="4" t="s">
        <v>2</v>
      </c>
      <c r="NQ117" s="4" t="s">
        <v>2</v>
      </c>
      <c r="NR117" s="4" t="s">
        <v>2</v>
      </c>
      <c r="NS117" s="4" t="s">
        <v>2</v>
      </c>
      <c r="NT117" s="4" t="s">
        <v>2</v>
      </c>
      <c r="NU117" s="4" t="s">
        <v>2</v>
      </c>
    </row>
    <row r="118" spans="2:385" x14ac:dyDescent="0.2">
      <c r="B118">
        <f t="shared" si="49"/>
        <v>108</v>
      </c>
      <c r="C118" s="4">
        <v>6210</v>
      </c>
      <c r="D118" s="4" t="s">
        <v>117</v>
      </c>
      <c r="E118" s="4">
        <v>9.56</v>
      </c>
      <c r="F118" s="4">
        <v>9.56</v>
      </c>
      <c r="G118" s="4">
        <v>9.56</v>
      </c>
      <c r="H118" s="4">
        <v>9.56</v>
      </c>
      <c r="I118" s="4">
        <v>72.39</v>
      </c>
      <c r="J118" s="4">
        <v>0</v>
      </c>
      <c r="K118" s="4">
        <v>42.14</v>
      </c>
      <c r="L118" s="4">
        <v>15.17</v>
      </c>
      <c r="M118" s="4">
        <v>0</v>
      </c>
      <c r="N118" s="4">
        <v>0</v>
      </c>
      <c r="O118" s="4">
        <v>0</v>
      </c>
      <c r="P118" s="4">
        <v>0</v>
      </c>
      <c r="Q118" s="4">
        <v>167.94</v>
      </c>
      <c r="R118" s="4"/>
      <c r="S118" s="4">
        <v>6210</v>
      </c>
      <c r="T118" s="4" t="s">
        <v>117</v>
      </c>
      <c r="U118" s="4">
        <v>0</v>
      </c>
      <c r="V118" s="4">
        <v>0</v>
      </c>
      <c r="W118" s="4">
        <v>0</v>
      </c>
      <c r="X118" s="4">
        <v>0</v>
      </c>
      <c r="Y118" s="4">
        <v>69.239999999999995</v>
      </c>
      <c r="Z118" s="4">
        <v>0</v>
      </c>
      <c r="AA118" s="4">
        <v>0</v>
      </c>
      <c r="AB118" s="4">
        <v>23.22</v>
      </c>
      <c r="AC118" s="4">
        <v>0</v>
      </c>
      <c r="AD118" s="4">
        <v>0</v>
      </c>
      <c r="AE118" s="4">
        <v>0</v>
      </c>
      <c r="AF118" s="4">
        <v>0</v>
      </c>
      <c r="AG118" s="4">
        <v>92.46</v>
      </c>
      <c r="AH118" s="4"/>
      <c r="AI118" s="4">
        <v>6210</v>
      </c>
      <c r="AJ118" s="4" t="s">
        <v>117</v>
      </c>
      <c r="AK118" s="4">
        <v>0</v>
      </c>
      <c r="AL118" s="4">
        <v>0</v>
      </c>
      <c r="AM118" s="4">
        <v>0</v>
      </c>
      <c r="AN118" s="4">
        <v>0</v>
      </c>
      <c r="AO118" s="4">
        <v>15.98</v>
      </c>
      <c r="AP118" s="4">
        <v>0</v>
      </c>
      <c r="AQ118" s="4">
        <v>0</v>
      </c>
      <c r="AR118" s="4">
        <v>5.36</v>
      </c>
      <c r="AS118" s="4">
        <v>0</v>
      </c>
      <c r="AT118" s="4">
        <v>0</v>
      </c>
      <c r="AU118" s="4">
        <v>0</v>
      </c>
      <c r="AV118" s="4">
        <v>0</v>
      </c>
      <c r="AW118" s="4">
        <v>21.34</v>
      </c>
      <c r="AX118" s="4"/>
      <c r="AY118" s="4">
        <v>6210</v>
      </c>
      <c r="AZ118" s="4" t="s">
        <v>117</v>
      </c>
      <c r="BA118" s="4">
        <v>0</v>
      </c>
      <c r="BB118" s="4">
        <v>0</v>
      </c>
      <c r="BC118" s="4">
        <v>0</v>
      </c>
      <c r="BD118" s="4">
        <v>0</v>
      </c>
      <c r="BE118" s="4">
        <v>15.98</v>
      </c>
      <c r="BF118" s="4">
        <v>0</v>
      </c>
      <c r="BG118" s="4">
        <v>0</v>
      </c>
      <c r="BH118" s="4">
        <v>5.36</v>
      </c>
      <c r="BI118" s="4">
        <v>0</v>
      </c>
      <c r="BJ118" s="4">
        <v>0</v>
      </c>
      <c r="BK118" s="4">
        <v>0</v>
      </c>
      <c r="BL118" s="4">
        <v>0</v>
      </c>
      <c r="BM118" s="4">
        <v>21.34</v>
      </c>
      <c r="BN118" s="4"/>
      <c r="BO118" s="4">
        <v>6210</v>
      </c>
      <c r="BP118" s="4" t="s">
        <v>117</v>
      </c>
      <c r="BQ118" s="4">
        <v>0</v>
      </c>
      <c r="BR118" s="4">
        <v>0</v>
      </c>
      <c r="BS118" s="4">
        <v>0</v>
      </c>
      <c r="BT118" s="4">
        <v>0</v>
      </c>
      <c r="BU118" s="4">
        <v>10.66</v>
      </c>
      <c r="BV118" s="4">
        <v>0</v>
      </c>
      <c r="BW118" s="4">
        <v>0</v>
      </c>
      <c r="BX118" s="4">
        <v>3.58</v>
      </c>
      <c r="BY118" s="4">
        <v>0</v>
      </c>
      <c r="BZ118" s="4">
        <v>0</v>
      </c>
      <c r="CA118" s="4">
        <v>0</v>
      </c>
      <c r="CB118" s="4">
        <v>0</v>
      </c>
      <c r="CC118" s="4">
        <v>14.24</v>
      </c>
      <c r="CD118" s="4"/>
      <c r="CE118" s="4">
        <v>6210</v>
      </c>
      <c r="CF118" s="4" t="s">
        <v>117</v>
      </c>
      <c r="CG118" s="4">
        <v>0</v>
      </c>
      <c r="CH118" s="4">
        <v>0</v>
      </c>
      <c r="CI118" s="4">
        <v>0</v>
      </c>
      <c r="CJ118" s="4">
        <v>0</v>
      </c>
      <c r="CK118" s="4">
        <v>18.64</v>
      </c>
      <c r="CL118" s="4">
        <v>0</v>
      </c>
      <c r="CM118" s="4">
        <v>0</v>
      </c>
      <c r="CN118" s="4">
        <v>6.26</v>
      </c>
      <c r="CO118" s="4">
        <v>0</v>
      </c>
      <c r="CP118" s="4">
        <v>0</v>
      </c>
      <c r="CQ118" s="4">
        <v>0</v>
      </c>
      <c r="CR118" s="4">
        <v>0</v>
      </c>
      <c r="CS118" s="4">
        <v>24.9</v>
      </c>
      <c r="CT118" s="4"/>
      <c r="CU118" s="4">
        <v>6210</v>
      </c>
      <c r="CV118" s="4" t="s">
        <v>117</v>
      </c>
      <c r="CW118" s="4">
        <v>0</v>
      </c>
      <c r="CX118" s="4">
        <v>0</v>
      </c>
      <c r="CY118" s="4">
        <v>0</v>
      </c>
      <c r="CZ118" s="4">
        <v>0</v>
      </c>
      <c r="DA118" s="4">
        <v>15.98</v>
      </c>
      <c r="DB118" s="4">
        <v>0</v>
      </c>
      <c r="DC118" s="4">
        <v>0</v>
      </c>
      <c r="DD118" s="4">
        <v>5.36</v>
      </c>
      <c r="DE118" s="4">
        <v>0</v>
      </c>
      <c r="DF118" s="4">
        <v>0</v>
      </c>
      <c r="DG118" s="4">
        <v>0</v>
      </c>
      <c r="DH118" s="4">
        <v>0</v>
      </c>
      <c r="DI118" s="4">
        <v>21.34</v>
      </c>
      <c r="DJ118" s="4"/>
      <c r="DK118" s="4">
        <v>6210</v>
      </c>
      <c r="DL118" s="4" t="s">
        <v>117</v>
      </c>
      <c r="DM118" s="4">
        <v>0</v>
      </c>
      <c r="DN118" s="4">
        <v>0</v>
      </c>
      <c r="DO118" s="4">
        <v>0</v>
      </c>
      <c r="DP118" s="4">
        <v>0</v>
      </c>
      <c r="DQ118" s="4">
        <v>15.98</v>
      </c>
      <c r="DR118" s="4">
        <v>0</v>
      </c>
      <c r="DS118" s="4">
        <v>0</v>
      </c>
      <c r="DT118" s="4">
        <v>5.36</v>
      </c>
      <c r="DU118" s="4">
        <v>0</v>
      </c>
      <c r="DV118" s="4">
        <v>0</v>
      </c>
      <c r="DW118" s="4">
        <v>0</v>
      </c>
      <c r="DX118" s="4">
        <v>0</v>
      </c>
      <c r="DY118" s="4">
        <v>21.34</v>
      </c>
      <c r="DZ118" s="4"/>
      <c r="EA118" s="4">
        <v>6210</v>
      </c>
      <c r="EB118" s="4" t="s">
        <v>117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/>
      <c r="EQ118" s="4">
        <v>6210</v>
      </c>
      <c r="ER118" s="4" t="s">
        <v>117</v>
      </c>
      <c r="ES118" s="4">
        <v>0</v>
      </c>
      <c r="ET118" s="4">
        <v>0</v>
      </c>
      <c r="EU118" s="4">
        <v>0</v>
      </c>
      <c r="EV118" s="4">
        <v>0</v>
      </c>
      <c r="EW118" s="4">
        <v>15.98</v>
      </c>
      <c r="EX118" s="4">
        <v>0</v>
      </c>
      <c r="EY118" s="4">
        <v>0</v>
      </c>
      <c r="EZ118" s="4">
        <v>5.36</v>
      </c>
      <c r="FA118" s="4">
        <v>0</v>
      </c>
      <c r="FB118" s="4">
        <v>0</v>
      </c>
      <c r="FC118" s="4">
        <v>0</v>
      </c>
      <c r="FD118" s="4">
        <v>0</v>
      </c>
      <c r="FE118" s="4">
        <v>21.34</v>
      </c>
      <c r="FF118" s="4"/>
      <c r="FG118" s="4">
        <v>6210</v>
      </c>
      <c r="FH118" s="4" t="s">
        <v>117</v>
      </c>
      <c r="FI118" s="4">
        <v>0</v>
      </c>
      <c r="FJ118" s="4">
        <v>0</v>
      </c>
      <c r="FK118" s="4">
        <v>0</v>
      </c>
      <c r="FL118" s="4">
        <v>0</v>
      </c>
      <c r="FM118" s="4">
        <v>18.64</v>
      </c>
      <c r="FN118" s="4">
        <v>0</v>
      </c>
      <c r="FO118" s="4">
        <v>0</v>
      </c>
      <c r="FP118" s="4">
        <v>6.26</v>
      </c>
      <c r="FQ118" s="4">
        <v>0</v>
      </c>
      <c r="FR118" s="4">
        <v>0</v>
      </c>
      <c r="FS118" s="4">
        <v>0</v>
      </c>
      <c r="FT118" s="4">
        <v>0</v>
      </c>
      <c r="FU118" s="4">
        <v>24.9</v>
      </c>
      <c r="FV118" s="4"/>
      <c r="FW118" s="4">
        <v>6210</v>
      </c>
      <c r="FX118" s="4" t="s">
        <v>117</v>
      </c>
      <c r="FY118" s="4">
        <v>0</v>
      </c>
      <c r="FZ118" s="4">
        <v>0</v>
      </c>
      <c r="GA118" s="4">
        <v>0</v>
      </c>
      <c r="GB118" s="4">
        <v>0</v>
      </c>
      <c r="GC118" s="4">
        <v>5.33</v>
      </c>
      <c r="GD118" s="4">
        <v>0</v>
      </c>
      <c r="GE118" s="4">
        <v>0</v>
      </c>
      <c r="GF118" s="4">
        <v>1.8</v>
      </c>
      <c r="GG118" s="4">
        <v>0</v>
      </c>
      <c r="GH118" s="4">
        <v>0</v>
      </c>
      <c r="GI118" s="4">
        <v>0</v>
      </c>
      <c r="GJ118" s="4">
        <v>0</v>
      </c>
      <c r="GK118" s="4">
        <v>7.13</v>
      </c>
      <c r="GL118" s="4"/>
      <c r="GM118" s="4">
        <v>6210</v>
      </c>
      <c r="GN118" s="4" t="s">
        <v>117</v>
      </c>
      <c r="GO118" s="4">
        <v>0</v>
      </c>
      <c r="GP118" s="4">
        <v>0</v>
      </c>
      <c r="GQ118" s="4">
        <v>0</v>
      </c>
      <c r="GR118" s="4">
        <v>0</v>
      </c>
      <c r="GS118" s="4">
        <v>15.98</v>
      </c>
      <c r="GT118" s="4">
        <v>0</v>
      </c>
      <c r="GU118" s="4">
        <v>0</v>
      </c>
      <c r="GV118" s="4">
        <v>5.36</v>
      </c>
      <c r="GW118" s="4">
        <v>0</v>
      </c>
      <c r="GX118" s="4">
        <v>0</v>
      </c>
      <c r="GY118" s="4">
        <v>0</v>
      </c>
      <c r="GZ118" s="4">
        <v>0</v>
      </c>
      <c r="HA118" s="4">
        <v>21.34</v>
      </c>
      <c r="HB118" s="4"/>
      <c r="HC118" s="4">
        <v>6210</v>
      </c>
      <c r="HD118" s="4" t="s">
        <v>117</v>
      </c>
      <c r="HE118" s="4">
        <v>0</v>
      </c>
      <c r="HF118" s="4">
        <v>0</v>
      </c>
      <c r="HG118" s="4">
        <v>0</v>
      </c>
      <c r="HH118" s="4">
        <v>0</v>
      </c>
      <c r="HI118" s="4">
        <v>7.99</v>
      </c>
      <c r="HJ118" s="4">
        <v>0</v>
      </c>
      <c r="HK118" s="4">
        <v>0</v>
      </c>
      <c r="HL118" s="4">
        <v>2.68</v>
      </c>
      <c r="HM118" s="4">
        <v>0</v>
      </c>
      <c r="HN118" s="4">
        <v>0</v>
      </c>
      <c r="HO118" s="4">
        <v>0</v>
      </c>
      <c r="HP118" s="4">
        <v>0</v>
      </c>
      <c r="HQ118" s="4">
        <v>10.67</v>
      </c>
      <c r="HR118" s="4"/>
      <c r="HS118" s="4">
        <v>6210</v>
      </c>
      <c r="HT118" s="4" t="s">
        <v>117</v>
      </c>
      <c r="HU118" s="4">
        <v>0</v>
      </c>
      <c r="HV118" s="4">
        <v>0</v>
      </c>
      <c r="HW118" s="4">
        <v>0</v>
      </c>
      <c r="HX118" s="4">
        <v>0</v>
      </c>
      <c r="HY118" s="4">
        <v>39.94</v>
      </c>
      <c r="HZ118" s="4">
        <v>0</v>
      </c>
      <c r="IA118" s="4">
        <v>0</v>
      </c>
      <c r="IB118" s="4">
        <v>13.4</v>
      </c>
      <c r="IC118" s="4">
        <v>0</v>
      </c>
      <c r="ID118" s="4">
        <v>0</v>
      </c>
      <c r="IE118" s="4">
        <v>0</v>
      </c>
      <c r="IF118" s="4">
        <v>0</v>
      </c>
      <c r="IG118" s="4">
        <v>53.34</v>
      </c>
      <c r="IH118" s="4"/>
      <c r="II118" s="4">
        <v>6210</v>
      </c>
      <c r="IJ118" s="4" t="s">
        <v>117</v>
      </c>
      <c r="IK118" s="4">
        <v>0</v>
      </c>
      <c r="IL118" s="4">
        <v>0</v>
      </c>
      <c r="IM118" s="4">
        <v>0</v>
      </c>
      <c r="IN118" s="4">
        <v>0</v>
      </c>
      <c r="IO118" s="4">
        <v>21.3</v>
      </c>
      <c r="IP118" s="4">
        <v>0</v>
      </c>
      <c r="IQ118" s="4">
        <v>0</v>
      </c>
      <c r="IR118" s="4">
        <v>7.16</v>
      </c>
      <c r="IS118" s="4">
        <v>0</v>
      </c>
      <c r="IT118" s="4">
        <v>0</v>
      </c>
      <c r="IU118" s="4">
        <v>0</v>
      </c>
      <c r="IV118" s="4">
        <v>0</v>
      </c>
      <c r="IW118" s="4">
        <v>28.46</v>
      </c>
      <c r="IX118" s="4"/>
      <c r="IY118" s="4">
        <v>6210</v>
      </c>
      <c r="IZ118" s="4" t="s">
        <v>117</v>
      </c>
      <c r="JA118" s="4">
        <v>0</v>
      </c>
      <c r="JB118" s="4">
        <v>0</v>
      </c>
      <c r="JC118" s="4">
        <v>0</v>
      </c>
      <c r="JD118" s="4">
        <v>0</v>
      </c>
      <c r="JE118" s="4">
        <v>26.62</v>
      </c>
      <c r="JF118" s="4">
        <v>0</v>
      </c>
      <c r="JG118" s="4">
        <v>0</v>
      </c>
      <c r="JH118" s="4">
        <v>8.92</v>
      </c>
      <c r="JI118" s="4">
        <v>0</v>
      </c>
      <c r="JJ118" s="4">
        <v>0</v>
      </c>
      <c r="JK118" s="4">
        <v>0</v>
      </c>
      <c r="JL118" s="4">
        <v>0</v>
      </c>
      <c r="JM118" s="4">
        <v>35.54</v>
      </c>
      <c r="JN118" s="4"/>
      <c r="JO118" s="4">
        <v>6210</v>
      </c>
      <c r="JP118" s="4" t="s">
        <v>117</v>
      </c>
      <c r="JQ118" s="4">
        <v>0</v>
      </c>
      <c r="JR118" s="4">
        <v>0</v>
      </c>
      <c r="JS118" s="4">
        <v>0</v>
      </c>
      <c r="JT118" s="4">
        <v>0</v>
      </c>
      <c r="JU118" s="4">
        <v>7.98</v>
      </c>
      <c r="JV118" s="4">
        <v>0</v>
      </c>
      <c r="JW118" s="4">
        <v>0</v>
      </c>
      <c r="JX118" s="4">
        <v>2.66</v>
      </c>
      <c r="JY118" s="4">
        <v>0</v>
      </c>
      <c r="JZ118" s="4">
        <v>0</v>
      </c>
      <c r="KA118" s="4">
        <v>0</v>
      </c>
      <c r="KB118" s="4">
        <v>0</v>
      </c>
      <c r="KC118" s="4">
        <v>10.64</v>
      </c>
      <c r="KD118" s="4"/>
      <c r="KE118" s="4">
        <v>6210</v>
      </c>
      <c r="KF118" s="4" t="s">
        <v>117</v>
      </c>
      <c r="KG118" s="4">
        <v>0</v>
      </c>
      <c r="KH118" s="4">
        <v>0</v>
      </c>
      <c r="KI118" s="4">
        <v>0</v>
      </c>
      <c r="KJ118" s="4">
        <v>0</v>
      </c>
      <c r="KK118" s="4">
        <v>10.65</v>
      </c>
      <c r="KL118" s="4">
        <v>0</v>
      </c>
      <c r="KM118" s="4">
        <v>0</v>
      </c>
      <c r="KN118" s="4">
        <v>3.56</v>
      </c>
      <c r="KO118" s="4">
        <v>0</v>
      </c>
      <c r="KP118" s="4">
        <v>0</v>
      </c>
      <c r="KQ118" s="4">
        <v>0</v>
      </c>
      <c r="KR118" s="4">
        <v>0</v>
      </c>
      <c r="KS118" s="4">
        <v>14.21</v>
      </c>
      <c r="KT118" s="4"/>
      <c r="KU118" s="4">
        <v>6210</v>
      </c>
      <c r="KV118" s="4" t="s">
        <v>117</v>
      </c>
      <c r="KW118" s="4">
        <v>0</v>
      </c>
      <c r="KX118" s="4">
        <v>0</v>
      </c>
      <c r="KY118" s="4">
        <v>0</v>
      </c>
      <c r="KZ118" s="4">
        <v>0</v>
      </c>
      <c r="LA118" s="4">
        <v>18.63</v>
      </c>
      <c r="LB118" s="4">
        <v>0</v>
      </c>
      <c r="LC118" s="4">
        <v>0</v>
      </c>
      <c r="LD118" s="4">
        <v>6.25</v>
      </c>
      <c r="LE118" s="4">
        <v>0</v>
      </c>
      <c r="LF118" s="4">
        <v>0</v>
      </c>
      <c r="LG118" s="4">
        <v>0</v>
      </c>
      <c r="LH118" s="4">
        <v>0</v>
      </c>
      <c r="LI118" s="4">
        <v>24.88</v>
      </c>
      <c r="LJ118" s="4"/>
      <c r="LK118" s="4">
        <v>6210</v>
      </c>
      <c r="LL118" s="4" t="s">
        <v>117</v>
      </c>
      <c r="LM118" s="4">
        <v>0</v>
      </c>
      <c r="LN118" s="4">
        <v>0</v>
      </c>
      <c r="LO118" s="4">
        <v>0</v>
      </c>
      <c r="LP118" s="4">
        <v>0</v>
      </c>
      <c r="LQ118" s="4">
        <v>15.97</v>
      </c>
      <c r="LR118" s="4">
        <v>0</v>
      </c>
      <c r="LS118" s="4">
        <v>0</v>
      </c>
      <c r="LT118" s="4">
        <v>5.34</v>
      </c>
      <c r="LU118" s="4">
        <v>0</v>
      </c>
      <c r="LV118" s="4">
        <v>0</v>
      </c>
      <c r="LW118" s="4">
        <v>0</v>
      </c>
      <c r="LX118" s="4">
        <v>0</v>
      </c>
      <c r="LY118" s="4">
        <v>21.31</v>
      </c>
      <c r="LZ118" s="4"/>
      <c r="MA118" s="4">
        <v>6210</v>
      </c>
      <c r="MB118" s="4" t="s">
        <v>117</v>
      </c>
      <c r="MC118" s="4">
        <v>0</v>
      </c>
      <c r="MD118" s="4">
        <v>0</v>
      </c>
      <c r="ME118" s="4">
        <v>0</v>
      </c>
      <c r="MF118" s="4">
        <v>0</v>
      </c>
      <c r="MG118" s="4">
        <v>26.62</v>
      </c>
      <c r="MH118" s="4">
        <v>0</v>
      </c>
      <c r="MI118" s="4">
        <v>0</v>
      </c>
      <c r="MJ118" s="4">
        <v>8.92</v>
      </c>
      <c r="MK118" s="4">
        <v>0</v>
      </c>
      <c r="ML118" s="4">
        <v>0</v>
      </c>
      <c r="MM118" s="4">
        <v>0</v>
      </c>
      <c r="MN118" s="4">
        <v>0</v>
      </c>
      <c r="MO118" s="4">
        <v>35.54</v>
      </c>
      <c r="MP118" s="4"/>
      <c r="MQ118" s="4">
        <v>6210</v>
      </c>
      <c r="MR118" s="4" t="s">
        <v>117</v>
      </c>
      <c r="MS118" s="4">
        <v>0</v>
      </c>
      <c r="MT118" s="4">
        <v>0</v>
      </c>
      <c r="MU118" s="4">
        <v>0</v>
      </c>
      <c r="MV118" s="4">
        <v>0</v>
      </c>
      <c r="MW118" s="4">
        <v>7.98</v>
      </c>
      <c r="MX118" s="4">
        <v>0</v>
      </c>
      <c r="MY118" s="4">
        <v>0</v>
      </c>
      <c r="MZ118" s="4">
        <v>2.66</v>
      </c>
      <c r="NA118" s="4">
        <v>0</v>
      </c>
      <c r="NB118" s="4">
        <v>0</v>
      </c>
      <c r="NC118" s="4">
        <v>0</v>
      </c>
      <c r="ND118" s="4">
        <v>0</v>
      </c>
      <c r="NE118" s="4">
        <v>10.64</v>
      </c>
      <c r="NF118" s="4"/>
      <c r="NG118" s="4">
        <v>6210</v>
      </c>
      <c r="NH118" s="4" t="s">
        <v>117</v>
      </c>
      <c r="NI118" s="4">
        <v>0</v>
      </c>
      <c r="NJ118" s="4">
        <v>0</v>
      </c>
      <c r="NK118" s="4">
        <v>0</v>
      </c>
      <c r="NL118" s="4">
        <v>0</v>
      </c>
      <c r="NM118" s="4">
        <v>0</v>
      </c>
      <c r="NN118" s="4">
        <v>0</v>
      </c>
      <c r="NO118" s="4">
        <v>0</v>
      </c>
      <c r="NP118" s="4">
        <v>0</v>
      </c>
      <c r="NQ118" s="4">
        <v>0</v>
      </c>
      <c r="NR118" s="4">
        <v>0</v>
      </c>
      <c r="NS118" s="4">
        <v>0</v>
      </c>
      <c r="NT118" s="4">
        <v>0</v>
      </c>
      <c r="NU118" s="4">
        <v>0</v>
      </c>
    </row>
    <row r="119" spans="2:385" x14ac:dyDescent="0.2">
      <c r="B119">
        <f t="shared" si="49"/>
        <v>109</v>
      </c>
      <c r="C119" s="4">
        <v>6255</v>
      </c>
      <c r="D119" s="4" t="s">
        <v>118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/>
      <c r="S119" s="4">
        <v>6255</v>
      </c>
      <c r="T119" s="4" t="s">
        <v>118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/>
      <c r="AI119" s="4">
        <v>6255</v>
      </c>
      <c r="AJ119" s="4" t="s">
        <v>118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/>
      <c r="AY119" s="4">
        <v>6255</v>
      </c>
      <c r="AZ119" s="4" t="s">
        <v>118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/>
      <c r="BO119" s="4">
        <v>6255</v>
      </c>
      <c r="BP119" s="4" t="s">
        <v>118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/>
      <c r="CE119" s="4">
        <v>6255</v>
      </c>
      <c r="CF119" s="4" t="s">
        <v>118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/>
      <c r="CU119" s="4">
        <v>6255</v>
      </c>
      <c r="CV119" s="4" t="s">
        <v>118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/>
      <c r="DK119" s="4">
        <v>6255</v>
      </c>
      <c r="DL119" s="4" t="s">
        <v>118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/>
      <c r="EA119" s="4">
        <v>6255</v>
      </c>
      <c r="EB119" s="4" t="s">
        <v>118</v>
      </c>
      <c r="EC119" s="4">
        <v>0</v>
      </c>
      <c r="ED119" s="4">
        <v>0</v>
      </c>
      <c r="EE119" s="4">
        <v>0</v>
      </c>
      <c r="EF119" s="4">
        <v>0</v>
      </c>
      <c r="EG119" s="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/>
      <c r="EQ119" s="4">
        <v>6255</v>
      </c>
      <c r="ER119" s="4" t="s">
        <v>118</v>
      </c>
      <c r="ES119" s="4">
        <v>0</v>
      </c>
      <c r="ET119" s="4">
        <v>0</v>
      </c>
      <c r="EU119" s="4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4">
        <v>0</v>
      </c>
      <c r="FD119" s="4">
        <v>0</v>
      </c>
      <c r="FE119" s="4">
        <v>0</v>
      </c>
      <c r="FF119" s="4"/>
      <c r="FG119" s="4">
        <v>6255</v>
      </c>
      <c r="FH119" s="4" t="s">
        <v>118</v>
      </c>
      <c r="FI119" s="4">
        <v>0</v>
      </c>
      <c r="FJ119" s="4">
        <v>0</v>
      </c>
      <c r="FK119" s="4">
        <v>0</v>
      </c>
      <c r="FL119" s="4">
        <v>0</v>
      </c>
      <c r="FM119" s="4">
        <v>0</v>
      </c>
      <c r="FN119" s="4">
        <v>0</v>
      </c>
      <c r="FO119" s="4">
        <v>0</v>
      </c>
      <c r="FP119" s="4">
        <v>0</v>
      </c>
      <c r="FQ119" s="4">
        <v>0</v>
      </c>
      <c r="FR119" s="4">
        <v>0</v>
      </c>
      <c r="FS119" s="4">
        <v>0</v>
      </c>
      <c r="FT119" s="4">
        <v>0</v>
      </c>
      <c r="FU119" s="4">
        <v>0</v>
      </c>
      <c r="FV119" s="4"/>
      <c r="FW119" s="4">
        <v>6255</v>
      </c>
      <c r="FX119" s="4" t="s">
        <v>118</v>
      </c>
      <c r="FY119" s="4">
        <v>0</v>
      </c>
      <c r="FZ119" s="4">
        <v>0</v>
      </c>
      <c r="GA119" s="4">
        <v>0</v>
      </c>
      <c r="GB119" s="4">
        <v>0</v>
      </c>
      <c r="GC119" s="4">
        <v>0</v>
      </c>
      <c r="GD119" s="4">
        <v>0</v>
      </c>
      <c r="GE119" s="4">
        <v>0</v>
      </c>
      <c r="GF119" s="4">
        <v>0</v>
      </c>
      <c r="GG119" s="4">
        <v>0</v>
      </c>
      <c r="GH119" s="4">
        <v>0</v>
      </c>
      <c r="GI119" s="4">
        <v>0</v>
      </c>
      <c r="GJ119" s="4">
        <v>0</v>
      </c>
      <c r="GK119" s="4">
        <v>0</v>
      </c>
      <c r="GL119" s="4"/>
      <c r="GM119" s="4">
        <v>6255</v>
      </c>
      <c r="GN119" s="4" t="s">
        <v>118</v>
      </c>
      <c r="GO119" s="4">
        <v>0</v>
      </c>
      <c r="GP119" s="4">
        <v>0</v>
      </c>
      <c r="GQ119" s="4">
        <v>0</v>
      </c>
      <c r="GR119" s="4">
        <v>0</v>
      </c>
      <c r="GS119" s="4">
        <v>0</v>
      </c>
      <c r="GT119" s="4">
        <v>0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  <c r="GZ119" s="4">
        <v>0</v>
      </c>
      <c r="HA119" s="4">
        <v>0</v>
      </c>
      <c r="HB119" s="4"/>
      <c r="HC119" s="4">
        <v>6255</v>
      </c>
      <c r="HD119" s="4" t="s">
        <v>118</v>
      </c>
      <c r="HE119" s="4">
        <v>0</v>
      </c>
      <c r="HF119" s="4">
        <v>0</v>
      </c>
      <c r="HG119" s="4">
        <v>0</v>
      </c>
      <c r="HH119" s="4">
        <v>0</v>
      </c>
      <c r="HI119" s="4">
        <v>0</v>
      </c>
      <c r="HJ119" s="4">
        <v>0</v>
      </c>
      <c r="HK119" s="4">
        <v>0</v>
      </c>
      <c r="HL119" s="4">
        <v>0</v>
      </c>
      <c r="HM119" s="4">
        <v>0</v>
      </c>
      <c r="HN119" s="4">
        <v>0</v>
      </c>
      <c r="HO119" s="4">
        <v>0</v>
      </c>
      <c r="HP119" s="4">
        <v>0</v>
      </c>
      <c r="HQ119" s="4">
        <v>0</v>
      </c>
      <c r="HR119" s="4"/>
      <c r="HS119" s="4">
        <v>6255</v>
      </c>
      <c r="HT119" s="4" t="s">
        <v>118</v>
      </c>
      <c r="HU119" s="4">
        <v>0</v>
      </c>
      <c r="HV119" s="4">
        <v>0</v>
      </c>
      <c r="HW119" s="4">
        <v>0</v>
      </c>
      <c r="HX119" s="4">
        <v>0</v>
      </c>
      <c r="HY119" s="4">
        <v>0</v>
      </c>
      <c r="HZ119" s="4">
        <v>0</v>
      </c>
      <c r="IA119" s="4">
        <v>0</v>
      </c>
      <c r="IB119" s="4">
        <v>0</v>
      </c>
      <c r="IC119" s="4">
        <v>0</v>
      </c>
      <c r="ID119" s="4">
        <v>0</v>
      </c>
      <c r="IE119" s="4">
        <v>0</v>
      </c>
      <c r="IF119" s="4">
        <v>0</v>
      </c>
      <c r="IG119" s="4">
        <v>0</v>
      </c>
      <c r="IH119" s="4"/>
      <c r="II119" s="4">
        <v>6255</v>
      </c>
      <c r="IJ119" s="4" t="s">
        <v>118</v>
      </c>
      <c r="IK119" s="4">
        <v>0</v>
      </c>
      <c r="IL119" s="4">
        <v>0</v>
      </c>
      <c r="IM119" s="4">
        <v>0</v>
      </c>
      <c r="IN119" s="4">
        <v>0</v>
      </c>
      <c r="IO119" s="4">
        <v>0</v>
      </c>
      <c r="IP119" s="4">
        <v>0</v>
      </c>
      <c r="IQ119" s="4">
        <v>0</v>
      </c>
      <c r="IR119" s="4">
        <v>0</v>
      </c>
      <c r="IS119" s="4">
        <v>0</v>
      </c>
      <c r="IT119" s="4">
        <v>0</v>
      </c>
      <c r="IU119" s="4">
        <v>0</v>
      </c>
      <c r="IV119" s="4">
        <v>0</v>
      </c>
      <c r="IW119" s="4">
        <v>0</v>
      </c>
      <c r="IX119" s="4"/>
      <c r="IY119" s="4">
        <v>6255</v>
      </c>
      <c r="IZ119" s="4" t="s">
        <v>118</v>
      </c>
      <c r="JA119" s="4">
        <v>0</v>
      </c>
      <c r="JB119" s="4">
        <v>0</v>
      </c>
      <c r="JC119" s="4">
        <v>0</v>
      </c>
      <c r="JD119" s="4">
        <v>0</v>
      </c>
      <c r="JE119" s="4">
        <v>0</v>
      </c>
      <c r="JF119" s="4">
        <v>0</v>
      </c>
      <c r="JG119" s="4">
        <v>0</v>
      </c>
      <c r="JH119" s="4">
        <v>0</v>
      </c>
      <c r="JI119" s="4">
        <v>0</v>
      </c>
      <c r="JJ119" s="4">
        <v>0</v>
      </c>
      <c r="JK119" s="4">
        <v>0</v>
      </c>
      <c r="JL119" s="4">
        <v>0</v>
      </c>
      <c r="JM119" s="4">
        <v>0</v>
      </c>
      <c r="JN119" s="4"/>
      <c r="JO119" s="4">
        <v>6255</v>
      </c>
      <c r="JP119" s="4" t="s">
        <v>118</v>
      </c>
      <c r="JQ119" s="4">
        <v>0</v>
      </c>
      <c r="JR119" s="4">
        <v>0</v>
      </c>
      <c r="JS119" s="4">
        <v>0</v>
      </c>
      <c r="JT119" s="4">
        <v>0</v>
      </c>
      <c r="JU119" s="4">
        <v>0</v>
      </c>
      <c r="JV119" s="4">
        <v>0</v>
      </c>
      <c r="JW119" s="4">
        <v>0</v>
      </c>
      <c r="JX119" s="4">
        <v>0</v>
      </c>
      <c r="JY119" s="4">
        <v>0</v>
      </c>
      <c r="JZ119" s="4">
        <v>0</v>
      </c>
      <c r="KA119" s="4">
        <v>0</v>
      </c>
      <c r="KB119" s="4">
        <v>0</v>
      </c>
      <c r="KC119" s="4">
        <v>0</v>
      </c>
      <c r="KD119" s="4"/>
      <c r="KE119" s="4">
        <v>6255</v>
      </c>
      <c r="KF119" s="4" t="s">
        <v>118</v>
      </c>
      <c r="KG119" s="4">
        <v>0</v>
      </c>
      <c r="KH119" s="4">
        <v>0</v>
      </c>
      <c r="KI119" s="4">
        <v>0</v>
      </c>
      <c r="KJ119" s="4">
        <v>0</v>
      </c>
      <c r="KK119" s="4">
        <v>0</v>
      </c>
      <c r="KL119" s="4">
        <v>0</v>
      </c>
      <c r="KM119" s="4">
        <v>0</v>
      </c>
      <c r="KN119" s="4">
        <v>0</v>
      </c>
      <c r="KO119" s="4">
        <v>0</v>
      </c>
      <c r="KP119" s="4">
        <v>0</v>
      </c>
      <c r="KQ119" s="4">
        <v>0</v>
      </c>
      <c r="KR119" s="4">
        <v>0</v>
      </c>
      <c r="KS119" s="4">
        <v>0</v>
      </c>
      <c r="KT119" s="4"/>
      <c r="KU119" s="4">
        <v>6255</v>
      </c>
      <c r="KV119" s="4" t="s">
        <v>118</v>
      </c>
      <c r="KW119" s="4">
        <v>0</v>
      </c>
      <c r="KX119" s="4">
        <v>0</v>
      </c>
      <c r="KY119" s="4">
        <v>0</v>
      </c>
      <c r="KZ119" s="4">
        <v>0</v>
      </c>
      <c r="LA119" s="4">
        <v>0</v>
      </c>
      <c r="LB119" s="4">
        <v>0</v>
      </c>
      <c r="LC119" s="4">
        <v>0</v>
      </c>
      <c r="LD119" s="4">
        <v>0</v>
      </c>
      <c r="LE119" s="4">
        <v>0</v>
      </c>
      <c r="LF119" s="4">
        <v>0</v>
      </c>
      <c r="LG119" s="4">
        <v>0</v>
      </c>
      <c r="LH119" s="4">
        <v>0</v>
      </c>
      <c r="LI119" s="4">
        <v>0</v>
      </c>
      <c r="LJ119" s="4"/>
      <c r="LK119" s="4">
        <v>6255</v>
      </c>
      <c r="LL119" s="4" t="s">
        <v>118</v>
      </c>
      <c r="LM119" s="4">
        <v>0</v>
      </c>
      <c r="LN119" s="4">
        <v>0</v>
      </c>
      <c r="LO119" s="4">
        <v>0</v>
      </c>
      <c r="LP119" s="4">
        <v>0</v>
      </c>
      <c r="LQ119" s="4">
        <v>0</v>
      </c>
      <c r="LR119" s="4">
        <v>0</v>
      </c>
      <c r="LS119" s="4">
        <v>0</v>
      </c>
      <c r="LT119" s="4">
        <v>0</v>
      </c>
      <c r="LU119" s="4">
        <v>0</v>
      </c>
      <c r="LV119" s="4">
        <v>0</v>
      </c>
      <c r="LW119" s="4">
        <v>0</v>
      </c>
      <c r="LX119" s="4">
        <v>0</v>
      </c>
      <c r="LY119" s="4">
        <v>0</v>
      </c>
      <c r="LZ119" s="4"/>
      <c r="MA119" s="4">
        <v>6255</v>
      </c>
      <c r="MB119" s="4" t="s">
        <v>118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/>
      <c r="MQ119" s="4">
        <v>6255</v>
      </c>
      <c r="MR119" s="4" t="s">
        <v>118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  <c r="ND119" s="4">
        <v>0</v>
      </c>
      <c r="NE119" s="4">
        <v>0</v>
      </c>
      <c r="NF119" s="4"/>
      <c r="NG119" s="4">
        <v>6255</v>
      </c>
      <c r="NH119" s="4" t="s">
        <v>118</v>
      </c>
      <c r="NI119" s="4">
        <v>0</v>
      </c>
      <c r="NJ119" s="4">
        <v>0</v>
      </c>
      <c r="NK119" s="4">
        <v>0</v>
      </c>
      <c r="NL119" s="4">
        <v>0</v>
      </c>
      <c r="NM119" s="4">
        <v>0</v>
      </c>
      <c r="NN119" s="4">
        <v>0</v>
      </c>
      <c r="NO119" s="4">
        <v>0</v>
      </c>
      <c r="NP119" s="4">
        <v>0</v>
      </c>
      <c r="NQ119" s="4">
        <v>0</v>
      </c>
      <c r="NR119" s="4">
        <v>0</v>
      </c>
      <c r="NS119" s="4">
        <v>0</v>
      </c>
      <c r="NT119" s="4">
        <v>0</v>
      </c>
      <c r="NU119" s="4">
        <v>0</v>
      </c>
    </row>
    <row r="120" spans="2:385" x14ac:dyDescent="0.2">
      <c r="B120">
        <f t="shared" si="49"/>
        <v>110</v>
      </c>
      <c r="C120" s="4" t="s">
        <v>2</v>
      </c>
      <c r="D120" s="4" t="s">
        <v>119</v>
      </c>
      <c r="E120" s="4">
        <v>9.56</v>
      </c>
      <c r="F120" s="4">
        <v>9.56</v>
      </c>
      <c r="G120" s="4">
        <v>9.56</v>
      </c>
      <c r="H120" s="4">
        <v>9.56</v>
      </c>
      <c r="I120" s="4">
        <v>72.39</v>
      </c>
      <c r="J120" s="4">
        <v>0</v>
      </c>
      <c r="K120" s="4">
        <v>42.14</v>
      </c>
      <c r="L120" s="4">
        <v>15.17</v>
      </c>
      <c r="M120" s="4">
        <v>0</v>
      </c>
      <c r="N120" s="4">
        <v>0</v>
      </c>
      <c r="O120" s="4">
        <v>0</v>
      </c>
      <c r="P120" s="4">
        <v>0</v>
      </c>
      <c r="Q120" s="4">
        <v>167.94</v>
      </c>
      <c r="R120" s="4"/>
      <c r="S120" s="4" t="s">
        <v>2</v>
      </c>
      <c r="T120" s="4" t="s">
        <v>119</v>
      </c>
      <c r="U120" s="4">
        <v>0</v>
      </c>
      <c r="V120" s="4">
        <v>0</v>
      </c>
      <c r="W120" s="4">
        <v>0</v>
      </c>
      <c r="X120" s="4">
        <v>0</v>
      </c>
      <c r="Y120" s="4">
        <v>69.239999999999995</v>
      </c>
      <c r="Z120" s="4">
        <v>0</v>
      </c>
      <c r="AA120" s="4">
        <v>0</v>
      </c>
      <c r="AB120" s="4">
        <v>23.22</v>
      </c>
      <c r="AC120" s="4">
        <v>0</v>
      </c>
      <c r="AD120" s="4">
        <v>0</v>
      </c>
      <c r="AE120" s="4">
        <v>0</v>
      </c>
      <c r="AF120" s="4">
        <v>0</v>
      </c>
      <c r="AG120" s="4">
        <v>92.46</v>
      </c>
      <c r="AH120" s="4"/>
      <c r="AI120" s="4" t="s">
        <v>2</v>
      </c>
      <c r="AJ120" s="4" t="s">
        <v>119</v>
      </c>
      <c r="AK120" s="4">
        <v>0</v>
      </c>
      <c r="AL120" s="4">
        <v>0</v>
      </c>
      <c r="AM120" s="4">
        <v>0</v>
      </c>
      <c r="AN120" s="4">
        <v>0</v>
      </c>
      <c r="AO120" s="4">
        <v>15.98</v>
      </c>
      <c r="AP120" s="4">
        <v>0</v>
      </c>
      <c r="AQ120" s="4">
        <v>0</v>
      </c>
      <c r="AR120" s="4">
        <v>5.36</v>
      </c>
      <c r="AS120" s="4">
        <v>0</v>
      </c>
      <c r="AT120" s="4">
        <v>0</v>
      </c>
      <c r="AU120" s="4">
        <v>0</v>
      </c>
      <c r="AV120" s="4">
        <v>0</v>
      </c>
      <c r="AW120" s="4">
        <v>21.34</v>
      </c>
      <c r="AX120" s="4"/>
      <c r="AY120" s="4" t="s">
        <v>2</v>
      </c>
      <c r="AZ120" s="4" t="s">
        <v>119</v>
      </c>
      <c r="BA120" s="4">
        <v>0</v>
      </c>
      <c r="BB120" s="4">
        <v>0</v>
      </c>
      <c r="BC120" s="4">
        <v>0</v>
      </c>
      <c r="BD120" s="4">
        <v>0</v>
      </c>
      <c r="BE120" s="4">
        <v>15.98</v>
      </c>
      <c r="BF120" s="4">
        <v>0</v>
      </c>
      <c r="BG120" s="4">
        <v>0</v>
      </c>
      <c r="BH120" s="4">
        <v>5.36</v>
      </c>
      <c r="BI120" s="4">
        <v>0</v>
      </c>
      <c r="BJ120" s="4">
        <v>0</v>
      </c>
      <c r="BK120" s="4">
        <v>0</v>
      </c>
      <c r="BL120" s="4">
        <v>0</v>
      </c>
      <c r="BM120" s="4">
        <v>21.34</v>
      </c>
      <c r="BN120" s="4"/>
      <c r="BO120" s="4" t="s">
        <v>2</v>
      </c>
      <c r="BP120" s="4" t="s">
        <v>119</v>
      </c>
      <c r="BQ120" s="4">
        <v>0</v>
      </c>
      <c r="BR120" s="4">
        <v>0</v>
      </c>
      <c r="BS120" s="4">
        <v>0</v>
      </c>
      <c r="BT120" s="4">
        <v>0</v>
      </c>
      <c r="BU120" s="4">
        <v>10.66</v>
      </c>
      <c r="BV120" s="4">
        <v>0</v>
      </c>
      <c r="BW120" s="4">
        <v>0</v>
      </c>
      <c r="BX120" s="4">
        <v>3.58</v>
      </c>
      <c r="BY120" s="4">
        <v>0</v>
      </c>
      <c r="BZ120" s="4">
        <v>0</v>
      </c>
      <c r="CA120" s="4">
        <v>0</v>
      </c>
      <c r="CB120" s="4">
        <v>0</v>
      </c>
      <c r="CC120" s="4">
        <v>14.24</v>
      </c>
      <c r="CD120" s="4"/>
      <c r="CE120" s="4" t="s">
        <v>2</v>
      </c>
      <c r="CF120" s="4" t="s">
        <v>119</v>
      </c>
      <c r="CG120" s="4">
        <v>0</v>
      </c>
      <c r="CH120" s="4">
        <v>0</v>
      </c>
      <c r="CI120" s="4">
        <v>0</v>
      </c>
      <c r="CJ120" s="4">
        <v>0</v>
      </c>
      <c r="CK120" s="4">
        <v>18.64</v>
      </c>
      <c r="CL120" s="4">
        <v>0</v>
      </c>
      <c r="CM120" s="4">
        <v>0</v>
      </c>
      <c r="CN120" s="4">
        <v>6.26</v>
      </c>
      <c r="CO120" s="4">
        <v>0</v>
      </c>
      <c r="CP120" s="4">
        <v>0</v>
      </c>
      <c r="CQ120" s="4">
        <v>0</v>
      </c>
      <c r="CR120" s="4">
        <v>0</v>
      </c>
      <c r="CS120" s="4">
        <v>24.9</v>
      </c>
      <c r="CT120" s="4"/>
      <c r="CU120" s="4" t="s">
        <v>2</v>
      </c>
      <c r="CV120" s="4" t="s">
        <v>119</v>
      </c>
      <c r="CW120" s="4">
        <v>0</v>
      </c>
      <c r="CX120" s="4">
        <v>0</v>
      </c>
      <c r="CY120" s="4">
        <v>0</v>
      </c>
      <c r="CZ120" s="4">
        <v>0</v>
      </c>
      <c r="DA120" s="4">
        <v>15.98</v>
      </c>
      <c r="DB120" s="4">
        <v>0</v>
      </c>
      <c r="DC120" s="4">
        <v>0</v>
      </c>
      <c r="DD120" s="4">
        <v>5.36</v>
      </c>
      <c r="DE120" s="4">
        <v>0</v>
      </c>
      <c r="DF120" s="4">
        <v>0</v>
      </c>
      <c r="DG120" s="4">
        <v>0</v>
      </c>
      <c r="DH120" s="4">
        <v>0</v>
      </c>
      <c r="DI120" s="4">
        <v>21.34</v>
      </c>
      <c r="DJ120" s="4"/>
      <c r="DK120" s="4" t="s">
        <v>2</v>
      </c>
      <c r="DL120" s="4" t="s">
        <v>119</v>
      </c>
      <c r="DM120" s="4">
        <v>0</v>
      </c>
      <c r="DN120" s="4">
        <v>0</v>
      </c>
      <c r="DO120" s="4">
        <v>0</v>
      </c>
      <c r="DP120" s="4">
        <v>0</v>
      </c>
      <c r="DQ120" s="4">
        <v>15.98</v>
      </c>
      <c r="DR120" s="4">
        <v>0</v>
      </c>
      <c r="DS120" s="4">
        <v>0</v>
      </c>
      <c r="DT120" s="4">
        <v>5.36</v>
      </c>
      <c r="DU120" s="4">
        <v>0</v>
      </c>
      <c r="DV120" s="4">
        <v>0</v>
      </c>
      <c r="DW120" s="4">
        <v>0</v>
      </c>
      <c r="DX120" s="4">
        <v>0</v>
      </c>
      <c r="DY120" s="4">
        <v>21.34</v>
      </c>
      <c r="DZ120" s="4"/>
      <c r="EA120" s="4" t="s">
        <v>2</v>
      </c>
      <c r="EB120" s="4" t="s">
        <v>119</v>
      </c>
      <c r="EC120" s="4">
        <v>0</v>
      </c>
      <c r="ED120" s="4">
        <v>0</v>
      </c>
      <c r="EE120" s="4">
        <v>0</v>
      </c>
      <c r="EF120" s="4">
        <v>0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/>
      <c r="EQ120" s="4" t="s">
        <v>2</v>
      </c>
      <c r="ER120" s="4" t="s">
        <v>119</v>
      </c>
      <c r="ES120" s="4">
        <v>0</v>
      </c>
      <c r="ET120" s="4">
        <v>0</v>
      </c>
      <c r="EU120" s="4">
        <v>0</v>
      </c>
      <c r="EV120" s="4">
        <v>0</v>
      </c>
      <c r="EW120" s="4">
        <v>15.98</v>
      </c>
      <c r="EX120" s="4">
        <v>0</v>
      </c>
      <c r="EY120" s="4">
        <v>0</v>
      </c>
      <c r="EZ120" s="4">
        <v>5.36</v>
      </c>
      <c r="FA120" s="4">
        <v>0</v>
      </c>
      <c r="FB120" s="4">
        <v>0</v>
      </c>
      <c r="FC120" s="4">
        <v>0</v>
      </c>
      <c r="FD120" s="4">
        <v>0</v>
      </c>
      <c r="FE120" s="4">
        <v>21.34</v>
      </c>
      <c r="FF120" s="4"/>
      <c r="FG120" s="4" t="s">
        <v>2</v>
      </c>
      <c r="FH120" s="4" t="s">
        <v>119</v>
      </c>
      <c r="FI120" s="4">
        <v>0</v>
      </c>
      <c r="FJ120" s="4">
        <v>0</v>
      </c>
      <c r="FK120" s="4">
        <v>0</v>
      </c>
      <c r="FL120" s="4">
        <v>0</v>
      </c>
      <c r="FM120" s="4">
        <v>18.64</v>
      </c>
      <c r="FN120" s="4">
        <v>0</v>
      </c>
      <c r="FO120" s="4">
        <v>0</v>
      </c>
      <c r="FP120" s="4">
        <v>6.26</v>
      </c>
      <c r="FQ120" s="4">
        <v>0</v>
      </c>
      <c r="FR120" s="4">
        <v>0</v>
      </c>
      <c r="FS120" s="4">
        <v>0</v>
      </c>
      <c r="FT120" s="4">
        <v>0</v>
      </c>
      <c r="FU120" s="4">
        <v>24.9</v>
      </c>
      <c r="FV120" s="4"/>
      <c r="FW120" s="4" t="s">
        <v>2</v>
      </c>
      <c r="FX120" s="4" t="s">
        <v>119</v>
      </c>
      <c r="FY120" s="4">
        <v>0</v>
      </c>
      <c r="FZ120" s="4">
        <v>0</v>
      </c>
      <c r="GA120" s="4">
        <v>0</v>
      </c>
      <c r="GB120" s="4">
        <v>0</v>
      </c>
      <c r="GC120" s="4">
        <v>5.33</v>
      </c>
      <c r="GD120" s="4">
        <v>0</v>
      </c>
      <c r="GE120" s="4">
        <v>0</v>
      </c>
      <c r="GF120" s="4">
        <v>1.8</v>
      </c>
      <c r="GG120" s="4">
        <v>0</v>
      </c>
      <c r="GH120" s="4">
        <v>0</v>
      </c>
      <c r="GI120" s="4">
        <v>0</v>
      </c>
      <c r="GJ120" s="4">
        <v>0</v>
      </c>
      <c r="GK120" s="4">
        <v>7.13</v>
      </c>
      <c r="GL120" s="4"/>
      <c r="GM120" s="4" t="s">
        <v>2</v>
      </c>
      <c r="GN120" s="4" t="s">
        <v>119</v>
      </c>
      <c r="GO120" s="4">
        <v>0</v>
      </c>
      <c r="GP120" s="4">
        <v>0</v>
      </c>
      <c r="GQ120" s="4">
        <v>0</v>
      </c>
      <c r="GR120" s="4">
        <v>0</v>
      </c>
      <c r="GS120" s="4">
        <v>15.98</v>
      </c>
      <c r="GT120" s="4">
        <v>0</v>
      </c>
      <c r="GU120" s="4">
        <v>0</v>
      </c>
      <c r="GV120" s="4">
        <v>5.36</v>
      </c>
      <c r="GW120" s="4">
        <v>0</v>
      </c>
      <c r="GX120" s="4">
        <v>0</v>
      </c>
      <c r="GY120" s="4">
        <v>0</v>
      </c>
      <c r="GZ120" s="4">
        <v>0</v>
      </c>
      <c r="HA120" s="4">
        <v>21.34</v>
      </c>
      <c r="HB120" s="4"/>
      <c r="HC120" s="4" t="s">
        <v>2</v>
      </c>
      <c r="HD120" s="4" t="s">
        <v>119</v>
      </c>
      <c r="HE120" s="4">
        <v>0</v>
      </c>
      <c r="HF120" s="4">
        <v>0</v>
      </c>
      <c r="HG120" s="4">
        <v>0</v>
      </c>
      <c r="HH120" s="4">
        <v>0</v>
      </c>
      <c r="HI120" s="4">
        <v>7.99</v>
      </c>
      <c r="HJ120" s="4">
        <v>0</v>
      </c>
      <c r="HK120" s="4">
        <v>0</v>
      </c>
      <c r="HL120" s="4">
        <v>2.68</v>
      </c>
      <c r="HM120" s="4">
        <v>0</v>
      </c>
      <c r="HN120" s="4">
        <v>0</v>
      </c>
      <c r="HO120" s="4">
        <v>0</v>
      </c>
      <c r="HP120" s="4">
        <v>0</v>
      </c>
      <c r="HQ120" s="4">
        <v>10.67</v>
      </c>
      <c r="HR120" s="4"/>
      <c r="HS120" s="4" t="s">
        <v>2</v>
      </c>
      <c r="HT120" s="4" t="s">
        <v>119</v>
      </c>
      <c r="HU120" s="4">
        <v>0</v>
      </c>
      <c r="HV120" s="4">
        <v>0</v>
      </c>
      <c r="HW120" s="4">
        <v>0</v>
      </c>
      <c r="HX120" s="4">
        <v>0</v>
      </c>
      <c r="HY120" s="4">
        <v>39.94</v>
      </c>
      <c r="HZ120" s="4">
        <v>0</v>
      </c>
      <c r="IA120" s="4">
        <v>0</v>
      </c>
      <c r="IB120" s="4">
        <v>13.4</v>
      </c>
      <c r="IC120" s="4">
        <v>0</v>
      </c>
      <c r="ID120" s="4">
        <v>0</v>
      </c>
      <c r="IE120" s="4">
        <v>0</v>
      </c>
      <c r="IF120" s="4">
        <v>0</v>
      </c>
      <c r="IG120" s="4">
        <v>53.34</v>
      </c>
      <c r="IH120" s="4"/>
      <c r="II120" s="4" t="s">
        <v>2</v>
      </c>
      <c r="IJ120" s="4" t="s">
        <v>119</v>
      </c>
      <c r="IK120" s="4">
        <v>0</v>
      </c>
      <c r="IL120" s="4">
        <v>0</v>
      </c>
      <c r="IM120" s="4">
        <v>0</v>
      </c>
      <c r="IN120" s="4">
        <v>0</v>
      </c>
      <c r="IO120" s="4">
        <v>21.3</v>
      </c>
      <c r="IP120" s="4">
        <v>0</v>
      </c>
      <c r="IQ120" s="4">
        <v>0</v>
      </c>
      <c r="IR120" s="4">
        <v>7.16</v>
      </c>
      <c r="IS120" s="4">
        <v>0</v>
      </c>
      <c r="IT120" s="4">
        <v>0</v>
      </c>
      <c r="IU120" s="4">
        <v>0</v>
      </c>
      <c r="IV120" s="4">
        <v>0</v>
      </c>
      <c r="IW120" s="4">
        <v>28.46</v>
      </c>
      <c r="IX120" s="4"/>
      <c r="IY120" s="4" t="s">
        <v>2</v>
      </c>
      <c r="IZ120" s="4" t="s">
        <v>119</v>
      </c>
      <c r="JA120" s="4">
        <v>0</v>
      </c>
      <c r="JB120" s="4">
        <v>0</v>
      </c>
      <c r="JC120" s="4">
        <v>0</v>
      </c>
      <c r="JD120" s="4">
        <v>0</v>
      </c>
      <c r="JE120" s="4">
        <v>26.62</v>
      </c>
      <c r="JF120" s="4">
        <v>0</v>
      </c>
      <c r="JG120" s="4">
        <v>0</v>
      </c>
      <c r="JH120" s="4">
        <v>8.92</v>
      </c>
      <c r="JI120" s="4">
        <v>0</v>
      </c>
      <c r="JJ120" s="4">
        <v>0</v>
      </c>
      <c r="JK120" s="4">
        <v>0</v>
      </c>
      <c r="JL120" s="4">
        <v>0</v>
      </c>
      <c r="JM120" s="4">
        <v>35.54</v>
      </c>
      <c r="JN120" s="4"/>
      <c r="JO120" s="4" t="s">
        <v>2</v>
      </c>
      <c r="JP120" s="4" t="s">
        <v>119</v>
      </c>
      <c r="JQ120" s="4">
        <v>0</v>
      </c>
      <c r="JR120" s="4">
        <v>0</v>
      </c>
      <c r="JS120" s="4">
        <v>0</v>
      </c>
      <c r="JT120" s="4">
        <v>0</v>
      </c>
      <c r="JU120" s="4">
        <v>7.98</v>
      </c>
      <c r="JV120" s="4">
        <v>0</v>
      </c>
      <c r="JW120" s="4">
        <v>0</v>
      </c>
      <c r="JX120" s="4">
        <v>2.66</v>
      </c>
      <c r="JY120" s="4">
        <v>0</v>
      </c>
      <c r="JZ120" s="4">
        <v>0</v>
      </c>
      <c r="KA120" s="4">
        <v>0</v>
      </c>
      <c r="KB120" s="4">
        <v>0</v>
      </c>
      <c r="KC120" s="4">
        <v>10.64</v>
      </c>
      <c r="KD120" s="4"/>
      <c r="KE120" s="4" t="s">
        <v>2</v>
      </c>
      <c r="KF120" s="4" t="s">
        <v>119</v>
      </c>
      <c r="KG120" s="4">
        <v>0</v>
      </c>
      <c r="KH120" s="4">
        <v>0</v>
      </c>
      <c r="KI120" s="4">
        <v>0</v>
      </c>
      <c r="KJ120" s="4">
        <v>0</v>
      </c>
      <c r="KK120" s="4">
        <v>10.65</v>
      </c>
      <c r="KL120" s="4">
        <v>0</v>
      </c>
      <c r="KM120" s="4">
        <v>0</v>
      </c>
      <c r="KN120" s="4">
        <v>3.56</v>
      </c>
      <c r="KO120" s="4">
        <v>0</v>
      </c>
      <c r="KP120" s="4">
        <v>0</v>
      </c>
      <c r="KQ120" s="4">
        <v>0</v>
      </c>
      <c r="KR120" s="4">
        <v>0</v>
      </c>
      <c r="KS120" s="4">
        <v>14.21</v>
      </c>
      <c r="KT120" s="4"/>
      <c r="KU120" s="4" t="s">
        <v>2</v>
      </c>
      <c r="KV120" s="4" t="s">
        <v>119</v>
      </c>
      <c r="KW120" s="4">
        <v>0</v>
      </c>
      <c r="KX120" s="4">
        <v>0</v>
      </c>
      <c r="KY120" s="4">
        <v>0</v>
      </c>
      <c r="KZ120" s="4">
        <v>0</v>
      </c>
      <c r="LA120" s="4">
        <v>18.63</v>
      </c>
      <c r="LB120" s="4">
        <v>0</v>
      </c>
      <c r="LC120" s="4">
        <v>0</v>
      </c>
      <c r="LD120" s="4">
        <v>6.25</v>
      </c>
      <c r="LE120" s="4">
        <v>0</v>
      </c>
      <c r="LF120" s="4">
        <v>0</v>
      </c>
      <c r="LG120" s="4">
        <v>0</v>
      </c>
      <c r="LH120" s="4">
        <v>0</v>
      </c>
      <c r="LI120" s="4">
        <v>24.88</v>
      </c>
      <c r="LJ120" s="4"/>
      <c r="LK120" s="4" t="s">
        <v>2</v>
      </c>
      <c r="LL120" s="4" t="s">
        <v>119</v>
      </c>
      <c r="LM120" s="4">
        <v>0</v>
      </c>
      <c r="LN120" s="4">
        <v>0</v>
      </c>
      <c r="LO120" s="4">
        <v>0</v>
      </c>
      <c r="LP120" s="4">
        <v>0</v>
      </c>
      <c r="LQ120" s="4">
        <v>15.97</v>
      </c>
      <c r="LR120" s="4">
        <v>0</v>
      </c>
      <c r="LS120" s="4">
        <v>0</v>
      </c>
      <c r="LT120" s="4">
        <v>5.34</v>
      </c>
      <c r="LU120" s="4">
        <v>0</v>
      </c>
      <c r="LV120" s="4">
        <v>0</v>
      </c>
      <c r="LW120" s="4">
        <v>0</v>
      </c>
      <c r="LX120" s="4">
        <v>0</v>
      </c>
      <c r="LY120" s="4">
        <v>21.31</v>
      </c>
      <c r="LZ120" s="4"/>
      <c r="MA120" s="4" t="s">
        <v>2</v>
      </c>
      <c r="MB120" s="4" t="s">
        <v>119</v>
      </c>
      <c r="MC120" s="4">
        <v>0</v>
      </c>
      <c r="MD120" s="4">
        <v>0</v>
      </c>
      <c r="ME120" s="4">
        <v>0</v>
      </c>
      <c r="MF120" s="4">
        <v>0</v>
      </c>
      <c r="MG120" s="4">
        <v>26.62</v>
      </c>
      <c r="MH120" s="4">
        <v>0</v>
      </c>
      <c r="MI120" s="4">
        <v>0</v>
      </c>
      <c r="MJ120" s="4">
        <v>8.92</v>
      </c>
      <c r="MK120" s="4">
        <v>0</v>
      </c>
      <c r="ML120" s="4">
        <v>0</v>
      </c>
      <c r="MM120" s="4">
        <v>0</v>
      </c>
      <c r="MN120" s="4">
        <v>0</v>
      </c>
      <c r="MO120" s="4">
        <v>35.54</v>
      </c>
      <c r="MP120" s="4"/>
      <c r="MQ120" s="4" t="s">
        <v>2</v>
      </c>
      <c r="MR120" s="4" t="s">
        <v>119</v>
      </c>
      <c r="MS120" s="4">
        <v>0</v>
      </c>
      <c r="MT120" s="4">
        <v>0</v>
      </c>
      <c r="MU120" s="4">
        <v>0</v>
      </c>
      <c r="MV120" s="4">
        <v>0</v>
      </c>
      <c r="MW120" s="4">
        <v>7.98</v>
      </c>
      <c r="MX120" s="4">
        <v>0</v>
      </c>
      <c r="MY120" s="4">
        <v>0</v>
      </c>
      <c r="MZ120" s="4">
        <v>2.66</v>
      </c>
      <c r="NA120" s="4">
        <v>0</v>
      </c>
      <c r="NB120" s="4">
        <v>0</v>
      </c>
      <c r="NC120" s="4">
        <v>0</v>
      </c>
      <c r="ND120" s="4">
        <v>0</v>
      </c>
      <c r="NE120" s="4">
        <v>10.64</v>
      </c>
      <c r="NF120" s="4"/>
      <c r="NG120" s="4" t="s">
        <v>2</v>
      </c>
      <c r="NH120" s="4" t="s">
        <v>119</v>
      </c>
      <c r="NI120" s="4">
        <v>0</v>
      </c>
      <c r="NJ120" s="4">
        <v>0</v>
      </c>
      <c r="NK120" s="4">
        <v>0</v>
      </c>
      <c r="NL120" s="4">
        <v>0</v>
      </c>
      <c r="NM120" s="4">
        <v>0</v>
      </c>
      <c r="NN120" s="4">
        <v>0</v>
      </c>
      <c r="NO120" s="4">
        <v>0</v>
      </c>
      <c r="NP120" s="4">
        <v>0</v>
      </c>
      <c r="NQ120" s="4">
        <v>0</v>
      </c>
      <c r="NR120" s="4">
        <v>0</v>
      </c>
      <c r="NS120" s="4">
        <v>0</v>
      </c>
      <c r="NT120" s="4">
        <v>0</v>
      </c>
      <c r="NU120" s="4">
        <v>0</v>
      </c>
    </row>
    <row r="121" spans="2:385" x14ac:dyDescent="0.2">
      <c r="B121">
        <f t="shared" si="49"/>
        <v>111</v>
      </c>
      <c r="C121" s="4" t="s">
        <v>2</v>
      </c>
      <c r="D121" s="4" t="s">
        <v>120</v>
      </c>
      <c r="E121" s="4" t="s">
        <v>2</v>
      </c>
      <c r="F121" s="4" t="s">
        <v>2</v>
      </c>
      <c r="G121" s="4" t="s">
        <v>2</v>
      </c>
      <c r="H121" s="4" t="s">
        <v>2</v>
      </c>
      <c r="I121" s="4" t="s">
        <v>2</v>
      </c>
      <c r="J121" s="4" t="s">
        <v>2</v>
      </c>
      <c r="K121" s="4" t="s">
        <v>2</v>
      </c>
      <c r="L121" s="4" t="s">
        <v>2</v>
      </c>
      <c r="M121" s="4" t="s">
        <v>2</v>
      </c>
      <c r="N121" s="4" t="s">
        <v>2</v>
      </c>
      <c r="O121" s="4" t="s">
        <v>2</v>
      </c>
      <c r="P121" s="4" t="s">
        <v>2</v>
      </c>
      <c r="Q121" s="4" t="s">
        <v>2</v>
      </c>
      <c r="R121" s="4"/>
      <c r="S121" s="4" t="s">
        <v>2</v>
      </c>
      <c r="T121" s="4" t="s">
        <v>120</v>
      </c>
      <c r="U121" s="4" t="s">
        <v>2</v>
      </c>
      <c r="V121" s="4" t="s">
        <v>2</v>
      </c>
      <c r="W121" s="4" t="s">
        <v>2</v>
      </c>
      <c r="X121" s="4" t="s">
        <v>2</v>
      </c>
      <c r="Y121" s="4" t="s">
        <v>2</v>
      </c>
      <c r="Z121" s="4" t="s">
        <v>2</v>
      </c>
      <c r="AA121" s="4" t="s">
        <v>2</v>
      </c>
      <c r="AB121" s="4" t="s">
        <v>2</v>
      </c>
      <c r="AC121" s="4" t="s">
        <v>2</v>
      </c>
      <c r="AD121" s="4" t="s">
        <v>2</v>
      </c>
      <c r="AE121" s="4" t="s">
        <v>2</v>
      </c>
      <c r="AF121" s="4" t="s">
        <v>2</v>
      </c>
      <c r="AG121" s="4" t="s">
        <v>2</v>
      </c>
      <c r="AH121" s="4"/>
      <c r="AI121" s="4" t="s">
        <v>2</v>
      </c>
      <c r="AJ121" s="4" t="s">
        <v>120</v>
      </c>
      <c r="AK121" s="4" t="s">
        <v>2</v>
      </c>
      <c r="AL121" s="4" t="s">
        <v>2</v>
      </c>
      <c r="AM121" s="4" t="s">
        <v>2</v>
      </c>
      <c r="AN121" s="4" t="s">
        <v>2</v>
      </c>
      <c r="AO121" s="4" t="s">
        <v>2</v>
      </c>
      <c r="AP121" s="4" t="s">
        <v>2</v>
      </c>
      <c r="AQ121" s="4" t="s">
        <v>2</v>
      </c>
      <c r="AR121" s="4" t="s">
        <v>2</v>
      </c>
      <c r="AS121" s="4" t="s">
        <v>2</v>
      </c>
      <c r="AT121" s="4" t="s">
        <v>2</v>
      </c>
      <c r="AU121" s="4" t="s">
        <v>2</v>
      </c>
      <c r="AV121" s="4" t="s">
        <v>2</v>
      </c>
      <c r="AW121" s="4" t="s">
        <v>2</v>
      </c>
      <c r="AX121" s="4"/>
      <c r="AY121" s="4" t="s">
        <v>2</v>
      </c>
      <c r="AZ121" s="4" t="s">
        <v>120</v>
      </c>
      <c r="BA121" s="4" t="s">
        <v>2</v>
      </c>
      <c r="BB121" s="4" t="s">
        <v>2</v>
      </c>
      <c r="BC121" s="4" t="s">
        <v>2</v>
      </c>
      <c r="BD121" s="4" t="s">
        <v>2</v>
      </c>
      <c r="BE121" s="4" t="s">
        <v>2</v>
      </c>
      <c r="BF121" s="4" t="s">
        <v>2</v>
      </c>
      <c r="BG121" s="4" t="s">
        <v>2</v>
      </c>
      <c r="BH121" s="4" t="s">
        <v>2</v>
      </c>
      <c r="BI121" s="4" t="s">
        <v>2</v>
      </c>
      <c r="BJ121" s="4" t="s">
        <v>2</v>
      </c>
      <c r="BK121" s="4" t="s">
        <v>2</v>
      </c>
      <c r="BL121" s="4" t="s">
        <v>2</v>
      </c>
      <c r="BM121" s="4" t="s">
        <v>2</v>
      </c>
      <c r="BN121" s="4"/>
      <c r="BO121" s="4" t="s">
        <v>2</v>
      </c>
      <c r="BP121" s="4" t="s">
        <v>120</v>
      </c>
      <c r="BQ121" s="4" t="s">
        <v>2</v>
      </c>
      <c r="BR121" s="4" t="s">
        <v>2</v>
      </c>
      <c r="BS121" s="4" t="s">
        <v>2</v>
      </c>
      <c r="BT121" s="4" t="s">
        <v>2</v>
      </c>
      <c r="BU121" s="4" t="s">
        <v>2</v>
      </c>
      <c r="BV121" s="4" t="s">
        <v>2</v>
      </c>
      <c r="BW121" s="4" t="s">
        <v>2</v>
      </c>
      <c r="BX121" s="4" t="s">
        <v>2</v>
      </c>
      <c r="BY121" s="4" t="s">
        <v>2</v>
      </c>
      <c r="BZ121" s="4" t="s">
        <v>2</v>
      </c>
      <c r="CA121" s="4" t="s">
        <v>2</v>
      </c>
      <c r="CB121" s="4" t="s">
        <v>2</v>
      </c>
      <c r="CC121" s="4" t="s">
        <v>2</v>
      </c>
      <c r="CD121" s="4"/>
      <c r="CE121" s="4" t="s">
        <v>2</v>
      </c>
      <c r="CF121" s="4" t="s">
        <v>120</v>
      </c>
      <c r="CG121" s="4" t="s">
        <v>2</v>
      </c>
      <c r="CH121" s="4" t="s">
        <v>2</v>
      </c>
      <c r="CI121" s="4" t="s">
        <v>2</v>
      </c>
      <c r="CJ121" s="4" t="s">
        <v>2</v>
      </c>
      <c r="CK121" s="4" t="s">
        <v>2</v>
      </c>
      <c r="CL121" s="4" t="s">
        <v>2</v>
      </c>
      <c r="CM121" s="4" t="s">
        <v>2</v>
      </c>
      <c r="CN121" s="4" t="s">
        <v>2</v>
      </c>
      <c r="CO121" s="4" t="s">
        <v>2</v>
      </c>
      <c r="CP121" s="4" t="s">
        <v>2</v>
      </c>
      <c r="CQ121" s="4" t="s">
        <v>2</v>
      </c>
      <c r="CR121" s="4" t="s">
        <v>2</v>
      </c>
      <c r="CS121" s="4" t="s">
        <v>2</v>
      </c>
      <c r="CT121" s="4"/>
      <c r="CU121" s="4" t="s">
        <v>2</v>
      </c>
      <c r="CV121" s="4" t="s">
        <v>120</v>
      </c>
      <c r="CW121" s="4" t="s">
        <v>2</v>
      </c>
      <c r="CX121" s="4" t="s">
        <v>2</v>
      </c>
      <c r="CY121" s="4" t="s">
        <v>2</v>
      </c>
      <c r="CZ121" s="4" t="s">
        <v>2</v>
      </c>
      <c r="DA121" s="4" t="s">
        <v>2</v>
      </c>
      <c r="DB121" s="4" t="s">
        <v>2</v>
      </c>
      <c r="DC121" s="4" t="s">
        <v>2</v>
      </c>
      <c r="DD121" s="4" t="s">
        <v>2</v>
      </c>
      <c r="DE121" s="4" t="s">
        <v>2</v>
      </c>
      <c r="DF121" s="4" t="s">
        <v>2</v>
      </c>
      <c r="DG121" s="4" t="s">
        <v>2</v>
      </c>
      <c r="DH121" s="4" t="s">
        <v>2</v>
      </c>
      <c r="DI121" s="4" t="s">
        <v>2</v>
      </c>
      <c r="DJ121" s="4"/>
      <c r="DK121" s="4" t="s">
        <v>2</v>
      </c>
      <c r="DL121" s="4" t="s">
        <v>120</v>
      </c>
      <c r="DM121" s="4" t="s">
        <v>2</v>
      </c>
      <c r="DN121" s="4" t="s">
        <v>2</v>
      </c>
      <c r="DO121" s="4" t="s">
        <v>2</v>
      </c>
      <c r="DP121" s="4" t="s">
        <v>2</v>
      </c>
      <c r="DQ121" s="4" t="s">
        <v>2</v>
      </c>
      <c r="DR121" s="4" t="s">
        <v>2</v>
      </c>
      <c r="DS121" s="4" t="s">
        <v>2</v>
      </c>
      <c r="DT121" s="4" t="s">
        <v>2</v>
      </c>
      <c r="DU121" s="4" t="s">
        <v>2</v>
      </c>
      <c r="DV121" s="4" t="s">
        <v>2</v>
      </c>
      <c r="DW121" s="4" t="s">
        <v>2</v>
      </c>
      <c r="DX121" s="4" t="s">
        <v>2</v>
      </c>
      <c r="DY121" s="4" t="s">
        <v>2</v>
      </c>
      <c r="DZ121" s="4"/>
      <c r="EA121" s="4" t="s">
        <v>2</v>
      </c>
      <c r="EB121" s="4" t="s">
        <v>120</v>
      </c>
      <c r="EC121" s="4" t="s">
        <v>2</v>
      </c>
      <c r="ED121" s="4" t="s">
        <v>2</v>
      </c>
      <c r="EE121" s="4" t="s">
        <v>2</v>
      </c>
      <c r="EF121" s="4" t="s">
        <v>2</v>
      </c>
      <c r="EG121" s="4" t="s">
        <v>2</v>
      </c>
      <c r="EH121" s="4" t="s">
        <v>2</v>
      </c>
      <c r="EI121" s="4" t="s">
        <v>2</v>
      </c>
      <c r="EJ121" s="4" t="s">
        <v>2</v>
      </c>
      <c r="EK121" s="4" t="s">
        <v>2</v>
      </c>
      <c r="EL121" s="4" t="s">
        <v>2</v>
      </c>
      <c r="EM121" s="4" t="s">
        <v>2</v>
      </c>
      <c r="EN121" s="4" t="s">
        <v>2</v>
      </c>
      <c r="EO121" s="4" t="s">
        <v>2</v>
      </c>
      <c r="EP121" s="4"/>
      <c r="EQ121" s="4" t="s">
        <v>2</v>
      </c>
      <c r="ER121" s="4" t="s">
        <v>120</v>
      </c>
      <c r="ES121" s="4" t="s">
        <v>2</v>
      </c>
      <c r="ET121" s="4" t="s">
        <v>2</v>
      </c>
      <c r="EU121" s="4" t="s">
        <v>2</v>
      </c>
      <c r="EV121" s="4" t="s">
        <v>2</v>
      </c>
      <c r="EW121" s="4" t="s">
        <v>2</v>
      </c>
      <c r="EX121" s="4" t="s">
        <v>2</v>
      </c>
      <c r="EY121" s="4" t="s">
        <v>2</v>
      </c>
      <c r="EZ121" s="4" t="s">
        <v>2</v>
      </c>
      <c r="FA121" s="4" t="s">
        <v>2</v>
      </c>
      <c r="FB121" s="4" t="s">
        <v>2</v>
      </c>
      <c r="FC121" s="4" t="s">
        <v>2</v>
      </c>
      <c r="FD121" s="4" t="s">
        <v>2</v>
      </c>
      <c r="FE121" s="4" t="s">
        <v>2</v>
      </c>
      <c r="FF121" s="4"/>
      <c r="FG121" s="4" t="s">
        <v>2</v>
      </c>
      <c r="FH121" s="4" t="s">
        <v>120</v>
      </c>
      <c r="FI121" s="4" t="s">
        <v>2</v>
      </c>
      <c r="FJ121" s="4" t="s">
        <v>2</v>
      </c>
      <c r="FK121" s="4" t="s">
        <v>2</v>
      </c>
      <c r="FL121" s="4" t="s">
        <v>2</v>
      </c>
      <c r="FM121" s="4" t="s">
        <v>2</v>
      </c>
      <c r="FN121" s="4" t="s">
        <v>2</v>
      </c>
      <c r="FO121" s="4" t="s">
        <v>2</v>
      </c>
      <c r="FP121" s="4" t="s">
        <v>2</v>
      </c>
      <c r="FQ121" s="4" t="s">
        <v>2</v>
      </c>
      <c r="FR121" s="4" t="s">
        <v>2</v>
      </c>
      <c r="FS121" s="4" t="s">
        <v>2</v>
      </c>
      <c r="FT121" s="4" t="s">
        <v>2</v>
      </c>
      <c r="FU121" s="4" t="s">
        <v>2</v>
      </c>
      <c r="FV121" s="4"/>
      <c r="FW121" s="4" t="s">
        <v>2</v>
      </c>
      <c r="FX121" s="4" t="s">
        <v>120</v>
      </c>
      <c r="FY121" s="4" t="s">
        <v>2</v>
      </c>
      <c r="FZ121" s="4" t="s">
        <v>2</v>
      </c>
      <c r="GA121" s="4" t="s">
        <v>2</v>
      </c>
      <c r="GB121" s="4" t="s">
        <v>2</v>
      </c>
      <c r="GC121" s="4" t="s">
        <v>2</v>
      </c>
      <c r="GD121" s="4" t="s">
        <v>2</v>
      </c>
      <c r="GE121" s="4" t="s">
        <v>2</v>
      </c>
      <c r="GF121" s="4" t="s">
        <v>2</v>
      </c>
      <c r="GG121" s="4" t="s">
        <v>2</v>
      </c>
      <c r="GH121" s="4" t="s">
        <v>2</v>
      </c>
      <c r="GI121" s="4" t="s">
        <v>2</v>
      </c>
      <c r="GJ121" s="4" t="s">
        <v>2</v>
      </c>
      <c r="GK121" s="4" t="s">
        <v>2</v>
      </c>
      <c r="GL121" s="4"/>
      <c r="GM121" s="4" t="s">
        <v>2</v>
      </c>
      <c r="GN121" s="4" t="s">
        <v>120</v>
      </c>
      <c r="GO121" s="4" t="s">
        <v>2</v>
      </c>
      <c r="GP121" s="4" t="s">
        <v>2</v>
      </c>
      <c r="GQ121" s="4" t="s">
        <v>2</v>
      </c>
      <c r="GR121" s="4" t="s">
        <v>2</v>
      </c>
      <c r="GS121" s="4" t="s">
        <v>2</v>
      </c>
      <c r="GT121" s="4" t="s">
        <v>2</v>
      </c>
      <c r="GU121" s="4" t="s">
        <v>2</v>
      </c>
      <c r="GV121" s="4" t="s">
        <v>2</v>
      </c>
      <c r="GW121" s="4" t="s">
        <v>2</v>
      </c>
      <c r="GX121" s="4" t="s">
        <v>2</v>
      </c>
      <c r="GY121" s="4" t="s">
        <v>2</v>
      </c>
      <c r="GZ121" s="4" t="s">
        <v>2</v>
      </c>
      <c r="HA121" s="4" t="s">
        <v>2</v>
      </c>
      <c r="HB121" s="4"/>
      <c r="HC121" s="4" t="s">
        <v>2</v>
      </c>
      <c r="HD121" s="4" t="s">
        <v>120</v>
      </c>
      <c r="HE121" s="4" t="s">
        <v>2</v>
      </c>
      <c r="HF121" s="4" t="s">
        <v>2</v>
      </c>
      <c r="HG121" s="4" t="s">
        <v>2</v>
      </c>
      <c r="HH121" s="4" t="s">
        <v>2</v>
      </c>
      <c r="HI121" s="4" t="s">
        <v>2</v>
      </c>
      <c r="HJ121" s="4" t="s">
        <v>2</v>
      </c>
      <c r="HK121" s="4" t="s">
        <v>2</v>
      </c>
      <c r="HL121" s="4" t="s">
        <v>2</v>
      </c>
      <c r="HM121" s="4" t="s">
        <v>2</v>
      </c>
      <c r="HN121" s="4" t="s">
        <v>2</v>
      </c>
      <c r="HO121" s="4" t="s">
        <v>2</v>
      </c>
      <c r="HP121" s="4" t="s">
        <v>2</v>
      </c>
      <c r="HQ121" s="4" t="s">
        <v>2</v>
      </c>
      <c r="HR121" s="4"/>
      <c r="HS121" s="4" t="s">
        <v>2</v>
      </c>
      <c r="HT121" s="4" t="s">
        <v>120</v>
      </c>
      <c r="HU121" s="4" t="s">
        <v>2</v>
      </c>
      <c r="HV121" s="4" t="s">
        <v>2</v>
      </c>
      <c r="HW121" s="4" t="s">
        <v>2</v>
      </c>
      <c r="HX121" s="4" t="s">
        <v>2</v>
      </c>
      <c r="HY121" s="4" t="s">
        <v>2</v>
      </c>
      <c r="HZ121" s="4" t="s">
        <v>2</v>
      </c>
      <c r="IA121" s="4" t="s">
        <v>2</v>
      </c>
      <c r="IB121" s="4" t="s">
        <v>2</v>
      </c>
      <c r="IC121" s="4" t="s">
        <v>2</v>
      </c>
      <c r="ID121" s="4" t="s">
        <v>2</v>
      </c>
      <c r="IE121" s="4" t="s">
        <v>2</v>
      </c>
      <c r="IF121" s="4" t="s">
        <v>2</v>
      </c>
      <c r="IG121" s="4" t="s">
        <v>2</v>
      </c>
      <c r="IH121" s="4"/>
      <c r="II121" s="4" t="s">
        <v>2</v>
      </c>
      <c r="IJ121" s="4" t="s">
        <v>120</v>
      </c>
      <c r="IK121" s="4" t="s">
        <v>2</v>
      </c>
      <c r="IL121" s="4" t="s">
        <v>2</v>
      </c>
      <c r="IM121" s="4" t="s">
        <v>2</v>
      </c>
      <c r="IN121" s="4" t="s">
        <v>2</v>
      </c>
      <c r="IO121" s="4" t="s">
        <v>2</v>
      </c>
      <c r="IP121" s="4" t="s">
        <v>2</v>
      </c>
      <c r="IQ121" s="4" t="s">
        <v>2</v>
      </c>
      <c r="IR121" s="4" t="s">
        <v>2</v>
      </c>
      <c r="IS121" s="4" t="s">
        <v>2</v>
      </c>
      <c r="IT121" s="4" t="s">
        <v>2</v>
      </c>
      <c r="IU121" s="4" t="s">
        <v>2</v>
      </c>
      <c r="IV121" s="4" t="s">
        <v>2</v>
      </c>
      <c r="IW121" s="4" t="s">
        <v>2</v>
      </c>
      <c r="IX121" s="4"/>
      <c r="IY121" s="4" t="s">
        <v>2</v>
      </c>
      <c r="IZ121" s="4" t="s">
        <v>120</v>
      </c>
      <c r="JA121" s="4" t="s">
        <v>2</v>
      </c>
      <c r="JB121" s="4" t="s">
        <v>2</v>
      </c>
      <c r="JC121" s="4" t="s">
        <v>2</v>
      </c>
      <c r="JD121" s="4" t="s">
        <v>2</v>
      </c>
      <c r="JE121" s="4" t="s">
        <v>2</v>
      </c>
      <c r="JF121" s="4" t="s">
        <v>2</v>
      </c>
      <c r="JG121" s="4" t="s">
        <v>2</v>
      </c>
      <c r="JH121" s="4" t="s">
        <v>2</v>
      </c>
      <c r="JI121" s="4" t="s">
        <v>2</v>
      </c>
      <c r="JJ121" s="4" t="s">
        <v>2</v>
      </c>
      <c r="JK121" s="4" t="s">
        <v>2</v>
      </c>
      <c r="JL121" s="4" t="s">
        <v>2</v>
      </c>
      <c r="JM121" s="4" t="s">
        <v>2</v>
      </c>
      <c r="JN121" s="4"/>
      <c r="JO121" s="4" t="s">
        <v>2</v>
      </c>
      <c r="JP121" s="4" t="s">
        <v>120</v>
      </c>
      <c r="JQ121" s="4" t="s">
        <v>2</v>
      </c>
      <c r="JR121" s="4" t="s">
        <v>2</v>
      </c>
      <c r="JS121" s="4" t="s">
        <v>2</v>
      </c>
      <c r="JT121" s="4" t="s">
        <v>2</v>
      </c>
      <c r="JU121" s="4" t="s">
        <v>2</v>
      </c>
      <c r="JV121" s="4" t="s">
        <v>2</v>
      </c>
      <c r="JW121" s="4" t="s">
        <v>2</v>
      </c>
      <c r="JX121" s="4" t="s">
        <v>2</v>
      </c>
      <c r="JY121" s="4" t="s">
        <v>2</v>
      </c>
      <c r="JZ121" s="4" t="s">
        <v>2</v>
      </c>
      <c r="KA121" s="4" t="s">
        <v>2</v>
      </c>
      <c r="KB121" s="4" t="s">
        <v>2</v>
      </c>
      <c r="KC121" s="4" t="s">
        <v>2</v>
      </c>
      <c r="KD121" s="4"/>
      <c r="KE121" s="4" t="s">
        <v>2</v>
      </c>
      <c r="KF121" s="4" t="s">
        <v>120</v>
      </c>
      <c r="KG121" s="4" t="s">
        <v>2</v>
      </c>
      <c r="KH121" s="4" t="s">
        <v>2</v>
      </c>
      <c r="KI121" s="4" t="s">
        <v>2</v>
      </c>
      <c r="KJ121" s="4" t="s">
        <v>2</v>
      </c>
      <c r="KK121" s="4" t="s">
        <v>2</v>
      </c>
      <c r="KL121" s="4" t="s">
        <v>2</v>
      </c>
      <c r="KM121" s="4" t="s">
        <v>2</v>
      </c>
      <c r="KN121" s="4" t="s">
        <v>2</v>
      </c>
      <c r="KO121" s="4" t="s">
        <v>2</v>
      </c>
      <c r="KP121" s="4" t="s">
        <v>2</v>
      </c>
      <c r="KQ121" s="4" t="s">
        <v>2</v>
      </c>
      <c r="KR121" s="4" t="s">
        <v>2</v>
      </c>
      <c r="KS121" s="4" t="s">
        <v>2</v>
      </c>
      <c r="KT121" s="4"/>
      <c r="KU121" s="4" t="s">
        <v>2</v>
      </c>
      <c r="KV121" s="4" t="s">
        <v>120</v>
      </c>
      <c r="KW121" s="4" t="s">
        <v>2</v>
      </c>
      <c r="KX121" s="4" t="s">
        <v>2</v>
      </c>
      <c r="KY121" s="4" t="s">
        <v>2</v>
      </c>
      <c r="KZ121" s="4" t="s">
        <v>2</v>
      </c>
      <c r="LA121" s="4" t="s">
        <v>2</v>
      </c>
      <c r="LB121" s="4" t="s">
        <v>2</v>
      </c>
      <c r="LC121" s="4" t="s">
        <v>2</v>
      </c>
      <c r="LD121" s="4" t="s">
        <v>2</v>
      </c>
      <c r="LE121" s="4" t="s">
        <v>2</v>
      </c>
      <c r="LF121" s="4" t="s">
        <v>2</v>
      </c>
      <c r="LG121" s="4" t="s">
        <v>2</v>
      </c>
      <c r="LH121" s="4" t="s">
        <v>2</v>
      </c>
      <c r="LI121" s="4" t="s">
        <v>2</v>
      </c>
      <c r="LJ121" s="4"/>
      <c r="LK121" s="4" t="s">
        <v>2</v>
      </c>
      <c r="LL121" s="4" t="s">
        <v>120</v>
      </c>
      <c r="LM121" s="4" t="s">
        <v>2</v>
      </c>
      <c r="LN121" s="4" t="s">
        <v>2</v>
      </c>
      <c r="LO121" s="4" t="s">
        <v>2</v>
      </c>
      <c r="LP121" s="4" t="s">
        <v>2</v>
      </c>
      <c r="LQ121" s="4" t="s">
        <v>2</v>
      </c>
      <c r="LR121" s="4" t="s">
        <v>2</v>
      </c>
      <c r="LS121" s="4" t="s">
        <v>2</v>
      </c>
      <c r="LT121" s="4" t="s">
        <v>2</v>
      </c>
      <c r="LU121" s="4" t="s">
        <v>2</v>
      </c>
      <c r="LV121" s="4" t="s">
        <v>2</v>
      </c>
      <c r="LW121" s="4" t="s">
        <v>2</v>
      </c>
      <c r="LX121" s="4" t="s">
        <v>2</v>
      </c>
      <c r="LY121" s="4" t="s">
        <v>2</v>
      </c>
      <c r="LZ121" s="4"/>
      <c r="MA121" s="4" t="s">
        <v>2</v>
      </c>
      <c r="MB121" s="4" t="s">
        <v>120</v>
      </c>
      <c r="MC121" s="4" t="s">
        <v>2</v>
      </c>
      <c r="MD121" s="4" t="s">
        <v>2</v>
      </c>
      <c r="ME121" s="4" t="s">
        <v>2</v>
      </c>
      <c r="MF121" s="4" t="s">
        <v>2</v>
      </c>
      <c r="MG121" s="4" t="s">
        <v>2</v>
      </c>
      <c r="MH121" s="4" t="s">
        <v>2</v>
      </c>
      <c r="MI121" s="4" t="s">
        <v>2</v>
      </c>
      <c r="MJ121" s="4" t="s">
        <v>2</v>
      </c>
      <c r="MK121" s="4" t="s">
        <v>2</v>
      </c>
      <c r="ML121" s="4" t="s">
        <v>2</v>
      </c>
      <c r="MM121" s="4" t="s">
        <v>2</v>
      </c>
      <c r="MN121" s="4" t="s">
        <v>2</v>
      </c>
      <c r="MO121" s="4" t="s">
        <v>2</v>
      </c>
      <c r="MP121" s="4"/>
      <c r="MQ121" s="4" t="s">
        <v>2</v>
      </c>
      <c r="MR121" s="4" t="s">
        <v>120</v>
      </c>
      <c r="MS121" s="4" t="s">
        <v>2</v>
      </c>
      <c r="MT121" s="4" t="s">
        <v>2</v>
      </c>
      <c r="MU121" s="4" t="s">
        <v>2</v>
      </c>
      <c r="MV121" s="4" t="s">
        <v>2</v>
      </c>
      <c r="MW121" s="4" t="s">
        <v>2</v>
      </c>
      <c r="MX121" s="4" t="s">
        <v>2</v>
      </c>
      <c r="MY121" s="4" t="s">
        <v>2</v>
      </c>
      <c r="MZ121" s="4" t="s">
        <v>2</v>
      </c>
      <c r="NA121" s="4" t="s">
        <v>2</v>
      </c>
      <c r="NB121" s="4" t="s">
        <v>2</v>
      </c>
      <c r="NC121" s="4" t="s">
        <v>2</v>
      </c>
      <c r="ND121" s="4" t="s">
        <v>2</v>
      </c>
      <c r="NE121" s="4" t="s">
        <v>2</v>
      </c>
      <c r="NF121" s="4"/>
      <c r="NG121" s="4" t="s">
        <v>2</v>
      </c>
      <c r="NH121" s="4" t="s">
        <v>120</v>
      </c>
      <c r="NI121" s="4" t="s">
        <v>2</v>
      </c>
      <c r="NJ121" s="4" t="s">
        <v>2</v>
      </c>
      <c r="NK121" s="4" t="s">
        <v>2</v>
      </c>
      <c r="NL121" s="4" t="s">
        <v>2</v>
      </c>
      <c r="NM121" s="4" t="s">
        <v>2</v>
      </c>
      <c r="NN121" s="4" t="s">
        <v>2</v>
      </c>
      <c r="NO121" s="4" t="s">
        <v>2</v>
      </c>
      <c r="NP121" s="4" t="s">
        <v>2</v>
      </c>
      <c r="NQ121" s="4" t="s">
        <v>2</v>
      </c>
      <c r="NR121" s="4" t="s">
        <v>2</v>
      </c>
      <c r="NS121" s="4" t="s">
        <v>2</v>
      </c>
      <c r="NT121" s="4" t="s">
        <v>2</v>
      </c>
      <c r="NU121" s="4" t="s">
        <v>2</v>
      </c>
    </row>
    <row r="122" spans="2:385" x14ac:dyDescent="0.2">
      <c r="B122">
        <f t="shared" si="49"/>
        <v>112</v>
      </c>
      <c r="C122" s="4">
        <v>6261</v>
      </c>
      <c r="D122" s="4" t="s">
        <v>121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/>
      <c r="S122" s="4">
        <v>6261</v>
      </c>
      <c r="T122" s="4" t="s">
        <v>121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/>
      <c r="AI122" s="4">
        <v>6261</v>
      </c>
      <c r="AJ122" s="4" t="s">
        <v>121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/>
      <c r="AY122" s="4">
        <v>6261</v>
      </c>
      <c r="AZ122" s="4" t="s">
        <v>121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/>
      <c r="BO122" s="4">
        <v>6261</v>
      </c>
      <c r="BP122" s="4" t="s">
        <v>121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/>
      <c r="CE122" s="4">
        <v>6261</v>
      </c>
      <c r="CF122" s="4" t="s">
        <v>121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/>
      <c r="CU122" s="4">
        <v>6261</v>
      </c>
      <c r="CV122" s="4" t="s">
        <v>121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/>
      <c r="DK122" s="4">
        <v>6261</v>
      </c>
      <c r="DL122" s="4" t="s">
        <v>121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/>
      <c r="EA122" s="4">
        <v>6261</v>
      </c>
      <c r="EB122" s="4" t="s">
        <v>121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/>
      <c r="EQ122" s="4">
        <v>6261</v>
      </c>
      <c r="ER122" s="4" t="s">
        <v>121</v>
      </c>
      <c r="ES122" s="4">
        <v>0</v>
      </c>
      <c r="ET122" s="4">
        <v>0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/>
      <c r="FG122" s="4">
        <v>6261</v>
      </c>
      <c r="FH122" s="4" t="s">
        <v>121</v>
      </c>
      <c r="FI122" s="4">
        <v>0</v>
      </c>
      <c r="FJ122" s="4">
        <v>0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/>
      <c r="FW122" s="4">
        <v>6261</v>
      </c>
      <c r="FX122" s="4" t="s">
        <v>121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>
        <v>0</v>
      </c>
      <c r="GH122" s="4">
        <v>0</v>
      </c>
      <c r="GI122" s="4">
        <v>0</v>
      </c>
      <c r="GJ122" s="4">
        <v>0</v>
      </c>
      <c r="GK122" s="4">
        <v>0</v>
      </c>
      <c r="GL122" s="4"/>
      <c r="GM122" s="4">
        <v>6261</v>
      </c>
      <c r="GN122" s="4" t="s">
        <v>121</v>
      </c>
      <c r="GO122" s="4">
        <v>0</v>
      </c>
      <c r="GP122" s="4">
        <v>0</v>
      </c>
      <c r="GQ122" s="4">
        <v>0</v>
      </c>
      <c r="GR122" s="4">
        <v>0</v>
      </c>
      <c r="GS122" s="4">
        <v>0</v>
      </c>
      <c r="GT122" s="4">
        <v>0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  <c r="GZ122" s="4">
        <v>0</v>
      </c>
      <c r="HA122" s="4">
        <v>0</v>
      </c>
      <c r="HB122" s="4"/>
      <c r="HC122" s="4">
        <v>6261</v>
      </c>
      <c r="HD122" s="4" t="s">
        <v>121</v>
      </c>
      <c r="HE122" s="4">
        <v>0</v>
      </c>
      <c r="HF122" s="4">
        <v>0</v>
      </c>
      <c r="HG122" s="4">
        <v>0</v>
      </c>
      <c r="HH122" s="4">
        <v>0</v>
      </c>
      <c r="HI122" s="4">
        <v>0</v>
      </c>
      <c r="HJ122" s="4">
        <v>0</v>
      </c>
      <c r="HK122" s="4">
        <v>0</v>
      </c>
      <c r="HL122" s="4">
        <v>0</v>
      </c>
      <c r="HM122" s="4">
        <v>0</v>
      </c>
      <c r="HN122" s="4">
        <v>0</v>
      </c>
      <c r="HO122" s="4">
        <v>0</v>
      </c>
      <c r="HP122" s="4">
        <v>0</v>
      </c>
      <c r="HQ122" s="4">
        <v>0</v>
      </c>
      <c r="HR122" s="4"/>
      <c r="HS122" s="4">
        <v>6261</v>
      </c>
      <c r="HT122" s="4" t="s">
        <v>121</v>
      </c>
      <c r="HU122" s="4">
        <v>0</v>
      </c>
      <c r="HV122" s="4">
        <v>0</v>
      </c>
      <c r="HW122" s="4">
        <v>0</v>
      </c>
      <c r="HX122" s="4">
        <v>0</v>
      </c>
      <c r="HY122" s="4">
        <v>0</v>
      </c>
      <c r="HZ122" s="4">
        <v>0</v>
      </c>
      <c r="IA122" s="4">
        <v>0</v>
      </c>
      <c r="IB122" s="4">
        <v>0</v>
      </c>
      <c r="IC122" s="4">
        <v>0</v>
      </c>
      <c r="ID122" s="4">
        <v>0</v>
      </c>
      <c r="IE122" s="4">
        <v>0</v>
      </c>
      <c r="IF122" s="4">
        <v>0</v>
      </c>
      <c r="IG122" s="4">
        <v>0</v>
      </c>
      <c r="IH122" s="4"/>
      <c r="II122" s="4">
        <v>6261</v>
      </c>
      <c r="IJ122" s="4" t="s">
        <v>121</v>
      </c>
      <c r="IK122" s="4">
        <v>0</v>
      </c>
      <c r="IL122" s="4">
        <v>0</v>
      </c>
      <c r="IM122" s="4">
        <v>0</v>
      </c>
      <c r="IN122" s="4">
        <v>0</v>
      </c>
      <c r="IO122" s="4">
        <v>0</v>
      </c>
      <c r="IP122" s="4">
        <v>0</v>
      </c>
      <c r="IQ122" s="4">
        <v>0</v>
      </c>
      <c r="IR122" s="4">
        <v>0</v>
      </c>
      <c r="IS122" s="4">
        <v>0</v>
      </c>
      <c r="IT122" s="4">
        <v>0</v>
      </c>
      <c r="IU122" s="4">
        <v>0</v>
      </c>
      <c r="IV122" s="4">
        <v>0</v>
      </c>
      <c r="IW122" s="4">
        <v>0</v>
      </c>
      <c r="IX122" s="4"/>
      <c r="IY122" s="4">
        <v>6261</v>
      </c>
      <c r="IZ122" s="4" t="s">
        <v>121</v>
      </c>
      <c r="JA122" s="4">
        <v>0</v>
      </c>
      <c r="JB122" s="4">
        <v>0</v>
      </c>
      <c r="JC122" s="4">
        <v>0</v>
      </c>
      <c r="JD122" s="4">
        <v>0</v>
      </c>
      <c r="JE122" s="4">
        <v>0</v>
      </c>
      <c r="JF122" s="4">
        <v>0</v>
      </c>
      <c r="JG122" s="4">
        <v>0</v>
      </c>
      <c r="JH122" s="4">
        <v>0</v>
      </c>
      <c r="JI122" s="4">
        <v>0</v>
      </c>
      <c r="JJ122" s="4">
        <v>0</v>
      </c>
      <c r="JK122" s="4">
        <v>0</v>
      </c>
      <c r="JL122" s="4">
        <v>0</v>
      </c>
      <c r="JM122" s="4">
        <v>0</v>
      </c>
      <c r="JN122" s="4"/>
      <c r="JO122" s="4">
        <v>6261</v>
      </c>
      <c r="JP122" s="4" t="s">
        <v>121</v>
      </c>
      <c r="JQ122" s="4">
        <v>0</v>
      </c>
      <c r="JR122" s="4">
        <v>0</v>
      </c>
      <c r="JS122" s="4">
        <v>0</v>
      </c>
      <c r="JT122" s="4">
        <v>0</v>
      </c>
      <c r="JU122" s="4">
        <v>0</v>
      </c>
      <c r="JV122" s="4">
        <v>0</v>
      </c>
      <c r="JW122" s="4">
        <v>0</v>
      </c>
      <c r="JX122" s="4">
        <v>0</v>
      </c>
      <c r="JY122" s="4">
        <v>0</v>
      </c>
      <c r="JZ122" s="4">
        <v>0</v>
      </c>
      <c r="KA122" s="4">
        <v>0</v>
      </c>
      <c r="KB122" s="4">
        <v>0</v>
      </c>
      <c r="KC122" s="4">
        <v>0</v>
      </c>
      <c r="KD122" s="4"/>
      <c r="KE122" s="4">
        <v>6261</v>
      </c>
      <c r="KF122" s="4" t="s">
        <v>121</v>
      </c>
      <c r="KG122" s="4">
        <v>0</v>
      </c>
      <c r="KH122" s="4">
        <v>0</v>
      </c>
      <c r="KI122" s="4">
        <v>0</v>
      </c>
      <c r="KJ122" s="4">
        <v>0</v>
      </c>
      <c r="KK122" s="4">
        <v>0</v>
      </c>
      <c r="KL122" s="4">
        <v>0</v>
      </c>
      <c r="KM122" s="4">
        <v>0</v>
      </c>
      <c r="KN122" s="4">
        <v>0</v>
      </c>
      <c r="KO122" s="4">
        <v>0</v>
      </c>
      <c r="KP122" s="4">
        <v>0</v>
      </c>
      <c r="KQ122" s="4">
        <v>0</v>
      </c>
      <c r="KR122" s="4">
        <v>0</v>
      </c>
      <c r="KS122" s="4">
        <v>0</v>
      </c>
      <c r="KT122" s="4"/>
      <c r="KU122" s="4">
        <v>6261</v>
      </c>
      <c r="KV122" s="4" t="s">
        <v>121</v>
      </c>
      <c r="KW122" s="4">
        <v>0</v>
      </c>
      <c r="KX122" s="4">
        <v>0</v>
      </c>
      <c r="KY122" s="4">
        <v>0</v>
      </c>
      <c r="KZ122" s="4">
        <v>0</v>
      </c>
      <c r="LA122" s="4">
        <v>0</v>
      </c>
      <c r="LB122" s="4">
        <v>0</v>
      </c>
      <c r="LC122" s="4">
        <v>0</v>
      </c>
      <c r="LD122" s="4">
        <v>0</v>
      </c>
      <c r="LE122" s="4">
        <v>0</v>
      </c>
      <c r="LF122" s="4">
        <v>0</v>
      </c>
      <c r="LG122" s="4">
        <v>0</v>
      </c>
      <c r="LH122" s="4">
        <v>0</v>
      </c>
      <c r="LI122" s="4">
        <v>0</v>
      </c>
      <c r="LJ122" s="4"/>
      <c r="LK122" s="4">
        <v>6261</v>
      </c>
      <c r="LL122" s="4" t="s">
        <v>121</v>
      </c>
      <c r="LM122" s="4">
        <v>0</v>
      </c>
      <c r="LN122" s="4">
        <v>0</v>
      </c>
      <c r="LO122" s="4">
        <v>0</v>
      </c>
      <c r="LP122" s="4">
        <v>0</v>
      </c>
      <c r="LQ122" s="4">
        <v>0</v>
      </c>
      <c r="LR122" s="4">
        <v>0</v>
      </c>
      <c r="LS122" s="4">
        <v>0</v>
      </c>
      <c r="LT122" s="4">
        <v>0</v>
      </c>
      <c r="LU122" s="4">
        <v>0</v>
      </c>
      <c r="LV122" s="4">
        <v>0</v>
      </c>
      <c r="LW122" s="4">
        <v>0</v>
      </c>
      <c r="LX122" s="4">
        <v>0</v>
      </c>
      <c r="LY122" s="4">
        <v>0</v>
      </c>
      <c r="LZ122" s="4"/>
      <c r="MA122" s="4">
        <v>6261</v>
      </c>
      <c r="MB122" s="4" t="s">
        <v>121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/>
      <c r="MQ122" s="4">
        <v>6261</v>
      </c>
      <c r="MR122" s="4" t="s">
        <v>121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  <c r="ND122" s="4">
        <v>0</v>
      </c>
      <c r="NE122" s="4">
        <v>0</v>
      </c>
      <c r="NF122" s="4"/>
      <c r="NG122" s="4">
        <v>6261</v>
      </c>
      <c r="NH122" s="4" t="s">
        <v>121</v>
      </c>
      <c r="NI122" s="4">
        <v>0</v>
      </c>
      <c r="NJ122" s="4">
        <v>0</v>
      </c>
      <c r="NK122" s="4">
        <v>0</v>
      </c>
      <c r="NL122" s="4">
        <v>0</v>
      </c>
      <c r="NM122" s="4">
        <v>0</v>
      </c>
      <c r="NN122" s="4">
        <v>0</v>
      </c>
      <c r="NO122" s="4">
        <v>0</v>
      </c>
      <c r="NP122" s="4">
        <v>0</v>
      </c>
      <c r="NQ122" s="4">
        <v>0</v>
      </c>
      <c r="NR122" s="4">
        <v>0</v>
      </c>
      <c r="NS122" s="4">
        <v>0</v>
      </c>
      <c r="NT122" s="4">
        <v>0</v>
      </c>
      <c r="NU122" s="4">
        <v>0</v>
      </c>
    </row>
    <row r="123" spans="2:385" x14ac:dyDescent="0.2">
      <c r="B123">
        <f t="shared" si="49"/>
        <v>113</v>
      </c>
      <c r="C123" s="4" t="s">
        <v>2</v>
      </c>
      <c r="D123" s="4" t="s">
        <v>122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/>
      <c r="S123" s="4" t="s">
        <v>2</v>
      </c>
      <c r="T123" s="4" t="s">
        <v>122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/>
      <c r="AI123" s="4" t="s">
        <v>2</v>
      </c>
      <c r="AJ123" s="4" t="s">
        <v>122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/>
      <c r="AY123" s="4" t="s">
        <v>2</v>
      </c>
      <c r="AZ123" s="4" t="s">
        <v>122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/>
      <c r="BO123" s="4" t="s">
        <v>2</v>
      </c>
      <c r="BP123" s="4" t="s">
        <v>122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/>
      <c r="CE123" s="4" t="s">
        <v>2</v>
      </c>
      <c r="CF123" s="4" t="s">
        <v>122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/>
      <c r="CU123" s="4" t="s">
        <v>2</v>
      </c>
      <c r="CV123" s="4" t="s">
        <v>122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/>
      <c r="DK123" s="4" t="s">
        <v>2</v>
      </c>
      <c r="DL123" s="4" t="s">
        <v>122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/>
      <c r="EA123" s="4" t="s">
        <v>2</v>
      </c>
      <c r="EB123" s="4" t="s">
        <v>122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/>
      <c r="EQ123" s="4" t="s">
        <v>2</v>
      </c>
      <c r="ER123" s="4" t="s">
        <v>122</v>
      </c>
      <c r="ES123" s="4">
        <v>0</v>
      </c>
      <c r="ET123" s="4">
        <v>0</v>
      </c>
      <c r="EU123" s="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4">
        <v>0</v>
      </c>
      <c r="FD123" s="4">
        <v>0</v>
      </c>
      <c r="FE123" s="4">
        <v>0</v>
      </c>
      <c r="FF123" s="4"/>
      <c r="FG123" s="4" t="s">
        <v>2</v>
      </c>
      <c r="FH123" s="4" t="s">
        <v>122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/>
      <c r="FW123" s="4" t="s">
        <v>2</v>
      </c>
      <c r="FX123" s="4" t="s">
        <v>122</v>
      </c>
      <c r="FY123" s="4">
        <v>0</v>
      </c>
      <c r="FZ123" s="4">
        <v>0</v>
      </c>
      <c r="GA123" s="4">
        <v>0</v>
      </c>
      <c r="GB123" s="4">
        <v>0</v>
      </c>
      <c r="GC123" s="4">
        <v>0</v>
      </c>
      <c r="GD123" s="4">
        <v>0</v>
      </c>
      <c r="GE123" s="4">
        <v>0</v>
      </c>
      <c r="GF123" s="4">
        <v>0</v>
      </c>
      <c r="GG123" s="4">
        <v>0</v>
      </c>
      <c r="GH123" s="4">
        <v>0</v>
      </c>
      <c r="GI123" s="4">
        <v>0</v>
      </c>
      <c r="GJ123" s="4">
        <v>0</v>
      </c>
      <c r="GK123" s="4">
        <v>0</v>
      </c>
      <c r="GL123" s="4"/>
      <c r="GM123" s="4" t="s">
        <v>2</v>
      </c>
      <c r="GN123" s="4" t="s">
        <v>122</v>
      </c>
      <c r="GO123" s="4">
        <v>0</v>
      </c>
      <c r="GP123" s="4">
        <v>0</v>
      </c>
      <c r="GQ123" s="4">
        <v>0</v>
      </c>
      <c r="GR123" s="4">
        <v>0</v>
      </c>
      <c r="GS123" s="4">
        <v>0</v>
      </c>
      <c r="GT123" s="4">
        <v>0</v>
      </c>
      <c r="GU123" s="4">
        <v>0</v>
      </c>
      <c r="GV123" s="4">
        <v>0</v>
      </c>
      <c r="GW123" s="4">
        <v>0</v>
      </c>
      <c r="GX123" s="4">
        <v>0</v>
      </c>
      <c r="GY123" s="4">
        <v>0</v>
      </c>
      <c r="GZ123" s="4">
        <v>0</v>
      </c>
      <c r="HA123" s="4">
        <v>0</v>
      </c>
      <c r="HB123" s="4"/>
      <c r="HC123" s="4" t="s">
        <v>2</v>
      </c>
      <c r="HD123" s="4" t="s">
        <v>122</v>
      </c>
      <c r="HE123" s="4">
        <v>0</v>
      </c>
      <c r="HF123" s="4">
        <v>0</v>
      </c>
      <c r="HG123" s="4">
        <v>0</v>
      </c>
      <c r="HH123" s="4">
        <v>0</v>
      </c>
      <c r="HI123" s="4">
        <v>0</v>
      </c>
      <c r="HJ123" s="4">
        <v>0</v>
      </c>
      <c r="HK123" s="4">
        <v>0</v>
      </c>
      <c r="HL123" s="4">
        <v>0</v>
      </c>
      <c r="HM123" s="4">
        <v>0</v>
      </c>
      <c r="HN123" s="4">
        <v>0</v>
      </c>
      <c r="HO123" s="4">
        <v>0</v>
      </c>
      <c r="HP123" s="4">
        <v>0</v>
      </c>
      <c r="HQ123" s="4">
        <v>0</v>
      </c>
      <c r="HR123" s="4"/>
      <c r="HS123" s="4" t="s">
        <v>2</v>
      </c>
      <c r="HT123" s="4" t="s">
        <v>122</v>
      </c>
      <c r="HU123" s="4">
        <v>0</v>
      </c>
      <c r="HV123" s="4">
        <v>0</v>
      </c>
      <c r="HW123" s="4">
        <v>0</v>
      </c>
      <c r="HX123" s="4">
        <v>0</v>
      </c>
      <c r="HY123" s="4">
        <v>0</v>
      </c>
      <c r="HZ123" s="4">
        <v>0</v>
      </c>
      <c r="IA123" s="4">
        <v>0</v>
      </c>
      <c r="IB123" s="4">
        <v>0</v>
      </c>
      <c r="IC123" s="4">
        <v>0</v>
      </c>
      <c r="ID123" s="4">
        <v>0</v>
      </c>
      <c r="IE123" s="4">
        <v>0</v>
      </c>
      <c r="IF123" s="4">
        <v>0</v>
      </c>
      <c r="IG123" s="4">
        <v>0</v>
      </c>
      <c r="IH123" s="4"/>
      <c r="II123" s="4" t="s">
        <v>2</v>
      </c>
      <c r="IJ123" s="4" t="s">
        <v>122</v>
      </c>
      <c r="IK123" s="4">
        <v>0</v>
      </c>
      <c r="IL123" s="4">
        <v>0</v>
      </c>
      <c r="IM123" s="4">
        <v>0</v>
      </c>
      <c r="IN123" s="4">
        <v>0</v>
      </c>
      <c r="IO123" s="4">
        <v>0</v>
      </c>
      <c r="IP123" s="4">
        <v>0</v>
      </c>
      <c r="IQ123" s="4">
        <v>0</v>
      </c>
      <c r="IR123" s="4">
        <v>0</v>
      </c>
      <c r="IS123" s="4">
        <v>0</v>
      </c>
      <c r="IT123" s="4">
        <v>0</v>
      </c>
      <c r="IU123" s="4">
        <v>0</v>
      </c>
      <c r="IV123" s="4">
        <v>0</v>
      </c>
      <c r="IW123" s="4">
        <v>0</v>
      </c>
      <c r="IX123" s="4"/>
      <c r="IY123" s="4" t="s">
        <v>2</v>
      </c>
      <c r="IZ123" s="4" t="s">
        <v>122</v>
      </c>
      <c r="JA123" s="4">
        <v>0</v>
      </c>
      <c r="JB123" s="4">
        <v>0</v>
      </c>
      <c r="JC123" s="4">
        <v>0</v>
      </c>
      <c r="JD123" s="4">
        <v>0</v>
      </c>
      <c r="JE123" s="4">
        <v>0</v>
      </c>
      <c r="JF123" s="4">
        <v>0</v>
      </c>
      <c r="JG123" s="4">
        <v>0</v>
      </c>
      <c r="JH123" s="4">
        <v>0</v>
      </c>
      <c r="JI123" s="4">
        <v>0</v>
      </c>
      <c r="JJ123" s="4">
        <v>0</v>
      </c>
      <c r="JK123" s="4">
        <v>0</v>
      </c>
      <c r="JL123" s="4">
        <v>0</v>
      </c>
      <c r="JM123" s="4">
        <v>0</v>
      </c>
      <c r="JN123" s="4"/>
      <c r="JO123" s="4" t="s">
        <v>2</v>
      </c>
      <c r="JP123" s="4" t="s">
        <v>122</v>
      </c>
      <c r="JQ123" s="4">
        <v>0</v>
      </c>
      <c r="JR123" s="4">
        <v>0</v>
      </c>
      <c r="JS123" s="4">
        <v>0</v>
      </c>
      <c r="JT123" s="4">
        <v>0</v>
      </c>
      <c r="JU123" s="4">
        <v>0</v>
      </c>
      <c r="JV123" s="4">
        <v>0</v>
      </c>
      <c r="JW123" s="4">
        <v>0</v>
      </c>
      <c r="JX123" s="4">
        <v>0</v>
      </c>
      <c r="JY123" s="4">
        <v>0</v>
      </c>
      <c r="JZ123" s="4">
        <v>0</v>
      </c>
      <c r="KA123" s="4">
        <v>0</v>
      </c>
      <c r="KB123" s="4">
        <v>0</v>
      </c>
      <c r="KC123" s="4">
        <v>0</v>
      </c>
      <c r="KD123" s="4"/>
      <c r="KE123" s="4" t="s">
        <v>2</v>
      </c>
      <c r="KF123" s="4" t="s">
        <v>122</v>
      </c>
      <c r="KG123" s="4">
        <v>0</v>
      </c>
      <c r="KH123" s="4">
        <v>0</v>
      </c>
      <c r="KI123" s="4">
        <v>0</v>
      </c>
      <c r="KJ123" s="4">
        <v>0</v>
      </c>
      <c r="KK123" s="4">
        <v>0</v>
      </c>
      <c r="KL123" s="4">
        <v>0</v>
      </c>
      <c r="KM123" s="4">
        <v>0</v>
      </c>
      <c r="KN123" s="4">
        <v>0</v>
      </c>
      <c r="KO123" s="4">
        <v>0</v>
      </c>
      <c r="KP123" s="4">
        <v>0</v>
      </c>
      <c r="KQ123" s="4">
        <v>0</v>
      </c>
      <c r="KR123" s="4">
        <v>0</v>
      </c>
      <c r="KS123" s="4">
        <v>0</v>
      </c>
      <c r="KT123" s="4"/>
      <c r="KU123" s="4" t="s">
        <v>2</v>
      </c>
      <c r="KV123" s="4" t="s">
        <v>122</v>
      </c>
      <c r="KW123" s="4">
        <v>0</v>
      </c>
      <c r="KX123" s="4">
        <v>0</v>
      </c>
      <c r="KY123" s="4">
        <v>0</v>
      </c>
      <c r="KZ123" s="4">
        <v>0</v>
      </c>
      <c r="LA123" s="4">
        <v>0</v>
      </c>
      <c r="LB123" s="4">
        <v>0</v>
      </c>
      <c r="LC123" s="4">
        <v>0</v>
      </c>
      <c r="LD123" s="4">
        <v>0</v>
      </c>
      <c r="LE123" s="4">
        <v>0</v>
      </c>
      <c r="LF123" s="4">
        <v>0</v>
      </c>
      <c r="LG123" s="4">
        <v>0</v>
      </c>
      <c r="LH123" s="4">
        <v>0</v>
      </c>
      <c r="LI123" s="4">
        <v>0</v>
      </c>
      <c r="LJ123" s="4"/>
      <c r="LK123" s="4" t="s">
        <v>2</v>
      </c>
      <c r="LL123" s="4" t="s">
        <v>122</v>
      </c>
      <c r="LM123" s="4">
        <v>0</v>
      </c>
      <c r="LN123" s="4">
        <v>0</v>
      </c>
      <c r="LO123" s="4">
        <v>0</v>
      </c>
      <c r="LP123" s="4">
        <v>0</v>
      </c>
      <c r="LQ123" s="4">
        <v>0</v>
      </c>
      <c r="LR123" s="4">
        <v>0</v>
      </c>
      <c r="LS123" s="4">
        <v>0</v>
      </c>
      <c r="LT123" s="4">
        <v>0</v>
      </c>
      <c r="LU123" s="4">
        <v>0</v>
      </c>
      <c r="LV123" s="4">
        <v>0</v>
      </c>
      <c r="LW123" s="4">
        <v>0</v>
      </c>
      <c r="LX123" s="4">
        <v>0</v>
      </c>
      <c r="LY123" s="4">
        <v>0</v>
      </c>
      <c r="LZ123" s="4"/>
      <c r="MA123" s="4" t="s">
        <v>2</v>
      </c>
      <c r="MB123" s="4" t="s">
        <v>122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/>
      <c r="MQ123" s="4" t="s">
        <v>2</v>
      </c>
      <c r="MR123" s="4" t="s">
        <v>122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  <c r="ND123" s="4">
        <v>0</v>
      </c>
      <c r="NE123" s="4">
        <v>0</v>
      </c>
      <c r="NF123" s="4"/>
      <c r="NG123" s="4" t="s">
        <v>2</v>
      </c>
      <c r="NH123" s="4" t="s">
        <v>122</v>
      </c>
      <c r="NI123" s="4">
        <v>0</v>
      </c>
      <c r="NJ123" s="4">
        <v>0</v>
      </c>
      <c r="NK123" s="4">
        <v>0</v>
      </c>
      <c r="NL123" s="4">
        <v>0</v>
      </c>
      <c r="NM123" s="4">
        <v>0</v>
      </c>
      <c r="NN123" s="4">
        <v>0</v>
      </c>
      <c r="NO123" s="4">
        <v>0</v>
      </c>
      <c r="NP123" s="4">
        <v>0</v>
      </c>
      <c r="NQ123" s="4">
        <v>0</v>
      </c>
      <c r="NR123" s="4">
        <v>0</v>
      </c>
      <c r="NS123" s="4">
        <v>0</v>
      </c>
      <c r="NT123" s="4">
        <v>0</v>
      </c>
      <c r="NU123" s="4">
        <v>0</v>
      </c>
    </row>
    <row r="124" spans="2:385" x14ac:dyDescent="0.2">
      <c r="B124">
        <f t="shared" si="49"/>
        <v>114</v>
      </c>
      <c r="C124" s="4" t="s">
        <v>2</v>
      </c>
      <c r="D124" s="4" t="s">
        <v>123</v>
      </c>
      <c r="E124" s="4" t="s">
        <v>2</v>
      </c>
      <c r="F124" s="4" t="s">
        <v>2</v>
      </c>
      <c r="G124" s="4" t="s">
        <v>2</v>
      </c>
      <c r="H124" s="4" t="s">
        <v>2</v>
      </c>
      <c r="I124" s="4" t="s">
        <v>2</v>
      </c>
      <c r="J124" s="4" t="s">
        <v>2</v>
      </c>
      <c r="K124" s="4" t="s">
        <v>2</v>
      </c>
      <c r="L124" s="4" t="s">
        <v>2</v>
      </c>
      <c r="M124" s="4" t="s">
        <v>2</v>
      </c>
      <c r="N124" s="4" t="s">
        <v>2</v>
      </c>
      <c r="O124" s="4" t="s">
        <v>2</v>
      </c>
      <c r="P124" s="4" t="s">
        <v>2</v>
      </c>
      <c r="Q124" s="4" t="s">
        <v>2</v>
      </c>
      <c r="R124" s="4"/>
      <c r="S124" s="4" t="s">
        <v>2</v>
      </c>
      <c r="T124" s="4" t="s">
        <v>123</v>
      </c>
      <c r="U124" s="4" t="s">
        <v>2</v>
      </c>
      <c r="V124" s="4" t="s">
        <v>2</v>
      </c>
      <c r="W124" s="4" t="s">
        <v>2</v>
      </c>
      <c r="X124" s="4" t="s">
        <v>2</v>
      </c>
      <c r="Y124" s="4" t="s">
        <v>2</v>
      </c>
      <c r="Z124" s="4" t="s">
        <v>2</v>
      </c>
      <c r="AA124" s="4" t="s">
        <v>2</v>
      </c>
      <c r="AB124" s="4" t="s">
        <v>2</v>
      </c>
      <c r="AC124" s="4" t="s">
        <v>2</v>
      </c>
      <c r="AD124" s="4" t="s">
        <v>2</v>
      </c>
      <c r="AE124" s="4" t="s">
        <v>2</v>
      </c>
      <c r="AF124" s="4" t="s">
        <v>2</v>
      </c>
      <c r="AG124" s="4" t="s">
        <v>2</v>
      </c>
      <c r="AH124" s="4"/>
      <c r="AI124" s="4" t="s">
        <v>2</v>
      </c>
      <c r="AJ124" s="4" t="s">
        <v>123</v>
      </c>
      <c r="AK124" s="4" t="s">
        <v>2</v>
      </c>
      <c r="AL124" s="4" t="s">
        <v>2</v>
      </c>
      <c r="AM124" s="4" t="s">
        <v>2</v>
      </c>
      <c r="AN124" s="4" t="s">
        <v>2</v>
      </c>
      <c r="AO124" s="4" t="s">
        <v>2</v>
      </c>
      <c r="AP124" s="4" t="s">
        <v>2</v>
      </c>
      <c r="AQ124" s="4" t="s">
        <v>2</v>
      </c>
      <c r="AR124" s="4" t="s">
        <v>2</v>
      </c>
      <c r="AS124" s="4" t="s">
        <v>2</v>
      </c>
      <c r="AT124" s="4" t="s">
        <v>2</v>
      </c>
      <c r="AU124" s="4" t="s">
        <v>2</v>
      </c>
      <c r="AV124" s="4" t="s">
        <v>2</v>
      </c>
      <c r="AW124" s="4" t="s">
        <v>2</v>
      </c>
      <c r="AX124" s="4"/>
      <c r="AY124" s="4" t="s">
        <v>2</v>
      </c>
      <c r="AZ124" s="4" t="s">
        <v>123</v>
      </c>
      <c r="BA124" s="4" t="s">
        <v>2</v>
      </c>
      <c r="BB124" s="4" t="s">
        <v>2</v>
      </c>
      <c r="BC124" s="4" t="s">
        <v>2</v>
      </c>
      <c r="BD124" s="4" t="s">
        <v>2</v>
      </c>
      <c r="BE124" s="4" t="s">
        <v>2</v>
      </c>
      <c r="BF124" s="4" t="s">
        <v>2</v>
      </c>
      <c r="BG124" s="4" t="s">
        <v>2</v>
      </c>
      <c r="BH124" s="4" t="s">
        <v>2</v>
      </c>
      <c r="BI124" s="4" t="s">
        <v>2</v>
      </c>
      <c r="BJ124" s="4" t="s">
        <v>2</v>
      </c>
      <c r="BK124" s="4" t="s">
        <v>2</v>
      </c>
      <c r="BL124" s="4" t="s">
        <v>2</v>
      </c>
      <c r="BM124" s="4" t="s">
        <v>2</v>
      </c>
      <c r="BN124" s="4"/>
      <c r="BO124" s="4" t="s">
        <v>2</v>
      </c>
      <c r="BP124" s="4" t="s">
        <v>123</v>
      </c>
      <c r="BQ124" s="4" t="s">
        <v>2</v>
      </c>
      <c r="BR124" s="4" t="s">
        <v>2</v>
      </c>
      <c r="BS124" s="4" t="s">
        <v>2</v>
      </c>
      <c r="BT124" s="4" t="s">
        <v>2</v>
      </c>
      <c r="BU124" s="4" t="s">
        <v>2</v>
      </c>
      <c r="BV124" s="4" t="s">
        <v>2</v>
      </c>
      <c r="BW124" s="4" t="s">
        <v>2</v>
      </c>
      <c r="BX124" s="4" t="s">
        <v>2</v>
      </c>
      <c r="BY124" s="4" t="s">
        <v>2</v>
      </c>
      <c r="BZ124" s="4" t="s">
        <v>2</v>
      </c>
      <c r="CA124" s="4" t="s">
        <v>2</v>
      </c>
      <c r="CB124" s="4" t="s">
        <v>2</v>
      </c>
      <c r="CC124" s="4" t="s">
        <v>2</v>
      </c>
      <c r="CD124" s="4"/>
      <c r="CE124" s="4" t="s">
        <v>2</v>
      </c>
      <c r="CF124" s="4" t="s">
        <v>123</v>
      </c>
      <c r="CG124" s="4" t="s">
        <v>2</v>
      </c>
      <c r="CH124" s="4" t="s">
        <v>2</v>
      </c>
      <c r="CI124" s="4" t="s">
        <v>2</v>
      </c>
      <c r="CJ124" s="4" t="s">
        <v>2</v>
      </c>
      <c r="CK124" s="4" t="s">
        <v>2</v>
      </c>
      <c r="CL124" s="4" t="s">
        <v>2</v>
      </c>
      <c r="CM124" s="4" t="s">
        <v>2</v>
      </c>
      <c r="CN124" s="4" t="s">
        <v>2</v>
      </c>
      <c r="CO124" s="4" t="s">
        <v>2</v>
      </c>
      <c r="CP124" s="4" t="s">
        <v>2</v>
      </c>
      <c r="CQ124" s="4" t="s">
        <v>2</v>
      </c>
      <c r="CR124" s="4" t="s">
        <v>2</v>
      </c>
      <c r="CS124" s="4" t="s">
        <v>2</v>
      </c>
      <c r="CT124" s="4"/>
      <c r="CU124" s="4" t="s">
        <v>2</v>
      </c>
      <c r="CV124" s="4" t="s">
        <v>123</v>
      </c>
      <c r="CW124" s="4" t="s">
        <v>2</v>
      </c>
      <c r="CX124" s="4" t="s">
        <v>2</v>
      </c>
      <c r="CY124" s="4" t="s">
        <v>2</v>
      </c>
      <c r="CZ124" s="4" t="s">
        <v>2</v>
      </c>
      <c r="DA124" s="4" t="s">
        <v>2</v>
      </c>
      <c r="DB124" s="4" t="s">
        <v>2</v>
      </c>
      <c r="DC124" s="4" t="s">
        <v>2</v>
      </c>
      <c r="DD124" s="4" t="s">
        <v>2</v>
      </c>
      <c r="DE124" s="4" t="s">
        <v>2</v>
      </c>
      <c r="DF124" s="4" t="s">
        <v>2</v>
      </c>
      <c r="DG124" s="4" t="s">
        <v>2</v>
      </c>
      <c r="DH124" s="4" t="s">
        <v>2</v>
      </c>
      <c r="DI124" s="4" t="s">
        <v>2</v>
      </c>
      <c r="DJ124" s="4"/>
      <c r="DK124" s="4" t="s">
        <v>2</v>
      </c>
      <c r="DL124" s="4" t="s">
        <v>123</v>
      </c>
      <c r="DM124" s="4" t="s">
        <v>2</v>
      </c>
      <c r="DN124" s="4" t="s">
        <v>2</v>
      </c>
      <c r="DO124" s="4" t="s">
        <v>2</v>
      </c>
      <c r="DP124" s="4" t="s">
        <v>2</v>
      </c>
      <c r="DQ124" s="4" t="s">
        <v>2</v>
      </c>
      <c r="DR124" s="4" t="s">
        <v>2</v>
      </c>
      <c r="DS124" s="4" t="s">
        <v>2</v>
      </c>
      <c r="DT124" s="4" t="s">
        <v>2</v>
      </c>
      <c r="DU124" s="4" t="s">
        <v>2</v>
      </c>
      <c r="DV124" s="4" t="s">
        <v>2</v>
      </c>
      <c r="DW124" s="4" t="s">
        <v>2</v>
      </c>
      <c r="DX124" s="4" t="s">
        <v>2</v>
      </c>
      <c r="DY124" s="4" t="s">
        <v>2</v>
      </c>
      <c r="DZ124" s="4"/>
      <c r="EA124" s="4" t="s">
        <v>2</v>
      </c>
      <c r="EB124" s="4" t="s">
        <v>123</v>
      </c>
      <c r="EC124" s="4" t="s">
        <v>2</v>
      </c>
      <c r="ED124" s="4" t="s">
        <v>2</v>
      </c>
      <c r="EE124" s="4" t="s">
        <v>2</v>
      </c>
      <c r="EF124" s="4" t="s">
        <v>2</v>
      </c>
      <c r="EG124" s="4" t="s">
        <v>2</v>
      </c>
      <c r="EH124" s="4" t="s">
        <v>2</v>
      </c>
      <c r="EI124" s="4" t="s">
        <v>2</v>
      </c>
      <c r="EJ124" s="4" t="s">
        <v>2</v>
      </c>
      <c r="EK124" s="4" t="s">
        <v>2</v>
      </c>
      <c r="EL124" s="4" t="s">
        <v>2</v>
      </c>
      <c r="EM124" s="4" t="s">
        <v>2</v>
      </c>
      <c r="EN124" s="4" t="s">
        <v>2</v>
      </c>
      <c r="EO124" s="4" t="s">
        <v>2</v>
      </c>
      <c r="EP124" s="4"/>
      <c r="EQ124" s="4" t="s">
        <v>2</v>
      </c>
      <c r="ER124" s="4" t="s">
        <v>123</v>
      </c>
      <c r="ES124" s="4" t="s">
        <v>2</v>
      </c>
      <c r="ET124" s="4" t="s">
        <v>2</v>
      </c>
      <c r="EU124" s="4" t="s">
        <v>2</v>
      </c>
      <c r="EV124" s="4" t="s">
        <v>2</v>
      </c>
      <c r="EW124" s="4" t="s">
        <v>2</v>
      </c>
      <c r="EX124" s="4" t="s">
        <v>2</v>
      </c>
      <c r="EY124" s="4" t="s">
        <v>2</v>
      </c>
      <c r="EZ124" s="4" t="s">
        <v>2</v>
      </c>
      <c r="FA124" s="4" t="s">
        <v>2</v>
      </c>
      <c r="FB124" s="4" t="s">
        <v>2</v>
      </c>
      <c r="FC124" s="4" t="s">
        <v>2</v>
      </c>
      <c r="FD124" s="4" t="s">
        <v>2</v>
      </c>
      <c r="FE124" s="4" t="s">
        <v>2</v>
      </c>
      <c r="FF124" s="4"/>
      <c r="FG124" s="4" t="s">
        <v>2</v>
      </c>
      <c r="FH124" s="4" t="s">
        <v>123</v>
      </c>
      <c r="FI124" s="4" t="s">
        <v>2</v>
      </c>
      <c r="FJ124" s="4" t="s">
        <v>2</v>
      </c>
      <c r="FK124" s="4" t="s">
        <v>2</v>
      </c>
      <c r="FL124" s="4" t="s">
        <v>2</v>
      </c>
      <c r="FM124" s="4" t="s">
        <v>2</v>
      </c>
      <c r="FN124" s="4" t="s">
        <v>2</v>
      </c>
      <c r="FO124" s="4" t="s">
        <v>2</v>
      </c>
      <c r="FP124" s="4" t="s">
        <v>2</v>
      </c>
      <c r="FQ124" s="4" t="s">
        <v>2</v>
      </c>
      <c r="FR124" s="4" t="s">
        <v>2</v>
      </c>
      <c r="FS124" s="4" t="s">
        <v>2</v>
      </c>
      <c r="FT124" s="4" t="s">
        <v>2</v>
      </c>
      <c r="FU124" s="4" t="s">
        <v>2</v>
      </c>
      <c r="FV124" s="4"/>
      <c r="FW124" s="4" t="s">
        <v>2</v>
      </c>
      <c r="FX124" s="4" t="s">
        <v>123</v>
      </c>
      <c r="FY124" s="4" t="s">
        <v>2</v>
      </c>
      <c r="FZ124" s="4" t="s">
        <v>2</v>
      </c>
      <c r="GA124" s="4" t="s">
        <v>2</v>
      </c>
      <c r="GB124" s="4" t="s">
        <v>2</v>
      </c>
      <c r="GC124" s="4" t="s">
        <v>2</v>
      </c>
      <c r="GD124" s="4" t="s">
        <v>2</v>
      </c>
      <c r="GE124" s="4" t="s">
        <v>2</v>
      </c>
      <c r="GF124" s="4" t="s">
        <v>2</v>
      </c>
      <c r="GG124" s="4" t="s">
        <v>2</v>
      </c>
      <c r="GH124" s="4" t="s">
        <v>2</v>
      </c>
      <c r="GI124" s="4" t="s">
        <v>2</v>
      </c>
      <c r="GJ124" s="4" t="s">
        <v>2</v>
      </c>
      <c r="GK124" s="4" t="s">
        <v>2</v>
      </c>
      <c r="GL124" s="4"/>
      <c r="GM124" s="4" t="s">
        <v>2</v>
      </c>
      <c r="GN124" s="4" t="s">
        <v>123</v>
      </c>
      <c r="GO124" s="4" t="s">
        <v>2</v>
      </c>
      <c r="GP124" s="4" t="s">
        <v>2</v>
      </c>
      <c r="GQ124" s="4" t="s">
        <v>2</v>
      </c>
      <c r="GR124" s="4" t="s">
        <v>2</v>
      </c>
      <c r="GS124" s="4" t="s">
        <v>2</v>
      </c>
      <c r="GT124" s="4" t="s">
        <v>2</v>
      </c>
      <c r="GU124" s="4" t="s">
        <v>2</v>
      </c>
      <c r="GV124" s="4" t="s">
        <v>2</v>
      </c>
      <c r="GW124" s="4" t="s">
        <v>2</v>
      </c>
      <c r="GX124" s="4" t="s">
        <v>2</v>
      </c>
      <c r="GY124" s="4" t="s">
        <v>2</v>
      </c>
      <c r="GZ124" s="4" t="s">
        <v>2</v>
      </c>
      <c r="HA124" s="4" t="s">
        <v>2</v>
      </c>
      <c r="HB124" s="4"/>
      <c r="HC124" s="4" t="s">
        <v>2</v>
      </c>
      <c r="HD124" s="4" t="s">
        <v>123</v>
      </c>
      <c r="HE124" s="4" t="s">
        <v>2</v>
      </c>
      <c r="HF124" s="4" t="s">
        <v>2</v>
      </c>
      <c r="HG124" s="4" t="s">
        <v>2</v>
      </c>
      <c r="HH124" s="4" t="s">
        <v>2</v>
      </c>
      <c r="HI124" s="4" t="s">
        <v>2</v>
      </c>
      <c r="HJ124" s="4" t="s">
        <v>2</v>
      </c>
      <c r="HK124" s="4" t="s">
        <v>2</v>
      </c>
      <c r="HL124" s="4" t="s">
        <v>2</v>
      </c>
      <c r="HM124" s="4" t="s">
        <v>2</v>
      </c>
      <c r="HN124" s="4" t="s">
        <v>2</v>
      </c>
      <c r="HO124" s="4" t="s">
        <v>2</v>
      </c>
      <c r="HP124" s="4" t="s">
        <v>2</v>
      </c>
      <c r="HQ124" s="4" t="s">
        <v>2</v>
      </c>
      <c r="HR124" s="4"/>
      <c r="HS124" s="4" t="s">
        <v>2</v>
      </c>
      <c r="HT124" s="4" t="s">
        <v>123</v>
      </c>
      <c r="HU124" s="4" t="s">
        <v>2</v>
      </c>
      <c r="HV124" s="4" t="s">
        <v>2</v>
      </c>
      <c r="HW124" s="4" t="s">
        <v>2</v>
      </c>
      <c r="HX124" s="4" t="s">
        <v>2</v>
      </c>
      <c r="HY124" s="4" t="s">
        <v>2</v>
      </c>
      <c r="HZ124" s="4" t="s">
        <v>2</v>
      </c>
      <c r="IA124" s="4" t="s">
        <v>2</v>
      </c>
      <c r="IB124" s="4" t="s">
        <v>2</v>
      </c>
      <c r="IC124" s="4" t="s">
        <v>2</v>
      </c>
      <c r="ID124" s="4" t="s">
        <v>2</v>
      </c>
      <c r="IE124" s="4" t="s">
        <v>2</v>
      </c>
      <c r="IF124" s="4" t="s">
        <v>2</v>
      </c>
      <c r="IG124" s="4" t="s">
        <v>2</v>
      </c>
      <c r="IH124" s="4"/>
      <c r="II124" s="4" t="s">
        <v>2</v>
      </c>
      <c r="IJ124" s="4" t="s">
        <v>123</v>
      </c>
      <c r="IK124" s="4" t="s">
        <v>2</v>
      </c>
      <c r="IL124" s="4" t="s">
        <v>2</v>
      </c>
      <c r="IM124" s="4" t="s">
        <v>2</v>
      </c>
      <c r="IN124" s="4" t="s">
        <v>2</v>
      </c>
      <c r="IO124" s="4" t="s">
        <v>2</v>
      </c>
      <c r="IP124" s="4" t="s">
        <v>2</v>
      </c>
      <c r="IQ124" s="4" t="s">
        <v>2</v>
      </c>
      <c r="IR124" s="4" t="s">
        <v>2</v>
      </c>
      <c r="IS124" s="4" t="s">
        <v>2</v>
      </c>
      <c r="IT124" s="4" t="s">
        <v>2</v>
      </c>
      <c r="IU124" s="4" t="s">
        <v>2</v>
      </c>
      <c r="IV124" s="4" t="s">
        <v>2</v>
      </c>
      <c r="IW124" s="4" t="s">
        <v>2</v>
      </c>
      <c r="IX124" s="4"/>
      <c r="IY124" s="4" t="s">
        <v>2</v>
      </c>
      <c r="IZ124" s="4" t="s">
        <v>123</v>
      </c>
      <c r="JA124" s="4" t="s">
        <v>2</v>
      </c>
      <c r="JB124" s="4" t="s">
        <v>2</v>
      </c>
      <c r="JC124" s="4" t="s">
        <v>2</v>
      </c>
      <c r="JD124" s="4" t="s">
        <v>2</v>
      </c>
      <c r="JE124" s="4" t="s">
        <v>2</v>
      </c>
      <c r="JF124" s="4" t="s">
        <v>2</v>
      </c>
      <c r="JG124" s="4" t="s">
        <v>2</v>
      </c>
      <c r="JH124" s="4" t="s">
        <v>2</v>
      </c>
      <c r="JI124" s="4" t="s">
        <v>2</v>
      </c>
      <c r="JJ124" s="4" t="s">
        <v>2</v>
      </c>
      <c r="JK124" s="4" t="s">
        <v>2</v>
      </c>
      <c r="JL124" s="4" t="s">
        <v>2</v>
      </c>
      <c r="JM124" s="4" t="s">
        <v>2</v>
      </c>
      <c r="JN124" s="4"/>
      <c r="JO124" s="4" t="s">
        <v>2</v>
      </c>
      <c r="JP124" s="4" t="s">
        <v>123</v>
      </c>
      <c r="JQ124" s="4" t="s">
        <v>2</v>
      </c>
      <c r="JR124" s="4" t="s">
        <v>2</v>
      </c>
      <c r="JS124" s="4" t="s">
        <v>2</v>
      </c>
      <c r="JT124" s="4" t="s">
        <v>2</v>
      </c>
      <c r="JU124" s="4" t="s">
        <v>2</v>
      </c>
      <c r="JV124" s="4" t="s">
        <v>2</v>
      </c>
      <c r="JW124" s="4" t="s">
        <v>2</v>
      </c>
      <c r="JX124" s="4" t="s">
        <v>2</v>
      </c>
      <c r="JY124" s="4" t="s">
        <v>2</v>
      </c>
      <c r="JZ124" s="4" t="s">
        <v>2</v>
      </c>
      <c r="KA124" s="4" t="s">
        <v>2</v>
      </c>
      <c r="KB124" s="4" t="s">
        <v>2</v>
      </c>
      <c r="KC124" s="4" t="s">
        <v>2</v>
      </c>
      <c r="KD124" s="4"/>
      <c r="KE124" s="4" t="s">
        <v>2</v>
      </c>
      <c r="KF124" s="4" t="s">
        <v>123</v>
      </c>
      <c r="KG124" s="4" t="s">
        <v>2</v>
      </c>
      <c r="KH124" s="4" t="s">
        <v>2</v>
      </c>
      <c r="KI124" s="4" t="s">
        <v>2</v>
      </c>
      <c r="KJ124" s="4" t="s">
        <v>2</v>
      </c>
      <c r="KK124" s="4" t="s">
        <v>2</v>
      </c>
      <c r="KL124" s="4" t="s">
        <v>2</v>
      </c>
      <c r="KM124" s="4" t="s">
        <v>2</v>
      </c>
      <c r="KN124" s="4" t="s">
        <v>2</v>
      </c>
      <c r="KO124" s="4" t="s">
        <v>2</v>
      </c>
      <c r="KP124" s="4" t="s">
        <v>2</v>
      </c>
      <c r="KQ124" s="4" t="s">
        <v>2</v>
      </c>
      <c r="KR124" s="4" t="s">
        <v>2</v>
      </c>
      <c r="KS124" s="4" t="s">
        <v>2</v>
      </c>
      <c r="KT124" s="4"/>
      <c r="KU124" s="4" t="s">
        <v>2</v>
      </c>
      <c r="KV124" s="4" t="s">
        <v>123</v>
      </c>
      <c r="KW124" s="4" t="s">
        <v>2</v>
      </c>
      <c r="KX124" s="4" t="s">
        <v>2</v>
      </c>
      <c r="KY124" s="4" t="s">
        <v>2</v>
      </c>
      <c r="KZ124" s="4" t="s">
        <v>2</v>
      </c>
      <c r="LA124" s="4" t="s">
        <v>2</v>
      </c>
      <c r="LB124" s="4" t="s">
        <v>2</v>
      </c>
      <c r="LC124" s="4" t="s">
        <v>2</v>
      </c>
      <c r="LD124" s="4" t="s">
        <v>2</v>
      </c>
      <c r="LE124" s="4" t="s">
        <v>2</v>
      </c>
      <c r="LF124" s="4" t="s">
        <v>2</v>
      </c>
      <c r="LG124" s="4" t="s">
        <v>2</v>
      </c>
      <c r="LH124" s="4" t="s">
        <v>2</v>
      </c>
      <c r="LI124" s="4" t="s">
        <v>2</v>
      </c>
      <c r="LJ124" s="4"/>
      <c r="LK124" s="4" t="s">
        <v>2</v>
      </c>
      <c r="LL124" s="4" t="s">
        <v>123</v>
      </c>
      <c r="LM124" s="4" t="s">
        <v>2</v>
      </c>
      <c r="LN124" s="4" t="s">
        <v>2</v>
      </c>
      <c r="LO124" s="4" t="s">
        <v>2</v>
      </c>
      <c r="LP124" s="4" t="s">
        <v>2</v>
      </c>
      <c r="LQ124" s="4" t="s">
        <v>2</v>
      </c>
      <c r="LR124" s="4" t="s">
        <v>2</v>
      </c>
      <c r="LS124" s="4" t="s">
        <v>2</v>
      </c>
      <c r="LT124" s="4" t="s">
        <v>2</v>
      </c>
      <c r="LU124" s="4" t="s">
        <v>2</v>
      </c>
      <c r="LV124" s="4" t="s">
        <v>2</v>
      </c>
      <c r="LW124" s="4" t="s">
        <v>2</v>
      </c>
      <c r="LX124" s="4" t="s">
        <v>2</v>
      </c>
      <c r="LY124" s="4" t="s">
        <v>2</v>
      </c>
      <c r="LZ124" s="4"/>
      <c r="MA124" s="4" t="s">
        <v>2</v>
      </c>
      <c r="MB124" s="4" t="s">
        <v>123</v>
      </c>
      <c r="MC124" s="4" t="s">
        <v>2</v>
      </c>
      <c r="MD124" s="4" t="s">
        <v>2</v>
      </c>
      <c r="ME124" s="4" t="s">
        <v>2</v>
      </c>
      <c r="MF124" s="4" t="s">
        <v>2</v>
      </c>
      <c r="MG124" s="4" t="s">
        <v>2</v>
      </c>
      <c r="MH124" s="4" t="s">
        <v>2</v>
      </c>
      <c r="MI124" s="4" t="s">
        <v>2</v>
      </c>
      <c r="MJ124" s="4" t="s">
        <v>2</v>
      </c>
      <c r="MK124" s="4" t="s">
        <v>2</v>
      </c>
      <c r="ML124" s="4" t="s">
        <v>2</v>
      </c>
      <c r="MM124" s="4" t="s">
        <v>2</v>
      </c>
      <c r="MN124" s="4" t="s">
        <v>2</v>
      </c>
      <c r="MO124" s="4" t="s">
        <v>2</v>
      </c>
      <c r="MP124" s="4"/>
      <c r="MQ124" s="4" t="s">
        <v>2</v>
      </c>
      <c r="MR124" s="4" t="s">
        <v>123</v>
      </c>
      <c r="MS124" s="4" t="s">
        <v>2</v>
      </c>
      <c r="MT124" s="4" t="s">
        <v>2</v>
      </c>
      <c r="MU124" s="4" t="s">
        <v>2</v>
      </c>
      <c r="MV124" s="4" t="s">
        <v>2</v>
      </c>
      <c r="MW124" s="4" t="s">
        <v>2</v>
      </c>
      <c r="MX124" s="4" t="s">
        <v>2</v>
      </c>
      <c r="MY124" s="4" t="s">
        <v>2</v>
      </c>
      <c r="MZ124" s="4" t="s">
        <v>2</v>
      </c>
      <c r="NA124" s="4" t="s">
        <v>2</v>
      </c>
      <c r="NB124" s="4" t="s">
        <v>2</v>
      </c>
      <c r="NC124" s="4" t="s">
        <v>2</v>
      </c>
      <c r="ND124" s="4" t="s">
        <v>2</v>
      </c>
      <c r="NE124" s="4" t="s">
        <v>2</v>
      </c>
      <c r="NF124" s="4"/>
      <c r="NG124" s="4" t="s">
        <v>2</v>
      </c>
      <c r="NH124" s="4" t="s">
        <v>123</v>
      </c>
      <c r="NI124" s="4" t="s">
        <v>2</v>
      </c>
      <c r="NJ124" s="4" t="s">
        <v>2</v>
      </c>
      <c r="NK124" s="4" t="s">
        <v>2</v>
      </c>
      <c r="NL124" s="4" t="s">
        <v>2</v>
      </c>
      <c r="NM124" s="4" t="s">
        <v>2</v>
      </c>
      <c r="NN124" s="4" t="s">
        <v>2</v>
      </c>
      <c r="NO124" s="4" t="s">
        <v>2</v>
      </c>
      <c r="NP124" s="4" t="s">
        <v>2</v>
      </c>
      <c r="NQ124" s="4" t="s">
        <v>2</v>
      </c>
      <c r="NR124" s="4" t="s">
        <v>2</v>
      </c>
      <c r="NS124" s="4" t="s">
        <v>2</v>
      </c>
      <c r="NT124" s="4" t="s">
        <v>2</v>
      </c>
      <c r="NU124" s="4" t="s">
        <v>2</v>
      </c>
    </row>
    <row r="125" spans="2:385" x14ac:dyDescent="0.2">
      <c r="B125">
        <f t="shared" si="49"/>
        <v>115</v>
      </c>
      <c r="C125" s="4">
        <v>6310</v>
      </c>
      <c r="D125" s="4" t="s">
        <v>124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/>
      <c r="S125" s="4">
        <v>6310</v>
      </c>
      <c r="T125" s="4" t="s">
        <v>124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/>
      <c r="AI125" s="4">
        <v>6310</v>
      </c>
      <c r="AJ125" s="4" t="s">
        <v>124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/>
      <c r="AY125" s="4">
        <v>6310</v>
      </c>
      <c r="AZ125" s="4" t="s">
        <v>124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/>
      <c r="BO125" s="4">
        <v>6310</v>
      </c>
      <c r="BP125" s="4" t="s">
        <v>124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/>
      <c r="CE125" s="4">
        <v>6310</v>
      </c>
      <c r="CF125" s="4" t="s">
        <v>124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/>
      <c r="CU125" s="4">
        <v>6310</v>
      </c>
      <c r="CV125" s="4" t="s">
        <v>124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/>
      <c r="DK125" s="4">
        <v>6310</v>
      </c>
      <c r="DL125" s="4" t="s">
        <v>124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/>
      <c r="EA125" s="4">
        <v>6310</v>
      </c>
      <c r="EB125" s="4" t="s">
        <v>124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/>
      <c r="EQ125" s="4">
        <v>6310</v>
      </c>
      <c r="ER125" s="4" t="s">
        <v>124</v>
      </c>
      <c r="ES125" s="4">
        <v>0</v>
      </c>
      <c r="ET125" s="4">
        <v>0</v>
      </c>
      <c r="EU125" s="4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0</v>
      </c>
      <c r="FF125" s="4"/>
      <c r="FG125" s="4">
        <v>6310</v>
      </c>
      <c r="FH125" s="4" t="s">
        <v>124</v>
      </c>
      <c r="FI125" s="4">
        <v>0</v>
      </c>
      <c r="FJ125" s="4">
        <v>0</v>
      </c>
      <c r="FK125" s="4">
        <v>0</v>
      </c>
      <c r="FL125" s="4">
        <v>0</v>
      </c>
      <c r="FM125" s="4">
        <v>0</v>
      </c>
      <c r="FN125" s="4">
        <v>0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>
        <v>0</v>
      </c>
      <c r="FU125" s="4">
        <v>0</v>
      </c>
      <c r="FV125" s="4"/>
      <c r="FW125" s="4">
        <v>6310</v>
      </c>
      <c r="FX125" s="4" t="s">
        <v>124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 s="4">
        <v>0</v>
      </c>
      <c r="GE125" s="4">
        <v>0</v>
      </c>
      <c r="GF125" s="4">
        <v>0</v>
      </c>
      <c r="GG125" s="4">
        <v>0</v>
      </c>
      <c r="GH125" s="4">
        <v>0</v>
      </c>
      <c r="GI125" s="4">
        <v>0</v>
      </c>
      <c r="GJ125" s="4">
        <v>0</v>
      </c>
      <c r="GK125" s="4">
        <v>0</v>
      </c>
      <c r="GL125" s="4"/>
      <c r="GM125" s="4">
        <v>6310</v>
      </c>
      <c r="GN125" s="4" t="s">
        <v>124</v>
      </c>
      <c r="GO125" s="4">
        <v>0</v>
      </c>
      <c r="GP125" s="4">
        <v>0</v>
      </c>
      <c r="GQ125" s="4">
        <v>0</v>
      </c>
      <c r="GR125" s="4">
        <v>0</v>
      </c>
      <c r="GS125" s="4">
        <v>0</v>
      </c>
      <c r="GT125" s="4">
        <v>0</v>
      </c>
      <c r="GU125" s="4">
        <v>0</v>
      </c>
      <c r="GV125" s="4">
        <v>0</v>
      </c>
      <c r="GW125" s="4">
        <v>0</v>
      </c>
      <c r="GX125" s="4">
        <v>0</v>
      </c>
      <c r="GY125" s="4">
        <v>0</v>
      </c>
      <c r="GZ125" s="4">
        <v>0</v>
      </c>
      <c r="HA125" s="4">
        <v>0</v>
      </c>
      <c r="HB125" s="4"/>
      <c r="HC125" s="4">
        <v>6310</v>
      </c>
      <c r="HD125" s="4" t="s">
        <v>124</v>
      </c>
      <c r="HE125" s="4">
        <v>0</v>
      </c>
      <c r="HF125" s="4">
        <v>0</v>
      </c>
      <c r="HG125" s="4">
        <v>0</v>
      </c>
      <c r="HH125" s="4">
        <v>0</v>
      </c>
      <c r="HI125" s="4">
        <v>0</v>
      </c>
      <c r="HJ125" s="4">
        <v>0</v>
      </c>
      <c r="HK125" s="4">
        <v>0</v>
      </c>
      <c r="HL125" s="4">
        <v>0</v>
      </c>
      <c r="HM125" s="4">
        <v>0</v>
      </c>
      <c r="HN125" s="4">
        <v>0</v>
      </c>
      <c r="HO125" s="4">
        <v>0</v>
      </c>
      <c r="HP125" s="4">
        <v>0</v>
      </c>
      <c r="HQ125" s="4">
        <v>0</v>
      </c>
      <c r="HR125" s="4"/>
      <c r="HS125" s="4">
        <v>6310</v>
      </c>
      <c r="HT125" s="4" t="s">
        <v>124</v>
      </c>
      <c r="HU125" s="4">
        <v>0</v>
      </c>
      <c r="HV125" s="4">
        <v>0</v>
      </c>
      <c r="HW125" s="4">
        <v>0</v>
      </c>
      <c r="HX125" s="4">
        <v>0</v>
      </c>
      <c r="HY125" s="4">
        <v>0</v>
      </c>
      <c r="HZ125" s="4">
        <v>0</v>
      </c>
      <c r="IA125" s="4">
        <v>0</v>
      </c>
      <c r="IB125" s="4">
        <v>0</v>
      </c>
      <c r="IC125" s="4">
        <v>0</v>
      </c>
      <c r="ID125" s="4">
        <v>0</v>
      </c>
      <c r="IE125" s="4">
        <v>0</v>
      </c>
      <c r="IF125" s="4">
        <v>0</v>
      </c>
      <c r="IG125" s="4">
        <v>0</v>
      </c>
      <c r="IH125" s="4"/>
      <c r="II125" s="4">
        <v>6310</v>
      </c>
      <c r="IJ125" s="4" t="s">
        <v>124</v>
      </c>
      <c r="IK125" s="4">
        <v>0</v>
      </c>
      <c r="IL125" s="4">
        <v>0</v>
      </c>
      <c r="IM125" s="4">
        <v>0</v>
      </c>
      <c r="IN125" s="4">
        <v>0</v>
      </c>
      <c r="IO125" s="4">
        <v>0</v>
      </c>
      <c r="IP125" s="4">
        <v>0</v>
      </c>
      <c r="IQ125" s="4">
        <v>0</v>
      </c>
      <c r="IR125" s="4">
        <v>0</v>
      </c>
      <c r="IS125" s="4">
        <v>0</v>
      </c>
      <c r="IT125" s="4">
        <v>0</v>
      </c>
      <c r="IU125" s="4">
        <v>0</v>
      </c>
      <c r="IV125" s="4">
        <v>0</v>
      </c>
      <c r="IW125" s="4">
        <v>0</v>
      </c>
      <c r="IX125" s="4"/>
      <c r="IY125" s="4">
        <v>6310</v>
      </c>
      <c r="IZ125" s="4" t="s">
        <v>124</v>
      </c>
      <c r="JA125" s="4">
        <v>0</v>
      </c>
      <c r="JB125" s="4">
        <v>0</v>
      </c>
      <c r="JC125" s="4">
        <v>0</v>
      </c>
      <c r="JD125" s="4">
        <v>0</v>
      </c>
      <c r="JE125" s="4">
        <v>0</v>
      </c>
      <c r="JF125" s="4">
        <v>0</v>
      </c>
      <c r="JG125" s="4">
        <v>0</v>
      </c>
      <c r="JH125" s="4">
        <v>0</v>
      </c>
      <c r="JI125" s="4">
        <v>0</v>
      </c>
      <c r="JJ125" s="4">
        <v>0</v>
      </c>
      <c r="JK125" s="4">
        <v>0</v>
      </c>
      <c r="JL125" s="4">
        <v>0</v>
      </c>
      <c r="JM125" s="4">
        <v>0</v>
      </c>
      <c r="JN125" s="4"/>
      <c r="JO125" s="4">
        <v>6310</v>
      </c>
      <c r="JP125" s="4" t="s">
        <v>124</v>
      </c>
      <c r="JQ125" s="4">
        <v>0</v>
      </c>
      <c r="JR125" s="4">
        <v>0</v>
      </c>
      <c r="JS125" s="4">
        <v>0</v>
      </c>
      <c r="JT125" s="4">
        <v>0</v>
      </c>
      <c r="JU125" s="4">
        <v>0</v>
      </c>
      <c r="JV125" s="4">
        <v>0</v>
      </c>
      <c r="JW125" s="4">
        <v>0</v>
      </c>
      <c r="JX125" s="4">
        <v>0</v>
      </c>
      <c r="JY125" s="4">
        <v>0</v>
      </c>
      <c r="JZ125" s="4">
        <v>0</v>
      </c>
      <c r="KA125" s="4">
        <v>0</v>
      </c>
      <c r="KB125" s="4">
        <v>0</v>
      </c>
      <c r="KC125" s="4">
        <v>0</v>
      </c>
      <c r="KD125" s="4"/>
      <c r="KE125" s="4">
        <v>6310</v>
      </c>
      <c r="KF125" s="4" t="s">
        <v>124</v>
      </c>
      <c r="KG125" s="4">
        <v>0</v>
      </c>
      <c r="KH125" s="4">
        <v>0</v>
      </c>
      <c r="KI125" s="4">
        <v>0</v>
      </c>
      <c r="KJ125" s="4">
        <v>0</v>
      </c>
      <c r="KK125" s="4">
        <v>0</v>
      </c>
      <c r="KL125" s="4">
        <v>0</v>
      </c>
      <c r="KM125" s="4">
        <v>0</v>
      </c>
      <c r="KN125" s="4">
        <v>0</v>
      </c>
      <c r="KO125" s="4">
        <v>0</v>
      </c>
      <c r="KP125" s="4">
        <v>0</v>
      </c>
      <c r="KQ125" s="4">
        <v>0</v>
      </c>
      <c r="KR125" s="4">
        <v>0</v>
      </c>
      <c r="KS125" s="4">
        <v>0</v>
      </c>
      <c r="KT125" s="4"/>
      <c r="KU125" s="4">
        <v>6310</v>
      </c>
      <c r="KV125" s="4" t="s">
        <v>124</v>
      </c>
      <c r="KW125" s="4">
        <v>0</v>
      </c>
      <c r="KX125" s="4">
        <v>0</v>
      </c>
      <c r="KY125" s="4">
        <v>0</v>
      </c>
      <c r="KZ125" s="4">
        <v>0</v>
      </c>
      <c r="LA125" s="4">
        <v>0</v>
      </c>
      <c r="LB125" s="4">
        <v>0</v>
      </c>
      <c r="LC125" s="4">
        <v>0</v>
      </c>
      <c r="LD125" s="4">
        <v>0</v>
      </c>
      <c r="LE125" s="4">
        <v>0</v>
      </c>
      <c r="LF125" s="4">
        <v>0</v>
      </c>
      <c r="LG125" s="4">
        <v>0</v>
      </c>
      <c r="LH125" s="4">
        <v>0</v>
      </c>
      <c r="LI125" s="4">
        <v>0</v>
      </c>
      <c r="LJ125" s="4"/>
      <c r="LK125" s="4">
        <v>6310</v>
      </c>
      <c r="LL125" s="4" t="s">
        <v>124</v>
      </c>
      <c r="LM125" s="4">
        <v>0</v>
      </c>
      <c r="LN125" s="4">
        <v>0</v>
      </c>
      <c r="LO125" s="4">
        <v>0</v>
      </c>
      <c r="LP125" s="4">
        <v>0</v>
      </c>
      <c r="LQ125" s="4">
        <v>0</v>
      </c>
      <c r="LR125" s="4">
        <v>0</v>
      </c>
      <c r="LS125" s="4">
        <v>0</v>
      </c>
      <c r="LT125" s="4">
        <v>0</v>
      </c>
      <c r="LU125" s="4">
        <v>0</v>
      </c>
      <c r="LV125" s="4">
        <v>0</v>
      </c>
      <c r="LW125" s="4">
        <v>0</v>
      </c>
      <c r="LX125" s="4">
        <v>0</v>
      </c>
      <c r="LY125" s="4">
        <v>0</v>
      </c>
      <c r="LZ125" s="4"/>
      <c r="MA125" s="4">
        <v>6310</v>
      </c>
      <c r="MB125" s="4" t="s">
        <v>124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/>
      <c r="MQ125" s="4">
        <v>6310</v>
      </c>
      <c r="MR125" s="4" t="s">
        <v>124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  <c r="ND125" s="4">
        <v>0</v>
      </c>
      <c r="NE125" s="4">
        <v>0</v>
      </c>
      <c r="NF125" s="4"/>
      <c r="NG125" s="4">
        <v>6310</v>
      </c>
      <c r="NH125" s="4" t="s">
        <v>124</v>
      </c>
      <c r="NI125" s="4">
        <v>0</v>
      </c>
      <c r="NJ125" s="4">
        <v>0</v>
      </c>
      <c r="NK125" s="4">
        <v>0</v>
      </c>
      <c r="NL125" s="4">
        <v>0</v>
      </c>
      <c r="NM125" s="4">
        <v>0</v>
      </c>
      <c r="NN125" s="4">
        <v>0</v>
      </c>
      <c r="NO125" s="4">
        <v>0</v>
      </c>
      <c r="NP125" s="4">
        <v>0</v>
      </c>
      <c r="NQ125" s="4">
        <v>0</v>
      </c>
      <c r="NR125" s="4">
        <v>0</v>
      </c>
      <c r="NS125" s="4">
        <v>0</v>
      </c>
      <c r="NT125" s="4">
        <v>0</v>
      </c>
      <c r="NU125" s="4">
        <v>0</v>
      </c>
    </row>
    <row r="126" spans="2:385" x14ac:dyDescent="0.2">
      <c r="B126">
        <f t="shared" si="49"/>
        <v>116</v>
      </c>
      <c r="C126" s="4">
        <v>6320</v>
      </c>
      <c r="D126" s="4" t="s">
        <v>125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/>
      <c r="S126" s="4">
        <v>6320</v>
      </c>
      <c r="T126" s="4" t="s">
        <v>125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/>
      <c r="AI126" s="4">
        <v>6320</v>
      </c>
      <c r="AJ126" s="4" t="s">
        <v>125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/>
      <c r="AY126" s="4">
        <v>6320</v>
      </c>
      <c r="AZ126" s="4" t="s">
        <v>125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/>
      <c r="BO126" s="4">
        <v>6320</v>
      </c>
      <c r="BP126" s="4" t="s">
        <v>125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/>
      <c r="CE126" s="4">
        <v>6320</v>
      </c>
      <c r="CF126" s="4" t="s">
        <v>125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/>
      <c r="CU126" s="4">
        <v>6320</v>
      </c>
      <c r="CV126" s="4" t="s">
        <v>125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/>
      <c r="DK126" s="4">
        <v>6320</v>
      </c>
      <c r="DL126" s="4" t="s">
        <v>125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/>
      <c r="EA126" s="4">
        <v>6320</v>
      </c>
      <c r="EB126" s="4" t="s">
        <v>125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/>
      <c r="EQ126" s="4">
        <v>6320</v>
      </c>
      <c r="ER126" s="4" t="s">
        <v>125</v>
      </c>
      <c r="ES126" s="4">
        <v>0</v>
      </c>
      <c r="ET126" s="4">
        <v>0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/>
      <c r="FG126" s="4">
        <v>6320</v>
      </c>
      <c r="FH126" s="4" t="s">
        <v>125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0</v>
      </c>
      <c r="FS126" s="4">
        <v>0</v>
      </c>
      <c r="FT126" s="4">
        <v>0</v>
      </c>
      <c r="FU126" s="4">
        <v>0</v>
      </c>
      <c r="FV126" s="4"/>
      <c r="FW126" s="4">
        <v>6320</v>
      </c>
      <c r="FX126" s="4" t="s">
        <v>125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0</v>
      </c>
      <c r="GE126" s="4">
        <v>0</v>
      </c>
      <c r="GF126" s="4">
        <v>0</v>
      </c>
      <c r="GG126" s="4">
        <v>0</v>
      </c>
      <c r="GH126" s="4">
        <v>0</v>
      </c>
      <c r="GI126" s="4">
        <v>0</v>
      </c>
      <c r="GJ126" s="4">
        <v>0</v>
      </c>
      <c r="GK126" s="4">
        <v>0</v>
      </c>
      <c r="GL126" s="4"/>
      <c r="GM126" s="4">
        <v>6320</v>
      </c>
      <c r="GN126" s="4" t="s">
        <v>125</v>
      </c>
      <c r="GO126" s="4">
        <v>0</v>
      </c>
      <c r="GP126" s="4">
        <v>0</v>
      </c>
      <c r="GQ126" s="4">
        <v>0</v>
      </c>
      <c r="GR126" s="4">
        <v>0</v>
      </c>
      <c r="GS126" s="4">
        <v>0</v>
      </c>
      <c r="GT126" s="4">
        <v>0</v>
      </c>
      <c r="GU126" s="4">
        <v>0</v>
      </c>
      <c r="GV126" s="4">
        <v>0</v>
      </c>
      <c r="GW126" s="4">
        <v>0</v>
      </c>
      <c r="GX126" s="4">
        <v>0</v>
      </c>
      <c r="GY126" s="4">
        <v>0</v>
      </c>
      <c r="GZ126" s="4">
        <v>0</v>
      </c>
      <c r="HA126" s="4">
        <v>0</v>
      </c>
      <c r="HB126" s="4"/>
      <c r="HC126" s="4">
        <v>6320</v>
      </c>
      <c r="HD126" s="4" t="s">
        <v>125</v>
      </c>
      <c r="HE126" s="4">
        <v>0</v>
      </c>
      <c r="HF126" s="4">
        <v>0</v>
      </c>
      <c r="HG126" s="4">
        <v>0</v>
      </c>
      <c r="HH126" s="4">
        <v>0</v>
      </c>
      <c r="HI126" s="4">
        <v>0</v>
      </c>
      <c r="HJ126" s="4">
        <v>0</v>
      </c>
      <c r="HK126" s="4">
        <v>0</v>
      </c>
      <c r="HL126" s="4">
        <v>0</v>
      </c>
      <c r="HM126" s="4">
        <v>0</v>
      </c>
      <c r="HN126" s="4">
        <v>0</v>
      </c>
      <c r="HO126" s="4">
        <v>0</v>
      </c>
      <c r="HP126" s="4">
        <v>0</v>
      </c>
      <c r="HQ126" s="4">
        <v>0</v>
      </c>
      <c r="HR126" s="4"/>
      <c r="HS126" s="4">
        <v>6320</v>
      </c>
      <c r="HT126" s="4" t="s">
        <v>125</v>
      </c>
      <c r="HU126" s="4">
        <v>0</v>
      </c>
      <c r="HV126" s="4">
        <v>0</v>
      </c>
      <c r="HW126" s="4">
        <v>0</v>
      </c>
      <c r="HX126" s="4">
        <v>0</v>
      </c>
      <c r="HY126" s="4">
        <v>0</v>
      </c>
      <c r="HZ126" s="4">
        <v>0</v>
      </c>
      <c r="IA126" s="4">
        <v>0</v>
      </c>
      <c r="IB126" s="4">
        <v>0</v>
      </c>
      <c r="IC126" s="4">
        <v>0</v>
      </c>
      <c r="ID126" s="4">
        <v>0</v>
      </c>
      <c r="IE126" s="4">
        <v>0</v>
      </c>
      <c r="IF126" s="4">
        <v>0</v>
      </c>
      <c r="IG126" s="4">
        <v>0</v>
      </c>
      <c r="IH126" s="4"/>
      <c r="II126" s="4">
        <v>6320</v>
      </c>
      <c r="IJ126" s="4" t="s">
        <v>125</v>
      </c>
      <c r="IK126" s="4">
        <v>0</v>
      </c>
      <c r="IL126" s="4">
        <v>0</v>
      </c>
      <c r="IM126" s="4">
        <v>0</v>
      </c>
      <c r="IN126" s="4">
        <v>0</v>
      </c>
      <c r="IO126" s="4">
        <v>0</v>
      </c>
      <c r="IP126" s="4">
        <v>0</v>
      </c>
      <c r="IQ126" s="4">
        <v>0</v>
      </c>
      <c r="IR126" s="4">
        <v>0</v>
      </c>
      <c r="IS126" s="4">
        <v>0</v>
      </c>
      <c r="IT126" s="4">
        <v>0</v>
      </c>
      <c r="IU126" s="4">
        <v>0</v>
      </c>
      <c r="IV126" s="4">
        <v>0</v>
      </c>
      <c r="IW126" s="4">
        <v>0</v>
      </c>
      <c r="IX126" s="4"/>
      <c r="IY126" s="4">
        <v>6320</v>
      </c>
      <c r="IZ126" s="4" t="s">
        <v>125</v>
      </c>
      <c r="JA126" s="4">
        <v>0</v>
      </c>
      <c r="JB126" s="4">
        <v>0</v>
      </c>
      <c r="JC126" s="4">
        <v>0</v>
      </c>
      <c r="JD126" s="4">
        <v>0</v>
      </c>
      <c r="JE126" s="4">
        <v>0</v>
      </c>
      <c r="JF126" s="4">
        <v>0</v>
      </c>
      <c r="JG126" s="4">
        <v>0</v>
      </c>
      <c r="JH126" s="4">
        <v>0</v>
      </c>
      <c r="JI126" s="4">
        <v>0</v>
      </c>
      <c r="JJ126" s="4">
        <v>0</v>
      </c>
      <c r="JK126" s="4">
        <v>0</v>
      </c>
      <c r="JL126" s="4">
        <v>0</v>
      </c>
      <c r="JM126" s="4">
        <v>0</v>
      </c>
      <c r="JN126" s="4"/>
      <c r="JO126" s="4">
        <v>6320</v>
      </c>
      <c r="JP126" s="4" t="s">
        <v>125</v>
      </c>
      <c r="JQ126" s="4">
        <v>0</v>
      </c>
      <c r="JR126" s="4">
        <v>0</v>
      </c>
      <c r="JS126" s="4">
        <v>0</v>
      </c>
      <c r="JT126" s="4">
        <v>0</v>
      </c>
      <c r="JU126" s="4">
        <v>0</v>
      </c>
      <c r="JV126" s="4">
        <v>0</v>
      </c>
      <c r="JW126" s="4">
        <v>0</v>
      </c>
      <c r="JX126" s="4">
        <v>0</v>
      </c>
      <c r="JY126" s="4">
        <v>0</v>
      </c>
      <c r="JZ126" s="4">
        <v>0</v>
      </c>
      <c r="KA126" s="4">
        <v>0</v>
      </c>
      <c r="KB126" s="4">
        <v>0</v>
      </c>
      <c r="KC126" s="4">
        <v>0</v>
      </c>
      <c r="KD126" s="4"/>
      <c r="KE126" s="4">
        <v>6320</v>
      </c>
      <c r="KF126" s="4" t="s">
        <v>125</v>
      </c>
      <c r="KG126" s="4">
        <v>0</v>
      </c>
      <c r="KH126" s="4">
        <v>0</v>
      </c>
      <c r="KI126" s="4">
        <v>0</v>
      </c>
      <c r="KJ126" s="4">
        <v>0</v>
      </c>
      <c r="KK126" s="4">
        <v>0</v>
      </c>
      <c r="KL126" s="4">
        <v>0</v>
      </c>
      <c r="KM126" s="4">
        <v>0</v>
      </c>
      <c r="KN126" s="4">
        <v>0</v>
      </c>
      <c r="KO126" s="4">
        <v>0</v>
      </c>
      <c r="KP126" s="4">
        <v>0</v>
      </c>
      <c r="KQ126" s="4">
        <v>0</v>
      </c>
      <c r="KR126" s="4">
        <v>0</v>
      </c>
      <c r="KS126" s="4">
        <v>0</v>
      </c>
      <c r="KT126" s="4"/>
      <c r="KU126" s="4">
        <v>6320</v>
      </c>
      <c r="KV126" s="4" t="s">
        <v>125</v>
      </c>
      <c r="KW126" s="4">
        <v>0</v>
      </c>
      <c r="KX126" s="4">
        <v>0</v>
      </c>
      <c r="KY126" s="4">
        <v>0</v>
      </c>
      <c r="KZ126" s="4">
        <v>0</v>
      </c>
      <c r="LA126" s="4">
        <v>0</v>
      </c>
      <c r="LB126" s="4">
        <v>0</v>
      </c>
      <c r="LC126" s="4">
        <v>0</v>
      </c>
      <c r="LD126" s="4">
        <v>0</v>
      </c>
      <c r="LE126" s="4">
        <v>0</v>
      </c>
      <c r="LF126" s="4">
        <v>0</v>
      </c>
      <c r="LG126" s="4">
        <v>0</v>
      </c>
      <c r="LH126" s="4">
        <v>0</v>
      </c>
      <c r="LI126" s="4">
        <v>0</v>
      </c>
      <c r="LJ126" s="4"/>
      <c r="LK126" s="4">
        <v>6320</v>
      </c>
      <c r="LL126" s="4" t="s">
        <v>125</v>
      </c>
      <c r="LM126" s="4">
        <v>0</v>
      </c>
      <c r="LN126" s="4">
        <v>0</v>
      </c>
      <c r="LO126" s="4">
        <v>0</v>
      </c>
      <c r="LP126" s="4">
        <v>0</v>
      </c>
      <c r="LQ126" s="4">
        <v>0</v>
      </c>
      <c r="LR126" s="4">
        <v>0</v>
      </c>
      <c r="LS126" s="4">
        <v>0</v>
      </c>
      <c r="LT126" s="4">
        <v>0</v>
      </c>
      <c r="LU126" s="4">
        <v>0</v>
      </c>
      <c r="LV126" s="4">
        <v>0</v>
      </c>
      <c r="LW126" s="4">
        <v>0</v>
      </c>
      <c r="LX126" s="4">
        <v>0</v>
      </c>
      <c r="LY126" s="4">
        <v>0</v>
      </c>
      <c r="LZ126" s="4"/>
      <c r="MA126" s="4">
        <v>6320</v>
      </c>
      <c r="MB126" s="4" t="s">
        <v>125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/>
      <c r="MQ126" s="4">
        <v>6320</v>
      </c>
      <c r="MR126" s="4" t="s">
        <v>125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  <c r="ND126" s="4">
        <v>0</v>
      </c>
      <c r="NE126" s="4">
        <v>0</v>
      </c>
      <c r="NF126" s="4"/>
      <c r="NG126" s="4">
        <v>6320</v>
      </c>
      <c r="NH126" s="4" t="s">
        <v>125</v>
      </c>
      <c r="NI126" s="4">
        <v>0</v>
      </c>
      <c r="NJ126" s="4">
        <v>0</v>
      </c>
      <c r="NK126" s="4">
        <v>0</v>
      </c>
      <c r="NL126" s="4">
        <v>0</v>
      </c>
      <c r="NM126" s="4">
        <v>0</v>
      </c>
      <c r="NN126" s="4">
        <v>0</v>
      </c>
      <c r="NO126" s="4">
        <v>0</v>
      </c>
      <c r="NP126" s="4">
        <v>0</v>
      </c>
      <c r="NQ126" s="4">
        <v>0</v>
      </c>
      <c r="NR126" s="4">
        <v>0</v>
      </c>
      <c r="NS126" s="4">
        <v>0</v>
      </c>
      <c r="NT126" s="4">
        <v>0</v>
      </c>
      <c r="NU126" s="4">
        <v>0</v>
      </c>
    </row>
    <row r="127" spans="2:385" x14ac:dyDescent="0.2">
      <c r="B127">
        <f t="shared" si="49"/>
        <v>117</v>
      </c>
      <c r="C127" s="4" t="s">
        <v>2</v>
      </c>
      <c r="D127" s="4" t="s">
        <v>126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/>
      <c r="S127" s="4" t="s">
        <v>2</v>
      </c>
      <c r="T127" s="4" t="s">
        <v>126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/>
      <c r="AI127" s="4" t="s">
        <v>2</v>
      </c>
      <c r="AJ127" s="4" t="s">
        <v>126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/>
      <c r="AY127" s="4" t="s">
        <v>2</v>
      </c>
      <c r="AZ127" s="4" t="s">
        <v>126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/>
      <c r="BO127" s="4" t="s">
        <v>2</v>
      </c>
      <c r="BP127" s="4" t="s">
        <v>126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/>
      <c r="CE127" s="4" t="s">
        <v>2</v>
      </c>
      <c r="CF127" s="4" t="s">
        <v>126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/>
      <c r="CU127" s="4" t="s">
        <v>2</v>
      </c>
      <c r="CV127" s="4" t="s">
        <v>126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/>
      <c r="DK127" s="4" t="s">
        <v>2</v>
      </c>
      <c r="DL127" s="4" t="s">
        <v>126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/>
      <c r="EA127" s="4" t="s">
        <v>2</v>
      </c>
      <c r="EB127" s="4" t="s">
        <v>126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/>
      <c r="EQ127" s="4" t="s">
        <v>2</v>
      </c>
      <c r="ER127" s="4" t="s">
        <v>126</v>
      </c>
      <c r="ES127" s="4">
        <v>0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0</v>
      </c>
      <c r="FD127" s="4">
        <v>0</v>
      </c>
      <c r="FE127" s="4">
        <v>0</v>
      </c>
      <c r="FF127" s="4"/>
      <c r="FG127" s="4" t="s">
        <v>2</v>
      </c>
      <c r="FH127" s="4" t="s">
        <v>126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/>
      <c r="FW127" s="4" t="s">
        <v>2</v>
      </c>
      <c r="FX127" s="4" t="s">
        <v>126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0</v>
      </c>
      <c r="GK127" s="4">
        <v>0</v>
      </c>
      <c r="GL127" s="4"/>
      <c r="GM127" s="4" t="s">
        <v>2</v>
      </c>
      <c r="GN127" s="4" t="s">
        <v>126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/>
      <c r="HC127" s="4" t="s">
        <v>2</v>
      </c>
      <c r="HD127" s="4" t="s">
        <v>126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0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0</v>
      </c>
      <c r="HR127" s="4"/>
      <c r="HS127" s="4" t="s">
        <v>2</v>
      </c>
      <c r="HT127" s="4" t="s">
        <v>126</v>
      </c>
      <c r="HU127" s="4">
        <v>0</v>
      </c>
      <c r="HV127" s="4">
        <v>0</v>
      </c>
      <c r="HW127" s="4">
        <v>0</v>
      </c>
      <c r="HX127" s="4">
        <v>0</v>
      </c>
      <c r="HY127" s="4">
        <v>0</v>
      </c>
      <c r="HZ127" s="4">
        <v>0</v>
      </c>
      <c r="IA127" s="4">
        <v>0</v>
      </c>
      <c r="IB127" s="4">
        <v>0</v>
      </c>
      <c r="IC127" s="4">
        <v>0</v>
      </c>
      <c r="ID127" s="4">
        <v>0</v>
      </c>
      <c r="IE127" s="4">
        <v>0</v>
      </c>
      <c r="IF127" s="4">
        <v>0</v>
      </c>
      <c r="IG127" s="4">
        <v>0</v>
      </c>
      <c r="IH127" s="4"/>
      <c r="II127" s="4" t="s">
        <v>2</v>
      </c>
      <c r="IJ127" s="4" t="s">
        <v>126</v>
      </c>
      <c r="IK127" s="4">
        <v>0</v>
      </c>
      <c r="IL127" s="4">
        <v>0</v>
      </c>
      <c r="IM127" s="4">
        <v>0</v>
      </c>
      <c r="IN127" s="4">
        <v>0</v>
      </c>
      <c r="IO127" s="4">
        <v>0</v>
      </c>
      <c r="IP127" s="4">
        <v>0</v>
      </c>
      <c r="IQ127" s="4">
        <v>0</v>
      </c>
      <c r="IR127" s="4">
        <v>0</v>
      </c>
      <c r="IS127" s="4">
        <v>0</v>
      </c>
      <c r="IT127" s="4">
        <v>0</v>
      </c>
      <c r="IU127" s="4">
        <v>0</v>
      </c>
      <c r="IV127" s="4">
        <v>0</v>
      </c>
      <c r="IW127" s="4">
        <v>0</v>
      </c>
      <c r="IX127" s="4"/>
      <c r="IY127" s="4" t="s">
        <v>2</v>
      </c>
      <c r="IZ127" s="4" t="s">
        <v>126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0</v>
      </c>
      <c r="JH127" s="4">
        <v>0</v>
      </c>
      <c r="JI127" s="4">
        <v>0</v>
      </c>
      <c r="JJ127" s="4">
        <v>0</v>
      </c>
      <c r="JK127" s="4">
        <v>0</v>
      </c>
      <c r="JL127" s="4">
        <v>0</v>
      </c>
      <c r="JM127" s="4">
        <v>0</v>
      </c>
      <c r="JN127" s="4"/>
      <c r="JO127" s="4" t="s">
        <v>2</v>
      </c>
      <c r="JP127" s="4" t="s">
        <v>126</v>
      </c>
      <c r="JQ127" s="4">
        <v>0</v>
      </c>
      <c r="JR127" s="4">
        <v>0</v>
      </c>
      <c r="JS127" s="4">
        <v>0</v>
      </c>
      <c r="JT127" s="4">
        <v>0</v>
      </c>
      <c r="JU127" s="4">
        <v>0</v>
      </c>
      <c r="JV127" s="4">
        <v>0</v>
      </c>
      <c r="JW127" s="4">
        <v>0</v>
      </c>
      <c r="JX127" s="4">
        <v>0</v>
      </c>
      <c r="JY127" s="4">
        <v>0</v>
      </c>
      <c r="JZ127" s="4">
        <v>0</v>
      </c>
      <c r="KA127" s="4">
        <v>0</v>
      </c>
      <c r="KB127" s="4">
        <v>0</v>
      </c>
      <c r="KC127" s="4">
        <v>0</v>
      </c>
      <c r="KD127" s="4"/>
      <c r="KE127" s="4" t="s">
        <v>2</v>
      </c>
      <c r="KF127" s="4" t="s">
        <v>126</v>
      </c>
      <c r="KG127" s="4">
        <v>0</v>
      </c>
      <c r="KH127" s="4">
        <v>0</v>
      </c>
      <c r="KI127" s="4">
        <v>0</v>
      </c>
      <c r="KJ127" s="4">
        <v>0</v>
      </c>
      <c r="KK127" s="4">
        <v>0</v>
      </c>
      <c r="KL127" s="4">
        <v>0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/>
      <c r="KU127" s="4" t="s">
        <v>2</v>
      </c>
      <c r="KV127" s="4" t="s">
        <v>126</v>
      </c>
      <c r="KW127" s="4">
        <v>0</v>
      </c>
      <c r="KX127" s="4">
        <v>0</v>
      </c>
      <c r="KY127" s="4">
        <v>0</v>
      </c>
      <c r="KZ127" s="4">
        <v>0</v>
      </c>
      <c r="LA127" s="4">
        <v>0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/>
      <c r="LK127" s="4" t="s">
        <v>2</v>
      </c>
      <c r="LL127" s="4" t="s">
        <v>126</v>
      </c>
      <c r="LM127" s="4">
        <v>0</v>
      </c>
      <c r="LN127" s="4">
        <v>0</v>
      </c>
      <c r="LO127" s="4">
        <v>0</v>
      </c>
      <c r="LP127" s="4">
        <v>0</v>
      </c>
      <c r="LQ127" s="4">
        <v>0</v>
      </c>
      <c r="LR127" s="4">
        <v>0</v>
      </c>
      <c r="LS127" s="4">
        <v>0</v>
      </c>
      <c r="LT127" s="4">
        <v>0</v>
      </c>
      <c r="LU127" s="4">
        <v>0</v>
      </c>
      <c r="LV127" s="4">
        <v>0</v>
      </c>
      <c r="LW127" s="4">
        <v>0</v>
      </c>
      <c r="LX127" s="4">
        <v>0</v>
      </c>
      <c r="LY127" s="4">
        <v>0</v>
      </c>
      <c r="LZ127" s="4"/>
      <c r="MA127" s="4" t="s">
        <v>2</v>
      </c>
      <c r="MB127" s="4" t="s">
        <v>126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0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/>
      <c r="MQ127" s="4" t="s">
        <v>2</v>
      </c>
      <c r="MR127" s="4" t="s">
        <v>126</v>
      </c>
      <c r="MS127" s="4">
        <v>0</v>
      </c>
      <c r="MT127" s="4">
        <v>0</v>
      </c>
      <c r="MU127" s="4">
        <v>0</v>
      </c>
      <c r="MV127" s="4">
        <v>0</v>
      </c>
      <c r="MW127" s="4">
        <v>0</v>
      </c>
      <c r="MX127" s="4">
        <v>0</v>
      </c>
      <c r="MY127" s="4">
        <v>0</v>
      </c>
      <c r="MZ127" s="4">
        <v>0</v>
      </c>
      <c r="NA127" s="4">
        <v>0</v>
      </c>
      <c r="NB127" s="4">
        <v>0</v>
      </c>
      <c r="NC127" s="4">
        <v>0</v>
      </c>
      <c r="ND127" s="4">
        <v>0</v>
      </c>
      <c r="NE127" s="4">
        <v>0</v>
      </c>
      <c r="NF127" s="4"/>
      <c r="NG127" s="4" t="s">
        <v>2</v>
      </c>
      <c r="NH127" s="4" t="s">
        <v>126</v>
      </c>
      <c r="NI127" s="4">
        <v>0</v>
      </c>
      <c r="NJ127" s="4">
        <v>0</v>
      </c>
      <c r="NK127" s="4">
        <v>0</v>
      </c>
      <c r="NL127" s="4">
        <v>0</v>
      </c>
      <c r="NM127" s="4">
        <v>0</v>
      </c>
      <c r="NN127" s="4">
        <v>0</v>
      </c>
      <c r="NO127" s="4">
        <v>0</v>
      </c>
      <c r="NP127" s="4">
        <v>0</v>
      </c>
      <c r="NQ127" s="4">
        <v>0</v>
      </c>
      <c r="NR127" s="4">
        <v>0</v>
      </c>
      <c r="NS127" s="4">
        <v>0</v>
      </c>
      <c r="NT127" s="4">
        <v>0</v>
      </c>
      <c r="NU127" s="4">
        <v>0</v>
      </c>
    </row>
    <row r="128" spans="2:385" x14ac:dyDescent="0.2">
      <c r="B128">
        <f t="shared" si="49"/>
        <v>118</v>
      </c>
      <c r="C128" s="4" t="s">
        <v>2</v>
      </c>
      <c r="D128" s="4" t="s">
        <v>127</v>
      </c>
      <c r="E128" s="4" t="s">
        <v>2</v>
      </c>
      <c r="F128" s="4" t="s">
        <v>2</v>
      </c>
      <c r="G128" s="4" t="s">
        <v>2</v>
      </c>
      <c r="H128" s="4" t="s">
        <v>2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2</v>
      </c>
      <c r="N128" s="4" t="s">
        <v>2</v>
      </c>
      <c r="O128" s="4" t="s">
        <v>2</v>
      </c>
      <c r="P128" s="4" t="s">
        <v>2</v>
      </c>
      <c r="Q128" s="4" t="s">
        <v>2</v>
      </c>
      <c r="R128" s="4"/>
      <c r="S128" s="4" t="s">
        <v>2</v>
      </c>
      <c r="T128" s="4" t="s">
        <v>127</v>
      </c>
      <c r="U128" s="4" t="s">
        <v>2</v>
      </c>
      <c r="V128" s="4" t="s">
        <v>2</v>
      </c>
      <c r="W128" s="4" t="s">
        <v>2</v>
      </c>
      <c r="X128" s="4" t="s">
        <v>2</v>
      </c>
      <c r="Y128" s="4" t="s">
        <v>2</v>
      </c>
      <c r="Z128" s="4" t="s">
        <v>2</v>
      </c>
      <c r="AA128" s="4" t="s">
        <v>2</v>
      </c>
      <c r="AB128" s="4" t="s">
        <v>2</v>
      </c>
      <c r="AC128" s="4" t="s">
        <v>2</v>
      </c>
      <c r="AD128" s="4" t="s">
        <v>2</v>
      </c>
      <c r="AE128" s="4" t="s">
        <v>2</v>
      </c>
      <c r="AF128" s="4" t="s">
        <v>2</v>
      </c>
      <c r="AG128" s="4" t="s">
        <v>2</v>
      </c>
      <c r="AH128" s="4"/>
      <c r="AI128" s="4" t="s">
        <v>2</v>
      </c>
      <c r="AJ128" s="4" t="s">
        <v>127</v>
      </c>
      <c r="AK128" s="4" t="s">
        <v>2</v>
      </c>
      <c r="AL128" s="4" t="s">
        <v>2</v>
      </c>
      <c r="AM128" s="4" t="s">
        <v>2</v>
      </c>
      <c r="AN128" s="4" t="s">
        <v>2</v>
      </c>
      <c r="AO128" s="4" t="s">
        <v>2</v>
      </c>
      <c r="AP128" s="4" t="s">
        <v>2</v>
      </c>
      <c r="AQ128" s="4" t="s">
        <v>2</v>
      </c>
      <c r="AR128" s="4" t="s">
        <v>2</v>
      </c>
      <c r="AS128" s="4" t="s">
        <v>2</v>
      </c>
      <c r="AT128" s="4" t="s">
        <v>2</v>
      </c>
      <c r="AU128" s="4" t="s">
        <v>2</v>
      </c>
      <c r="AV128" s="4" t="s">
        <v>2</v>
      </c>
      <c r="AW128" s="4" t="s">
        <v>2</v>
      </c>
      <c r="AX128" s="4"/>
      <c r="AY128" s="4" t="s">
        <v>2</v>
      </c>
      <c r="AZ128" s="4" t="s">
        <v>127</v>
      </c>
      <c r="BA128" s="4" t="s">
        <v>2</v>
      </c>
      <c r="BB128" s="4" t="s">
        <v>2</v>
      </c>
      <c r="BC128" s="4" t="s">
        <v>2</v>
      </c>
      <c r="BD128" s="4" t="s">
        <v>2</v>
      </c>
      <c r="BE128" s="4" t="s">
        <v>2</v>
      </c>
      <c r="BF128" s="4" t="s">
        <v>2</v>
      </c>
      <c r="BG128" s="4" t="s">
        <v>2</v>
      </c>
      <c r="BH128" s="4" t="s">
        <v>2</v>
      </c>
      <c r="BI128" s="4" t="s">
        <v>2</v>
      </c>
      <c r="BJ128" s="4" t="s">
        <v>2</v>
      </c>
      <c r="BK128" s="4" t="s">
        <v>2</v>
      </c>
      <c r="BL128" s="4" t="s">
        <v>2</v>
      </c>
      <c r="BM128" s="4" t="s">
        <v>2</v>
      </c>
      <c r="BN128" s="4"/>
      <c r="BO128" s="4" t="s">
        <v>2</v>
      </c>
      <c r="BP128" s="4" t="s">
        <v>127</v>
      </c>
      <c r="BQ128" s="4" t="s">
        <v>2</v>
      </c>
      <c r="BR128" s="4" t="s">
        <v>2</v>
      </c>
      <c r="BS128" s="4" t="s">
        <v>2</v>
      </c>
      <c r="BT128" s="4" t="s">
        <v>2</v>
      </c>
      <c r="BU128" s="4" t="s">
        <v>2</v>
      </c>
      <c r="BV128" s="4" t="s">
        <v>2</v>
      </c>
      <c r="BW128" s="4" t="s">
        <v>2</v>
      </c>
      <c r="BX128" s="4" t="s">
        <v>2</v>
      </c>
      <c r="BY128" s="4" t="s">
        <v>2</v>
      </c>
      <c r="BZ128" s="4" t="s">
        <v>2</v>
      </c>
      <c r="CA128" s="4" t="s">
        <v>2</v>
      </c>
      <c r="CB128" s="4" t="s">
        <v>2</v>
      </c>
      <c r="CC128" s="4" t="s">
        <v>2</v>
      </c>
      <c r="CD128" s="4"/>
      <c r="CE128" s="4" t="s">
        <v>2</v>
      </c>
      <c r="CF128" s="4" t="s">
        <v>127</v>
      </c>
      <c r="CG128" s="4" t="s">
        <v>2</v>
      </c>
      <c r="CH128" s="4" t="s">
        <v>2</v>
      </c>
      <c r="CI128" s="4" t="s">
        <v>2</v>
      </c>
      <c r="CJ128" s="4" t="s">
        <v>2</v>
      </c>
      <c r="CK128" s="4" t="s">
        <v>2</v>
      </c>
      <c r="CL128" s="4" t="s">
        <v>2</v>
      </c>
      <c r="CM128" s="4" t="s">
        <v>2</v>
      </c>
      <c r="CN128" s="4" t="s">
        <v>2</v>
      </c>
      <c r="CO128" s="4" t="s">
        <v>2</v>
      </c>
      <c r="CP128" s="4" t="s">
        <v>2</v>
      </c>
      <c r="CQ128" s="4" t="s">
        <v>2</v>
      </c>
      <c r="CR128" s="4" t="s">
        <v>2</v>
      </c>
      <c r="CS128" s="4" t="s">
        <v>2</v>
      </c>
      <c r="CT128" s="4"/>
      <c r="CU128" s="4" t="s">
        <v>2</v>
      </c>
      <c r="CV128" s="4" t="s">
        <v>127</v>
      </c>
      <c r="CW128" s="4" t="s">
        <v>2</v>
      </c>
      <c r="CX128" s="4" t="s">
        <v>2</v>
      </c>
      <c r="CY128" s="4" t="s">
        <v>2</v>
      </c>
      <c r="CZ128" s="4" t="s">
        <v>2</v>
      </c>
      <c r="DA128" s="4" t="s">
        <v>2</v>
      </c>
      <c r="DB128" s="4" t="s">
        <v>2</v>
      </c>
      <c r="DC128" s="4" t="s">
        <v>2</v>
      </c>
      <c r="DD128" s="4" t="s">
        <v>2</v>
      </c>
      <c r="DE128" s="4" t="s">
        <v>2</v>
      </c>
      <c r="DF128" s="4" t="s">
        <v>2</v>
      </c>
      <c r="DG128" s="4" t="s">
        <v>2</v>
      </c>
      <c r="DH128" s="4" t="s">
        <v>2</v>
      </c>
      <c r="DI128" s="4" t="s">
        <v>2</v>
      </c>
      <c r="DJ128" s="4"/>
      <c r="DK128" s="4" t="s">
        <v>2</v>
      </c>
      <c r="DL128" s="4" t="s">
        <v>127</v>
      </c>
      <c r="DM128" s="4" t="s">
        <v>2</v>
      </c>
      <c r="DN128" s="4" t="s">
        <v>2</v>
      </c>
      <c r="DO128" s="4" t="s">
        <v>2</v>
      </c>
      <c r="DP128" s="4" t="s">
        <v>2</v>
      </c>
      <c r="DQ128" s="4" t="s">
        <v>2</v>
      </c>
      <c r="DR128" s="4" t="s">
        <v>2</v>
      </c>
      <c r="DS128" s="4" t="s">
        <v>2</v>
      </c>
      <c r="DT128" s="4" t="s">
        <v>2</v>
      </c>
      <c r="DU128" s="4" t="s">
        <v>2</v>
      </c>
      <c r="DV128" s="4" t="s">
        <v>2</v>
      </c>
      <c r="DW128" s="4" t="s">
        <v>2</v>
      </c>
      <c r="DX128" s="4" t="s">
        <v>2</v>
      </c>
      <c r="DY128" s="4" t="s">
        <v>2</v>
      </c>
      <c r="DZ128" s="4"/>
      <c r="EA128" s="4" t="s">
        <v>2</v>
      </c>
      <c r="EB128" s="4" t="s">
        <v>127</v>
      </c>
      <c r="EC128" s="4" t="s">
        <v>2</v>
      </c>
      <c r="ED128" s="4" t="s">
        <v>2</v>
      </c>
      <c r="EE128" s="4" t="s">
        <v>2</v>
      </c>
      <c r="EF128" s="4" t="s">
        <v>2</v>
      </c>
      <c r="EG128" s="4" t="s">
        <v>2</v>
      </c>
      <c r="EH128" s="4" t="s">
        <v>2</v>
      </c>
      <c r="EI128" s="4" t="s">
        <v>2</v>
      </c>
      <c r="EJ128" s="4" t="s">
        <v>2</v>
      </c>
      <c r="EK128" s="4" t="s">
        <v>2</v>
      </c>
      <c r="EL128" s="4" t="s">
        <v>2</v>
      </c>
      <c r="EM128" s="4" t="s">
        <v>2</v>
      </c>
      <c r="EN128" s="4" t="s">
        <v>2</v>
      </c>
      <c r="EO128" s="4" t="s">
        <v>2</v>
      </c>
      <c r="EP128" s="4"/>
      <c r="EQ128" s="4" t="s">
        <v>2</v>
      </c>
      <c r="ER128" s="4" t="s">
        <v>127</v>
      </c>
      <c r="ES128" s="4" t="s">
        <v>2</v>
      </c>
      <c r="ET128" s="4" t="s">
        <v>2</v>
      </c>
      <c r="EU128" s="4" t="s">
        <v>2</v>
      </c>
      <c r="EV128" s="4" t="s">
        <v>2</v>
      </c>
      <c r="EW128" s="4" t="s">
        <v>2</v>
      </c>
      <c r="EX128" s="4" t="s">
        <v>2</v>
      </c>
      <c r="EY128" s="4" t="s">
        <v>2</v>
      </c>
      <c r="EZ128" s="4" t="s">
        <v>2</v>
      </c>
      <c r="FA128" s="4" t="s">
        <v>2</v>
      </c>
      <c r="FB128" s="4" t="s">
        <v>2</v>
      </c>
      <c r="FC128" s="4" t="s">
        <v>2</v>
      </c>
      <c r="FD128" s="4" t="s">
        <v>2</v>
      </c>
      <c r="FE128" s="4" t="s">
        <v>2</v>
      </c>
      <c r="FF128" s="4"/>
      <c r="FG128" s="4" t="s">
        <v>2</v>
      </c>
      <c r="FH128" s="4" t="s">
        <v>127</v>
      </c>
      <c r="FI128" s="4" t="s">
        <v>2</v>
      </c>
      <c r="FJ128" s="4" t="s">
        <v>2</v>
      </c>
      <c r="FK128" s="4" t="s">
        <v>2</v>
      </c>
      <c r="FL128" s="4" t="s">
        <v>2</v>
      </c>
      <c r="FM128" s="4" t="s">
        <v>2</v>
      </c>
      <c r="FN128" s="4" t="s">
        <v>2</v>
      </c>
      <c r="FO128" s="4" t="s">
        <v>2</v>
      </c>
      <c r="FP128" s="4" t="s">
        <v>2</v>
      </c>
      <c r="FQ128" s="4" t="s">
        <v>2</v>
      </c>
      <c r="FR128" s="4" t="s">
        <v>2</v>
      </c>
      <c r="FS128" s="4" t="s">
        <v>2</v>
      </c>
      <c r="FT128" s="4" t="s">
        <v>2</v>
      </c>
      <c r="FU128" s="4" t="s">
        <v>2</v>
      </c>
      <c r="FV128" s="4"/>
      <c r="FW128" s="4" t="s">
        <v>2</v>
      </c>
      <c r="FX128" s="4" t="s">
        <v>127</v>
      </c>
      <c r="FY128" s="4" t="s">
        <v>2</v>
      </c>
      <c r="FZ128" s="4" t="s">
        <v>2</v>
      </c>
      <c r="GA128" s="4" t="s">
        <v>2</v>
      </c>
      <c r="GB128" s="4" t="s">
        <v>2</v>
      </c>
      <c r="GC128" s="4" t="s">
        <v>2</v>
      </c>
      <c r="GD128" s="4" t="s">
        <v>2</v>
      </c>
      <c r="GE128" s="4" t="s">
        <v>2</v>
      </c>
      <c r="GF128" s="4" t="s">
        <v>2</v>
      </c>
      <c r="GG128" s="4" t="s">
        <v>2</v>
      </c>
      <c r="GH128" s="4" t="s">
        <v>2</v>
      </c>
      <c r="GI128" s="4" t="s">
        <v>2</v>
      </c>
      <c r="GJ128" s="4" t="s">
        <v>2</v>
      </c>
      <c r="GK128" s="4" t="s">
        <v>2</v>
      </c>
      <c r="GL128" s="4"/>
      <c r="GM128" s="4" t="s">
        <v>2</v>
      </c>
      <c r="GN128" s="4" t="s">
        <v>127</v>
      </c>
      <c r="GO128" s="4" t="s">
        <v>2</v>
      </c>
      <c r="GP128" s="4" t="s">
        <v>2</v>
      </c>
      <c r="GQ128" s="4" t="s">
        <v>2</v>
      </c>
      <c r="GR128" s="4" t="s">
        <v>2</v>
      </c>
      <c r="GS128" s="4" t="s">
        <v>2</v>
      </c>
      <c r="GT128" s="4" t="s">
        <v>2</v>
      </c>
      <c r="GU128" s="4" t="s">
        <v>2</v>
      </c>
      <c r="GV128" s="4" t="s">
        <v>2</v>
      </c>
      <c r="GW128" s="4" t="s">
        <v>2</v>
      </c>
      <c r="GX128" s="4" t="s">
        <v>2</v>
      </c>
      <c r="GY128" s="4" t="s">
        <v>2</v>
      </c>
      <c r="GZ128" s="4" t="s">
        <v>2</v>
      </c>
      <c r="HA128" s="4" t="s">
        <v>2</v>
      </c>
      <c r="HB128" s="4"/>
      <c r="HC128" s="4" t="s">
        <v>2</v>
      </c>
      <c r="HD128" s="4" t="s">
        <v>127</v>
      </c>
      <c r="HE128" s="4" t="s">
        <v>2</v>
      </c>
      <c r="HF128" s="4" t="s">
        <v>2</v>
      </c>
      <c r="HG128" s="4" t="s">
        <v>2</v>
      </c>
      <c r="HH128" s="4" t="s">
        <v>2</v>
      </c>
      <c r="HI128" s="4" t="s">
        <v>2</v>
      </c>
      <c r="HJ128" s="4" t="s">
        <v>2</v>
      </c>
      <c r="HK128" s="4" t="s">
        <v>2</v>
      </c>
      <c r="HL128" s="4" t="s">
        <v>2</v>
      </c>
      <c r="HM128" s="4" t="s">
        <v>2</v>
      </c>
      <c r="HN128" s="4" t="s">
        <v>2</v>
      </c>
      <c r="HO128" s="4" t="s">
        <v>2</v>
      </c>
      <c r="HP128" s="4" t="s">
        <v>2</v>
      </c>
      <c r="HQ128" s="4" t="s">
        <v>2</v>
      </c>
      <c r="HR128" s="4"/>
      <c r="HS128" s="4" t="s">
        <v>2</v>
      </c>
      <c r="HT128" s="4" t="s">
        <v>127</v>
      </c>
      <c r="HU128" s="4" t="s">
        <v>2</v>
      </c>
      <c r="HV128" s="4" t="s">
        <v>2</v>
      </c>
      <c r="HW128" s="4" t="s">
        <v>2</v>
      </c>
      <c r="HX128" s="4" t="s">
        <v>2</v>
      </c>
      <c r="HY128" s="4" t="s">
        <v>2</v>
      </c>
      <c r="HZ128" s="4" t="s">
        <v>2</v>
      </c>
      <c r="IA128" s="4" t="s">
        <v>2</v>
      </c>
      <c r="IB128" s="4" t="s">
        <v>2</v>
      </c>
      <c r="IC128" s="4" t="s">
        <v>2</v>
      </c>
      <c r="ID128" s="4" t="s">
        <v>2</v>
      </c>
      <c r="IE128" s="4" t="s">
        <v>2</v>
      </c>
      <c r="IF128" s="4" t="s">
        <v>2</v>
      </c>
      <c r="IG128" s="4" t="s">
        <v>2</v>
      </c>
      <c r="IH128" s="4"/>
      <c r="II128" s="4" t="s">
        <v>2</v>
      </c>
      <c r="IJ128" s="4" t="s">
        <v>127</v>
      </c>
      <c r="IK128" s="4" t="s">
        <v>2</v>
      </c>
      <c r="IL128" s="4" t="s">
        <v>2</v>
      </c>
      <c r="IM128" s="4" t="s">
        <v>2</v>
      </c>
      <c r="IN128" s="4" t="s">
        <v>2</v>
      </c>
      <c r="IO128" s="4" t="s">
        <v>2</v>
      </c>
      <c r="IP128" s="4" t="s">
        <v>2</v>
      </c>
      <c r="IQ128" s="4" t="s">
        <v>2</v>
      </c>
      <c r="IR128" s="4" t="s">
        <v>2</v>
      </c>
      <c r="IS128" s="4" t="s">
        <v>2</v>
      </c>
      <c r="IT128" s="4" t="s">
        <v>2</v>
      </c>
      <c r="IU128" s="4" t="s">
        <v>2</v>
      </c>
      <c r="IV128" s="4" t="s">
        <v>2</v>
      </c>
      <c r="IW128" s="4" t="s">
        <v>2</v>
      </c>
      <c r="IX128" s="4"/>
      <c r="IY128" s="4" t="s">
        <v>2</v>
      </c>
      <c r="IZ128" s="4" t="s">
        <v>127</v>
      </c>
      <c r="JA128" s="4" t="s">
        <v>2</v>
      </c>
      <c r="JB128" s="4" t="s">
        <v>2</v>
      </c>
      <c r="JC128" s="4" t="s">
        <v>2</v>
      </c>
      <c r="JD128" s="4" t="s">
        <v>2</v>
      </c>
      <c r="JE128" s="4" t="s">
        <v>2</v>
      </c>
      <c r="JF128" s="4" t="s">
        <v>2</v>
      </c>
      <c r="JG128" s="4" t="s">
        <v>2</v>
      </c>
      <c r="JH128" s="4" t="s">
        <v>2</v>
      </c>
      <c r="JI128" s="4" t="s">
        <v>2</v>
      </c>
      <c r="JJ128" s="4" t="s">
        <v>2</v>
      </c>
      <c r="JK128" s="4" t="s">
        <v>2</v>
      </c>
      <c r="JL128" s="4" t="s">
        <v>2</v>
      </c>
      <c r="JM128" s="4" t="s">
        <v>2</v>
      </c>
      <c r="JN128" s="4"/>
      <c r="JO128" s="4" t="s">
        <v>2</v>
      </c>
      <c r="JP128" s="4" t="s">
        <v>127</v>
      </c>
      <c r="JQ128" s="4" t="s">
        <v>2</v>
      </c>
      <c r="JR128" s="4" t="s">
        <v>2</v>
      </c>
      <c r="JS128" s="4" t="s">
        <v>2</v>
      </c>
      <c r="JT128" s="4" t="s">
        <v>2</v>
      </c>
      <c r="JU128" s="4" t="s">
        <v>2</v>
      </c>
      <c r="JV128" s="4" t="s">
        <v>2</v>
      </c>
      <c r="JW128" s="4" t="s">
        <v>2</v>
      </c>
      <c r="JX128" s="4" t="s">
        <v>2</v>
      </c>
      <c r="JY128" s="4" t="s">
        <v>2</v>
      </c>
      <c r="JZ128" s="4" t="s">
        <v>2</v>
      </c>
      <c r="KA128" s="4" t="s">
        <v>2</v>
      </c>
      <c r="KB128" s="4" t="s">
        <v>2</v>
      </c>
      <c r="KC128" s="4" t="s">
        <v>2</v>
      </c>
      <c r="KD128" s="4"/>
      <c r="KE128" s="4" t="s">
        <v>2</v>
      </c>
      <c r="KF128" s="4" t="s">
        <v>127</v>
      </c>
      <c r="KG128" s="4" t="s">
        <v>2</v>
      </c>
      <c r="KH128" s="4" t="s">
        <v>2</v>
      </c>
      <c r="KI128" s="4" t="s">
        <v>2</v>
      </c>
      <c r="KJ128" s="4" t="s">
        <v>2</v>
      </c>
      <c r="KK128" s="4" t="s">
        <v>2</v>
      </c>
      <c r="KL128" s="4" t="s">
        <v>2</v>
      </c>
      <c r="KM128" s="4" t="s">
        <v>2</v>
      </c>
      <c r="KN128" s="4" t="s">
        <v>2</v>
      </c>
      <c r="KO128" s="4" t="s">
        <v>2</v>
      </c>
      <c r="KP128" s="4" t="s">
        <v>2</v>
      </c>
      <c r="KQ128" s="4" t="s">
        <v>2</v>
      </c>
      <c r="KR128" s="4" t="s">
        <v>2</v>
      </c>
      <c r="KS128" s="4" t="s">
        <v>2</v>
      </c>
      <c r="KT128" s="4"/>
      <c r="KU128" s="4" t="s">
        <v>2</v>
      </c>
      <c r="KV128" s="4" t="s">
        <v>127</v>
      </c>
      <c r="KW128" s="4" t="s">
        <v>2</v>
      </c>
      <c r="KX128" s="4" t="s">
        <v>2</v>
      </c>
      <c r="KY128" s="4" t="s">
        <v>2</v>
      </c>
      <c r="KZ128" s="4" t="s">
        <v>2</v>
      </c>
      <c r="LA128" s="4" t="s">
        <v>2</v>
      </c>
      <c r="LB128" s="4" t="s">
        <v>2</v>
      </c>
      <c r="LC128" s="4" t="s">
        <v>2</v>
      </c>
      <c r="LD128" s="4" t="s">
        <v>2</v>
      </c>
      <c r="LE128" s="4" t="s">
        <v>2</v>
      </c>
      <c r="LF128" s="4" t="s">
        <v>2</v>
      </c>
      <c r="LG128" s="4" t="s">
        <v>2</v>
      </c>
      <c r="LH128" s="4" t="s">
        <v>2</v>
      </c>
      <c r="LI128" s="4" t="s">
        <v>2</v>
      </c>
      <c r="LJ128" s="4"/>
      <c r="LK128" s="4" t="s">
        <v>2</v>
      </c>
      <c r="LL128" s="4" t="s">
        <v>127</v>
      </c>
      <c r="LM128" s="4" t="s">
        <v>2</v>
      </c>
      <c r="LN128" s="4" t="s">
        <v>2</v>
      </c>
      <c r="LO128" s="4" t="s">
        <v>2</v>
      </c>
      <c r="LP128" s="4" t="s">
        <v>2</v>
      </c>
      <c r="LQ128" s="4" t="s">
        <v>2</v>
      </c>
      <c r="LR128" s="4" t="s">
        <v>2</v>
      </c>
      <c r="LS128" s="4" t="s">
        <v>2</v>
      </c>
      <c r="LT128" s="4" t="s">
        <v>2</v>
      </c>
      <c r="LU128" s="4" t="s">
        <v>2</v>
      </c>
      <c r="LV128" s="4" t="s">
        <v>2</v>
      </c>
      <c r="LW128" s="4" t="s">
        <v>2</v>
      </c>
      <c r="LX128" s="4" t="s">
        <v>2</v>
      </c>
      <c r="LY128" s="4" t="s">
        <v>2</v>
      </c>
      <c r="LZ128" s="4"/>
      <c r="MA128" s="4" t="s">
        <v>2</v>
      </c>
      <c r="MB128" s="4" t="s">
        <v>127</v>
      </c>
      <c r="MC128" s="4" t="s">
        <v>2</v>
      </c>
      <c r="MD128" s="4" t="s">
        <v>2</v>
      </c>
      <c r="ME128" s="4" t="s">
        <v>2</v>
      </c>
      <c r="MF128" s="4" t="s">
        <v>2</v>
      </c>
      <c r="MG128" s="4" t="s">
        <v>2</v>
      </c>
      <c r="MH128" s="4" t="s">
        <v>2</v>
      </c>
      <c r="MI128" s="4" t="s">
        <v>2</v>
      </c>
      <c r="MJ128" s="4" t="s">
        <v>2</v>
      </c>
      <c r="MK128" s="4" t="s">
        <v>2</v>
      </c>
      <c r="ML128" s="4" t="s">
        <v>2</v>
      </c>
      <c r="MM128" s="4" t="s">
        <v>2</v>
      </c>
      <c r="MN128" s="4" t="s">
        <v>2</v>
      </c>
      <c r="MO128" s="4" t="s">
        <v>2</v>
      </c>
      <c r="MP128" s="4"/>
      <c r="MQ128" s="4" t="s">
        <v>2</v>
      </c>
      <c r="MR128" s="4" t="s">
        <v>127</v>
      </c>
      <c r="MS128" s="4" t="s">
        <v>2</v>
      </c>
      <c r="MT128" s="4" t="s">
        <v>2</v>
      </c>
      <c r="MU128" s="4" t="s">
        <v>2</v>
      </c>
      <c r="MV128" s="4" t="s">
        <v>2</v>
      </c>
      <c r="MW128" s="4" t="s">
        <v>2</v>
      </c>
      <c r="MX128" s="4" t="s">
        <v>2</v>
      </c>
      <c r="MY128" s="4" t="s">
        <v>2</v>
      </c>
      <c r="MZ128" s="4" t="s">
        <v>2</v>
      </c>
      <c r="NA128" s="4" t="s">
        <v>2</v>
      </c>
      <c r="NB128" s="4" t="s">
        <v>2</v>
      </c>
      <c r="NC128" s="4" t="s">
        <v>2</v>
      </c>
      <c r="ND128" s="4" t="s">
        <v>2</v>
      </c>
      <c r="NE128" s="4" t="s">
        <v>2</v>
      </c>
      <c r="NF128" s="4"/>
      <c r="NG128" s="4" t="s">
        <v>2</v>
      </c>
      <c r="NH128" s="4" t="s">
        <v>127</v>
      </c>
      <c r="NI128" s="4" t="s">
        <v>2</v>
      </c>
      <c r="NJ128" s="4" t="s">
        <v>2</v>
      </c>
      <c r="NK128" s="4" t="s">
        <v>2</v>
      </c>
      <c r="NL128" s="4" t="s">
        <v>2</v>
      </c>
      <c r="NM128" s="4" t="s">
        <v>2</v>
      </c>
      <c r="NN128" s="4" t="s">
        <v>2</v>
      </c>
      <c r="NO128" s="4" t="s">
        <v>2</v>
      </c>
      <c r="NP128" s="4" t="s">
        <v>2</v>
      </c>
      <c r="NQ128" s="4" t="s">
        <v>2</v>
      </c>
      <c r="NR128" s="4" t="s">
        <v>2</v>
      </c>
      <c r="NS128" s="4" t="s">
        <v>2</v>
      </c>
      <c r="NT128" s="4" t="s">
        <v>2</v>
      </c>
      <c r="NU128" s="4" t="s">
        <v>2</v>
      </c>
    </row>
    <row r="129" spans="2:385" x14ac:dyDescent="0.2">
      <c r="B129">
        <f t="shared" si="49"/>
        <v>119</v>
      </c>
      <c r="C129" s="4">
        <v>6351</v>
      </c>
      <c r="D129" s="4" t="s">
        <v>128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/>
      <c r="S129" s="4">
        <v>6351</v>
      </c>
      <c r="T129" s="4" t="s">
        <v>128</v>
      </c>
      <c r="U129" s="4">
        <v>932.01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932.01</v>
      </c>
      <c r="AH129" s="4"/>
      <c r="AI129" s="4">
        <v>6351</v>
      </c>
      <c r="AJ129" s="4" t="s">
        <v>128</v>
      </c>
      <c r="AK129" s="4">
        <v>233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233</v>
      </c>
      <c r="AX129" s="4"/>
      <c r="AY129" s="4">
        <v>6351</v>
      </c>
      <c r="AZ129" s="4" t="s">
        <v>128</v>
      </c>
      <c r="BA129" s="4">
        <v>233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233</v>
      </c>
      <c r="BN129" s="4"/>
      <c r="BO129" s="4">
        <v>6351</v>
      </c>
      <c r="BP129" s="4" t="s">
        <v>128</v>
      </c>
      <c r="BQ129" s="4">
        <v>155.33000000000001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155.33000000000001</v>
      </c>
      <c r="CD129" s="4"/>
      <c r="CE129" s="4">
        <v>6351</v>
      </c>
      <c r="CF129" s="4" t="s">
        <v>128</v>
      </c>
      <c r="CG129" s="4">
        <v>310.66000000000003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310.66000000000003</v>
      </c>
      <c r="CT129" s="4"/>
      <c r="CU129" s="4">
        <v>6351</v>
      </c>
      <c r="CV129" s="4" t="s">
        <v>128</v>
      </c>
      <c r="CW129" s="4">
        <v>233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233</v>
      </c>
      <c r="DJ129" s="4"/>
      <c r="DK129" s="4">
        <v>6351</v>
      </c>
      <c r="DL129" s="4" t="s">
        <v>128</v>
      </c>
      <c r="DM129" s="4">
        <v>233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233</v>
      </c>
      <c r="DZ129" s="4"/>
      <c r="EA129" s="4">
        <v>6351</v>
      </c>
      <c r="EB129" s="4" t="s">
        <v>128</v>
      </c>
      <c r="EC129" s="4">
        <v>0</v>
      </c>
      <c r="ED129" s="4">
        <v>0</v>
      </c>
      <c r="EE129" s="4">
        <v>0</v>
      </c>
      <c r="EF129" s="4">
        <v>0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/>
      <c r="EQ129" s="4">
        <v>6351</v>
      </c>
      <c r="ER129" s="4" t="s">
        <v>128</v>
      </c>
      <c r="ES129" s="4">
        <v>880</v>
      </c>
      <c r="ET129" s="4">
        <v>0</v>
      </c>
      <c r="EU129" s="4">
        <v>0</v>
      </c>
      <c r="EV129" s="4">
        <v>0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0</v>
      </c>
      <c r="FD129" s="4">
        <v>0</v>
      </c>
      <c r="FE129" s="4">
        <v>880</v>
      </c>
      <c r="FF129" s="4"/>
      <c r="FG129" s="4">
        <v>6351</v>
      </c>
      <c r="FH129" s="4" t="s">
        <v>128</v>
      </c>
      <c r="FI129" s="4">
        <v>14.94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0</v>
      </c>
      <c r="FS129" s="4">
        <v>0</v>
      </c>
      <c r="FT129" s="4">
        <v>0</v>
      </c>
      <c r="FU129" s="4">
        <v>14.94</v>
      </c>
      <c r="FV129" s="4"/>
      <c r="FW129" s="4">
        <v>6351</v>
      </c>
      <c r="FX129" s="4" t="s">
        <v>128</v>
      </c>
      <c r="FY129" s="4">
        <v>4.2699999999999996</v>
      </c>
      <c r="FZ129" s="4">
        <v>0</v>
      </c>
      <c r="GA129" s="4">
        <v>0</v>
      </c>
      <c r="GB129" s="4">
        <v>0</v>
      </c>
      <c r="GC129" s="4">
        <v>0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4.2699999999999996</v>
      </c>
      <c r="GL129" s="4"/>
      <c r="GM129" s="4">
        <v>6351</v>
      </c>
      <c r="GN129" s="4" t="s">
        <v>128</v>
      </c>
      <c r="GO129" s="4">
        <v>12.81</v>
      </c>
      <c r="GP129" s="4">
        <v>0</v>
      </c>
      <c r="GQ129" s="4">
        <v>0</v>
      </c>
      <c r="GR129" s="4">
        <v>0</v>
      </c>
      <c r="GS129" s="4">
        <v>0</v>
      </c>
      <c r="GT129" s="4">
        <v>0</v>
      </c>
      <c r="GU129" s="4">
        <v>0</v>
      </c>
      <c r="GV129" s="4">
        <v>0</v>
      </c>
      <c r="GW129" s="4">
        <v>0</v>
      </c>
      <c r="GX129" s="4">
        <v>0</v>
      </c>
      <c r="GY129" s="4">
        <v>0</v>
      </c>
      <c r="GZ129" s="4">
        <v>0</v>
      </c>
      <c r="HA129" s="4">
        <v>12.81</v>
      </c>
      <c r="HB129" s="4"/>
      <c r="HC129" s="4">
        <v>6351</v>
      </c>
      <c r="HD129" s="4" t="s">
        <v>128</v>
      </c>
      <c r="HE129" s="4">
        <v>6.4</v>
      </c>
      <c r="HF129" s="4">
        <v>0</v>
      </c>
      <c r="HG129" s="4">
        <v>0</v>
      </c>
      <c r="HH129" s="4">
        <v>0</v>
      </c>
      <c r="HI129" s="4">
        <v>0</v>
      </c>
      <c r="HJ129" s="4">
        <v>0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6.4</v>
      </c>
      <c r="HR129" s="4"/>
      <c r="HS129" s="4">
        <v>6351</v>
      </c>
      <c r="HT129" s="4" t="s">
        <v>128</v>
      </c>
      <c r="HU129" s="4">
        <v>29.87</v>
      </c>
      <c r="HV129" s="4">
        <v>0</v>
      </c>
      <c r="HW129" s="4">
        <v>0</v>
      </c>
      <c r="HX129" s="4">
        <v>0</v>
      </c>
      <c r="HY129" s="4">
        <v>0</v>
      </c>
      <c r="HZ129" s="4">
        <v>0</v>
      </c>
      <c r="IA129" s="4">
        <v>0</v>
      </c>
      <c r="IB129" s="4">
        <v>0</v>
      </c>
      <c r="IC129" s="4">
        <v>0</v>
      </c>
      <c r="ID129" s="4">
        <v>0</v>
      </c>
      <c r="IE129" s="4">
        <v>0</v>
      </c>
      <c r="IF129" s="4">
        <v>0</v>
      </c>
      <c r="IG129" s="4">
        <v>29.87</v>
      </c>
      <c r="IH129" s="4"/>
      <c r="II129" s="4">
        <v>6351</v>
      </c>
      <c r="IJ129" s="4" t="s">
        <v>128</v>
      </c>
      <c r="IK129" s="4">
        <v>17.059999999999999</v>
      </c>
      <c r="IL129" s="4">
        <v>0</v>
      </c>
      <c r="IM129" s="4">
        <v>0</v>
      </c>
      <c r="IN129" s="4">
        <v>0</v>
      </c>
      <c r="IO129" s="4">
        <v>0</v>
      </c>
      <c r="IP129" s="4">
        <v>0</v>
      </c>
      <c r="IQ129" s="4">
        <v>0</v>
      </c>
      <c r="IR129" s="4">
        <v>0</v>
      </c>
      <c r="IS129" s="4">
        <v>0</v>
      </c>
      <c r="IT129" s="4">
        <v>0</v>
      </c>
      <c r="IU129" s="4">
        <v>0</v>
      </c>
      <c r="IV129" s="4">
        <v>0</v>
      </c>
      <c r="IW129" s="4">
        <v>17.059999999999999</v>
      </c>
      <c r="IX129" s="4"/>
      <c r="IY129" s="4">
        <v>6351</v>
      </c>
      <c r="IZ129" s="4" t="s">
        <v>128</v>
      </c>
      <c r="JA129" s="4">
        <v>21.33</v>
      </c>
      <c r="JB129" s="4">
        <v>0</v>
      </c>
      <c r="JC129" s="4">
        <v>0</v>
      </c>
      <c r="JD129" s="4">
        <v>0</v>
      </c>
      <c r="JE129" s="4">
        <v>0</v>
      </c>
      <c r="JF129" s="4">
        <v>0</v>
      </c>
      <c r="JG129" s="4">
        <v>0</v>
      </c>
      <c r="JH129" s="4">
        <v>0</v>
      </c>
      <c r="JI129" s="4">
        <v>0</v>
      </c>
      <c r="JJ129" s="4">
        <v>0</v>
      </c>
      <c r="JK129" s="4">
        <v>0</v>
      </c>
      <c r="JL129" s="4">
        <v>0</v>
      </c>
      <c r="JM129" s="4">
        <v>21.33</v>
      </c>
      <c r="JN129" s="4"/>
      <c r="JO129" s="4">
        <v>6351</v>
      </c>
      <c r="JP129" s="4" t="s">
        <v>128</v>
      </c>
      <c r="JQ129" s="4">
        <v>6.4</v>
      </c>
      <c r="JR129" s="4">
        <v>0</v>
      </c>
      <c r="JS129" s="4">
        <v>0</v>
      </c>
      <c r="JT129" s="4">
        <v>0</v>
      </c>
      <c r="JU129" s="4">
        <v>0</v>
      </c>
      <c r="JV129" s="4">
        <v>0</v>
      </c>
      <c r="JW129" s="4">
        <v>0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6.4</v>
      </c>
      <c r="KD129" s="4"/>
      <c r="KE129" s="4">
        <v>6351</v>
      </c>
      <c r="KF129" s="4" t="s">
        <v>128</v>
      </c>
      <c r="KG129" s="4">
        <v>0</v>
      </c>
      <c r="KH129" s="4">
        <v>0</v>
      </c>
      <c r="KI129" s="4">
        <v>0</v>
      </c>
      <c r="KJ129" s="4">
        <v>0</v>
      </c>
      <c r="KK129" s="4">
        <v>0</v>
      </c>
      <c r="KL129" s="4">
        <v>0</v>
      </c>
      <c r="KM129" s="4">
        <v>0</v>
      </c>
      <c r="KN129" s="4">
        <v>0</v>
      </c>
      <c r="KO129" s="4">
        <v>0</v>
      </c>
      <c r="KP129" s="4">
        <v>0</v>
      </c>
      <c r="KQ129" s="4">
        <v>0</v>
      </c>
      <c r="KR129" s="4">
        <v>0</v>
      </c>
      <c r="KS129" s="4">
        <v>0</v>
      </c>
      <c r="KT129" s="4"/>
      <c r="KU129" s="4">
        <v>6351</v>
      </c>
      <c r="KV129" s="4" t="s">
        <v>128</v>
      </c>
      <c r="KW129" s="4">
        <v>2574.5</v>
      </c>
      <c r="KX129" s="4">
        <v>0</v>
      </c>
      <c r="KY129" s="4">
        <v>0</v>
      </c>
      <c r="KZ129" s="4">
        <v>0</v>
      </c>
      <c r="LA129" s="4">
        <v>0</v>
      </c>
      <c r="LB129" s="4">
        <v>0</v>
      </c>
      <c r="LC129" s="4">
        <v>0</v>
      </c>
      <c r="LD129" s="4">
        <v>0</v>
      </c>
      <c r="LE129" s="4">
        <v>0</v>
      </c>
      <c r="LF129" s="4">
        <v>0</v>
      </c>
      <c r="LG129" s="4">
        <v>0</v>
      </c>
      <c r="LH129" s="4">
        <v>0</v>
      </c>
      <c r="LI129" s="4">
        <v>2574.5</v>
      </c>
      <c r="LJ129" s="4"/>
      <c r="LK129" s="4">
        <v>6351</v>
      </c>
      <c r="LL129" s="4" t="s">
        <v>128</v>
      </c>
      <c r="LM129" s="4">
        <v>6139.02</v>
      </c>
      <c r="LN129" s="4">
        <v>0</v>
      </c>
      <c r="LO129" s="4">
        <v>0</v>
      </c>
      <c r="LP129" s="4">
        <v>0</v>
      </c>
      <c r="LQ129" s="4">
        <v>0</v>
      </c>
      <c r="LR129" s="4">
        <v>0</v>
      </c>
      <c r="LS129" s="4">
        <v>0</v>
      </c>
      <c r="LT129" s="4">
        <v>0</v>
      </c>
      <c r="LU129" s="4">
        <v>0</v>
      </c>
      <c r="LV129" s="4">
        <v>0</v>
      </c>
      <c r="LW129" s="4">
        <v>0</v>
      </c>
      <c r="LX129" s="4">
        <v>0</v>
      </c>
      <c r="LY129" s="4">
        <v>6139.02</v>
      </c>
      <c r="LZ129" s="4"/>
      <c r="MA129" s="4">
        <v>6351</v>
      </c>
      <c r="MB129" s="4" t="s">
        <v>128</v>
      </c>
      <c r="MC129" s="4">
        <v>3677.9</v>
      </c>
      <c r="MD129" s="4">
        <v>0</v>
      </c>
      <c r="ME129" s="4">
        <v>0</v>
      </c>
      <c r="MF129" s="4">
        <v>0</v>
      </c>
      <c r="MG129" s="4">
        <v>0</v>
      </c>
      <c r="MH129" s="4">
        <v>0</v>
      </c>
      <c r="MI129" s="4">
        <v>0</v>
      </c>
      <c r="MJ129" s="4">
        <v>0</v>
      </c>
      <c r="MK129" s="4">
        <v>0</v>
      </c>
      <c r="ML129" s="4">
        <v>0</v>
      </c>
      <c r="MM129" s="4">
        <v>0</v>
      </c>
      <c r="MN129" s="4">
        <v>0</v>
      </c>
      <c r="MO129" s="4">
        <v>3677.9</v>
      </c>
      <c r="MP129" s="4"/>
      <c r="MQ129" s="4">
        <v>6351</v>
      </c>
      <c r="MR129" s="4" t="s">
        <v>128</v>
      </c>
      <c r="MS129" s="4">
        <v>0</v>
      </c>
      <c r="MT129" s="4">
        <v>0</v>
      </c>
      <c r="MU129" s="4">
        <v>0</v>
      </c>
      <c r="MV129" s="4">
        <v>0</v>
      </c>
      <c r="MW129" s="4">
        <v>0</v>
      </c>
      <c r="MX129" s="4">
        <v>0</v>
      </c>
      <c r="MY129" s="4">
        <v>0</v>
      </c>
      <c r="MZ129" s="4">
        <v>0</v>
      </c>
      <c r="NA129" s="4">
        <v>0</v>
      </c>
      <c r="NB129" s="4">
        <v>0</v>
      </c>
      <c r="NC129" s="4">
        <v>0</v>
      </c>
      <c r="ND129" s="4">
        <v>0</v>
      </c>
      <c r="NE129" s="4">
        <v>0</v>
      </c>
      <c r="NF129" s="4"/>
      <c r="NG129" s="4">
        <v>6351</v>
      </c>
      <c r="NH129" s="4" t="s">
        <v>128</v>
      </c>
      <c r="NI129" s="4">
        <v>42208.54</v>
      </c>
      <c r="NJ129" s="4">
        <v>0</v>
      </c>
      <c r="NK129" s="4">
        <v>0</v>
      </c>
      <c r="NL129" s="4">
        <v>0</v>
      </c>
      <c r="NM129" s="4">
        <v>0</v>
      </c>
      <c r="NN129" s="4">
        <v>0</v>
      </c>
      <c r="NO129" s="4">
        <v>0</v>
      </c>
      <c r="NP129" s="4">
        <v>0</v>
      </c>
      <c r="NQ129" s="4">
        <v>0</v>
      </c>
      <c r="NR129" s="4">
        <v>0</v>
      </c>
      <c r="NS129" s="4">
        <v>0</v>
      </c>
      <c r="NT129" s="4">
        <v>0</v>
      </c>
      <c r="NU129" s="4">
        <v>42208.54</v>
      </c>
    </row>
    <row r="130" spans="2:385" x14ac:dyDescent="0.2">
      <c r="B130">
        <f t="shared" si="49"/>
        <v>120</v>
      </c>
      <c r="C130" s="4">
        <v>6352</v>
      </c>
      <c r="D130" s="4" t="s">
        <v>129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/>
      <c r="S130" s="4">
        <v>6352</v>
      </c>
      <c r="T130" s="4" t="s">
        <v>129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/>
      <c r="AI130" s="4">
        <v>6352</v>
      </c>
      <c r="AJ130" s="4" t="s">
        <v>129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/>
      <c r="AY130" s="4">
        <v>6352</v>
      </c>
      <c r="AZ130" s="4" t="s">
        <v>129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/>
      <c r="BO130" s="4">
        <v>6352</v>
      </c>
      <c r="BP130" s="4" t="s">
        <v>129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/>
      <c r="CE130" s="4">
        <v>6352</v>
      </c>
      <c r="CF130" s="4" t="s">
        <v>129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/>
      <c r="CU130" s="4">
        <v>6352</v>
      </c>
      <c r="CV130" s="4" t="s">
        <v>129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/>
      <c r="DK130" s="4">
        <v>6352</v>
      </c>
      <c r="DL130" s="4" t="s">
        <v>129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/>
      <c r="EA130" s="4">
        <v>6352</v>
      </c>
      <c r="EB130" s="4" t="s">
        <v>129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/>
      <c r="EQ130" s="4">
        <v>6352</v>
      </c>
      <c r="ER130" s="4" t="s">
        <v>129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/>
      <c r="FG130" s="4">
        <v>6352</v>
      </c>
      <c r="FH130" s="4" t="s">
        <v>129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/>
      <c r="FW130" s="4">
        <v>6352</v>
      </c>
      <c r="FX130" s="4" t="s">
        <v>129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/>
      <c r="GM130" s="4">
        <v>6352</v>
      </c>
      <c r="GN130" s="4" t="s">
        <v>129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/>
      <c r="HC130" s="4">
        <v>6352</v>
      </c>
      <c r="HD130" s="4" t="s">
        <v>129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/>
      <c r="HS130" s="4">
        <v>6352</v>
      </c>
      <c r="HT130" s="4" t="s">
        <v>129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/>
      <c r="II130" s="4">
        <v>6352</v>
      </c>
      <c r="IJ130" s="4" t="s">
        <v>129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/>
      <c r="IY130" s="4">
        <v>6352</v>
      </c>
      <c r="IZ130" s="4" t="s">
        <v>129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0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/>
      <c r="JO130" s="4">
        <v>6352</v>
      </c>
      <c r="JP130" s="4" t="s">
        <v>129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/>
      <c r="KE130" s="4">
        <v>6352</v>
      </c>
      <c r="KF130" s="4" t="s">
        <v>129</v>
      </c>
      <c r="KG130" s="4">
        <v>0</v>
      </c>
      <c r="KH130" s="4">
        <v>0</v>
      </c>
      <c r="KI130" s="4">
        <v>0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/>
      <c r="KU130" s="4">
        <v>6352</v>
      </c>
      <c r="KV130" s="4" t="s">
        <v>129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/>
      <c r="LK130" s="4">
        <v>6352</v>
      </c>
      <c r="LL130" s="4" t="s">
        <v>129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0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/>
      <c r="MA130" s="4">
        <v>6352</v>
      </c>
      <c r="MB130" s="4" t="s">
        <v>129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/>
      <c r="MQ130" s="4">
        <v>6352</v>
      </c>
      <c r="MR130" s="4" t="s">
        <v>129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  <c r="ND130" s="4">
        <v>0</v>
      </c>
      <c r="NE130" s="4">
        <v>0</v>
      </c>
      <c r="NF130" s="4"/>
      <c r="NG130" s="4">
        <v>6352</v>
      </c>
      <c r="NH130" s="4" t="s">
        <v>129</v>
      </c>
      <c r="NI130" s="4">
        <v>0</v>
      </c>
      <c r="NJ130" s="4">
        <v>0</v>
      </c>
      <c r="NK130" s="4">
        <v>0</v>
      </c>
      <c r="NL130" s="4">
        <v>0</v>
      </c>
      <c r="NM130" s="4">
        <v>0</v>
      </c>
      <c r="NN130" s="4">
        <v>0</v>
      </c>
      <c r="NO130" s="4">
        <v>0</v>
      </c>
      <c r="NP130" s="4">
        <v>0</v>
      </c>
      <c r="NQ130" s="4">
        <v>0</v>
      </c>
      <c r="NR130" s="4">
        <v>0</v>
      </c>
      <c r="NS130" s="4">
        <v>0</v>
      </c>
      <c r="NT130" s="4">
        <v>0</v>
      </c>
      <c r="NU130" s="4">
        <v>0</v>
      </c>
    </row>
    <row r="131" spans="2:385" x14ac:dyDescent="0.2">
      <c r="B131">
        <f t="shared" si="49"/>
        <v>121</v>
      </c>
      <c r="C131" s="4">
        <v>6353</v>
      </c>
      <c r="D131" s="4" t="s">
        <v>130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/>
      <c r="S131" s="4">
        <v>6353</v>
      </c>
      <c r="T131" s="4" t="s">
        <v>130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/>
      <c r="AI131" s="4">
        <v>6353</v>
      </c>
      <c r="AJ131" s="4" t="s">
        <v>130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/>
      <c r="AY131" s="4">
        <v>6353</v>
      </c>
      <c r="AZ131" s="4" t="s">
        <v>130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/>
      <c r="BO131" s="4">
        <v>6353</v>
      </c>
      <c r="BP131" s="4" t="s">
        <v>130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/>
      <c r="CE131" s="4">
        <v>6353</v>
      </c>
      <c r="CF131" s="4" t="s">
        <v>130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/>
      <c r="CU131" s="4">
        <v>6353</v>
      </c>
      <c r="CV131" s="4" t="s">
        <v>130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/>
      <c r="DK131" s="4">
        <v>6353</v>
      </c>
      <c r="DL131" s="4" t="s">
        <v>130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/>
      <c r="EA131" s="4">
        <v>6353</v>
      </c>
      <c r="EB131" s="4" t="s">
        <v>130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/>
      <c r="EQ131" s="4">
        <v>6353</v>
      </c>
      <c r="ER131" s="4" t="s">
        <v>130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/>
      <c r="FG131" s="4">
        <v>6353</v>
      </c>
      <c r="FH131" s="4" t="s">
        <v>130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/>
      <c r="FW131" s="4">
        <v>6353</v>
      </c>
      <c r="FX131" s="4" t="s">
        <v>130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/>
      <c r="GM131" s="4">
        <v>6353</v>
      </c>
      <c r="GN131" s="4" t="s">
        <v>130</v>
      </c>
      <c r="GO131" s="4">
        <v>0</v>
      </c>
      <c r="GP131" s="4">
        <v>0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/>
      <c r="HC131" s="4">
        <v>6353</v>
      </c>
      <c r="HD131" s="4" t="s">
        <v>130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/>
      <c r="HS131" s="4">
        <v>6353</v>
      </c>
      <c r="HT131" s="4" t="s">
        <v>130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/>
      <c r="II131" s="4">
        <v>6353</v>
      </c>
      <c r="IJ131" s="4" t="s">
        <v>130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/>
      <c r="IY131" s="4">
        <v>6353</v>
      </c>
      <c r="IZ131" s="4" t="s">
        <v>130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0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/>
      <c r="JO131" s="4">
        <v>6353</v>
      </c>
      <c r="JP131" s="4" t="s">
        <v>130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/>
      <c r="KE131" s="4">
        <v>6353</v>
      </c>
      <c r="KF131" s="4" t="s">
        <v>130</v>
      </c>
      <c r="KG131" s="4">
        <v>0</v>
      </c>
      <c r="KH131" s="4">
        <v>0</v>
      </c>
      <c r="KI131" s="4">
        <v>0</v>
      </c>
      <c r="KJ131" s="4">
        <v>0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/>
      <c r="KU131" s="4">
        <v>6353</v>
      </c>
      <c r="KV131" s="4" t="s">
        <v>130</v>
      </c>
      <c r="KW131" s="4">
        <v>0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/>
      <c r="LK131" s="4">
        <v>6353</v>
      </c>
      <c r="LL131" s="4" t="s">
        <v>130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/>
      <c r="MA131" s="4">
        <v>6353</v>
      </c>
      <c r="MB131" s="4" t="s">
        <v>130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/>
      <c r="MQ131" s="4">
        <v>6353</v>
      </c>
      <c r="MR131" s="4" t="s">
        <v>130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  <c r="ND131" s="4">
        <v>0</v>
      </c>
      <c r="NE131" s="4">
        <v>0</v>
      </c>
      <c r="NF131" s="4"/>
      <c r="NG131" s="4">
        <v>6353</v>
      </c>
      <c r="NH131" s="4" t="s">
        <v>130</v>
      </c>
      <c r="NI131" s="4">
        <v>0</v>
      </c>
      <c r="NJ131" s="4">
        <v>0</v>
      </c>
      <c r="NK131" s="4">
        <v>0</v>
      </c>
      <c r="NL131" s="4">
        <v>0</v>
      </c>
      <c r="NM131" s="4">
        <v>0</v>
      </c>
      <c r="NN131" s="4">
        <v>0</v>
      </c>
      <c r="NO131" s="4">
        <v>0</v>
      </c>
      <c r="NP131" s="4">
        <v>0</v>
      </c>
      <c r="NQ131" s="4">
        <v>0</v>
      </c>
      <c r="NR131" s="4">
        <v>0</v>
      </c>
      <c r="NS131" s="4">
        <v>0</v>
      </c>
      <c r="NT131" s="4">
        <v>0</v>
      </c>
      <c r="NU131" s="4">
        <v>0</v>
      </c>
    </row>
    <row r="132" spans="2:385" x14ac:dyDescent="0.2">
      <c r="B132">
        <f t="shared" si="49"/>
        <v>122</v>
      </c>
      <c r="C132" s="4">
        <v>6354</v>
      </c>
      <c r="D132" s="4" t="s">
        <v>131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/>
      <c r="S132" s="4">
        <v>6354</v>
      </c>
      <c r="T132" s="4" t="s">
        <v>131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/>
      <c r="AI132" s="4">
        <v>6354</v>
      </c>
      <c r="AJ132" s="4" t="s">
        <v>131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/>
      <c r="AY132" s="4">
        <v>6354</v>
      </c>
      <c r="AZ132" s="4" t="s">
        <v>131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/>
      <c r="BO132" s="4">
        <v>6354</v>
      </c>
      <c r="BP132" s="4" t="s">
        <v>131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/>
      <c r="CE132" s="4">
        <v>6354</v>
      </c>
      <c r="CF132" s="4" t="s">
        <v>131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/>
      <c r="CU132" s="4">
        <v>6354</v>
      </c>
      <c r="CV132" s="4" t="s">
        <v>131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/>
      <c r="DK132" s="4">
        <v>6354</v>
      </c>
      <c r="DL132" s="4" t="s">
        <v>131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/>
      <c r="EA132" s="4">
        <v>6354</v>
      </c>
      <c r="EB132" s="4" t="s">
        <v>131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/>
      <c r="EQ132" s="4">
        <v>6354</v>
      </c>
      <c r="ER132" s="4" t="s">
        <v>131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/>
      <c r="FG132" s="4">
        <v>6354</v>
      </c>
      <c r="FH132" s="4" t="s">
        <v>131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/>
      <c r="FW132" s="4">
        <v>6354</v>
      </c>
      <c r="FX132" s="4" t="s">
        <v>131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/>
      <c r="GM132" s="4">
        <v>6354</v>
      </c>
      <c r="GN132" s="4" t="s">
        <v>131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/>
      <c r="HC132" s="4">
        <v>6354</v>
      </c>
      <c r="HD132" s="4" t="s">
        <v>131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/>
      <c r="HS132" s="4">
        <v>6354</v>
      </c>
      <c r="HT132" s="4" t="s">
        <v>131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/>
      <c r="II132" s="4">
        <v>6354</v>
      </c>
      <c r="IJ132" s="4" t="s">
        <v>131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/>
      <c r="IY132" s="4">
        <v>6354</v>
      </c>
      <c r="IZ132" s="4" t="s">
        <v>131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/>
      <c r="JO132" s="4">
        <v>6354</v>
      </c>
      <c r="JP132" s="4" t="s">
        <v>131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/>
      <c r="KE132" s="4">
        <v>6354</v>
      </c>
      <c r="KF132" s="4" t="s">
        <v>131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/>
      <c r="KU132" s="4">
        <v>6354</v>
      </c>
      <c r="KV132" s="4" t="s">
        <v>131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/>
      <c r="LK132" s="4">
        <v>6354</v>
      </c>
      <c r="LL132" s="4" t="s">
        <v>131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/>
      <c r="MA132" s="4">
        <v>6354</v>
      </c>
      <c r="MB132" s="4" t="s">
        <v>131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/>
      <c r="MQ132" s="4">
        <v>6354</v>
      </c>
      <c r="MR132" s="4" t="s">
        <v>131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  <c r="ND132" s="4">
        <v>0</v>
      </c>
      <c r="NE132" s="4">
        <v>0</v>
      </c>
      <c r="NF132" s="4"/>
      <c r="NG132" s="4">
        <v>6354</v>
      </c>
      <c r="NH132" s="4" t="s">
        <v>131</v>
      </c>
      <c r="NI132" s="4">
        <v>0</v>
      </c>
      <c r="NJ132" s="4">
        <v>0</v>
      </c>
      <c r="NK132" s="4">
        <v>0</v>
      </c>
      <c r="NL132" s="4">
        <v>0</v>
      </c>
      <c r="NM132" s="4">
        <v>0</v>
      </c>
      <c r="NN132" s="4">
        <v>0</v>
      </c>
      <c r="NO132" s="4">
        <v>0</v>
      </c>
      <c r="NP132" s="4">
        <v>0</v>
      </c>
      <c r="NQ132" s="4">
        <v>0</v>
      </c>
      <c r="NR132" s="4">
        <v>0</v>
      </c>
      <c r="NS132" s="4">
        <v>0</v>
      </c>
      <c r="NT132" s="4">
        <v>0</v>
      </c>
      <c r="NU132" s="4">
        <v>0</v>
      </c>
    </row>
    <row r="133" spans="2:385" x14ac:dyDescent="0.2">
      <c r="B133">
        <f t="shared" si="49"/>
        <v>123</v>
      </c>
      <c r="C133" s="4">
        <v>6355</v>
      </c>
      <c r="D133" s="4" t="s">
        <v>132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/>
      <c r="S133" s="4">
        <v>6355</v>
      </c>
      <c r="T133" s="4" t="s">
        <v>132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/>
      <c r="AI133" s="4">
        <v>6355</v>
      </c>
      <c r="AJ133" s="4" t="s">
        <v>132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/>
      <c r="AY133" s="4">
        <v>6355</v>
      </c>
      <c r="AZ133" s="4" t="s">
        <v>132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/>
      <c r="BO133" s="4">
        <v>6355</v>
      </c>
      <c r="BP133" s="4" t="s">
        <v>132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/>
      <c r="CE133" s="4">
        <v>6355</v>
      </c>
      <c r="CF133" s="4" t="s">
        <v>132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/>
      <c r="CU133" s="4">
        <v>6355</v>
      </c>
      <c r="CV133" s="4" t="s">
        <v>132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/>
      <c r="DK133" s="4">
        <v>6355</v>
      </c>
      <c r="DL133" s="4" t="s">
        <v>132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/>
      <c r="EA133" s="4">
        <v>6355</v>
      </c>
      <c r="EB133" s="4" t="s">
        <v>132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/>
      <c r="EQ133" s="4">
        <v>6355</v>
      </c>
      <c r="ER133" s="4" t="s">
        <v>132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/>
      <c r="FG133" s="4">
        <v>6355</v>
      </c>
      <c r="FH133" s="4" t="s">
        <v>132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/>
      <c r="FW133" s="4">
        <v>6355</v>
      </c>
      <c r="FX133" s="4" t="s">
        <v>132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/>
      <c r="GM133" s="4">
        <v>6355</v>
      </c>
      <c r="GN133" s="4" t="s">
        <v>132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/>
      <c r="HC133" s="4">
        <v>6355</v>
      </c>
      <c r="HD133" s="4" t="s">
        <v>132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/>
      <c r="HS133" s="4">
        <v>6355</v>
      </c>
      <c r="HT133" s="4" t="s">
        <v>132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/>
      <c r="II133" s="4">
        <v>6355</v>
      </c>
      <c r="IJ133" s="4" t="s">
        <v>132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/>
      <c r="IY133" s="4">
        <v>6355</v>
      </c>
      <c r="IZ133" s="4" t="s">
        <v>132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/>
      <c r="JO133" s="4">
        <v>6355</v>
      </c>
      <c r="JP133" s="4" t="s">
        <v>132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/>
      <c r="KE133" s="4">
        <v>6355</v>
      </c>
      <c r="KF133" s="4" t="s">
        <v>132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/>
      <c r="KU133" s="4">
        <v>6355</v>
      </c>
      <c r="KV133" s="4" t="s">
        <v>132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/>
      <c r="LK133" s="4">
        <v>6355</v>
      </c>
      <c r="LL133" s="4" t="s">
        <v>132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/>
      <c r="MA133" s="4">
        <v>6355</v>
      </c>
      <c r="MB133" s="4" t="s">
        <v>132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/>
      <c r="MQ133" s="4">
        <v>6355</v>
      </c>
      <c r="MR133" s="4" t="s">
        <v>132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  <c r="ND133" s="4">
        <v>0</v>
      </c>
      <c r="NE133" s="4">
        <v>0</v>
      </c>
      <c r="NF133" s="4"/>
      <c r="NG133" s="4">
        <v>6355</v>
      </c>
      <c r="NH133" s="4" t="s">
        <v>132</v>
      </c>
      <c r="NI133" s="4">
        <v>0</v>
      </c>
      <c r="NJ133" s="4">
        <v>0</v>
      </c>
      <c r="NK133" s="4">
        <v>0</v>
      </c>
      <c r="NL133" s="4">
        <v>0</v>
      </c>
      <c r="NM133" s="4">
        <v>0</v>
      </c>
      <c r="NN133" s="4">
        <v>0</v>
      </c>
      <c r="NO133" s="4">
        <v>0</v>
      </c>
      <c r="NP133" s="4">
        <v>0</v>
      </c>
      <c r="NQ133" s="4">
        <v>0</v>
      </c>
      <c r="NR133" s="4">
        <v>0</v>
      </c>
      <c r="NS133" s="4">
        <v>0</v>
      </c>
      <c r="NT133" s="4">
        <v>0</v>
      </c>
      <c r="NU133" s="4">
        <v>0</v>
      </c>
    </row>
    <row r="134" spans="2:385" x14ac:dyDescent="0.2">
      <c r="B134">
        <f t="shared" si="49"/>
        <v>124</v>
      </c>
      <c r="C134" s="4">
        <v>6356</v>
      </c>
      <c r="D134" s="4" t="s">
        <v>133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/>
      <c r="S134" s="4">
        <v>6356</v>
      </c>
      <c r="T134" s="4" t="s">
        <v>133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/>
      <c r="AI134" s="4">
        <v>6356</v>
      </c>
      <c r="AJ134" s="4" t="s">
        <v>133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/>
      <c r="AY134" s="4">
        <v>6356</v>
      </c>
      <c r="AZ134" s="4" t="s">
        <v>133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/>
      <c r="BO134" s="4">
        <v>6356</v>
      </c>
      <c r="BP134" s="4" t="s">
        <v>133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/>
      <c r="CE134" s="4">
        <v>6356</v>
      </c>
      <c r="CF134" s="4" t="s">
        <v>133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/>
      <c r="CU134" s="4">
        <v>6356</v>
      </c>
      <c r="CV134" s="4" t="s">
        <v>133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/>
      <c r="DK134" s="4">
        <v>6356</v>
      </c>
      <c r="DL134" s="4" t="s">
        <v>133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/>
      <c r="EA134" s="4">
        <v>6356</v>
      </c>
      <c r="EB134" s="4" t="s">
        <v>133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/>
      <c r="EQ134" s="4">
        <v>6356</v>
      </c>
      <c r="ER134" s="4" t="s">
        <v>133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0</v>
      </c>
      <c r="FB134" s="4">
        <v>0</v>
      </c>
      <c r="FC134" s="4">
        <v>0</v>
      </c>
      <c r="FD134" s="4">
        <v>0</v>
      </c>
      <c r="FE134" s="4">
        <v>0</v>
      </c>
      <c r="FF134" s="4"/>
      <c r="FG134" s="4">
        <v>6356</v>
      </c>
      <c r="FH134" s="4" t="s">
        <v>133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0</v>
      </c>
      <c r="FS134" s="4">
        <v>0</v>
      </c>
      <c r="FT134" s="4">
        <v>0</v>
      </c>
      <c r="FU134" s="4">
        <v>0</v>
      </c>
      <c r="FV134" s="4"/>
      <c r="FW134" s="4">
        <v>6356</v>
      </c>
      <c r="FX134" s="4" t="s">
        <v>133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0</v>
      </c>
      <c r="GL134" s="4"/>
      <c r="GM134" s="4">
        <v>6356</v>
      </c>
      <c r="GN134" s="4" t="s">
        <v>133</v>
      </c>
      <c r="GO134" s="4">
        <v>0</v>
      </c>
      <c r="GP134" s="4">
        <v>0</v>
      </c>
      <c r="GQ134" s="4">
        <v>0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  <c r="GZ134" s="4">
        <v>0</v>
      </c>
      <c r="HA134" s="4">
        <v>0</v>
      </c>
      <c r="HB134" s="4"/>
      <c r="HC134" s="4">
        <v>6356</v>
      </c>
      <c r="HD134" s="4" t="s">
        <v>133</v>
      </c>
      <c r="HE134" s="4">
        <v>0</v>
      </c>
      <c r="HF134" s="4">
        <v>0</v>
      </c>
      <c r="HG134" s="4">
        <v>0</v>
      </c>
      <c r="HH134" s="4">
        <v>0</v>
      </c>
      <c r="HI134" s="4">
        <v>0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/>
      <c r="HS134" s="4">
        <v>6356</v>
      </c>
      <c r="HT134" s="4" t="s">
        <v>133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26.95</v>
      </c>
      <c r="IB134" s="4">
        <v>0</v>
      </c>
      <c r="IC134" s="4">
        <v>0</v>
      </c>
      <c r="ID134" s="4">
        <v>0</v>
      </c>
      <c r="IE134" s="4">
        <v>0</v>
      </c>
      <c r="IF134" s="4">
        <v>0</v>
      </c>
      <c r="IG134" s="4">
        <v>26.95</v>
      </c>
      <c r="IH134" s="4"/>
      <c r="II134" s="4">
        <v>6356</v>
      </c>
      <c r="IJ134" s="4" t="s">
        <v>133</v>
      </c>
      <c r="IK134" s="4">
        <v>0</v>
      </c>
      <c r="IL134" s="4">
        <v>0</v>
      </c>
      <c r="IM134" s="4">
        <v>0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0</v>
      </c>
      <c r="IU134" s="4">
        <v>0</v>
      </c>
      <c r="IV134" s="4">
        <v>0</v>
      </c>
      <c r="IW134" s="4">
        <v>0</v>
      </c>
      <c r="IX134" s="4"/>
      <c r="IY134" s="4">
        <v>6356</v>
      </c>
      <c r="IZ134" s="4" t="s">
        <v>133</v>
      </c>
      <c r="JA134" s="4">
        <v>0</v>
      </c>
      <c r="JB134" s="4">
        <v>0</v>
      </c>
      <c r="JC134" s="4">
        <v>0</v>
      </c>
      <c r="JD134" s="4">
        <v>0</v>
      </c>
      <c r="JE134" s="4">
        <v>0</v>
      </c>
      <c r="JF134" s="4">
        <v>0</v>
      </c>
      <c r="JG134" s="4">
        <v>0</v>
      </c>
      <c r="JH134" s="4">
        <v>0</v>
      </c>
      <c r="JI134" s="4">
        <v>0</v>
      </c>
      <c r="JJ134" s="4">
        <v>0</v>
      </c>
      <c r="JK134" s="4">
        <v>0</v>
      </c>
      <c r="JL134" s="4">
        <v>0</v>
      </c>
      <c r="JM134" s="4">
        <v>0</v>
      </c>
      <c r="JN134" s="4"/>
      <c r="JO134" s="4">
        <v>6356</v>
      </c>
      <c r="JP134" s="4" t="s">
        <v>133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/>
      <c r="KE134" s="4">
        <v>6356</v>
      </c>
      <c r="KF134" s="4" t="s">
        <v>133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0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/>
      <c r="KU134" s="4">
        <v>6356</v>
      </c>
      <c r="KV134" s="4" t="s">
        <v>133</v>
      </c>
      <c r="KW134" s="4">
        <v>0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0</v>
      </c>
      <c r="LH134" s="4">
        <v>0</v>
      </c>
      <c r="LI134" s="4">
        <v>0</v>
      </c>
      <c r="LJ134" s="4"/>
      <c r="LK134" s="4">
        <v>6356</v>
      </c>
      <c r="LL134" s="4" t="s">
        <v>133</v>
      </c>
      <c r="LM134" s="4">
        <v>0</v>
      </c>
      <c r="LN134" s="4">
        <v>0</v>
      </c>
      <c r="LO134" s="4">
        <v>0</v>
      </c>
      <c r="LP134" s="4">
        <v>0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/>
      <c r="MA134" s="4">
        <v>6356</v>
      </c>
      <c r="MB134" s="4" t="s">
        <v>133</v>
      </c>
      <c r="MC134" s="4">
        <v>0</v>
      </c>
      <c r="MD134" s="4">
        <v>0</v>
      </c>
      <c r="ME134" s="4">
        <v>0</v>
      </c>
      <c r="MF134" s="4">
        <v>0</v>
      </c>
      <c r="MG134" s="4">
        <v>0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0</v>
      </c>
      <c r="MP134" s="4"/>
      <c r="MQ134" s="4">
        <v>6356</v>
      </c>
      <c r="MR134" s="4" t="s">
        <v>133</v>
      </c>
      <c r="MS134" s="4">
        <v>0</v>
      </c>
      <c r="MT134" s="4">
        <v>0</v>
      </c>
      <c r="MU134" s="4">
        <v>0</v>
      </c>
      <c r="MV134" s="4">
        <v>0</v>
      </c>
      <c r="MW134" s="4">
        <v>0</v>
      </c>
      <c r="MX134" s="4">
        <v>0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  <c r="ND134" s="4">
        <v>0</v>
      </c>
      <c r="NE134" s="4">
        <v>0</v>
      </c>
      <c r="NF134" s="4"/>
      <c r="NG134" s="4">
        <v>6356</v>
      </c>
      <c r="NH134" s="4" t="s">
        <v>133</v>
      </c>
      <c r="NI134" s="4">
        <v>0</v>
      </c>
      <c r="NJ134" s="4">
        <v>0</v>
      </c>
      <c r="NK134" s="4">
        <v>0</v>
      </c>
      <c r="NL134" s="4">
        <v>0</v>
      </c>
      <c r="NM134" s="4">
        <v>0</v>
      </c>
      <c r="NN134" s="4">
        <v>0</v>
      </c>
      <c r="NO134" s="4">
        <v>0</v>
      </c>
      <c r="NP134" s="4">
        <v>0</v>
      </c>
      <c r="NQ134" s="4">
        <v>0</v>
      </c>
      <c r="NR134" s="4">
        <v>0</v>
      </c>
      <c r="NS134" s="4">
        <v>0</v>
      </c>
      <c r="NT134" s="4">
        <v>0</v>
      </c>
      <c r="NU134" s="4">
        <v>0</v>
      </c>
    </row>
    <row r="135" spans="2:385" x14ac:dyDescent="0.2">
      <c r="B135">
        <f t="shared" si="49"/>
        <v>125</v>
      </c>
      <c r="C135" s="4" t="s">
        <v>2</v>
      </c>
      <c r="D135" s="4" t="s">
        <v>134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/>
      <c r="S135" s="4" t="s">
        <v>2</v>
      </c>
      <c r="T135" s="4" t="s">
        <v>134</v>
      </c>
      <c r="U135" s="4">
        <v>932.01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932.01</v>
      </c>
      <c r="AH135" s="4"/>
      <c r="AI135" s="4" t="s">
        <v>2</v>
      </c>
      <c r="AJ135" s="4" t="s">
        <v>134</v>
      </c>
      <c r="AK135" s="4">
        <v>233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233</v>
      </c>
      <c r="AX135" s="4"/>
      <c r="AY135" s="4" t="s">
        <v>2</v>
      </c>
      <c r="AZ135" s="4" t="s">
        <v>134</v>
      </c>
      <c r="BA135" s="4">
        <v>233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233</v>
      </c>
      <c r="BN135" s="4"/>
      <c r="BO135" s="4" t="s">
        <v>2</v>
      </c>
      <c r="BP135" s="4" t="s">
        <v>134</v>
      </c>
      <c r="BQ135" s="4">
        <v>155.33000000000001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155.33000000000001</v>
      </c>
      <c r="CD135" s="4"/>
      <c r="CE135" s="4" t="s">
        <v>2</v>
      </c>
      <c r="CF135" s="4" t="s">
        <v>134</v>
      </c>
      <c r="CG135" s="4">
        <v>310.66000000000003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310.66000000000003</v>
      </c>
      <c r="CT135" s="4"/>
      <c r="CU135" s="4" t="s">
        <v>2</v>
      </c>
      <c r="CV135" s="4" t="s">
        <v>134</v>
      </c>
      <c r="CW135" s="4">
        <v>233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233</v>
      </c>
      <c r="DJ135" s="4"/>
      <c r="DK135" s="4" t="s">
        <v>2</v>
      </c>
      <c r="DL135" s="4" t="s">
        <v>134</v>
      </c>
      <c r="DM135" s="4">
        <v>233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233</v>
      </c>
      <c r="DZ135" s="4"/>
      <c r="EA135" s="4" t="s">
        <v>2</v>
      </c>
      <c r="EB135" s="4" t="s">
        <v>134</v>
      </c>
      <c r="EC135" s="4">
        <v>0</v>
      </c>
      <c r="ED135" s="4">
        <v>0</v>
      </c>
      <c r="EE135" s="4">
        <v>0</v>
      </c>
      <c r="EF135" s="4">
        <v>0</v>
      </c>
      <c r="EG135" s="4">
        <v>0</v>
      </c>
      <c r="EH135" s="4">
        <v>0</v>
      </c>
      <c r="EI135" s="4">
        <v>0</v>
      </c>
      <c r="EJ135" s="4">
        <v>0</v>
      </c>
      <c r="EK135" s="4">
        <v>0</v>
      </c>
      <c r="EL135" s="4">
        <v>0</v>
      </c>
      <c r="EM135" s="4">
        <v>0</v>
      </c>
      <c r="EN135" s="4">
        <v>0</v>
      </c>
      <c r="EO135" s="4">
        <v>0</v>
      </c>
      <c r="EP135" s="4"/>
      <c r="EQ135" s="4" t="s">
        <v>2</v>
      </c>
      <c r="ER135" s="4" t="s">
        <v>134</v>
      </c>
      <c r="ES135" s="4">
        <v>880</v>
      </c>
      <c r="ET135" s="4">
        <v>0</v>
      </c>
      <c r="EU135" s="4">
        <v>0</v>
      </c>
      <c r="EV135" s="4">
        <v>0</v>
      </c>
      <c r="EW135" s="4">
        <v>0</v>
      </c>
      <c r="EX135" s="4">
        <v>0</v>
      </c>
      <c r="EY135" s="4">
        <v>0</v>
      </c>
      <c r="EZ135" s="4">
        <v>0</v>
      </c>
      <c r="FA135" s="4">
        <v>0</v>
      </c>
      <c r="FB135" s="4">
        <v>0</v>
      </c>
      <c r="FC135" s="4">
        <v>0</v>
      </c>
      <c r="FD135" s="4">
        <v>0</v>
      </c>
      <c r="FE135" s="4">
        <v>880</v>
      </c>
      <c r="FF135" s="4"/>
      <c r="FG135" s="4" t="s">
        <v>2</v>
      </c>
      <c r="FH135" s="4" t="s">
        <v>134</v>
      </c>
      <c r="FI135" s="4">
        <v>14.94</v>
      </c>
      <c r="FJ135" s="4">
        <v>0</v>
      </c>
      <c r="FK135" s="4">
        <v>0</v>
      </c>
      <c r="FL135" s="4">
        <v>0</v>
      </c>
      <c r="FM135" s="4">
        <v>0</v>
      </c>
      <c r="FN135" s="4">
        <v>0</v>
      </c>
      <c r="FO135" s="4">
        <v>0</v>
      </c>
      <c r="FP135" s="4">
        <v>0</v>
      </c>
      <c r="FQ135" s="4">
        <v>0</v>
      </c>
      <c r="FR135" s="4">
        <v>0</v>
      </c>
      <c r="FS135" s="4">
        <v>0</v>
      </c>
      <c r="FT135" s="4">
        <v>0</v>
      </c>
      <c r="FU135" s="4">
        <v>14.94</v>
      </c>
      <c r="FV135" s="4"/>
      <c r="FW135" s="4" t="s">
        <v>2</v>
      </c>
      <c r="FX135" s="4" t="s">
        <v>134</v>
      </c>
      <c r="FY135" s="4">
        <v>4.2699999999999996</v>
      </c>
      <c r="FZ135" s="4">
        <v>0</v>
      </c>
      <c r="GA135" s="4">
        <v>0</v>
      </c>
      <c r="GB135" s="4">
        <v>0</v>
      </c>
      <c r="GC135" s="4">
        <v>0</v>
      </c>
      <c r="GD135" s="4">
        <v>0</v>
      </c>
      <c r="GE135" s="4">
        <v>0</v>
      </c>
      <c r="GF135" s="4">
        <v>0</v>
      </c>
      <c r="GG135" s="4">
        <v>0</v>
      </c>
      <c r="GH135" s="4">
        <v>0</v>
      </c>
      <c r="GI135" s="4">
        <v>0</v>
      </c>
      <c r="GJ135" s="4">
        <v>0</v>
      </c>
      <c r="GK135" s="4">
        <v>4.2699999999999996</v>
      </c>
      <c r="GL135" s="4"/>
      <c r="GM135" s="4" t="s">
        <v>2</v>
      </c>
      <c r="GN135" s="4" t="s">
        <v>134</v>
      </c>
      <c r="GO135" s="4">
        <v>12.81</v>
      </c>
      <c r="GP135" s="4">
        <v>0</v>
      </c>
      <c r="GQ135" s="4">
        <v>0</v>
      </c>
      <c r="GR135" s="4">
        <v>0</v>
      </c>
      <c r="GS135" s="4">
        <v>0</v>
      </c>
      <c r="GT135" s="4">
        <v>0</v>
      </c>
      <c r="GU135" s="4">
        <v>0</v>
      </c>
      <c r="GV135" s="4">
        <v>0</v>
      </c>
      <c r="GW135" s="4">
        <v>0</v>
      </c>
      <c r="GX135" s="4">
        <v>0</v>
      </c>
      <c r="GY135" s="4">
        <v>0</v>
      </c>
      <c r="GZ135" s="4">
        <v>0</v>
      </c>
      <c r="HA135" s="4">
        <v>12.81</v>
      </c>
      <c r="HB135" s="4"/>
      <c r="HC135" s="4" t="s">
        <v>2</v>
      </c>
      <c r="HD135" s="4" t="s">
        <v>134</v>
      </c>
      <c r="HE135" s="4">
        <v>6.4</v>
      </c>
      <c r="HF135" s="4">
        <v>0</v>
      </c>
      <c r="HG135" s="4">
        <v>0</v>
      </c>
      <c r="HH135" s="4">
        <v>0</v>
      </c>
      <c r="HI135" s="4">
        <v>0</v>
      </c>
      <c r="HJ135" s="4">
        <v>0</v>
      </c>
      <c r="HK135" s="4">
        <v>0</v>
      </c>
      <c r="HL135" s="4">
        <v>0</v>
      </c>
      <c r="HM135" s="4">
        <v>0</v>
      </c>
      <c r="HN135" s="4">
        <v>0</v>
      </c>
      <c r="HO135" s="4">
        <v>0</v>
      </c>
      <c r="HP135" s="4">
        <v>0</v>
      </c>
      <c r="HQ135" s="4">
        <v>6.4</v>
      </c>
      <c r="HR135" s="4"/>
      <c r="HS135" s="4" t="s">
        <v>2</v>
      </c>
      <c r="HT135" s="4" t="s">
        <v>134</v>
      </c>
      <c r="HU135" s="4">
        <v>29.87</v>
      </c>
      <c r="HV135" s="4">
        <v>0</v>
      </c>
      <c r="HW135" s="4">
        <v>0</v>
      </c>
      <c r="HX135" s="4">
        <v>0</v>
      </c>
      <c r="HY135" s="4">
        <v>0</v>
      </c>
      <c r="HZ135" s="4">
        <v>0</v>
      </c>
      <c r="IA135" s="4">
        <v>26.95</v>
      </c>
      <c r="IB135" s="4">
        <v>0</v>
      </c>
      <c r="IC135" s="4">
        <v>0</v>
      </c>
      <c r="ID135" s="4">
        <v>0</v>
      </c>
      <c r="IE135" s="4">
        <v>0</v>
      </c>
      <c r="IF135" s="4">
        <v>0</v>
      </c>
      <c r="IG135" s="4">
        <v>56.82</v>
      </c>
      <c r="IH135" s="4"/>
      <c r="II135" s="4" t="s">
        <v>2</v>
      </c>
      <c r="IJ135" s="4" t="s">
        <v>134</v>
      </c>
      <c r="IK135" s="4">
        <v>17.059999999999999</v>
      </c>
      <c r="IL135" s="4">
        <v>0</v>
      </c>
      <c r="IM135" s="4">
        <v>0</v>
      </c>
      <c r="IN135" s="4">
        <v>0</v>
      </c>
      <c r="IO135" s="4">
        <v>0</v>
      </c>
      <c r="IP135" s="4">
        <v>0</v>
      </c>
      <c r="IQ135" s="4">
        <v>0</v>
      </c>
      <c r="IR135" s="4">
        <v>0</v>
      </c>
      <c r="IS135" s="4">
        <v>0</v>
      </c>
      <c r="IT135" s="4">
        <v>0</v>
      </c>
      <c r="IU135" s="4">
        <v>0</v>
      </c>
      <c r="IV135" s="4">
        <v>0</v>
      </c>
      <c r="IW135" s="4">
        <v>17.059999999999999</v>
      </c>
      <c r="IX135" s="4"/>
      <c r="IY135" s="4" t="s">
        <v>2</v>
      </c>
      <c r="IZ135" s="4" t="s">
        <v>134</v>
      </c>
      <c r="JA135" s="4">
        <v>21.33</v>
      </c>
      <c r="JB135" s="4">
        <v>0</v>
      </c>
      <c r="JC135" s="4">
        <v>0</v>
      </c>
      <c r="JD135" s="4">
        <v>0</v>
      </c>
      <c r="JE135" s="4">
        <v>0</v>
      </c>
      <c r="JF135" s="4">
        <v>0</v>
      </c>
      <c r="JG135" s="4">
        <v>0</v>
      </c>
      <c r="JH135" s="4">
        <v>0</v>
      </c>
      <c r="JI135" s="4">
        <v>0</v>
      </c>
      <c r="JJ135" s="4">
        <v>0</v>
      </c>
      <c r="JK135" s="4">
        <v>0</v>
      </c>
      <c r="JL135" s="4">
        <v>0</v>
      </c>
      <c r="JM135" s="4">
        <v>21.33</v>
      </c>
      <c r="JN135" s="4"/>
      <c r="JO135" s="4" t="s">
        <v>2</v>
      </c>
      <c r="JP135" s="4" t="s">
        <v>134</v>
      </c>
      <c r="JQ135" s="4">
        <v>6.4</v>
      </c>
      <c r="JR135" s="4">
        <v>0</v>
      </c>
      <c r="JS135" s="4">
        <v>0</v>
      </c>
      <c r="JT135" s="4">
        <v>0</v>
      </c>
      <c r="JU135" s="4">
        <v>0</v>
      </c>
      <c r="JV135" s="4">
        <v>0</v>
      </c>
      <c r="JW135" s="4">
        <v>0</v>
      </c>
      <c r="JX135" s="4">
        <v>0</v>
      </c>
      <c r="JY135" s="4">
        <v>0</v>
      </c>
      <c r="JZ135" s="4">
        <v>0</v>
      </c>
      <c r="KA135" s="4">
        <v>0</v>
      </c>
      <c r="KB135" s="4">
        <v>0</v>
      </c>
      <c r="KC135" s="4">
        <v>6.4</v>
      </c>
      <c r="KD135" s="4"/>
      <c r="KE135" s="4" t="s">
        <v>2</v>
      </c>
      <c r="KF135" s="4" t="s">
        <v>134</v>
      </c>
      <c r="KG135" s="4">
        <v>0</v>
      </c>
      <c r="KH135" s="4">
        <v>0</v>
      </c>
      <c r="KI135" s="4">
        <v>0</v>
      </c>
      <c r="KJ135" s="4">
        <v>0</v>
      </c>
      <c r="KK135" s="4">
        <v>0</v>
      </c>
      <c r="KL135" s="4">
        <v>0</v>
      </c>
      <c r="KM135" s="4">
        <v>0</v>
      </c>
      <c r="KN135" s="4">
        <v>0</v>
      </c>
      <c r="KO135" s="4">
        <v>0</v>
      </c>
      <c r="KP135" s="4">
        <v>0</v>
      </c>
      <c r="KQ135" s="4">
        <v>0</v>
      </c>
      <c r="KR135" s="4">
        <v>0</v>
      </c>
      <c r="KS135" s="4">
        <v>0</v>
      </c>
      <c r="KT135" s="4"/>
      <c r="KU135" s="4" t="s">
        <v>2</v>
      </c>
      <c r="KV135" s="4" t="s">
        <v>134</v>
      </c>
      <c r="KW135" s="4">
        <v>2574.5</v>
      </c>
      <c r="KX135" s="4">
        <v>0</v>
      </c>
      <c r="KY135" s="4">
        <v>0</v>
      </c>
      <c r="KZ135" s="4">
        <v>0</v>
      </c>
      <c r="LA135" s="4">
        <v>0</v>
      </c>
      <c r="LB135" s="4">
        <v>0</v>
      </c>
      <c r="LC135" s="4">
        <v>0</v>
      </c>
      <c r="LD135" s="4">
        <v>0</v>
      </c>
      <c r="LE135" s="4">
        <v>0</v>
      </c>
      <c r="LF135" s="4">
        <v>0</v>
      </c>
      <c r="LG135" s="4">
        <v>0</v>
      </c>
      <c r="LH135" s="4">
        <v>0</v>
      </c>
      <c r="LI135" s="4">
        <v>2574.5</v>
      </c>
      <c r="LJ135" s="4"/>
      <c r="LK135" s="4" t="s">
        <v>2</v>
      </c>
      <c r="LL135" s="4" t="s">
        <v>134</v>
      </c>
      <c r="LM135" s="4">
        <v>6139.02</v>
      </c>
      <c r="LN135" s="4">
        <v>0</v>
      </c>
      <c r="LO135" s="4">
        <v>0</v>
      </c>
      <c r="LP135" s="4">
        <v>0</v>
      </c>
      <c r="LQ135" s="4">
        <v>0</v>
      </c>
      <c r="LR135" s="4">
        <v>0</v>
      </c>
      <c r="LS135" s="4">
        <v>0</v>
      </c>
      <c r="LT135" s="4">
        <v>0</v>
      </c>
      <c r="LU135" s="4">
        <v>0</v>
      </c>
      <c r="LV135" s="4">
        <v>0</v>
      </c>
      <c r="LW135" s="4">
        <v>0</v>
      </c>
      <c r="LX135" s="4">
        <v>0</v>
      </c>
      <c r="LY135" s="4">
        <v>6139.02</v>
      </c>
      <c r="LZ135" s="4"/>
      <c r="MA135" s="4" t="s">
        <v>2</v>
      </c>
      <c r="MB135" s="4" t="s">
        <v>134</v>
      </c>
      <c r="MC135" s="4">
        <v>3677.9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3677.9</v>
      </c>
      <c r="MP135" s="4"/>
      <c r="MQ135" s="4" t="s">
        <v>2</v>
      </c>
      <c r="MR135" s="4" t="s">
        <v>134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  <c r="ND135" s="4">
        <v>0</v>
      </c>
      <c r="NE135" s="4">
        <v>0</v>
      </c>
      <c r="NF135" s="4"/>
      <c r="NG135" s="4" t="s">
        <v>2</v>
      </c>
      <c r="NH135" s="4" t="s">
        <v>134</v>
      </c>
      <c r="NI135" s="4">
        <v>42208.54</v>
      </c>
      <c r="NJ135" s="4">
        <v>0</v>
      </c>
      <c r="NK135" s="4">
        <v>0</v>
      </c>
      <c r="NL135" s="4">
        <v>0</v>
      </c>
      <c r="NM135" s="4">
        <v>0</v>
      </c>
      <c r="NN135" s="4">
        <v>0</v>
      </c>
      <c r="NO135" s="4">
        <v>0</v>
      </c>
      <c r="NP135" s="4">
        <v>0</v>
      </c>
      <c r="NQ135" s="4">
        <v>0</v>
      </c>
      <c r="NR135" s="4">
        <v>0</v>
      </c>
      <c r="NS135" s="4">
        <v>0</v>
      </c>
      <c r="NT135" s="4">
        <v>0</v>
      </c>
      <c r="NU135" s="4">
        <v>42208.54</v>
      </c>
    </row>
    <row r="136" spans="2:385" x14ac:dyDescent="0.2">
      <c r="B136">
        <f t="shared" si="49"/>
        <v>126</v>
      </c>
      <c r="C136" s="4" t="s">
        <v>2</v>
      </c>
      <c r="D136" s="4" t="s">
        <v>135</v>
      </c>
      <c r="E136" s="4" t="s">
        <v>2</v>
      </c>
      <c r="F136" s="4" t="s">
        <v>2</v>
      </c>
      <c r="G136" s="4" t="s">
        <v>2</v>
      </c>
      <c r="H136" s="4" t="s">
        <v>2</v>
      </c>
      <c r="I136" s="4" t="s">
        <v>2</v>
      </c>
      <c r="J136" s="4" t="s">
        <v>2</v>
      </c>
      <c r="K136" s="4" t="s">
        <v>2</v>
      </c>
      <c r="L136" s="4" t="s">
        <v>2</v>
      </c>
      <c r="M136" s="4" t="s">
        <v>2</v>
      </c>
      <c r="N136" s="4" t="s">
        <v>2</v>
      </c>
      <c r="O136" s="4" t="s">
        <v>2</v>
      </c>
      <c r="P136" s="4" t="s">
        <v>2</v>
      </c>
      <c r="Q136" s="4" t="s">
        <v>2</v>
      </c>
      <c r="R136" s="4"/>
      <c r="S136" s="4" t="s">
        <v>2</v>
      </c>
      <c r="T136" s="4" t="s">
        <v>135</v>
      </c>
      <c r="U136" s="4" t="s">
        <v>2</v>
      </c>
      <c r="V136" s="4" t="s">
        <v>2</v>
      </c>
      <c r="W136" s="4" t="s">
        <v>2</v>
      </c>
      <c r="X136" s="4" t="s">
        <v>2</v>
      </c>
      <c r="Y136" s="4" t="s">
        <v>2</v>
      </c>
      <c r="Z136" s="4" t="s">
        <v>2</v>
      </c>
      <c r="AA136" s="4" t="s">
        <v>2</v>
      </c>
      <c r="AB136" s="4" t="s">
        <v>2</v>
      </c>
      <c r="AC136" s="4" t="s">
        <v>2</v>
      </c>
      <c r="AD136" s="4" t="s">
        <v>2</v>
      </c>
      <c r="AE136" s="4" t="s">
        <v>2</v>
      </c>
      <c r="AF136" s="4" t="s">
        <v>2</v>
      </c>
      <c r="AG136" s="4" t="s">
        <v>2</v>
      </c>
      <c r="AH136" s="4"/>
      <c r="AI136" s="4" t="s">
        <v>2</v>
      </c>
      <c r="AJ136" s="4" t="s">
        <v>135</v>
      </c>
      <c r="AK136" s="4" t="s">
        <v>2</v>
      </c>
      <c r="AL136" s="4" t="s">
        <v>2</v>
      </c>
      <c r="AM136" s="4" t="s">
        <v>2</v>
      </c>
      <c r="AN136" s="4" t="s">
        <v>2</v>
      </c>
      <c r="AO136" s="4" t="s">
        <v>2</v>
      </c>
      <c r="AP136" s="4" t="s">
        <v>2</v>
      </c>
      <c r="AQ136" s="4" t="s">
        <v>2</v>
      </c>
      <c r="AR136" s="4" t="s">
        <v>2</v>
      </c>
      <c r="AS136" s="4" t="s">
        <v>2</v>
      </c>
      <c r="AT136" s="4" t="s">
        <v>2</v>
      </c>
      <c r="AU136" s="4" t="s">
        <v>2</v>
      </c>
      <c r="AV136" s="4" t="s">
        <v>2</v>
      </c>
      <c r="AW136" s="4" t="s">
        <v>2</v>
      </c>
      <c r="AX136" s="4"/>
      <c r="AY136" s="4" t="s">
        <v>2</v>
      </c>
      <c r="AZ136" s="4" t="s">
        <v>135</v>
      </c>
      <c r="BA136" s="4" t="s">
        <v>2</v>
      </c>
      <c r="BB136" s="4" t="s">
        <v>2</v>
      </c>
      <c r="BC136" s="4" t="s">
        <v>2</v>
      </c>
      <c r="BD136" s="4" t="s">
        <v>2</v>
      </c>
      <c r="BE136" s="4" t="s">
        <v>2</v>
      </c>
      <c r="BF136" s="4" t="s">
        <v>2</v>
      </c>
      <c r="BG136" s="4" t="s">
        <v>2</v>
      </c>
      <c r="BH136" s="4" t="s">
        <v>2</v>
      </c>
      <c r="BI136" s="4" t="s">
        <v>2</v>
      </c>
      <c r="BJ136" s="4" t="s">
        <v>2</v>
      </c>
      <c r="BK136" s="4" t="s">
        <v>2</v>
      </c>
      <c r="BL136" s="4" t="s">
        <v>2</v>
      </c>
      <c r="BM136" s="4" t="s">
        <v>2</v>
      </c>
      <c r="BN136" s="4"/>
      <c r="BO136" s="4" t="s">
        <v>2</v>
      </c>
      <c r="BP136" s="4" t="s">
        <v>135</v>
      </c>
      <c r="BQ136" s="4" t="s">
        <v>2</v>
      </c>
      <c r="BR136" s="4" t="s">
        <v>2</v>
      </c>
      <c r="BS136" s="4" t="s">
        <v>2</v>
      </c>
      <c r="BT136" s="4" t="s">
        <v>2</v>
      </c>
      <c r="BU136" s="4" t="s">
        <v>2</v>
      </c>
      <c r="BV136" s="4" t="s">
        <v>2</v>
      </c>
      <c r="BW136" s="4" t="s">
        <v>2</v>
      </c>
      <c r="BX136" s="4" t="s">
        <v>2</v>
      </c>
      <c r="BY136" s="4" t="s">
        <v>2</v>
      </c>
      <c r="BZ136" s="4" t="s">
        <v>2</v>
      </c>
      <c r="CA136" s="4" t="s">
        <v>2</v>
      </c>
      <c r="CB136" s="4" t="s">
        <v>2</v>
      </c>
      <c r="CC136" s="4" t="s">
        <v>2</v>
      </c>
      <c r="CD136" s="4"/>
      <c r="CE136" s="4" t="s">
        <v>2</v>
      </c>
      <c r="CF136" s="4" t="s">
        <v>135</v>
      </c>
      <c r="CG136" s="4" t="s">
        <v>2</v>
      </c>
      <c r="CH136" s="4" t="s">
        <v>2</v>
      </c>
      <c r="CI136" s="4" t="s">
        <v>2</v>
      </c>
      <c r="CJ136" s="4" t="s">
        <v>2</v>
      </c>
      <c r="CK136" s="4" t="s">
        <v>2</v>
      </c>
      <c r="CL136" s="4" t="s">
        <v>2</v>
      </c>
      <c r="CM136" s="4" t="s">
        <v>2</v>
      </c>
      <c r="CN136" s="4" t="s">
        <v>2</v>
      </c>
      <c r="CO136" s="4" t="s">
        <v>2</v>
      </c>
      <c r="CP136" s="4" t="s">
        <v>2</v>
      </c>
      <c r="CQ136" s="4" t="s">
        <v>2</v>
      </c>
      <c r="CR136" s="4" t="s">
        <v>2</v>
      </c>
      <c r="CS136" s="4" t="s">
        <v>2</v>
      </c>
      <c r="CT136" s="4"/>
      <c r="CU136" s="4" t="s">
        <v>2</v>
      </c>
      <c r="CV136" s="4" t="s">
        <v>135</v>
      </c>
      <c r="CW136" s="4" t="s">
        <v>2</v>
      </c>
      <c r="CX136" s="4" t="s">
        <v>2</v>
      </c>
      <c r="CY136" s="4" t="s">
        <v>2</v>
      </c>
      <c r="CZ136" s="4" t="s">
        <v>2</v>
      </c>
      <c r="DA136" s="4" t="s">
        <v>2</v>
      </c>
      <c r="DB136" s="4" t="s">
        <v>2</v>
      </c>
      <c r="DC136" s="4" t="s">
        <v>2</v>
      </c>
      <c r="DD136" s="4" t="s">
        <v>2</v>
      </c>
      <c r="DE136" s="4" t="s">
        <v>2</v>
      </c>
      <c r="DF136" s="4" t="s">
        <v>2</v>
      </c>
      <c r="DG136" s="4" t="s">
        <v>2</v>
      </c>
      <c r="DH136" s="4" t="s">
        <v>2</v>
      </c>
      <c r="DI136" s="4" t="s">
        <v>2</v>
      </c>
      <c r="DJ136" s="4"/>
      <c r="DK136" s="4" t="s">
        <v>2</v>
      </c>
      <c r="DL136" s="4" t="s">
        <v>135</v>
      </c>
      <c r="DM136" s="4" t="s">
        <v>2</v>
      </c>
      <c r="DN136" s="4" t="s">
        <v>2</v>
      </c>
      <c r="DO136" s="4" t="s">
        <v>2</v>
      </c>
      <c r="DP136" s="4" t="s">
        <v>2</v>
      </c>
      <c r="DQ136" s="4" t="s">
        <v>2</v>
      </c>
      <c r="DR136" s="4" t="s">
        <v>2</v>
      </c>
      <c r="DS136" s="4" t="s">
        <v>2</v>
      </c>
      <c r="DT136" s="4" t="s">
        <v>2</v>
      </c>
      <c r="DU136" s="4" t="s">
        <v>2</v>
      </c>
      <c r="DV136" s="4" t="s">
        <v>2</v>
      </c>
      <c r="DW136" s="4" t="s">
        <v>2</v>
      </c>
      <c r="DX136" s="4" t="s">
        <v>2</v>
      </c>
      <c r="DY136" s="4" t="s">
        <v>2</v>
      </c>
      <c r="DZ136" s="4"/>
      <c r="EA136" s="4" t="s">
        <v>2</v>
      </c>
      <c r="EB136" s="4" t="s">
        <v>135</v>
      </c>
      <c r="EC136" s="4" t="s">
        <v>2</v>
      </c>
      <c r="ED136" s="4" t="s">
        <v>2</v>
      </c>
      <c r="EE136" s="4" t="s">
        <v>2</v>
      </c>
      <c r="EF136" s="4" t="s">
        <v>2</v>
      </c>
      <c r="EG136" s="4" t="s">
        <v>2</v>
      </c>
      <c r="EH136" s="4" t="s">
        <v>2</v>
      </c>
      <c r="EI136" s="4" t="s">
        <v>2</v>
      </c>
      <c r="EJ136" s="4" t="s">
        <v>2</v>
      </c>
      <c r="EK136" s="4" t="s">
        <v>2</v>
      </c>
      <c r="EL136" s="4" t="s">
        <v>2</v>
      </c>
      <c r="EM136" s="4" t="s">
        <v>2</v>
      </c>
      <c r="EN136" s="4" t="s">
        <v>2</v>
      </c>
      <c r="EO136" s="4" t="s">
        <v>2</v>
      </c>
      <c r="EP136" s="4"/>
      <c r="EQ136" s="4" t="s">
        <v>2</v>
      </c>
      <c r="ER136" s="4" t="s">
        <v>135</v>
      </c>
      <c r="ES136" s="4" t="s">
        <v>2</v>
      </c>
      <c r="ET136" s="4" t="s">
        <v>2</v>
      </c>
      <c r="EU136" s="4" t="s">
        <v>2</v>
      </c>
      <c r="EV136" s="4" t="s">
        <v>2</v>
      </c>
      <c r="EW136" s="4" t="s">
        <v>2</v>
      </c>
      <c r="EX136" s="4" t="s">
        <v>2</v>
      </c>
      <c r="EY136" s="4" t="s">
        <v>2</v>
      </c>
      <c r="EZ136" s="4" t="s">
        <v>2</v>
      </c>
      <c r="FA136" s="4" t="s">
        <v>2</v>
      </c>
      <c r="FB136" s="4" t="s">
        <v>2</v>
      </c>
      <c r="FC136" s="4" t="s">
        <v>2</v>
      </c>
      <c r="FD136" s="4" t="s">
        <v>2</v>
      </c>
      <c r="FE136" s="4" t="s">
        <v>2</v>
      </c>
      <c r="FF136" s="4"/>
      <c r="FG136" s="4" t="s">
        <v>2</v>
      </c>
      <c r="FH136" s="4" t="s">
        <v>135</v>
      </c>
      <c r="FI136" s="4" t="s">
        <v>2</v>
      </c>
      <c r="FJ136" s="4" t="s">
        <v>2</v>
      </c>
      <c r="FK136" s="4" t="s">
        <v>2</v>
      </c>
      <c r="FL136" s="4" t="s">
        <v>2</v>
      </c>
      <c r="FM136" s="4" t="s">
        <v>2</v>
      </c>
      <c r="FN136" s="4" t="s">
        <v>2</v>
      </c>
      <c r="FO136" s="4" t="s">
        <v>2</v>
      </c>
      <c r="FP136" s="4" t="s">
        <v>2</v>
      </c>
      <c r="FQ136" s="4" t="s">
        <v>2</v>
      </c>
      <c r="FR136" s="4" t="s">
        <v>2</v>
      </c>
      <c r="FS136" s="4" t="s">
        <v>2</v>
      </c>
      <c r="FT136" s="4" t="s">
        <v>2</v>
      </c>
      <c r="FU136" s="4" t="s">
        <v>2</v>
      </c>
      <c r="FV136" s="4"/>
      <c r="FW136" s="4" t="s">
        <v>2</v>
      </c>
      <c r="FX136" s="4" t="s">
        <v>135</v>
      </c>
      <c r="FY136" s="4" t="s">
        <v>2</v>
      </c>
      <c r="FZ136" s="4" t="s">
        <v>2</v>
      </c>
      <c r="GA136" s="4" t="s">
        <v>2</v>
      </c>
      <c r="GB136" s="4" t="s">
        <v>2</v>
      </c>
      <c r="GC136" s="4" t="s">
        <v>2</v>
      </c>
      <c r="GD136" s="4" t="s">
        <v>2</v>
      </c>
      <c r="GE136" s="4" t="s">
        <v>2</v>
      </c>
      <c r="GF136" s="4" t="s">
        <v>2</v>
      </c>
      <c r="GG136" s="4" t="s">
        <v>2</v>
      </c>
      <c r="GH136" s="4" t="s">
        <v>2</v>
      </c>
      <c r="GI136" s="4" t="s">
        <v>2</v>
      </c>
      <c r="GJ136" s="4" t="s">
        <v>2</v>
      </c>
      <c r="GK136" s="4" t="s">
        <v>2</v>
      </c>
      <c r="GL136" s="4"/>
      <c r="GM136" s="4" t="s">
        <v>2</v>
      </c>
      <c r="GN136" s="4" t="s">
        <v>135</v>
      </c>
      <c r="GO136" s="4" t="s">
        <v>2</v>
      </c>
      <c r="GP136" s="4" t="s">
        <v>2</v>
      </c>
      <c r="GQ136" s="4" t="s">
        <v>2</v>
      </c>
      <c r="GR136" s="4" t="s">
        <v>2</v>
      </c>
      <c r="GS136" s="4" t="s">
        <v>2</v>
      </c>
      <c r="GT136" s="4" t="s">
        <v>2</v>
      </c>
      <c r="GU136" s="4" t="s">
        <v>2</v>
      </c>
      <c r="GV136" s="4" t="s">
        <v>2</v>
      </c>
      <c r="GW136" s="4" t="s">
        <v>2</v>
      </c>
      <c r="GX136" s="4" t="s">
        <v>2</v>
      </c>
      <c r="GY136" s="4" t="s">
        <v>2</v>
      </c>
      <c r="GZ136" s="4" t="s">
        <v>2</v>
      </c>
      <c r="HA136" s="4" t="s">
        <v>2</v>
      </c>
      <c r="HB136" s="4"/>
      <c r="HC136" s="4" t="s">
        <v>2</v>
      </c>
      <c r="HD136" s="4" t="s">
        <v>135</v>
      </c>
      <c r="HE136" s="4" t="s">
        <v>2</v>
      </c>
      <c r="HF136" s="4" t="s">
        <v>2</v>
      </c>
      <c r="HG136" s="4" t="s">
        <v>2</v>
      </c>
      <c r="HH136" s="4" t="s">
        <v>2</v>
      </c>
      <c r="HI136" s="4" t="s">
        <v>2</v>
      </c>
      <c r="HJ136" s="4" t="s">
        <v>2</v>
      </c>
      <c r="HK136" s="4" t="s">
        <v>2</v>
      </c>
      <c r="HL136" s="4" t="s">
        <v>2</v>
      </c>
      <c r="HM136" s="4" t="s">
        <v>2</v>
      </c>
      <c r="HN136" s="4" t="s">
        <v>2</v>
      </c>
      <c r="HO136" s="4" t="s">
        <v>2</v>
      </c>
      <c r="HP136" s="4" t="s">
        <v>2</v>
      </c>
      <c r="HQ136" s="4" t="s">
        <v>2</v>
      </c>
      <c r="HR136" s="4"/>
      <c r="HS136" s="4" t="s">
        <v>2</v>
      </c>
      <c r="HT136" s="4" t="s">
        <v>135</v>
      </c>
      <c r="HU136" s="4" t="s">
        <v>2</v>
      </c>
      <c r="HV136" s="4" t="s">
        <v>2</v>
      </c>
      <c r="HW136" s="4" t="s">
        <v>2</v>
      </c>
      <c r="HX136" s="4" t="s">
        <v>2</v>
      </c>
      <c r="HY136" s="4" t="s">
        <v>2</v>
      </c>
      <c r="HZ136" s="4" t="s">
        <v>2</v>
      </c>
      <c r="IA136" s="4" t="s">
        <v>2</v>
      </c>
      <c r="IB136" s="4" t="s">
        <v>2</v>
      </c>
      <c r="IC136" s="4" t="s">
        <v>2</v>
      </c>
      <c r="ID136" s="4" t="s">
        <v>2</v>
      </c>
      <c r="IE136" s="4" t="s">
        <v>2</v>
      </c>
      <c r="IF136" s="4" t="s">
        <v>2</v>
      </c>
      <c r="IG136" s="4" t="s">
        <v>2</v>
      </c>
      <c r="IH136" s="4"/>
      <c r="II136" s="4" t="s">
        <v>2</v>
      </c>
      <c r="IJ136" s="4" t="s">
        <v>135</v>
      </c>
      <c r="IK136" s="4" t="s">
        <v>2</v>
      </c>
      <c r="IL136" s="4" t="s">
        <v>2</v>
      </c>
      <c r="IM136" s="4" t="s">
        <v>2</v>
      </c>
      <c r="IN136" s="4" t="s">
        <v>2</v>
      </c>
      <c r="IO136" s="4" t="s">
        <v>2</v>
      </c>
      <c r="IP136" s="4" t="s">
        <v>2</v>
      </c>
      <c r="IQ136" s="4" t="s">
        <v>2</v>
      </c>
      <c r="IR136" s="4" t="s">
        <v>2</v>
      </c>
      <c r="IS136" s="4" t="s">
        <v>2</v>
      </c>
      <c r="IT136" s="4" t="s">
        <v>2</v>
      </c>
      <c r="IU136" s="4" t="s">
        <v>2</v>
      </c>
      <c r="IV136" s="4" t="s">
        <v>2</v>
      </c>
      <c r="IW136" s="4" t="s">
        <v>2</v>
      </c>
      <c r="IX136" s="4"/>
      <c r="IY136" s="4" t="s">
        <v>2</v>
      </c>
      <c r="IZ136" s="4" t="s">
        <v>135</v>
      </c>
      <c r="JA136" s="4" t="s">
        <v>2</v>
      </c>
      <c r="JB136" s="4" t="s">
        <v>2</v>
      </c>
      <c r="JC136" s="4" t="s">
        <v>2</v>
      </c>
      <c r="JD136" s="4" t="s">
        <v>2</v>
      </c>
      <c r="JE136" s="4" t="s">
        <v>2</v>
      </c>
      <c r="JF136" s="4" t="s">
        <v>2</v>
      </c>
      <c r="JG136" s="4" t="s">
        <v>2</v>
      </c>
      <c r="JH136" s="4" t="s">
        <v>2</v>
      </c>
      <c r="JI136" s="4" t="s">
        <v>2</v>
      </c>
      <c r="JJ136" s="4" t="s">
        <v>2</v>
      </c>
      <c r="JK136" s="4" t="s">
        <v>2</v>
      </c>
      <c r="JL136" s="4" t="s">
        <v>2</v>
      </c>
      <c r="JM136" s="4" t="s">
        <v>2</v>
      </c>
      <c r="JN136" s="4"/>
      <c r="JO136" s="4" t="s">
        <v>2</v>
      </c>
      <c r="JP136" s="4" t="s">
        <v>135</v>
      </c>
      <c r="JQ136" s="4" t="s">
        <v>2</v>
      </c>
      <c r="JR136" s="4" t="s">
        <v>2</v>
      </c>
      <c r="JS136" s="4" t="s">
        <v>2</v>
      </c>
      <c r="JT136" s="4" t="s">
        <v>2</v>
      </c>
      <c r="JU136" s="4" t="s">
        <v>2</v>
      </c>
      <c r="JV136" s="4" t="s">
        <v>2</v>
      </c>
      <c r="JW136" s="4" t="s">
        <v>2</v>
      </c>
      <c r="JX136" s="4" t="s">
        <v>2</v>
      </c>
      <c r="JY136" s="4" t="s">
        <v>2</v>
      </c>
      <c r="JZ136" s="4" t="s">
        <v>2</v>
      </c>
      <c r="KA136" s="4" t="s">
        <v>2</v>
      </c>
      <c r="KB136" s="4" t="s">
        <v>2</v>
      </c>
      <c r="KC136" s="4" t="s">
        <v>2</v>
      </c>
      <c r="KD136" s="4"/>
      <c r="KE136" s="4" t="s">
        <v>2</v>
      </c>
      <c r="KF136" s="4" t="s">
        <v>135</v>
      </c>
      <c r="KG136" s="4" t="s">
        <v>2</v>
      </c>
      <c r="KH136" s="4" t="s">
        <v>2</v>
      </c>
      <c r="KI136" s="4" t="s">
        <v>2</v>
      </c>
      <c r="KJ136" s="4" t="s">
        <v>2</v>
      </c>
      <c r="KK136" s="4" t="s">
        <v>2</v>
      </c>
      <c r="KL136" s="4" t="s">
        <v>2</v>
      </c>
      <c r="KM136" s="4" t="s">
        <v>2</v>
      </c>
      <c r="KN136" s="4" t="s">
        <v>2</v>
      </c>
      <c r="KO136" s="4" t="s">
        <v>2</v>
      </c>
      <c r="KP136" s="4" t="s">
        <v>2</v>
      </c>
      <c r="KQ136" s="4" t="s">
        <v>2</v>
      </c>
      <c r="KR136" s="4" t="s">
        <v>2</v>
      </c>
      <c r="KS136" s="4" t="s">
        <v>2</v>
      </c>
      <c r="KT136" s="4"/>
      <c r="KU136" s="4" t="s">
        <v>2</v>
      </c>
      <c r="KV136" s="4" t="s">
        <v>135</v>
      </c>
      <c r="KW136" s="4" t="s">
        <v>2</v>
      </c>
      <c r="KX136" s="4" t="s">
        <v>2</v>
      </c>
      <c r="KY136" s="4" t="s">
        <v>2</v>
      </c>
      <c r="KZ136" s="4" t="s">
        <v>2</v>
      </c>
      <c r="LA136" s="4" t="s">
        <v>2</v>
      </c>
      <c r="LB136" s="4" t="s">
        <v>2</v>
      </c>
      <c r="LC136" s="4" t="s">
        <v>2</v>
      </c>
      <c r="LD136" s="4" t="s">
        <v>2</v>
      </c>
      <c r="LE136" s="4" t="s">
        <v>2</v>
      </c>
      <c r="LF136" s="4" t="s">
        <v>2</v>
      </c>
      <c r="LG136" s="4" t="s">
        <v>2</v>
      </c>
      <c r="LH136" s="4" t="s">
        <v>2</v>
      </c>
      <c r="LI136" s="4" t="s">
        <v>2</v>
      </c>
      <c r="LJ136" s="4"/>
      <c r="LK136" s="4" t="s">
        <v>2</v>
      </c>
      <c r="LL136" s="4" t="s">
        <v>135</v>
      </c>
      <c r="LM136" s="4" t="s">
        <v>2</v>
      </c>
      <c r="LN136" s="4" t="s">
        <v>2</v>
      </c>
      <c r="LO136" s="4" t="s">
        <v>2</v>
      </c>
      <c r="LP136" s="4" t="s">
        <v>2</v>
      </c>
      <c r="LQ136" s="4" t="s">
        <v>2</v>
      </c>
      <c r="LR136" s="4" t="s">
        <v>2</v>
      </c>
      <c r="LS136" s="4" t="s">
        <v>2</v>
      </c>
      <c r="LT136" s="4" t="s">
        <v>2</v>
      </c>
      <c r="LU136" s="4" t="s">
        <v>2</v>
      </c>
      <c r="LV136" s="4" t="s">
        <v>2</v>
      </c>
      <c r="LW136" s="4" t="s">
        <v>2</v>
      </c>
      <c r="LX136" s="4" t="s">
        <v>2</v>
      </c>
      <c r="LY136" s="4" t="s">
        <v>2</v>
      </c>
      <c r="LZ136" s="4"/>
      <c r="MA136" s="4" t="s">
        <v>2</v>
      </c>
      <c r="MB136" s="4" t="s">
        <v>135</v>
      </c>
      <c r="MC136" s="4" t="s">
        <v>2</v>
      </c>
      <c r="MD136" s="4" t="s">
        <v>2</v>
      </c>
      <c r="ME136" s="4" t="s">
        <v>2</v>
      </c>
      <c r="MF136" s="4" t="s">
        <v>2</v>
      </c>
      <c r="MG136" s="4" t="s">
        <v>2</v>
      </c>
      <c r="MH136" s="4" t="s">
        <v>2</v>
      </c>
      <c r="MI136" s="4" t="s">
        <v>2</v>
      </c>
      <c r="MJ136" s="4" t="s">
        <v>2</v>
      </c>
      <c r="MK136" s="4" t="s">
        <v>2</v>
      </c>
      <c r="ML136" s="4" t="s">
        <v>2</v>
      </c>
      <c r="MM136" s="4" t="s">
        <v>2</v>
      </c>
      <c r="MN136" s="4" t="s">
        <v>2</v>
      </c>
      <c r="MO136" s="4" t="s">
        <v>2</v>
      </c>
      <c r="MP136" s="4"/>
      <c r="MQ136" s="4" t="s">
        <v>2</v>
      </c>
      <c r="MR136" s="4" t="s">
        <v>135</v>
      </c>
      <c r="MS136" s="4" t="s">
        <v>2</v>
      </c>
      <c r="MT136" s="4" t="s">
        <v>2</v>
      </c>
      <c r="MU136" s="4" t="s">
        <v>2</v>
      </c>
      <c r="MV136" s="4" t="s">
        <v>2</v>
      </c>
      <c r="MW136" s="4" t="s">
        <v>2</v>
      </c>
      <c r="MX136" s="4" t="s">
        <v>2</v>
      </c>
      <c r="MY136" s="4" t="s">
        <v>2</v>
      </c>
      <c r="MZ136" s="4" t="s">
        <v>2</v>
      </c>
      <c r="NA136" s="4" t="s">
        <v>2</v>
      </c>
      <c r="NB136" s="4" t="s">
        <v>2</v>
      </c>
      <c r="NC136" s="4" t="s">
        <v>2</v>
      </c>
      <c r="ND136" s="4" t="s">
        <v>2</v>
      </c>
      <c r="NE136" s="4" t="s">
        <v>2</v>
      </c>
      <c r="NF136" s="4"/>
      <c r="NG136" s="4" t="s">
        <v>2</v>
      </c>
      <c r="NH136" s="4" t="s">
        <v>135</v>
      </c>
      <c r="NI136" s="4" t="s">
        <v>2</v>
      </c>
      <c r="NJ136" s="4" t="s">
        <v>2</v>
      </c>
      <c r="NK136" s="4" t="s">
        <v>2</v>
      </c>
      <c r="NL136" s="4" t="s">
        <v>2</v>
      </c>
      <c r="NM136" s="4" t="s">
        <v>2</v>
      </c>
      <c r="NN136" s="4" t="s">
        <v>2</v>
      </c>
      <c r="NO136" s="4" t="s">
        <v>2</v>
      </c>
      <c r="NP136" s="4" t="s">
        <v>2</v>
      </c>
      <c r="NQ136" s="4" t="s">
        <v>2</v>
      </c>
      <c r="NR136" s="4" t="s">
        <v>2</v>
      </c>
      <c r="NS136" s="4" t="s">
        <v>2</v>
      </c>
      <c r="NT136" s="4" t="s">
        <v>2</v>
      </c>
      <c r="NU136" s="4" t="s">
        <v>2</v>
      </c>
    </row>
    <row r="137" spans="2:385" x14ac:dyDescent="0.2">
      <c r="B137">
        <f t="shared" si="49"/>
        <v>127</v>
      </c>
      <c r="C137" s="4">
        <v>6361</v>
      </c>
      <c r="D137" s="4" t="s">
        <v>136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/>
      <c r="S137" s="4">
        <v>6361</v>
      </c>
      <c r="T137" s="4" t="s">
        <v>136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/>
      <c r="AI137" s="4">
        <v>6361</v>
      </c>
      <c r="AJ137" s="4" t="s">
        <v>136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/>
      <c r="AY137" s="4">
        <v>6361</v>
      </c>
      <c r="AZ137" s="4" t="s">
        <v>136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/>
      <c r="BO137" s="4">
        <v>6361</v>
      </c>
      <c r="BP137" s="4" t="s">
        <v>136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/>
      <c r="CE137" s="4">
        <v>6361</v>
      </c>
      <c r="CF137" s="4" t="s">
        <v>136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/>
      <c r="CU137" s="4">
        <v>6361</v>
      </c>
      <c r="CV137" s="4" t="s">
        <v>136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/>
      <c r="DK137" s="4">
        <v>6361</v>
      </c>
      <c r="DL137" s="4" t="s">
        <v>136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/>
      <c r="EA137" s="4">
        <v>6361</v>
      </c>
      <c r="EB137" s="4" t="s">
        <v>136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/>
      <c r="EQ137" s="4">
        <v>6361</v>
      </c>
      <c r="ER137" s="4" t="s">
        <v>136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0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/>
      <c r="FG137" s="4">
        <v>6361</v>
      </c>
      <c r="FH137" s="4" t="s">
        <v>136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0</v>
      </c>
      <c r="FT137" s="4">
        <v>0</v>
      </c>
      <c r="FU137" s="4">
        <v>0</v>
      </c>
      <c r="FV137" s="4"/>
      <c r="FW137" s="4">
        <v>6361</v>
      </c>
      <c r="FX137" s="4" t="s">
        <v>136</v>
      </c>
      <c r="FY137" s="4">
        <v>0</v>
      </c>
      <c r="FZ137" s="4">
        <v>0</v>
      </c>
      <c r="GA137" s="4">
        <v>0</v>
      </c>
      <c r="GB137" s="4">
        <v>0</v>
      </c>
      <c r="GC137" s="4">
        <v>0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/>
      <c r="GM137" s="4">
        <v>6361</v>
      </c>
      <c r="GN137" s="4" t="s">
        <v>136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0</v>
      </c>
      <c r="GW137" s="4">
        <v>0</v>
      </c>
      <c r="GX137" s="4">
        <v>0</v>
      </c>
      <c r="GY137" s="4">
        <v>0</v>
      </c>
      <c r="GZ137" s="4">
        <v>0</v>
      </c>
      <c r="HA137" s="4">
        <v>0</v>
      </c>
      <c r="HB137" s="4"/>
      <c r="HC137" s="4">
        <v>6361</v>
      </c>
      <c r="HD137" s="4" t="s">
        <v>136</v>
      </c>
      <c r="HE137" s="4">
        <v>0</v>
      </c>
      <c r="HF137" s="4">
        <v>0</v>
      </c>
      <c r="HG137" s="4">
        <v>0</v>
      </c>
      <c r="HH137" s="4">
        <v>0</v>
      </c>
      <c r="HI137" s="4">
        <v>0</v>
      </c>
      <c r="HJ137" s="4">
        <v>0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/>
      <c r="HS137" s="4">
        <v>6361</v>
      </c>
      <c r="HT137" s="4" t="s">
        <v>136</v>
      </c>
      <c r="HU137" s="4">
        <v>0</v>
      </c>
      <c r="HV137" s="4">
        <v>0</v>
      </c>
      <c r="HW137" s="4">
        <v>0</v>
      </c>
      <c r="HX137" s="4">
        <v>0</v>
      </c>
      <c r="HY137" s="4">
        <v>0</v>
      </c>
      <c r="HZ137" s="4">
        <v>0</v>
      </c>
      <c r="IA137" s="4">
        <v>0</v>
      </c>
      <c r="IB137" s="4">
        <v>0</v>
      </c>
      <c r="IC137" s="4">
        <v>0</v>
      </c>
      <c r="ID137" s="4">
        <v>0</v>
      </c>
      <c r="IE137" s="4">
        <v>0</v>
      </c>
      <c r="IF137" s="4">
        <v>0</v>
      </c>
      <c r="IG137" s="4">
        <v>0</v>
      </c>
      <c r="IH137" s="4"/>
      <c r="II137" s="4">
        <v>6361</v>
      </c>
      <c r="IJ137" s="4" t="s">
        <v>136</v>
      </c>
      <c r="IK137" s="4">
        <v>0</v>
      </c>
      <c r="IL137" s="4">
        <v>0</v>
      </c>
      <c r="IM137" s="4">
        <v>0</v>
      </c>
      <c r="IN137" s="4">
        <v>90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90</v>
      </c>
      <c r="IX137" s="4"/>
      <c r="IY137" s="4">
        <v>6361</v>
      </c>
      <c r="IZ137" s="4" t="s">
        <v>136</v>
      </c>
      <c r="JA137" s="4">
        <v>0</v>
      </c>
      <c r="JB137" s="4">
        <v>0</v>
      </c>
      <c r="JC137" s="4">
        <v>0</v>
      </c>
      <c r="JD137" s="4">
        <v>0</v>
      </c>
      <c r="JE137" s="4">
        <v>0</v>
      </c>
      <c r="JF137" s="4">
        <v>0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0</v>
      </c>
      <c r="JM137" s="4">
        <v>0</v>
      </c>
      <c r="JN137" s="4"/>
      <c r="JO137" s="4">
        <v>6361</v>
      </c>
      <c r="JP137" s="4" t="s">
        <v>136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0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/>
      <c r="KE137" s="4">
        <v>6361</v>
      </c>
      <c r="KF137" s="4" t="s">
        <v>136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0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/>
      <c r="KU137" s="4">
        <v>6361</v>
      </c>
      <c r="KV137" s="4" t="s">
        <v>136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0</v>
      </c>
      <c r="LH137" s="4">
        <v>0</v>
      </c>
      <c r="LI137" s="4">
        <v>0</v>
      </c>
      <c r="LJ137" s="4"/>
      <c r="LK137" s="4">
        <v>6361</v>
      </c>
      <c r="LL137" s="4" t="s">
        <v>136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/>
      <c r="MA137" s="4">
        <v>6361</v>
      </c>
      <c r="MB137" s="4" t="s">
        <v>136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/>
      <c r="MQ137" s="4">
        <v>6361</v>
      </c>
      <c r="MR137" s="4" t="s">
        <v>136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  <c r="ND137" s="4">
        <v>0</v>
      </c>
      <c r="NE137" s="4">
        <v>0</v>
      </c>
      <c r="NF137" s="4"/>
      <c r="NG137" s="4">
        <v>6361</v>
      </c>
      <c r="NH137" s="4" t="s">
        <v>136</v>
      </c>
      <c r="NI137" s="4">
        <v>0</v>
      </c>
      <c r="NJ137" s="4">
        <v>0</v>
      </c>
      <c r="NK137" s="4">
        <v>0</v>
      </c>
      <c r="NL137" s="4">
        <v>0</v>
      </c>
      <c r="NM137" s="4">
        <v>0</v>
      </c>
      <c r="NN137" s="4">
        <v>0</v>
      </c>
      <c r="NO137" s="4">
        <v>0</v>
      </c>
      <c r="NP137" s="4">
        <v>0</v>
      </c>
      <c r="NQ137" s="4">
        <v>0</v>
      </c>
      <c r="NR137" s="4">
        <v>0</v>
      </c>
      <c r="NS137" s="4">
        <v>0</v>
      </c>
      <c r="NT137" s="4">
        <v>0</v>
      </c>
      <c r="NU137" s="4">
        <v>0</v>
      </c>
    </row>
    <row r="138" spans="2:385" x14ac:dyDescent="0.2">
      <c r="B138">
        <f t="shared" si="49"/>
        <v>128</v>
      </c>
      <c r="C138" s="4">
        <v>6362</v>
      </c>
      <c r="D138" s="4" t="s">
        <v>137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/>
      <c r="S138" s="4">
        <v>6362</v>
      </c>
      <c r="T138" s="4" t="s">
        <v>137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/>
      <c r="AI138" s="4">
        <v>6362</v>
      </c>
      <c r="AJ138" s="4" t="s">
        <v>137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/>
      <c r="AY138" s="4">
        <v>6362</v>
      </c>
      <c r="AZ138" s="4" t="s">
        <v>137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/>
      <c r="BO138" s="4">
        <v>6362</v>
      </c>
      <c r="BP138" s="4" t="s">
        <v>137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/>
      <c r="CE138" s="4">
        <v>6362</v>
      </c>
      <c r="CF138" s="4" t="s">
        <v>137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/>
      <c r="CU138" s="4">
        <v>6362</v>
      </c>
      <c r="CV138" s="4" t="s">
        <v>137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/>
      <c r="DK138" s="4">
        <v>6362</v>
      </c>
      <c r="DL138" s="4" t="s">
        <v>137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 s="4">
        <v>0</v>
      </c>
      <c r="DZ138" s="4"/>
      <c r="EA138" s="4">
        <v>6362</v>
      </c>
      <c r="EB138" s="4" t="s">
        <v>137</v>
      </c>
      <c r="EC138" s="4">
        <v>0</v>
      </c>
      <c r="ED138" s="4">
        <v>0</v>
      </c>
      <c r="EE138" s="4">
        <v>0</v>
      </c>
      <c r="EF138" s="4">
        <v>0</v>
      </c>
      <c r="EG138" s="4">
        <v>0</v>
      </c>
      <c r="EH138" s="4">
        <v>0</v>
      </c>
      <c r="EI138" s="4">
        <v>0</v>
      </c>
      <c r="EJ138" s="4">
        <v>0</v>
      </c>
      <c r="EK138" s="4">
        <v>0</v>
      </c>
      <c r="EL138" s="4">
        <v>0</v>
      </c>
      <c r="EM138" s="4">
        <v>0</v>
      </c>
      <c r="EN138" s="4">
        <v>0</v>
      </c>
      <c r="EO138" s="4">
        <v>0</v>
      </c>
      <c r="EP138" s="4"/>
      <c r="EQ138" s="4">
        <v>6362</v>
      </c>
      <c r="ER138" s="4" t="s">
        <v>137</v>
      </c>
      <c r="ES138" s="4">
        <v>0</v>
      </c>
      <c r="ET138" s="4">
        <v>0</v>
      </c>
      <c r="EU138" s="4">
        <v>0</v>
      </c>
      <c r="EV138" s="4">
        <v>0</v>
      </c>
      <c r="EW138" s="4">
        <v>0</v>
      </c>
      <c r="EX138" s="4">
        <v>0</v>
      </c>
      <c r="EY138" s="4">
        <v>0</v>
      </c>
      <c r="EZ138" s="4">
        <v>0</v>
      </c>
      <c r="FA138" s="4">
        <v>0</v>
      </c>
      <c r="FB138" s="4">
        <v>0</v>
      </c>
      <c r="FC138" s="4">
        <v>0</v>
      </c>
      <c r="FD138" s="4">
        <v>0</v>
      </c>
      <c r="FE138" s="4">
        <v>0</v>
      </c>
      <c r="FF138" s="4"/>
      <c r="FG138" s="4">
        <v>6362</v>
      </c>
      <c r="FH138" s="4" t="s">
        <v>137</v>
      </c>
      <c r="FI138" s="4">
        <v>0</v>
      </c>
      <c r="FJ138" s="4">
        <v>0</v>
      </c>
      <c r="FK138" s="4">
        <v>0</v>
      </c>
      <c r="FL138" s="4">
        <v>0</v>
      </c>
      <c r="FM138" s="4">
        <v>0</v>
      </c>
      <c r="FN138" s="4">
        <v>0</v>
      </c>
      <c r="FO138" s="4">
        <v>0</v>
      </c>
      <c r="FP138" s="4">
        <v>0</v>
      </c>
      <c r="FQ138" s="4">
        <v>0</v>
      </c>
      <c r="FR138" s="4">
        <v>0</v>
      </c>
      <c r="FS138" s="4">
        <v>0</v>
      </c>
      <c r="FT138" s="4">
        <v>0</v>
      </c>
      <c r="FU138" s="4">
        <v>0</v>
      </c>
      <c r="FV138" s="4"/>
      <c r="FW138" s="4">
        <v>6362</v>
      </c>
      <c r="FX138" s="4" t="s">
        <v>137</v>
      </c>
      <c r="FY138" s="4">
        <v>0</v>
      </c>
      <c r="FZ138" s="4">
        <v>0</v>
      </c>
      <c r="GA138" s="4">
        <v>0</v>
      </c>
      <c r="GB138" s="4">
        <v>0</v>
      </c>
      <c r="GC138" s="4">
        <v>0</v>
      </c>
      <c r="GD138" s="4">
        <v>0</v>
      </c>
      <c r="GE138" s="4">
        <v>0</v>
      </c>
      <c r="GF138" s="4">
        <v>0</v>
      </c>
      <c r="GG138" s="4">
        <v>0</v>
      </c>
      <c r="GH138" s="4">
        <v>0</v>
      </c>
      <c r="GI138" s="4">
        <v>0</v>
      </c>
      <c r="GJ138" s="4">
        <v>0</v>
      </c>
      <c r="GK138" s="4">
        <v>0</v>
      </c>
      <c r="GL138" s="4"/>
      <c r="GM138" s="4">
        <v>6362</v>
      </c>
      <c r="GN138" s="4" t="s">
        <v>137</v>
      </c>
      <c r="GO138" s="4">
        <v>0</v>
      </c>
      <c r="GP138" s="4">
        <v>0</v>
      </c>
      <c r="GQ138" s="4">
        <v>0</v>
      </c>
      <c r="GR138" s="4">
        <v>0</v>
      </c>
      <c r="GS138" s="4">
        <v>0</v>
      </c>
      <c r="GT138" s="4">
        <v>0</v>
      </c>
      <c r="GU138" s="4">
        <v>0</v>
      </c>
      <c r="GV138" s="4">
        <v>0</v>
      </c>
      <c r="GW138" s="4">
        <v>0</v>
      </c>
      <c r="GX138" s="4">
        <v>0</v>
      </c>
      <c r="GY138" s="4">
        <v>0</v>
      </c>
      <c r="GZ138" s="4">
        <v>0</v>
      </c>
      <c r="HA138" s="4">
        <v>0</v>
      </c>
      <c r="HB138" s="4"/>
      <c r="HC138" s="4">
        <v>6362</v>
      </c>
      <c r="HD138" s="4" t="s">
        <v>137</v>
      </c>
      <c r="HE138" s="4">
        <v>0</v>
      </c>
      <c r="HF138" s="4">
        <v>0</v>
      </c>
      <c r="HG138" s="4">
        <v>0</v>
      </c>
      <c r="HH138" s="4">
        <v>0</v>
      </c>
      <c r="HI138" s="4">
        <v>0</v>
      </c>
      <c r="HJ138" s="4">
        <v>0</v>
      </c>
      <c r="HK138" s="4">
        <v>0</v>
      </c>
      <c r="HL138" s="4">
        <v>0</v>
      </c>
      <c r="HM138" s="4">
        <v>0</v>
      </c>
      <c r="HN138" s="4">
        <v>0</v>
      </c>
      <c r="HO138" s="4">
        <v>0</v>
      </c>
      <c r="HP138" s="4">
        <v>0</v>
      </c>
      <c r="HQ138" s="4">
        <v>0</v>
      </c>
      <c r="HR138" s="4"/>
      <c r="HS138" s="4">
        <v>6362</v>
      </c>
      <c r="HT138" s="4" t="s">
        <v>137</v>
      </c>
      <c r="HU138" s="4">
        <v>0</v>
      </c>
      <c r="HV138" s="4">
        <v>0</v>
      </c>
      <c r="HW138" s="4">
        <v>0</v>
      </c>
      <c r="HX138" s="4">
        <v>0</v>
      </c>
      <c r="HY138" s="4">
        <v>0</v>
      </c>
      <c r="HZ138" s="4">
        <v>0</v>
      </c>
      <c r="IA138" s="4">
        <v>0</v>
      </c>
      <c r="IB138" s="4">
        <v>0</v>
      </c>
      <c r="IC138" s="4">
        <v>0</v>
      </c>
      <c r="ID138" s="4">
        <v>0</v>
      </c>
      <c r="IE138" s="4">
        <v>0</v>
      </c>
      <c r="IF138" s="4">
        <v>0</v>
      </c>
      <c r="IG138" s="4">
        <v>0</v>
      </c>
      <c r="IH138" s="4"/>
      <c r="II138" s="4">
        <v>6362</v>
      </c>
      <c r="IJ138" s="4" t="s">
        <v>137</v>
      </c>
      <c r="IK138" s="4">
        <v>0</v>
      </c>
      <c r="IL138" s="4">
        <v>0</v>
      </c>
      <c r="IM138" s="4">
        <v>0</v>
      </c>
      <c r="IN138" s="4">
        <v>0</v>
      </c>
      <c r="IO138" s="4">
        <v>0</v>
      </c>
      <c r="IP138" s="4">
        <v>0</v>
      </c>
      <c r="IQ138" s="4">
        <v>0</v>
      </c>
      <c r="IR138" s="4">
        <v>0</v>
      </c>
      <c r="IS138" s="4">
        <v>0</v>
      </c>
      <c r="IT138" s="4">
        <v>0</v>
      </c>
      <c r="IU138" s="4">
        <v>0</v>
      </c>
      <c r="IV138" s="4">
        <v>0</v>
      </c>
      <c r="IW138" s="4">
        <v>0</v>
      </c>
      <c r="IX138" s="4"/>
      <c r="IY138" s="4">
        <v>6362</v>
      </c>
      <c r="IZ138" s="4" t="s">
        <v>137</v>
      </c>
      <c r="JA138" s="4">
        <v>0</v>
      </c>
      <c r="JB138" s="4">
        <v>0</v>
      </c>
      <c r="JC138" s="4">
        <v>0</v>
      </c>
      <c r="JD138" s="4">
        <v>0</v>
      </c>
      <c r="JE138" s="4">
        <v>0</v>
      </c>
      <c r="JF138" s="4">
        <v>0</v>
      </c>
      <c r="JG138" s="4">
        <v>0</v>
      </c>
      <c r="JH138" s="4">
        <v>0</v>
      </c>
      <c r="JI138" s="4">
        <v>0</v>
      </c>
      <c r="JJ138" s="4">
        <v>0</v>
      </c>
      <c r="JK138" s="4">
        <v>0</v>
      </c>
      <c r="JL138" s="4">
        <v>0</v>
      </c>
      <c r="JM138" s="4">
        <v>0</v>
      </c>
      <c r="JN138" s="4"/>
      <c r="JO138" s="4">
        <v>6362</v>
      </c>
      <c r="JP138" s="4" t="s">
        <v>137</v>
      </c>
      <c r="JQ138" s="4">
        <v>0</v>
      </c>
      <c r="JR138" s="4">
        <v>0</v>
      </c>
      <c r="JS138" s="4">
        <v>0</v>
      </c>
      <c r="JT138" s="4">
        <v>0</v>
      </c>
      <c r="JU138" s="4">
        <v>0</v>
      </c>
      <c r="JV138" s="4">
        <v>0</v>
      </c>
      <c r="JW138" s="4">
        <v>0</v>
      </c>
      <c r="JX138" s="4">
        <v>0</v>
      </c>
      <c r="JY138" s="4">
        <v>0</v>
      </c>
      <c r="JZ138" s="4">
        <v>0</v>
      </c>
      <c r="KA138" s="4">
        <v>0</v>
      </c>
      <c r="KB138" s="4">
        <v>0</v>
      </c>
      <c r="KC138" s="4">
        <v>0</v>
      </c>
      <c r="KD138" s="4"/>
      <c r="KE138" s="4">
        <v>6362</v>
      </c>
      <c r="KF138" s="4" t="s">
        <v>137</v>
      </c>
      <c r="KG138" s="4">
        <v>0</v>
      </c>
      <c r="KH138" s="4">
        <v>0</v>
      </c>
      <c r="KI138" s="4">
        <v>0</v>
      </c>
      <c r="KJ138" s="4">
        <v>0</v>
      </c>
      <c r="KK138" s="4">
        <v>0</v>
      </c>
      <c r="KL138" s="4">
        <v>0</v>
      </c>
      <c r="KM138" s="4">
        <v>0</v>
      </c>
      <c r="KN138" s="4">
        <v>0</v>
      </c>
      <c r="KO138" s="4">
        <v>0</v>
      </c>
      <c r="KP138" s="4">
        <v>0</v>
      </c>
      <c r="KQ138" s="4">
        <v>0</v>
      </c>
      <c r="KR138" s="4">
        <v>0</v>
      </c>
      <c r="KS138" s="4">
        <v>0</v>
      </c>
      <c r="KT138" s="4"/>
      <c r="KU138" s="4">
        <v>6362</v>
      </c>
      <c r="KV138" s="4" t="s">
        <v>137</v>
      </c>
      <c r="KW138" s="4">
        <v>0</v>
      </c>
      <c r="KX138" s="4">
        <v>0</v>
      </c>
      <c r="KY138" s="4">
        <v>0</v>
      </c>
      <c r="KZ138" s="4">
        <v>0</v>
      </c>
      <c r="LA138" s="4">
        <v>0</v>
      </c>
      <c r="LB138" s="4">
        <v>0</v>
      </c>
      <c r="LC138" s="4">
        <v>0</v>
      </c>
      <c r="LD138" s="4">
        <v>0</v>
      </c>
      <c r="LE138" s="4">
        <v>0</v>
      </c>
      <c r="LF138" s="4">
        <v>0</v>
      </c>
      <c r="LG138" s="4">
        <v>0</v>
      </c>
      <c r="LH138" s="4">
        <v>0</v>
      </c>
      <c r="LI138" s="4">
        <v>0</v>
      </c>
      <c r="LJ138" s="4"/>
      <c r="LK138" s="4">
        <v>6362</v>
      </c>
      <c r="LL138" s="4" t="s">
        <v>137</v>
      </c>
      <c r="LM138" s="4">
        <v>0</v>
      </c>
      <c r="LN138" s="4">
        <v>0</v>
      </c>
      <c r="LO138" s="4">
        <v>0</v>
      </c>
      <c r="LP138" s="4">
        <v>0</v>
      </c>
      <c r="LQ138" s="4">
        <v>0</v>
      </c>
      <c r="LR138" s="4">
        <v>0</v>
      </c>
      <c r="LS138" s="4">
        <v>0</v>
      </c>
      <c r="LT138" s="4">
        <v>0</v>
      </c>
      <c r="LU138" s="4">
        <v>0</v>
      </c>
      <c r="LV138" s="4">
        <v>0</v>
      </c>
      <c r="LW138" s="4">
        <v>0</v>
      </c>
      <c r="LX138" s="4">
        <v>0</v>
      </c>
      <c r="LY138" s="4">
        <v>0</v>
      </c>
      <c r="LZ138" s="4"/>
      <c r="MA138" s="4">
        <v>6362</v>
      </c>
      <c r="MB138" s="4" t="s">
        <v>137</v>
      </c>
      <c r="MC138" s="4">
        <v>0</v>
      </c>
      <c r="MD138" s="4">
        <v>0</v>
      </c>
      <c r="ME138" s="4">
        <v>0</v>
      </c>
      <c r="MF138" s="4">
        <v>0</v>
      </c>
      <c r="MG138" s="4">
        <v>0</v>
      </c>
      <c r="MH138" s="4">
        <v>0</v>
      </c>
      <c r="MI138" s="4">
        <v>0</v>
      </c>
      <c r="MJ138" s="4">
        <v>0</v>
      </c>
      <c r="MK138" s="4">
        <v>0</v>
      </c>
      <c r="ML138" s="4">
        <v>0</v>
      </c>
      <c r="MM138" s="4">
        <v>0</v>
      </c>
      <c r="MN138" s="4">
        <v>0</v>
      </c>
      <c r="MO138" s="4">
        <v>0</v>
      </c>
      <c r="MP138" s="4"/>
      <c r="MQ138" s="4">
        <v>6362</v>
      </c>
      <c r="MR138" s="4" t="s">
        <v>137</v>
      </c>
      <c r="MS138" s="4">
        <v>0</v>
      </c>
      <c r="MT138" s="4">
        <v>0</v>
      </c>
      <c r="MU138" s="4">
        <v>0</v>
      </c>
      <c r="MV138" s="4">
        <v>0</v>
      </c>
      <c r="MW138" s="4">
        <v>0</v>
      </c>
      <c r="MX138" s="4">
        <v>0</v>
      </c>
      <c r="MY138" s="4">
        <v>0</v>
      </c>
      <c r="MZ138" s="4">
        <v>0</v>
      </c>
      <c r="NA138" s="4">
        <v>0</v>
      </c>
      <c r="NB138" s="4">
        <v>0</v>
      </c>
      <c r="NC138" s="4">
        <v>0</v>
      </c>
      <c r="ND138" s="4">
        <v>0</v>
      </c>
      <c r="NE138" s="4">
        <v>0</v>
      </c>
      <c r="NF138" s="4"/>
      <c r="NG138" s="4">
        <v>6362</v>
      </c>
      <c r="NH138" s="4" t="s">
        <v>137</v>
      </c>
      <c r="NI138" s="4">
        <v>0</v>
      </c>
      <c r="NJ138" s="4">
        <v>0</v>
      </c>
      <c r="NK138" s="4">
        <v>0</v>
      </c>
      <c r="NL138" s="4">
        <v>0</v>
      </c>
      <c r="NM138" s="4">
        <v>0</v>
      </c>
      <c r="NN138" s="4">
        <v>0</v>
      </c>
      <c r="NO138" s="4">
        <v>0</v>
      </c>
      <c r="NP138" s="4">
        <v>0</v>
      </c>
      <c r="NQ138" s="4">
        <v>0</v>
      </c>
      <c r="NR138" s="4">
        <v>0</v>
      </c>
      <c r="NS138" s="4">
        <v>0</v>
      </c>
      <c r="NT138" s="4">
        <v>0</v>
      </c>
      <c r="NU138" s="4">
        <v>0</v>
      </c>
    </row>
    <row r="139" spans="2:385" x14ac:dyDescent="0.2">
      <c r="B139">
        <f t="shared" si="49"/>
        <v>129</v>
      </c>
      <c r="C139" s="4">
        <v>6363</v>
      </c>
      <c r="D139" s="4" t="s">
        <v>138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/>
      <c r="S139" s="4">
        <v>6363</v>
      </c>
      <c r="T139" s="4" t="s">
        <v>138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/>
      <c r="AI139" s="4">
        <v>6363</v>
      </c>
      <c r="AJ139" s="4" t="s">
        <v>138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/>
      <c r="AY139" s="4">
        <v>6363</v>
      </c>
      <c r="AZ139" s="4" t="s">
        <v>138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/>
      <c r="BO139" s="4">
        <v>6363</v>
      </c>
      <c r="BP139" s="4" t="s">
        <v>138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/>
      <c r="CE139" s="4">
        <v>6363</v>
      </c>
      <c r="CF139" s="4" t="s">
        <v>138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/>
      <c r="CU139" s="4">
        <v>6363</v>
      </c>
      <c r="CV139" s="4" t="s">
        <v>138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/>
      <c r="DK139" s="4">
        <v>6363</v>
      </c>
      <c r="DL139" s="4" t="s">
        <v>138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/>
      <c r="EA139" s="4">
        <v>6363</v>
      </c>
      <c r="EB139" s="4" t="s">
        <v>138</v>
      </c>
      <c r="EC139" s="4">
        <v>0</v>
      </c>
      <c r="ED139" s="4">
        <v>0</v>
      </c>
      <c r="EE139" s="4">
        <v>0</v>
      </c>
      <c r="EF139" s="4">
        <v>0</v>
      </c>
      <c r="EG139" s="4">
        <v>0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0</v>
      </c>
      <c r="EO139" s="4">
        <v>0</v>
      </c>
      <c r="EP139" s="4"/>
      <c r="EQ139" s="4">
        <v>6363</v>
      </c>
      <c r="ER139" s="4" t="s">
        <v>138</v>
      </c>
      <c r="ES139" s="4">
        <v>0</v>
      </c>
      <c r="ET139" s="4">
        <v>0</v>
      </c>
      <c r="EU139" s="4">
        <v>0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0</v>
      </c>
      <c r="FD139" s="4">
        <v>0</v>
      </c>
      <c r="FE139" s="4">
        <v>0</v>
      </c>
      <c r="FF139" s="4"/>
      <c r="FG139" s="4">
        <v>6363</v>
      </c>
      <c r="FH139" s="4" t="s">
        <v>138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/>
      <c r="FW139" s="4">
        <v>6363</v>
      </c>
      <c r="FX139" s="4" t="s">
        <v>138</v>
      </c>
      <c r="FY139" s="4">
        <v>0</v>
      </c>
      <c r="FZ139" s="4">
        <v>0</v>
      </c>
      <c r="GA139" s="4">
        <v>0</v>
      </c>
      <c r="GB139" s="4">
        <v>0</v>
      </c>
      <c r="GC139" s="4">
        <v>0</v>
      </c>
      <c r="GD139" s="4">
        <v>0</v>
      </c>
      <c r="GE139" s="4">
        <v>0</v>
      </c>
      <c r="GF139" s="4">
        <v>0</v>
      </c>
      <c r="GG139" s="4">
        <v>0</v>
      </c>
      <c r="GH139" s="4">
        <v>0</v>
      </c>
      <c r="GI139" s="4">
        <v>0</v>
      </c>
      <c r="GJ139" s="4">
        <v>0</v>
      </c>
      <c r="GK139" s="4">
        <v>0</v>
      </c>
      <c r="GL139" s="4"/>
      <c r="GM139" s="4">
        <v>6363</v>
      </c>
      <c r="GN139" s="4" t="s">
        <v>138</v>
      </c>
      <c r="GO139" s="4">
        <v>0</v>
      </c>
      <c r="GP139" s="4">
        <v>0</v>
      </c>
      <c r="GQ139" s="4">
        <v>0</v>
      </c>
      <c r="GR139" s="4">
        <v>0</v>
      </c>
      <c r="GS139" s="4">
        <v>0</v>
      </c>
      <c r="GT139" s="4">
        <v>0</v>
      </c>
      <c r="GU139" s="4">
        <v>0</v>
      </c>
      <c r="GV139" s="4">
        <v>0</v>
      </c>
      <c r="GW139" s="4">
        <v>0</v>
      </c>
      <c r="GX139" s="4">
        <v>0</v>
      </c>
      <c r="GY139" s="4">
        <v>0</v>
      </c>
      <c r="GZ139" s="4">
        <v>0</v>
      </c>
      <c r="HA139" s="4">
        <v>0</v>
      </c>
      <c r="HB139" s="4"/>
      <c r="HC139" s="4">
        <v>6363</v>
      </c>
      <c r="HD139" s="4" t="s">
        <v>138</v>
      </c>
      <c r="HE139" s="4">
        <v>0</v>
      </c>
      <c r="HF139" s="4">
        <v>0</v>
      </c>
      <c r="HG139" s="4">
        <v>0</v>
      </c>
      <c r="HH139" s="4">
        <v>0</v>
      </c>
      <c r="HI139" s="4">
        <v>0</v>
      </c>
      <c r="HJ139" s="4">
        <v>0</v>
      </c>
      <c r="HK139" s="4">
        <v>0</v>
      </c>
      <c r="HL139" s="4">
        <v>0</v>
      </c>
      <c r="HM139" s="4">
        <v>0</v>
      </c>
      <c r="HN139" s="4">
        <v>0</v>
      </c>
      <c r="HO139" s="4">
        <v>0</v>
      </c>
      <c r="HP139" s="4">
        <v>0</v>
      </c>
      <c r="HQ139" s="4">
        <v>0</v>
      </c>
      <c r="HR139" s="4"/>
      <c r="HS139" s="4">
        <v>6363</v>
      </c>
      <c r="HT139" s="4" t="s">
        <v>138</v>
      </c>
      <c r="HU139" s="4">
        <v>0</v>
      </c>
      <c r="HV139" s="4">
        <v>0</v>
      </c>
      <c r="HW139" s="4">
        <v>0</v>
      </c>
      <c r="HX139" s="4">
        <v>0</v>
      </c>
      <c r="HY139" s="4">
        <v>0</v>
      </c>
      <c r="HZ139" s="4">
        <v>0</v>
      </c>
      <c r="IA139" s="4">
        <v>0</v>
      </c>
      <c r="IB139" s="4">
        <v>0</v>
      </c>
      <c r="IC139" s="4">
        <v>0</v>
      </c>
      <c r="ID139" s="4">
        <v>0</v>
      </c>
      <c r="IE139" s="4">
        <v>0</v>
      </c>
      <c r="IF139" s="4">
        <v>0</v>
      </c>
      <c r="IG139" s="4">
        <v>0</v>
      </c>
      <c r="IH139" s="4"/>
      <c r="II139" s="4">
        <v>6363</v>
      </c>
      <c r="IJ139" s="4" t="s">
        <v>138</v>
      </c>
      <c r="IK139" s="4">
        <v>0</v>
      </c>
      <c r="IL139" s="4">
        <v>0</v>
      </c>
      <c r="IM139" s="4">
        <v>0</v>
      </c>
      <c r="IN139" s="4">
        <v>0</v>
      </c>
      <c r="IO139" s="4">
        <v>0</v>
      </c>
      <c r="IP139" s="4">
        <v>0</v>
      </c>
      <c r="IQ139" s="4">
        <v>0</v>
      </c>
      <c r="IR139" s="4">
        <v>0</v>
      </c>
      <c r="IS139" s="4">
        <v>0</v>
      </c>
      <c r="IT139" s="4">
        <v>0</v>
      </c>
      <c r="IU139" s="4">
        <v>0</v>
      </c>
      <c r="IV139" s="4">
        <v>0</v>
      </c>
      <c r="IW139" s="4">
        <v>0</v>
      </c>
      <c r="IX139" s="4"/>
      <c r="IY139" s="4">
        <v>6363</v>
      </c>
      <c r="IZ139" s="4" t="s">
        <v>138</v>
      </c>
      <c r="JA139" s="4">
        <v>0</v>
      </c>
      <c r="JB139" s="4">
        <v>0</v>
      </c>
      <c r="JC139" s="4">
        <v>0</v>
      </c>
      <c r="JD139" s="4">
        <v>0</v>
      </c>
      <c r="JE139" s="4">
        <v>0</v>
      </c>
      <c r="JF139" s="4">
        <v>0</v>
      </c>
      <c r="JG139" s="4">
        <v>0</v>
      </c>
      <c r="JH139" s="4">
        <v>0</v>
      </c>
      <c r="JI139" s="4">
        <v>0</v>
      </c>
      <c r="JJ139" s="4">
        <v>0</v>
      </c>
      <c r="JK139" s="4">
        <v>0</v>
      </c>
      <c r="JL139" s="4">
        <v>0</v>
      </c>
      <c r="JM139" s="4">
        <v>0</v>
      </c>
      <c r="JN139" s="4"/>
      <c r="JO139" s="4">
        <v>6363</v>
      </c>
      <c r="JP139" s="4" t="s">
        <v>138</v>
      </c>
      <c r="JQ139" s="4">
        <v>0</v>
      </c>
      <c r="JR139" s="4">
        <v>0</v>
      </c>
      <c r="JS139" s="4">
        <v>0</v>
      </c>
      <c r="JT139" s="4">
        <v>0</v>
      </c>
      <c r="JU139" s="4">
        <v>0</v>
      </c>
      <c r="JV139" s="4">
        <v>0</v>
      </c>
      <c r="JW139" s="4">
        <v>0</v>
      </c>
      <c r="JX139" s="4">
        <v>0</v>
      </c>
      <c r="JY139" s="4">
        <v>0</v>
      </c>
      <c r="JZ139" s="4">
        <v>0</v>
      </c>
      <c r="KA139" s="4">
        <v>0</v>
      </c>
      <c r="KB139" s="4">
        <v>0</v>
      </c>
      <c r="KC139" s="4">
        <v>0</v>
      </c>
      <c r="KD139" s="4"/>
      <c r="KE139" s="4">
        <v>6363</v>
      </c>
      <c r="KF139" s="4" t="s">
        <v>138</v>
      </c>
      <c r="KG139" s="4">
        <v>0</v>
      </c>
      <c r="KH139" s="4">
        <v>0</v>
      </c>
      <c r="KI139" s="4">
        <v>0</v>
      </c>
      <c r="KJ139" s="4">
        <v>0</v>
      </c>
      <c r="KK139" s="4">
        <v>0</v>
      </c>
      <c r="KL139" s="4">
        <v>0</v>
      </c>
      <c r="KM139" s="4">
        <v>0</v>
      </c>
      <c r="KN139" s="4">
        <v>0</v>
      </c>
      <c r="KO139" s="4">
        <v>0</v>
      </c>
      <c r="KP139" s="4">
        <v>0</v>
      </c>
      <c r="KQ139" s="4">
        <v>0</v>
      </c>
      <c r="KR139" s="4">
        <v>0</v>
      </c>
      <c r="KS139" s="4">
        <v>0</v>
      </c>
      <c r="KT139" s="4"/>
      <c r="KU139" s="4">
        <v>6363</v>
      </c>
      <c r="KV139" s="4" t="s">
        <v>138</v>
      </c>
      <c r="KW139" s="4">
        <v>0</v>
      </c>
      <c r="KX139" s="4">
        <v>0</v>
      </c>
      <c r="KY139" s="4">
        <v>0</v>
      </c>
      <c r="KZ139" s="4">
        <v>0</v>
      </c>
      <c r="LA139" s="4">
        <v>0</v>
      </c>
      <c r="LB139" s="4">
        <v>0</v>
      </c>
      <c r="LC139" s="4">
        <v>0</v>
      </c>
      <c r="LD139" s="4">
        <v>0</v>
      </c>
      <c r="LE139" s="4">
        <v>0</v>
      </c>
      <c r="LF139" s="4">
        <v>0</v>
      </c>
      <c r="LG139" s="4">
        <v>0</v>
      </c>
      <c r="LH139" s="4">
        <v>0</v>
      </c>
      <c r="LI139" s="4">
        <v>0</v>
      </c>
      <c r="LJ139" s="4"/>
      <c r="LK139" s="4">
        <v>6363</v>
      </c>
      <c r="LL139" s="4" t="s">
        <v>138</v>
      </c>
      <c r="LM139" s="4">
        <v>0</v>
      </c>
      <c r="LN139" s="4">
        <v>0</v>
      </c>
      <c r="LO139" s="4">
        <v>0</v>
      </c>
      <c r="LP139" s="4">
        <v>0</v>
      </c>
      <c r="LQ139" s="4">
        <v>0</v>
      </c>
      <c r="LR139" s="4">
        <v>0</v>
      </c>
      <c r="LS139" s="4">
        <v>0</v>
      </c>
      <c r="LT139" s="4">
        <v>0</v>
      </c>
      <c r="LU139" s="4">
        <v>0</v>
      </c>
      <c r="LV139" s="4">
        <v>0</v>
      </c>
      <c r="LW139" s="4">
        <v>0</v>
      </c>
      <c r="LX139" s="4">
        <v>0</v>
      </c>
      <c r="LY139" s="4">
        <v>0</v>
      </c>
      <c r="LZ139" s="4"/>
      <c r="MA139" s="4">
        <v>6363</v>
      </c>
      <c r="MB139" s="4" t="s">
        <v>138</v>
      </c>
      <c r="MC139" s="4">
        <v>0</v>
      </c>
      <c r="MD139" s="4">
        <v>0</v>
      </c>
      <c r="ME139" s="4">
        <v>0</v>
      </c>
      <c r="MF139" s="4">
        <v>0</v>
      </c>
      <c r="MG139" s="4">
        <v>0</v>
      </c>
      <c r="MH139" s="4">
        <v>0</v>
      </c>
      <c r="MI139" s="4">
        <v>0</v>
      </c>
      <c r="MJ139" s="4">
        <v>0</v>
      </c>
      <c r="MK139" s="4">
        <v>0</v>
      </c>
      <c r="ML139" s="4">
        <v>0</v>
      </c>
      <c r="MM139" s="4">
        <v>0</v>
      </c>
      <c r="MN139" s="4">
        <v>0</v>
      </c>
      <c r="MO139" s="4">
        <v>0</v>
      </c>
      <c r="MP139" s="4"/>
      <c r="MQ139" s="4">
        <v>6363</v>
      </c>
      <c r="MR139" s="4" t="s">
        <v>138</v>
      </c>
      <c r="MS139" s="4">
        <v>0</v>
      </c>
      <c r="MT139" s="4">
        <v>0</v>
      </c>
      <c r="MU139" s="4">
        <v>0</v>
      </c>
      <c r="MV139" s="4">
        <v>0</v>
      </c>
      <c r="MW139" s="4">
        <v>0</v>
      </c>
      <c r="MX139" s="4">
        <v>0</v>
      </c>
      <c r="MY139" s="4">
        <v>0</v>
      </c>
      <c r="MZ139" s="4">
        <v>0</v>
      </c>
      <c r="NA139" s="4">
        <v>0</v>
      </c>
      <c r="NB139" s="4">
        <v>0</v>
      </c>
      <c r="NC139" s="4">
        <v>0</v>
      </c>
      <c r="ND139" s="4">
        <v>0</v>
      </c>
      <c r="NE139" s="4">
        <v>0</v>
      </c>
      <c r="NF139" s="4"/>
      <c r="NG139" s="4">
        <v>6363</v>
      </c>
      <c r="NH139" s="4" t="s">
        <v>138</v>
      </c>
      <c r="NI139" s="4">
        <v>0</v>
      </c>
      <c r="NJ139" s="4">
        <v>0</v>
      </c>
      <c r="NK139" s="4">
        <v>0</v>
      </c>
      <c r="NL139" s="4">
        <v>0</v>
      </c>
      <c r="NM139" s="4">
        <v>0</v>
      </c>
      <c r="NN139" s="4">
        <v>0</v>
      </c>
      <c r="NO139" s="4">
        <v>0</v>
      </c>
      <c r="NP139" s="4">
        <v>0</v>
      </c>
      <c r="NQ139" s="4">
        <v>0</v>
      </c>
      <c r="NR139" s="4">
        <v>0</v>
      </c>
      <c r="NS139" s="4">
        <v>0</v>
      </c>
      <c r="NT139" s="4">
        <v>0</v>
      </c>
      <c r="NU139" s="4">
        <v>0</v>
      </c>
    </row>
    <row r="140" spans="2:385" x14ac:dyDescent="0.2">
      <c r="B140">
        <f t="shared" si="49"/>
        <v>130</v>
      </c>
      <c r="C140" s="4">
        <v>6364</v>
      </c>
      <c r="D140" s="4" t="s">
        <v>139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/>
      <c r="S140" s="4">
        <v>6364</v>
      </c>
      <c r="T140" s="4" t="s">
        <v>139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/>
      <c r="AI140" s="4">
        <v>6364</v>
      </c>
      <c r="AJ140" s="4" t="s">
        <v>139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/>
      <c r="AY140" s="4">
        <v>6364</v>
      </c>
      <c r="AZ140" s="4" t="s">
        <v>139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/>
      <c r="BO140" s="4">
        <v>6364</v>
      </c>
      <c r="BP140" s="4" t="s">
        <v>139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/>
      <c r="CE140" s="4">
        <v>6364</v>
      </c>
      <c r="CF140" s="4" t="s">
        <v>139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/>
      <c r="CU140" s="4">
        <v>6364</v>
      </c>
      <c r="CV140" s="4" t="s">
        <v>139</v>
      </c>
      <c r="CW140" s="4">
        <v>0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/>
      <c r="DK140" s="4">
        <v>6364</v>
      </c>
      <c r="DL140" s="4" t="s">
        <v>139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/>
      <c r="EA140" s="4">
        <v>6364</v>
      </c>
      <c r="EB140" s="4" t="s">
        <v>139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0</v>
      </c>
      <c r="EM140" s="4">
        <v>0</v>
      </c>
      <c r="EN140" s="4">
        <v>0</v>
      </c>
      <c r="EO140" s="4">
        <v>0</v>
      </c>
      <c r="EP140" s="4"/>
      <c r="EQ140" s="4">
        <v>6364</v>
      </c>
      <c r="ER140" s="4" t="s">
        <v>139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/>
      <c r="FG140" s="4">
        <v>6364</v>
      </c>
      <c r="FH140" s="4" t="s">
        <v>139</v>
      </c>
      <c r="FI140" s="4">
        <v>0</v>
      </c>
      <c r="FJ140" s="4">
        <v>0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>
        <v>0</v>
      </c>
      <c r="FU140" s="4">
        <v>0</v>
      </c>
      <c r="FV140" s="4"/>
      <c r="FW140" s="4">
        <v>6364</v>
      </c>
      <c r="FX140" s="4" t="s">
        <v>139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 s="4">
        <v>0</v>
      </c>
      <c r="GE140" s="4">
        <v>0</v>
      </c>
      <c r="GF140" s="4">
        <v>0</v>
      </c>
      <c r="GG140" s="4">
        <v>0</v>
      </c>
      <c r="GH140" s="4">
        <v>0</v>
      </c>
      <c r="GI140" s="4">
        <v>0</v>
      </c>
      <c r="GJ140" s="4">
        <v>0</v>
      </c>
      <c r="GK140" s="4">
        <v>0</v>
      </c>
      <c r="GL140" s="4"/>
      <c r="GM140" s="4">
        <v>6364</v>
      </c>
      <c r="GN140" s="4" t="s">
        <v>139</v>
      </c>
      <c r="GO140" s="4">
        <v>0</v>
      </c>
      <c r="GP140" s="4">
        <v>0</v>
      </c>
      <c r="GQ140" s="4">
        <v>0</v>
      </c>
      <c r="GR140" s="4">
        <v>0</v>
      </c>
      <c r="GS140" s="4">
        <v>0</v>
      </c>
      <c r="GT140" s="4">
        <v>0</v>
      </c>
      <c r="GU140" s="4">
        <v>0</v>
      </c>
      <c r="GV140" s="4">
        <v>0</v>
      </c>
      <c r="GW140" s="4">
        <v>0</v>
      </c>
      <c r="GX140" s="4">
        <v>0</v>
      </c>
      <c r="GY140" s="4">
        <v>0</v>
      </c>
      <c r="GZ140" s="4">
        <v>0</v>
      </c>
      <c r="HA140" s="4">
        <v>0</v>
      </c>
      <c r="HB140" s="4"/>
      <c r="HC140" s="4">
        <v>6364</v>
      </c>
      <c r="HD140" s="4" t="s">
        <v>139</v>
      </c>
      <c r="HE140" s="4">
        <v>0</v>
      </c>
      <c r="HF140" s="4">
        <v>0</v>
      </c>
      <c r="HG140" s="4">
        <v>0</v>
      </c>
      <c r="HH140" s="4">
        <v>0</v>
      </c>
      <c r="HI140" s="4">
        <v>0</v>
      </c>
      <c r="HJ140" s="4">
        <v>0</v>
      </c>
      <c r="HK140" s="4">
        <v>0</v>
      </c>
      <c r="HL140" s="4">
        <v>0</v>
      </c>
      <c r="HM140" s="4">
        <v>0</v>
      </c>
      <c r="HN140" s="4">
        <v>0</v>
      </c>
      <c r="HO140" s="4">
        <v>0</v>
      </c>
      <c r="HP140" s="4">
        <v>0</v>
      </c>
      <c r="HQ140" s="4">
        <v>0</v>
      </c>
      <c r="HR140" s="4"/>
      <c r="HS140" s="4">
        <v>6364</v>
      </c>
      <c r="HT140" s="4" t="s">
        <v>139</v>
      </c>
      <c r="HU140" s="4">
        <v>0</v>
      </c>
      <c r="HV140" s="4">
        <v>0</v>
      </c>
      <c r="HW140" s="4">
        <v>0</v>
      </c>
      <c r="HX140" s="4">
        <v>0</v>
      </c>
      <c r="HY140" s="4">
        <v>0</v>
      </c>
      <c r="HZ140" s="4">
        <v>0</v>
      </c>
      <c r="IA140" s="4">
        <v>0</v>
      </c>
      <c r="IB140" s="4">
        <v>0</v>
      </c>
      <c r="IC140" s="4">
        <v>0</v>
      </c>
      <c r="ID140" s="4">
        <v>0</v>
      </c>
      <c r="IE140" s="4">
        <v>0</v>
      </c>
      <c r="IF140" s="4">
        <v>0</v>
      </c>
      <c r="IG140" s="4">
        <v>0</v>
      </c>
      <c r="IH140" s="4"/>
      <c r="II140" s="4">
        <v>6364</v>
      </c>
      <c r="IJ140" s="4" t="s">
        <v>139</v>
      </c>
      <c r="IK140" s="4">
        <v>0</v>
      </c>
      <c r="IL140" s="4">
        <v>0</v>
      </c>
      <c r="IM140" s="4">
        <v>0</v>
      </c>
      <c r="IN140" s="4">
        <v>0</v>
      </c>
      <c r="IO140" s="4">
        <v>0</v>
      </c>
      <c r="IP140" s="4">
        <v>0</v>
      </c>
      <c r="IQ140" s="4">
        <v>0</v>
      </c>
      <c r="IR140" s="4">
        <v>0</v>
      </c>
      <c r="IS140" s="4">
        <v>0</v>
      </c>
      <c r="IT140" s="4">
        <v>0</v>
      </c>
      <c r="IU140" s="4">
        <v>0</v>
      </c>
      <c r="IV140" s="4">
        <v>0</v>
      </c>
      <c r="IW140" s="4">
        <v>0</v>
      </c>
      <c r="IX140" s="4"/>
      <c r="IY140" s="4">
        <v>6364</v>
      </c>
      <c r="IZ140" s="4" t="s">
        <v>139</v>
      </c>
      <c r="JA140" s="4">
        <v>0</v>
      </c>
      <c r="JB140" s="4">
        <v>0</v>
      </c>
      <c r="JC140" s="4">
        <v>0</v>
      </c>
      <c r="JD140" s="4">
        <v>0</v>
      </c>
      <c r="JE140" s="4">
        <v>0</v>
      </c>
      <c r="JF140" s="4">
        <v>0</v>
      </c>
      <c r="JG140" s="4">
        <v>0</v>
      </c>
      <c r="JH140" s="4">
        <v>0</v>
      </c>
      <c r="JI140" s="4">
        <v>0</v>
      </c>
      <c r="JJ140" s="4">
        <v>0</v>
      </c>
      <c r="JK140" s="4">
        <v>0</v>
      </c>
      <c r="JL140" s="4">
        <v>0</v>
      </c>
      <c r="JM140" s="4">
        <v>0</v>
      </c>
      <c r="JN140" s="4"/>
      <c r="JO140" s="4">
        <v>6364</v>
      </c>
      <c r="JP140" s="4" t="s">
        <v>139</v>
      </c>
      <c r="JQ140" s="4">
        <v>0</v>
      </c>
      <c r="JR140" s="4">
        <v>0</v>
      </c>
      <c r="JS140" s="4">
        <v>0</v>
      </c>
      <c r="JT140" s="4">
        <v>0</v>
      </c>
      <c r="JU140" s="4">
        <v>0</v>
      </c>
      <c r="JV140" s="4">
        <v>0</v>
      </c>
      <c r="JW140" s="4">
        <v>0</v>
      </c>
      <c r="JX140" s="4">
        <v>0</v>
      </c>
      <c r="JY140" s="4">
        <v>0</v>
      </c>
      <c r="JZ140" s="4">
        <v>0</v>
      </c>
      <c r="KA140" s="4">
        <v>0</v>
      </c>
      <c r="KB140" s="4">
        <v>0</v>
      </c>
      <c r="KC140" s="4">
        <v>0</v>
      </c>
      <c r="KD140" s="4"/>
      <c r="KE140" s="4">
        <v>6364</v>
      </c>
      <c r="KF140" s="4" t="s">
        <v>139</v>
      </c>
      <c r="KG140" s="4">
        <v>0</v>
      </c>
      <c r="KH140" s="4">
        <v>0</v>
      </c>
      <c r="KI140" s="4">
        <v>0</v>
      </c>
      <c r="KJ140" s="4">
        <v>0</v>
      </c>
      <c r="KK140" s="4">
        <v>0</v>
      </c>
      <c r="KL140" s="4">
        <v>0</v>
      </c>
      <c r="KM140" s="4">
        <v>0</v>
      </c>
      <c r="KN140" s="4">
        <v>0</v>
      </c>
      <c r="KO140" s="4">
        <v>0</v>
      </c>
      <c r="KP140" s="4">
        <v>0</v>
      </c>
      <c r="KQ140" s="4">
        <v>0</v>
      </c>
      <c r="KR140" s="4">
        <v>0</v>
      </c>
      <c r="KS140" s="4">
        <v>0</v>
      </c>
      <c r="KT140" s="4"/>
      <c r="KU140" s="4">
        <v>6364</v>
      </c>
      <c r="KV140" s="4" t="s">
        <v>139</v>
      </c>
      <c r="KW140" s="4">
        <v>0</v>
      </c>
      <c r="KX140" s="4">
        <v>0</v>
      </c>
      <c r="KY140" s="4">
        <v>0</v>
      </c>
      <c r="KZ140" s="4">
        <v>0</v>
      </c>
      <c r="LA140" s="4">
        <v>0</v>
      </c>
      <c r="LB140" s="4">
        <v>0</v>
      </c>
      <c r="LC140" s="4">
        <v>0</v>
      </c>
      <c r="LD140" s="4">
        <v>0</v>
      </c>
      <c r="LE140" s="4">
        <v>0</v>
      </c>
      <c r="LF140" s="4">
        <v>0</v>
      </c>
      <c r="LG140" s="4">
        <v>0</v>
      </c>
      <c r="LH140" s="4">
        <v>0</v>
      </c>
      <c r="LI140" s="4">
        <v>0</v>
      </c>
      <c r="LJ140" s="4"/>
      <c r="LK140" s="4">
        <v>6364</v>
      </c>
      <c r="LL140" s="4" t="s">
        <v>139</v>
      </c>
      <c r="LM140" s="4">
        <v>0</v>
      </c>
      <c r="LN140" s="4">
        <v>0</v>
      </c>
      <c r="LO140" s="4">
        <v>0</v>
      </c>
      <c r="LP140" s="4">
        <v>0</v>
      </c>
      <c r="LQ140" s="4">
        <v>0</v>
      </c>
      <c r="LR140" s="4">
        <v>0</v>
      </c>
      <c r="LS140" s="4">
        <v>0</v>
      </c>
      <c r="LT140" s="4">
        <v>0</v>
      </c>
      <c r="LU140" s="4">
        <v>0</v>
      </c>
      <c r="LV140" s="4">
        <v>0</v>
      </c>
      <c r="LW140" s="4">
        <v>0</v>
      </c>
      <c r="LX140" s="4">
        <v>0</v>
      </c>
      <c r="LY140" s="4">
        <v>0</v>
      </c>
      <c r="LZ140" s="4"/>
      <c r="MA140" s="4">
        <v>6364</v>
      </c>
      <c r="MB140" s="4" t="s">
        <v>139</v>
      </c>
      <c r="MC140" s="4">
        <v>0</v>
      </c>
      <c r="MD140" s="4">
        <v>0</v>
      </c>
      <c r="ME140" s="4">
        <v>0</v>
      </c>
      <c r="MF140" s="4">
        <v>0</v>
      </c>
      <c r="MG140" s="4">
        <v>0</v>
      </c>
      <c r="MH140" s="4">
        <v>0</v>
      </c>
      <c r="MI140" s="4">
        <v>0</v>
      </c>
      <c r="MJ140" s="4">
        <v>0</v>
      </c>
      <c r="MK140" s="4">
        <v>0</v>
      </c>
      <c r="ML140" s="4">
        <v>0</v>
      </c>
      <c r="MM140" s="4">
        <v>0</v>
      </c>
      <c r="MN140" s="4">
        <v>0</v>
      </c>
      <c r="MO140" s="4">
        <v>0</v>
      </c>
      <c r="MP140" s="4"/>
      <c r="MQ140" s="4">
        <v>6364</v>
      </c>
      <c r="MR140" s="4" t="s">
        <v>139</v>
      </c>
      <c r="MS140" s="4">
        <v>0</v>
      </c>
      <c r="MT140" s="4">
        <v>0</v>
      </c>
      <c r="MU140" s="4">
        <v>0</v>
      </c>
      <c r="MV140" s="4">
        <v>0</v>
      </c>
      <c r="MW140" s="4">
        <v>0</v>
      </c>
      <c r="MX140" s="4">
        <v>0</v>
      </c>
      <c r="MY140" s="4">
        <v>0</v>
      </c>
      <c r="MZ140" s="4">
        <v>0</v>
      </c>
      <c r="NA140" s="4">
        <v>0</v>
      </c>
      <c r="NB140" s="4">
        <v>0</v>
      </c>
      <c r="NC140" s="4">
        <v>0</v>
      </c>
      <c r="ND140" s="4">
        <v>0</v>
      </c>
      <c r="NE140" s="4">
        <v>0</v>
      </c>
      <c r="NF140" s="4"/>
      <c r="NG140" s="4">
        <v>6364</v>
      </c>
      <c r="NH140" s="4" t="s">
        <v>139</v>
      </c>
      <c r="NI140" s="4">
        <v>0</v>
      </c>
      <c r="NJ140" s="4">
        <v>0</v>
      </c>
      <c r="NK140" s="4">
        <v>0</v>
      </c>
      <c r="NL140" s="4">
        <v>0</v>
      </c>
      <c r="NM140" s="4">
        <v>0</v>
      </c>
      <c r="NN140" s="4">
        <v>0</v>
      </c>
      <c r="NO140" s="4">
        <v>0</v>
      </c>
      <c r="NP140" s="4">
        <v>0</v>
      </c>
      <c r="NQ140" s="4">
        <v>0</v>
      </c>
      <c r="NR140" s="4">
        <v>0</v>
      </c>
      <c r="NS140" s="4">
        <v>0</v>
      </c>
      <c r="NT140" s="4">
        <v>0</v>
      </c>
      <c r="NU140" s="4">
        <v>0</v>
      </c>
    </row>
    <row r="141" spans="2:385" x14ac:dyDescent="0.2">
      <c r="B141">
        <f t="shared" ref="B141:B204" si="50">B140+1</f>
        <v>131</v>
      </c>
      <c r="C141" s="4" t="s">
        <v>2</v>
      </c>
      <c r="D141" s="4" t="s">
        <v>140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/>
      <c r="S141" s="4" t="s">
        <v>2</v>
      </c>
      <c r="T141" s="4" t="s">
        <v>140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/>
      <c r="AI141" s="4" t="s">
        <v>2</v>
      </c>
      <c r="AJ141" s="4" t="s">
        <v>140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/>
      <c r="AY141" s="4" t="s">
        <v>2</v>
      </c>
      <c r="AZ141" s="4" t="s">
        <v>140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/>
      <c r="BO141" s="4" t="s">
        <v>2</v>
      </c>
      <c r="BP141" s="4" t="s">
        <v>140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/>
      <c r="CE141" s="4" t="s">
        <v>2</v>
      </c>
      <c r="CF141" s="4" t="s">
        <v>140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/>
      <c r="CU141" s="4" t="s">
        <v>2</v>
      </c>
      <c r="CV141" s="4" t="s">
        <v>140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/>
      <c r="DK141" s="4" t="s">
        <v>2</v>
      </c>
      <c r="DL141" s="4" t="s">
        <v>140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/>
      <c r="EA141" s="4" t="s">
        <v>2</v>
      </c>
      <c r="EB141" s="4" t="s">
        <v>140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/>
      <c r="EQ141" s="4" t="s">
        <v>2</v>
      </c>
      <c r="ER141" s="4" t="s">
        <v>140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/>
      <c r="FG141" s="4" t="s">
        <v>2</v>
      </c>
      <c r="FH141" s="4" t="s">
        <v>140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/>
      <c r="FW141" s="4" t="s">
        <v>2</v>
      </c>
      <c r="FX141" s="4" t="s">
        <v>140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/>
      <c r="GM141" s="4" t="s">
        <v>2</v>
      </c>
      <c r="GN141" s="4" t="s">
        <v>140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/>
      <c r="HC141" s="4" t="s">
        <v>2</v>
      </c>
      <c r="HD141" s="4" t="s">
        <v>140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/>
      <c r="HS141" s="4" t="s">
        <v>2</v>
      </c>
      <c r="HT141" s="4" t="s">
        <v>140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/>
      <c r="II141" s="4" t="s">
        <v>2</v>
      </c>
      <c r="IJ141" s="4" t="s">
        <v>140</v>
      </c>
      <c r="IK141" s="4">
        <v>0</v>
      </c>
      <c r="IL141" s="4">
        <v>0</v>
      </c>
      <c r="IM141" s="4">
        <v>0</v>
      </c>
      <c r="IN141" s="4">
        <v>90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90</v>
      </c>
      <c r="IX141" s="4"/>
      <c r="IY141" s="4" t="s">
        <v>2</v>
      </c>
      <c r="IZ141" s="4" t="s">
        <v>140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/>
      <c r="JO141" s="4" t="s">
        <v>2</v>
      </c>
      <c r="JP141" s="4" t="s">
        <v>140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/>
      <c r="KE141" s="4" t="s">
        <v>2</v>
      </c>
      <c r="KF141" s="4" t="s">
        <v>140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/>
      <c r="KU141" s="4" t="s">
        <v>2</v>
      </c>
      <c r="KV141" s="4" t="s">
        <v>140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/>
      <c r="LK141" s="4" t="s">
        <v>2</v>
      </c>
      <c r="LL141" s="4" t="s">
        <v>140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0</v>
      </c>
      <c r="LZ141" s="4"/>
      <c r="MA141" s="4" t="s">
        <v>2</v>
      </c>
      <c r="MB141" s="4" t="s">
        <v>140</v>
      </c>
      <c r="MC141" s="4">
        <v>0</v>
      </c>
      <c r="MD141" s="4">
        <v>0</v>
      </c>
      <c r="ME141" s="4">
        <v>0</v>
      </c>
      <c r="MF141" s="4">
        <v>0</v>
      </c>
      <c r="MG141" s="4">
        <v>0</v>
      </c>
      <c r="MH141" s="4">
        <v>0</v>
      </c>
      <c r="MI141" s="4">
        <v>0</v>
      </c>
      <c r="MJ141" s="4">
        <v>0</v>
      </c>
      <c r="MK141" s="4">
        <v>0</v>
      </c>
      <c r="ML141" s="4">
        <v>0</v>
      </c>
      <c r="MM141" s="4">
        <v>0</v>
      </c>
      <c r="MN141" s="4">
        <v>0</v>
      </c>
      <c r="MO141" s="4">
        <v>0</v>
      </c>
      <c r="MP141" s="4"/>
      <c r="MQ141" s="4" t="s">
        <v>2</v>
      </c>
      <c r="MR141" s="4" t="s">
        <v>140</v>
      </c>
      <c r="MS141" s="4">
        <v>0</v>
      </c>
      <c r="MT141" s="4">
        <v>0</v>
      </c>
      <c r="MU141" s="4">
        <v>0</v>
      </c>
      <c r="MV141" s="4">
        <v>0</v>
      </c>
      <c r="MW141" s="4">
        <v>0</v>
      </c>
      <c r="MX141" s="4">
        <v>0</v>
      </c>
      <c r="MY141" s="4">
        <v>0</v>
      </c>
      <c r="MZ141" s="4">
        <v>0</v>
      </c>
      <c r="NA141" s="4">
        <v>0</v>
      </c>
      <c r="NB141" s="4">
        <v>0</v>
      </c>
      <c r="NC141" s="4">
        <v>0</v>
      </c>
      <c r="ND141" s="4">
        <v>0</v>
      </c>
      <c r="NE141" s="4">
        <v>0</v>
      </c>
      <c r="NF141" s="4"/>
      <c r="NG141" s="4" t="s">
        <v>2</v>
      </c>
      <c r="NH141" s="4" t="s">
        <v>140</v>
      </c>
      <c r="NI141" s="4">
        <v>0</v>
      </c>
      <c r="NJ141" s="4">
        <v>0</v>
      </c>
      <c r="NK141" s="4">
        <v>0</v>
      </c>
      <c r="NL141" s="4">
        <v>0</v>
      </c>
      <c r="NM141" s="4">
        <v>0</v>
      </c>
      <c r="NN141" s="4">
        <v>0</v>
      </c>
      <c r="NO141" s="4">
        <v>0</v>
      </c>
      <c r="NP141" s="4">
        <v>0</v>
      </c>
      <c r="NQ141" s="4">
        <v>0</v>
      </c>
      <c r="NR141" s="4">
        <v>0</v>
      </c>
      <c r="NS141" s="4">
        <v>0</v>
      </c>
      <c r="NT141" s="4">
        <v>0</v>
      </c>
      <c r="NU141" s="4">
        <v>0</v>
      </c>
    </row>
    <row r="142" spans="2:385" x14ac:dyDescent="0.2">
      <c r="B142">
        <f t="shared" si="50"/>
        <v>132</v>
      </c>
      <c r="C142" s="4" t="s">
        <v>2</v>
      </c>
      <c r="D142" s="4" t="s">
        <v>141</v>
      </c>
      <c r="E142" s="4" t="s">
        <v>2</v>
      </c>
      <c r="F142" s="4" t="s">
        <v>2</v>
      </c>
      <c r="G142" s="4" t="s">
        <v>2</v>
      </c>
      <c r="H142" s="4" t="s">
        <v>2</v>
      </c>
      <c r="I142" s="4" t="s">
        <v>2</v>
      </c>
      <c r="J142" s="4" t="s">
        <v>2</v>
      </c>
      <c r="K142" s="4" t="s">
        <v>2</v>
      </c>
      <c r="L142" s="4" t="s">
        <v>2</v>
      </c>
      <c r="M142" s="4" t="s">
        <v>2</v>
      </c>
      <c r="N142" s="4" t="s">
        <v>2</v>
      </c>
      <c r="O142" s="4" t="s">
        <v>2</v>
      </c>
      <c r="P142" s="4" t="s">
        <v>2</v>
      </c>
      <c r="Q142" s="4" t="s">
        <v>2</v>
      </c>
      <c r="R142" s="4"/>
      <c r="S142" s="4" t="s">
        <v>2</v>
      </c>
      <c r="T142" s="4" t="s">
        <v>141</v>
      </c>
      <c r="U142" s="4" t="s">
        <v>2</v>
      </c>
      <c r="V142" s="4" t="s">
        <v>2</v>
      </c>
      <c r="W142" s="4" t="s">
        <v>2</v>
      </c>
      <c r="X142" s="4" t="s">
        <v>2</v>
      </c>
      <c r="Y142" s="4" t="s">
        <v>2</v>
      </c>
      <c r="Z142" s="4" t="s">
        <v>2</v>
      </c>
      <c r="AA142" s="4" t="s">
        <v>2</v>
      </c>
      <c r="AB142" s="4" t="s">
        <v>2</v>
      </c>
      <c r="AC142" s="4" t="s">
        <v>2</v>
      </c>
      <c r="AD142" s="4" t="s">
        <v>2</v>
      </c>
      <c r="AE142" s="4" t="s">
        <v>2</v>
      </c>
      <c r="AF142" s="4" t="s">
        <v>2</v>
      </c>
      <c r="AG142" s="4" t="s">
        <v>2</v>
      </c>
      <c r="AH142" s="4"/>
      <c r="AI142" s="4" t="s">
        <v>2</v>
      </c>
      <c r="AJ142" s="4" t="s">
        <v>141</v>
      </c>
      <c r="AK142" s="4" t="s">
        <v>2</v>
      </c>
      <c r="AL142" s="4" t="s">
        <v>2</v>
      </c>
      <c r="AM142" s="4" t="s">
        <v>2</v>
      </c>
      <c r="AN142" s="4" t="s">
        <v>2</v>
      </c>
      <c r="AO142" s="4" t="s">
        <v>2</v>
      </c>
      <c r="AP142" s="4" t="s">
        <v>2</v>
      </c>
      <c r="AQ142" s="4" t="s">
        <v>2</v>
      </c>
      <c r="AR142" s="4" t="s">
        <v>2</v>
      </c>
      <c r="AS142" s="4" t="s">
        <v>2</v>
      </c>
      <c r="AT142" s="4" t="s">
        <v>2</v>
      </c>
      <c r="AU142" s="4" t="s">
        <v>2</v>
      </c>
      <c r="AV142" s="4" t="s">
        <v>2</v>
      </c>
      <c r="AW142" s="4" t="s">
        <v>2</v>
      </c>
      <c r="AX142" s="4"/>
      <c r="AY142" s="4" t="s">
        <v>2</v>
      </c>
      <c r="AZ142" s="4" t="s">
        <v>141</v>
      </c>
      <c r="BA142" s="4" t="s">
        <v>2</v>
      </c>
      <c r="BB142" s="4" t="s">
        <v>2</v>
      </c>
      <c r="BC142" s="4" t="s">
        <v>2</v>
      </c>
      <c r="BD142" s="4" t="s">
        <v>2</v>
      </c>
      <c r="BE142" s="4" t="s">
        <v>2</v>
      </c>
      <c r="BF142" s="4" t="s">
        <v>2</v>
      </c>
      <c r="BG142" s="4" t="s">
        <v>2</v>
      </c>
      <c r="BH142" s="4" t="s">
        <v>2</v>
      </c>
      <c r="BI142" s="4" t="s">
        <v>2</v>
      </c>
      <c r="BJ142" s="4" t="s">
        <v>2</v>
      </c>
      <c r="BK142" s="4" t="s">
        <v>2</v>
      </c>
      <c r="BL142" s="4" t="s">
        <v>2</v>
      </c>
      <c r="BM142" s="4" t="s">
        <v>2</v>
      </c>
      <c r="BN142" s="4"/>
      <c r="BO142" s="4" t="s">
        <v>2</v>
      </c>
      <c r="BP142" s="4" t="s">
        <v>141</v>
      </c>
      <c r="BQ142" s="4" t="s">
        <v>2</v>
      </c>
      <c r="BR142" s="4" t="s">
        <v>2</v>
      </c>
      <c r="BS142" s="4" t="s">
        <v>2</v>
      </c>
      <c r="BT142" s="4" t="s">
        <v>2</v>
      </c>
      <c r="BU142" s="4" t="s">
        <v>2</v>
      </c>
      <c r="BV142" s="4" t="s">
        <v>2</v>
      </c>
      <c r="BW142" s="4" t="s">
        <v>2</v>
      </c>
      <c r="BX142" s="4" t="s">
        <v>2</v>
      </c>
      <c r="BY142" s="4" t="s">
        <v>2</v>
      </c>
      <c r="BZ142" s="4" t="s">
        <v>2</v>
      </c>
      <c r="CA142" s="4" t="s">
        <v>2</v>
      </c>
      <c r="CB142" s="4" t="s">
        <v>2</v>
      </c>
      <c r="CC142" s="4" t="s">
        <v>2</v>
      </c>
      <c r="CD142" s="4"/>
      <c r="CE142" s="4" t="s">
        <v>2</v>
      </c>
      <c r="CF142" s="4" t="s">
        <v>141</v>
      </c>
      <c r="CG142" s="4" t="s">
        <v>2</v>
      </c>
      <c r="CH142" s="4" t="s">
        <v>2</v>
      </c>
      <c r="CI142" s="4" t="s">
        <v>2</v>
      </c>
      <c r="CJ142" s="4" t="s">
        <v>2</v>
      </c>
      <c r="CK142" s="4" t="s">
        <v>2</v>
      </c>
      <c r="CL142" s="4" t="s">
        <v>2</v>
      </c>
      <c r="CM142" s="4" t="s">
        <v>2</v>
      </c>
      <c r="CN142" s="4" t="s">
        <v>2</v>
      </c>
      <c r="CO142" s="4" t="s">
        <v>2</v>
      </c>
      <c r="CP142" s="4" t="s">
        <v>2</v>
      </c>
      <c r="CQ142" s="4" t="s">
        <v>2</v>
      </c>
      <c r="CR142" s="4" t="s">
        <v>2</v>
      </c>
      <c r="CS142" s="4" t="s">
        <v>2</v>
      </c>
      <c r="CT142" s="4"/>
      <c r="CU142" s="4" t="s">
        <v>2</v>
      </c>
      <c r="CV142" s="4" t="s">
        <v>141</v>
      </c>
      <c r="CW142" s="4" t="s">
        <v>2</v>
      </c>
      <c r="CX142" s="4" t="s">
        <v>2</v>
      </c>
      <c r="CY142" s="4" t="s">
        <v>2</v>
      </c>
      <c r="CZ142" s="4" t="s">
        <v>2</v>
      </c>
      <c r="DA142" s="4" t="s">
        <v>2</v>
      </c>
      <c r="DB142" s="4" t="s">
        <v>2</v>
      </c>
      <c r="DC142" s="4" t="s">
        <v>2</v>
      </c>
      <c r="DD142" s="4" t="s">
        <v>2</v>
      </c>
      <c r="DE142" s="4" t="s">
        <v>2</v>
      </c>
      <c r="DF142" s="4" t="s">
        <v>2</v>
      </c>
      <c r="DG142" s="4" t="s">
        <v>2</v>
      </c>
      <c r="DH142" s="4" t="s">
        <v>2</v>
      </c>
      <c r="DI142" s="4" t="s">
        <v>2</v>
      </c>
      <c r="DJ142" s="4"/>
      <c r="DK142" s="4" t="s">
        <v>2</v>
      </c>
      <c r="DL142" s="4" t="s">
        <v>141</v>
      </c>
      <c r="DM142" s="4" t="s">
        <v>2</v>
      </c>
      <c r="DN142" s="4" t="s">
        <v>2</v>
      </c>
      <c r="DO142" s="4" t="s">
        <v>2</v>
      </c>
      <c r="DP142" s="4" t="s">
        <v>2</v>
      </c>
      <c r="DQ142" s="4" t="s">
        <v>2</v>
      </c>
      <c r="DR142" s="4" t="s">
        <v>2</v>
      </c>
      <c r="DS142" s="4" t="s">
        <v>2</v>
      </c>
      <c r="DT142" s="4" t="s">
        <v>2</v>
      </c>
      <c r="DU142" s="4" t="s">
        <v>2</v>
      </c>
      <c r="DV142" s="4" t="s">
        <v>2</v>
      </c>
      <c r="DW142" s="4" t="s">
        <v>2</v>
      </c>
      <c r="DX142" s="4" t="s">
        <v>2</v>
      </c>
      <c r="DY142" s="4" t="s">
        <v>2</v>
      </c>
      <c r="DZ142" s="4"/>
      <c r="EA142" s="4" t="s">
        <v>2</v>
      </c>
      <c r="EB142" s="4" t="s">
        <v>141</v>
      </c>
      <c r="EC142" s="4" t="s">
        <v>2</v>
      </c>
      <c r="ED142" s="4" t="s">
        <v>2</v>
      </c>
      <c r="EE142" s="4" t="s">
        <v>2</v>
      </c>
      <c r="EF142" s="4" t="s">
        <v>2</v>
      </c>
      <c r="EG142" s="4" t="s">
        <v>2</v>
      </c>
      <c r="EH142" s="4" t="s">
        <v>2</v>
      </c>
      <c r="EI142" s="4" t="s">
        <v>2</v>
      </c>
      <c r="EJ142" s="4" t="s">
        <v>2</v>
      </c>
      <c r="EK142" s="4" t="s">
        <v>2</v>
      </c>
      <c r="EL142" s="4" t="s">
        <v>2</v>
      </c>
      <c r="EM142" s="4" t="s">
        <v>2</v>
      </c>
      <c r="EN142" s="4" t="s">
        <v>2</v>
      </c>
      <c r="EO142" s="4" t="s">
        <v>2</v>
      </c>
      <c r="EP142" s="4"/>
      <c r="EQ142" s="4" t="s">
        <v>2</v>
      </c>
      <c r="ER142" s="4" t="s">
        <v>141</v>
      </c>
      <c r="ES142" s="4" t="s">
        <v>2</v>
      </c>
      <c r="ET142" s="4" t="s">
        <v>2</v>
      </c>
      <c r="EU142" s="4" t="s">
        <v>2</v>
      </c>
      <c r="EV142" s="4" t="s">
        <v>2</v>
      </c>
      <c r="EW142" s="4" t="s">
        <v>2</v>
      </c>
      <c r="EX142" s="4" t="s">
        <v>2</v>
      </c>
      <c r="EY142" s="4" t="s">
        <v>2</v>
      </c>
      <c r="EZ142" s="4" t="s">
        <v>2</v>
      </c>
      <c r="FA142" s="4" t="s">
        <v>2</v>
      </c>
      <c r="FB142" s="4" t="s">
        <v>2</v>
      </c>
      <c r="FC142" s="4" t="s">
        <v>2</v>
      </c>
      <c r="FD142" s="4" t="s">
        <v>2</v>
      </c>
      <c r="FE142" s="4" t="s">
        <v>2</v>
      </c>
      <c r="FF142" s="4"/>
      <c r="FG142" s="4" t="s">
        <v>2</v>
      </c>
      <c r="FH142" s="4" t="s">
        <v>141</v>
      </c>
      <c r="FI142" s="4" t="s">
        <v>2</v>
      </c>
      <c r="FJ142" s="4" t="s">
        <v>2</v>
      </c>
      <c r="FK142" s="4" t="s">
        <v>2</v>
      </c>
      <c r="FL142" s="4" t="s">
        <v>2</v>
      </c>
      <c r="FM142" s="4" t="s">
        <v>2</v>
      </c>
      <c r="FN142" s="4" t="s">
        <v>2</v>
      </c>
      <c r="FO142" s="4" t="s">
        <v>2</v>
      </c>
      <c r="FP142" s="4" t="s">
        <v>2</v>
      </c>
      <c r="FQ142" s="4" t="s">
        <v>2</v>
      </c>
      <c r="FR142" s="4" t="s">
        <v>2</v>
      </c>
      <c r="FS142" s="4" t="s">
        <v>2</v>
      </c>
      <c r="FT142" s="4" t="s">
        <v>2</v>
      </c>
      <c r="FU142" s="4" t="s">
        <v>2</v>
      </c>
      <c r="FV142" s="4"/>
      <c r="FW142" s="4" t="s">
        <v>2</v>
      </c>
      <c r="FX142" s="4" t="s">
        <v>141</v>
      </c>
      <c r="FY142" s="4" t="s">
        <v>2</v>
      </c>
      <c r="FZ142" s="4" t="s">
        <v>2</v>
      </c>
      <c r="GA142" s="4" t="s">
        <v>2</v>
      </c>
      <c r="GB142" s="4" t="s">
        <v>2</v>
      </c>
      <c r="GC142" s="4" t="s">
        <v>2</v>
      </c>
      <c r="GD142" s="4" t="s">
        <v>2</v>
      </c>
      <c r="GE142" s="4" t="s">
        <v>2</v>
      </c>
      <c r="GF142" s="4" t="s">
        <v>2</v>
      </c>
      <c r="GG142" s="4" t="s">
        <v>2</v>
      </c>
      <c r="GH142" s="4" t="s">
        <v>2</v>
      </c>
      <c r="GI142" s="4" t="s">
        <v>2</v>
      </c>
      <c r="GJ142" s="4" t="s">
        <v>2</v>
      </c>
      <c r="GK142" s="4" t="s">
        <v>2</v>
      </c>
      <c r="GL142" s="4"/>
      <c r="GM142" s="4" t="s">
        <v>2</v>
      </c>
      <c r="GN142" s="4" t="s">
        <v>141</v>
      </c>
      <c r="GO142" s="4" t="s">
        <v>2</v>
      </c>
      <c r="GP142" s="4" t="s">
        <v>2</v>
      </c>
      <c r="GQ142" s="4" t="s">
        <v>2</v>
      </c>
      <c r="GR142" s="4" t="s">
        <v>2</v>
      </c>
      <c r="GS142" s="4" t="s">
        <v>2</v>
      </c>
      <c r="GT142" s="4" t="s">
        <v>2</v>
      </c>
      <c r="GU142" s="4" t="s">
        <v>2</v>
      </c>
      <c r="GV142" s="4" t="s">
        <v>2</v>
      </c>
      <c r="GW142" s="4" t="s">
        <v>2</v>
      </c>
      <c r="GX142" s="4" t="s">
        <v>2</v>
      </c>
      <c r="GY142" s="4" t="s">
        <v>2</v>
      </c>
      <c r="GZ142" s="4" t="s">
        <v>2</v>
      </c>
      <c r="HA142" s="4" t="s">
        <v>2</v>
      </c>
      <c r="HB142" s="4"/>
      <c r="HC142" s="4" t="s">
        <v>2</v>
      </c>
      <c r="HD142" s="4" t="s">
        <v>141</v>
      </c>
      <c r="HE142" s="4" t="s">
        <v>2</v>
      </c>
      <c r="HF142" s="4" t="s">
        <v>2</v>
      </c>
      <c r="HG142" s="4" t="s">
        <v>2</v>
      </c>
      <c r="HH142" s="4" t="s">
        <v>2</v>
      </c>
      <c r="HI142" s="4" t="s">
        <v>2</v>
      </c>
      <c r="HJ142" s="4" t="s">
        <v>2</v>
      </c>
      <c r="HK142" s="4" t="s">
        <v>2</v>
      </c>
      <c r="HL142" s="4" t="s">
        <v>2</v>
      </c>
      <c r="HM142" s="4" t="s">
        <v>2</v>
      </c>
      <c r="HN142" s="4" t="s">
        <v>2</v>
      </c>
      <c r="HO142" s="4" t="s">
        <v>2</v>
      </c>
      <c r="HP142" s="4" t="s">
        <v>2</v>
      </c>
      <c r="HQ142" s="4" t="s">
        <v>2</v>
      </c>
      <c r="HR142" s="4"/>
      <c r="HS142" s="4" t="s">
        <v>2</v>
      </c>
      <c r="HT142" s="4" t="s">
        <v>141</v>
      </c>
      <c r="HU142" s="4" t="s">
        <v>2</v>
      </c>
      <c r="HV142" s="4" t="s">
        <v>2</v>
      </c>
      <c r="HW142" s="4" t="s">
        <v>2</v>
      </c>
      <c r="HX142" s="4" t="s">
        <v>2</v>
      </c>
      <c r="HY142" s="4" t="s">
        <v>2</v>
      </c>
      <c r="HZ142" s="4" t="s">
        <v>2</v>
      </c>
      <c r="IA142" s="4" t="s">
        <v>2</v>
      </c>
      <c r="IB142" s="4" t="s">
        <v>2</v>
      </c>
      <c r="IC142" s="4" t="s">
        <v>2</v>
      </c>
      <c r="ID142" s="4" t="s">
        <v>2</v>
      </c>
      <c r="IE142" s="4" t="s">
        <v>2</v>
      </c>
      <c r="IF142" s="4" t="s">
        <v>2</v>
      </c>
      <c r="IG142" s="4" t="s">
        <v>2</v>
      </c>
      <c r="IH142" s="4"/>
      <c r="II142" s="4" t="s">
        <v>2</v>
      </c>
      <c r="IJ142" s="4" t="s">
        <v>141</v>
      </c>
      <c r="IK142" s="4" t="s">
        <v>2</v>
      </c>
      <c r="IL142" s="4" t="s">
        <v>2</v>
      </c>
      <c r="IM142" s="4" t="s">
        <v>2</v>
      </c>
      <c r="IN142" s="4" t="s">
        <v>2</v>
      </c>
      <c r="IO142" s="4" t="s">
        <v>2</v>
      </c>
      <c r="IP142" s="4" t="s">
        <v>2</v>
      </c>
      <c r="IQ142" s="4" t="s">
        <v>2</v>
      </c>
      <c r="IR142" s="4" t="s">
        <v>2</v>
      </c>
      <c r="IS142" s="4" t="s">
        <v>2</v>
      </c>
      <c r="IT142" s="4" t="s">
        <v>2</v>
      </c>
      <c r="IU142" s="4" t="s">
        <v>2</v>
      </c>
      <c r="IV142" s="4" t="s">
        <v>2</v>
      </c>
      <c r="IW142" s="4" t="s">
        <v>2</v>
      </c>
      <c r="IX142" s="4"/>
      <c r="IY142" s="4" t="s">
        <v>2</v>
      </c>
      <c r="IZ142" s="4" t="s">
        <v>141</v>
      </c>
      <c r="JA142" s="4" t="s">
        <v>2</v>
      </c>
      <c r="JB142" s="4" t="s">
        <v>2</v>
      </c>
      <c r="JC142" s="4" t="s">
        <v>2</v>
      </c>
      <c r="JD142" s="4" t="s">
        <v>2</v>
      </c>
      <c r="JE142" s="4" t="s">
        <v>2</v>
      </c>
      <c r="JF142" s="4" t="s">
        <v>2</v>
      </c>
      <c r="JG142" s="4" t="s">
        <v>2</v>
      </c>
      <c r="JH142" s="4" t="s">
        <v>2</v>
      </c>
      <c r="JI142" s="4" t="s">
        <v>2</v>
      </c>
      <c r="JJ142" s="4" t="s">
        <v>2</v>
      </c>
      <c r="JK142" s="4" t="s">
        <v>2</v>
      </c>
      <c r="JL142" s="4" t="s">
        <v>2</v>
      </c>
      <c r="JM142" s="4" t="s">
        <v>2</v>
      </c>
      <c r="JN142" s="4"/>
      <c r="JO142" s="4" t="s">
        <v>2</v>
      </c>
      <c r="JP142" s="4" t="s">
        <v>141</v>
      </c>
      <c r="JQ142" s="4" t="s">
        <v>2</v>
      </c>
      <c r="JR142" s="4" t="s">
        <v>2</v>
      </c>
      <c r="JS142" s="4" t="s">
        <v>2</v>
      </c>
      <c r="JT142" s="4" t="s">
        <v>2</v>
      </c>
      <c r="JU142" s="4" t="s">
        <v>2</v>
      </c>
      <c r="JV142" s="4" t="s">
        <v>2</v>
      </c>
      <c r="JW142" s="4" t="s">
        <v>2</v>
      </c>
      <c r="JX142" s="4" t="s">
        <v>2</v>
      </c>
      <c r="JY142" s="4" t="s">
        <v>2</v>
      </c>
      <c r="JZ142" s="4" t="s">
        <v>2</v>
      </c>
      <c r="KA142" s="4" t="s">
        <v>2</v>
      </c>
      <c r="KB142" s="4" t="s">
        <v>2</v>
      </c>
      <c r="KC142" s="4" t="s">
        <v>2</v>
      </c>
      <c r="KD142" s="4"/>
      <c r="KE142" s="4" t="s">
        <v>2</v>
      </c>
      <c r="KF142" s="4" t="s">
        <v>141</v>
      </c>
      <c r="KG142" s="4" t="s">
        <v>2</v>
      </c>
      <c r="KH142" s="4" t="s">
        <v>2</v>
      </c>
      <c r="KI142" s="4" t="s">
        <v>2</v>
      </c>
      <c r="KJ142" s="4" t="s">
        <v>2</v>
      </c>
      <c r="KK142" s="4" t="s">
        <v>2</v>
      </c>
      <c r="KL142" s="4" t="s">
        <v>2</v>
      </c>
      <c r="KM142" s="4" t="s">
        <v>2</v>
      </c>
      <c r="KN142" s="4" t="s">
        <v>2</v>
      </c>
      <c r="KO142" s="4" t="s">
        <v>2</v>
      </c>
      <c r="KP142" s="4" t="s">
        <v>2</v>
      </c>
      <c r="KQ142" s="4" t="s">
        <v>2</v>
      </c>
      <c r="KR142" s="4" t="s">
        <v>2</v>
      </c>
      <c r="KS142" s="4" t="s">
        <v>2</v>
      </c>
      <c r="KT142" s="4"/>
      <c r="KU142" s="4" t="s">
        <v>2</v>
      </c>
      <c r="KV142" s="4" t="s">
        <v>141</v>
      </c>
      <c r="KW142" s="4" t="s">
        <v>2</v>
      </c>
      <c r="KX142" s="4" t="s">
        <v>2</v>
      </c>
      <c r="KY142" s="4" t="s">
        <v>2</v>
      </c>
      <c r="KZ142" s="4" t="s">
        <v>2</v>
      </c>
      <c r="LA142" s="4" t="s">
        <v>2</v>
      </c>
      <c r="LB142" s="4" t="s">
        <v>2</v>
      </c>
      <c r="LC142" s="4" t="s">
        <v>2</v>
      </c>
      <c r="LD142" s="4" t="s">
        <v>2</v>
      </c>
      <c r="LE142" s="4" t="s">
        <v>2</v>
      </c>
      <c r="LF142" s="4" t="s">
        <v>2</v>
      </c>
      <c r="LG142" s="4" t="s">
        <v>2</v>
      </c>
      <c r="LH142" s="4" t="s">
        <v>2</v>
      </c>
      <c r="LI142" s="4" t="s">
        <v>2</v>
      </c>
      <c r="LJ142" s="4"/>
      <c r="LK142" s="4" t="s">
        <v>2</v>
      </c>
      <c r="LL142" s="4" t="s">
        <v>141</v>
      </c>
      <c r="LM142" s="4" t="s">
        <v>2</v>
      </c>
      <c r="LN142" s="4" t="s">
        <v>2</v>
      </c>
      <c r="LO142" s="4" t="s">
        <v>2</v>
      </c>
      <c r="LP142" s="4" t="s">
        <v>2</v>
      </c>
      <c r="LQ142" s="4" t="s">
        <v>2</v>
      </c>
      <c r="LR142" s="4" t="s">
        <v>2</v>
      </c>
      <c r="LS142" s="4" t="s">
        <v>2</v>
      </c>
      <c r="LT142" s="4" t="s">
        <v>2</v>
      </c>
      <c r="LU142" s="4" t="s">
        <v>2</v>
      </c>
      <c r="LV142" s="4" t="s">
        <v>2</v>
      </c>
      <c r="LW142" s="4" t="s">
        <v>2</v>
      </c>
      <c r="LX142" s="4" t="s">
        <v>2</v>
      </c>
      <c r="LY142" s="4" t="s">
        <v>2</v>
      </c>
      <c r="LZ142" s="4"/>
      <c r="MA142" s="4" t="s">
        <v>2</v>
      </c>
      <c r="MB142" s="4" t="s">
        <v>141</v>
      </c>
      <c r="MC142" s="4" t="s">
        <v>2</v>
      </c>
      <c r="MD142" s="4" t="s">
        <v>2</v>
      </c>
      <c r="ME142" s="4" t="s">
        <v>2</v>
      </c>
      <c r="MF142" s="4" t="s">
        <v>2</v>
      </c>
      <c r="MG142" s="4" t="s">
        <v>2</v>
      </c>
      <c r="MH142" s="4" t="s">
        <v>2</v>
      </c>
      <c r="MI142" s="4" t="s">
        <v>2</v>
      </c>
      <c r="MJ142" s="4" t="s">
        <v>2</v>
      </c>
      <c r="MK142" s="4" t="s">
        <v>2</v>
      </c>
      <c r="ML142" s="4" t="s">
        <v>2</v>
      </c>
      <c r="MM142" s="4" t="s">
        <v>2</v>
      </c>
      <c r="MN142" s="4" t="s">
        <v>2</v>
      </c>
      <c r="MO142" s="4" t="s">
        <v>2</v>
      </c>
      <c r="MP142" s="4"/>
      <c r="MQ142" s="4" t="s">
        <v>2</v>
      </c>
      <c r="MR142" s="4" t="s">
        <v>141</v>
      </c>
      <c r="MS142" s="4" t="s">
        <v>2</v>
      </c>
      <c r="MT142" s="4" t="s">
        <v>2</v>
      </c>
      <c r="MU142" s="4" t="s">
        <v>2</v>
      </c>
      <c r="MV142" s="4" t="s">
        <v>2</v>
      </c>
      <c r="MW142" s="4" t="s">
        <v>2</v>
      </c>
      <c r="MX142" s="4" t="s">
        <v>2</v>
      </c>
      <c r="MY142" s="4" t="s">
        <v>2</v>
      </c>
      <c r="MZ142" s="4" t="s">
        <v>2</v>
      </c>
      <c r="NA142" s="4" t="s">
        <v>2</v>
      </c>
      <c r="NB142" s="4" t="s">
        <v>2</v>
      </c>
      <c r="NC142" s="4" t="s">
        <v>2</v>
      </c>
      <c r="ND142" s="4" t="s">
        <v>2</v>
      </c>
      <c r="NE142" s="4" t="s">
        <v>2</v>
      </c>
      <c r="NF142" s="4"/>
      <c r="NG142" s="4" t="s">
        <v>2</v>
      </c>
      <c r="NH142" s="4" t="s">
        <v>141</v>
      </c>
      <c r="NI142" s="4" t="s">
        <v>2</v>
      </c>
      <c r="NJ142" s="4" t="s">
        <v>2</v>
      </c>
      <c r="NK142" s="4" t="s">
        <v>2</v>
      </c>
      <c r="NL142" s="4" t="s">
        <v>2</v>
      </c>
      <c r="NM142" s="4" t="s">
        <v>2</v>
      </c>
      <c r="NN142" s="4" t="s">
        <v>2</v>
      </c>
      <c r="NO142" s="4" t="s">
        <v>2</v>
      </c>
      <c r="NP142" s="4" t="s">
        <v>2</v>
      </c>
      <c r="NQ142" s="4" t="s">
        <v>2</v>
      </c>
      <c r="NR142" s="4" t="s">
        <v>2</v>
      </c>
      <c r="NS142" s="4" t="s">
        <v>2</v>
      </c>
      <c r="NT142" s="4" t="s">
        <v>2</v>
      </c>
      <c r="NU142" s="4" t="s">
        <v>2</v>
      </c>
    </row>
    <row r="143" spans="2:385" x14ac:dyDescent="0.2">
      <c r="B143">
        <f t="shared" si="50"/>
        <v>133</v>
      </c>
      <c r="C143" s="4">
        <v>6371</v>
      </c>
      <c r="D143" s="4" t="s">
        <v>142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/>
      <c r="S143" s="4">
        <v>6371</v>
      </c>
      <c r="T143" s="4" t="s">
        <v>142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/>
      <c r="AI143" s="4">
        <v>6371</v>
      </c>
      <c r="AJ143" s="4" t="s">
        <v>142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/>
      <c r="AY143" s="4">
        <v>6371</v>
      </c>
      <c r="AZ143" s="4" t="s">
        <v>142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/>
      <c r="BO143" s="4">
        <v>6371</v>
      </c>
      <c r="BP143" s="4" t="s">
        <v>142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/>
      <c r="CE143" s="4">
        <v>6371</v>
      </c>
      <c r="CF143" s="4" t="s">
        <v>142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/>
      <c r="CU143" s="4">
        <v>6371</v>
      </c>
      <c r="CV143" s="4" t="s">
        <v>142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/>
      <c r="DK143" s="4">
        <v>6371</v>
      </c>
      <c r="DL143" s="4" t="s">
        <v>142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/>
      <c r="EA143" s="4">
        <v>6371</v>
      </c>
      <c r="EB143" s="4" t="s">
        <v>142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/>
      <c r="EQ143" s="4">
        <v>6371</v>
      </c>
      <c r="ER143" s="4" t="s">
        <v>142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/>
      <c r="FG143" s="4">
        <v>6371</v>
      </c>
      <c r="FH143" s="4" t="s">
        <v>142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0</v>
      </c>
      <c r="FQ143" s="4">
        <v>0</v>
      </c>
      <c r="FR143" s="4">
        <v>0</v>
      </c>
      <c r="FS143" s="4">
        <v>0</v>
      </c>
      <c r="FT143" s="4">
        <v>0</v>
      </c>
      <c r="FU143" s="4">
        <v>0</v>
      </c>
      <c r="FV143" s="4"/>
      <c r="FW143" s="4">
        <v>6371</v>
      </c>
      <c r="FX143" s="4" t="s">
        <v>142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0</v>
      </c>
      <c r="GK143" s="4">
        <v>0</v>
      </c>
      <c r="GL143" s="4"/>
      <c r="GM143" s="4">
        <v>6371</v>
      </c>
      <c r="GN143" s="4" t="s">
        <v>142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0</v>
      </c>
      <c r="GZ143" s="4">
        <v>0</v>
      </c>
      <c r="HA143" s="4">
        <v>0</v>
      </c>
      <c r="HB143" s="4"/>
      <c r="HC143" s="4">
        <v>6371</v>
      </c>
      <c r="HD143" s="4" t="s">
        <v>142</v>
      </c>
      <c r="HE143" s="4">
        <v>0</v>
      </c>
      <c r="HF143" s="4">
        <v>0</v>
      </c>
      <c r="HG143" s="4">
        <v>0</v>
      </c>
      <c r="HH143" s="4">
        <v>0</v>
      </c>
      <c r="HI143" s="4">
        <v>0</v>
      </c>
      <c r="HJ143" s="4">
        <v>0</v>
      </c>
      <c r="HK143" s="4">
        <v>0</v>
      </c>
      <c r="HL143" s="4">
        <v>0</v>
      </c>
      <c r="HM143" s="4">
        <v>0</v>
      </c>
      <c r="HN143" s="4">
        <v>0</v>
      </c>
      <c r="HO143" s="4">
        <v>0</v>
      </c>
      <c r="HP143" s="4">
        <v>0</v>
      </c>
      <c r="HQ143" s="4">
        <v>0</v>
      </c>
      <c r="HR143" s="4"/>
      <c r="HS143" s="4">
        <v>6371</v>
      </c>
      <c r="HT143" s="4" t="s">
        <v>142</v>
      </c>
      <c r="HU143" s="4">
        <v>0</v>
      </c>
      <c r="HV143" s="4">
        <v>0</v>
      </c>
      <c r="HW143" s="4">
        <v>0</v>
      </c>
      <c r="HX143" s="4">
        <v>0</v>
      </c>
      <c r="HY143" s="4">
        <v>0</v>
      </c>
      <c r="HZ143" s="4">
        <v>0</v>
      </c>
      <c r="IA143" s="4">
        <v>0</v>
      </c>
      <c r="IB143" s="4">
        <v>0</v>
      </c>
      <c r="IC143" s="4">
        <v>0</v>
      </c>
      <c r="ID143" s="4">
        <v>0</v>
      </c>
      <c r="IE143" s="4">
        <v>0</v>
      </c>
      <c r="IF143" s="4">
        <v>0</v>
      </c>
      <c r="IG143" s="4">
        <v>0</v>
      </c>
      <c r="IH143" s="4"/>
      <c r="II143" s="4">
        <v>6371</v>
      </c>
      <c r="IJ143" s="4" t="s">
        <v>142</v>
      </c>
      <c r="IK143" s="4">
        <v>0</v>
      </c>
      <c r="IL143" s="4">
        <v>0</v>
      </c>
      <c r="IM143" s="4">
        <v>0</v>
      </c>
      <c r="IN143" s="4">
        <v>0</v>
      </c>
      <c r="IO143" s="4">
        <v>0</v>
      </c>
      <c r="IP143" s="4">
        <v>0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0</v>
      </c>
      <c r="IX143" s="4"/>
      <c r="IY143" s="4">
        <v>6371</v>
      </c>
      <c r="IZ143" s="4" t="s">
        <v>142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0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/>
      <c r="JO143" s="4">
        <v>6371</v>
      </c>
      <c r="JP143" s="4" t="s">
        <v>142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0</v>
      </c>
      <c r="JZ143" s="4">
        <v>0</v>
      </c>
      <c r="KA143" s="4">
        <v>0</v>
      </c>
      <c r="KB143" s="4">
        <v>0</v>
      </c>
      <c r="KC143" s="4">
        <v>0</v>
      </c>
      <c r="KD143" s="4"/>
      <c r="KE143" s="4">
        <v>6371</v>
      </c>
      <c r="KF143" s="4" t="s">
        <v>142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/>
      <c r="KU143" s="4">
        <v>6371</v>
      </c>
      <c r="KV143" s="4" t="s">
        <v>142</v>
      </c>
      <c r="KW143" s="4">
        <v>0</v>
      </c>
      <c r="KX143" s="4">
        <v>0</v>
      </c>
      <c r="KY143" s="4">
        <v>0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0</v>
      </c>
      <c r="LI143" s="4">
        <v>0</v>
      </c>
      <c r="LJ143" s="4"/>
      <c r="LK143" s="4">
        <v>6371</v>
      </c>
      <c r="LL143" s="4" t="s">
        <v>142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/>
      <c r="MA143" s="4">
        <v>6371</v>
      </c>
      <c r="MB143" s="4" t="s">
        <v>142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0</v>
      </c>
      <c r="ML143" s="4">
        <v>0</v>
      </c>
      <c r="MM143" s="4">
        <v>0</v>
      </c>
      <c r="MN143" s="4">
        <v>0</v>
      </c>
      <c r="MO143" s="4">
        <v>0</v>
      </c>
      <c r="MP143" s="4"/>
      <c r="MQ143" s="4">
        <v>6371</v>
      </c>
      <c r="MR143" s="4" t="s">
        <v>142</v>
      </c>
      <c r="MS143" s="4">
        <v>0</v>
      </c>
      <c r="MT143" s="4">
        <v>0</v>
      </c>
      <c r="MU143" s="4">
        <v>0</v>
      </c>
      <c r="MV143" s="4">
        <v>0</v>
      </c>
      <c r="MW143" s="4">
        <v>0</v>
      </c>
      <c r="MX143" s="4">
        <v>0</v>
      </c>
      <c r="MY143" s="4">
        <v>0</v>
      </c>
      <c r="MZ143" s="4">
        <v>0</v>
      </c>
      <c r="NA143" s="4">
        <v>0</v>
      </c>
      <c r="NB143" s="4">
        <v>0</v>
      </c>
      <c r="NC143" s="4">
        <v>0</v>
      </c>
      <c r="ND143" s="4">
        <v>0</v>
      </c>
      <c r="NE143" s="4">
        <v>0</v>
      </c>
      <c r="NF143" s="4"/>
      <c r="NG143" s="4">
        <v>6371</v>
      </c>
      <c r="NH143" s="4" t="s">
        <v>142</v>
      </c>
      <c r="NI143" s="4">
        <v>0</v>
      </c>
      <c r="NJ143" s="4">
        <v>0</v>
      </c>
      <c r="NK143" s="4">
        <v>0</v>
      </c>
      <c r="NL143" s="4">
        <v>0</v>
      </c>
      <c r="NM143" s="4">
        <v>0</v>
      </c>
      <c r="NN143" s="4">
        <v>0</v>
      </c>
      <c r="NO143" s="4">
        <v>0</v>
      </c>
      <c r="NP143" s="4">
        <v>0</v>
      </c>
      <c r="NQ143" s="4">
        <v>0</v>
      </c>
      <c r="NR143" s="4">
        <v>0</v>
      </c>
      <c r="NS143" s="4">
        <v>0</v>
      </c>
      <c r="NT143" s="4">
        <v>0</v>
      </c>
      <c r="NU143" s="4">
        <v>0</v>
      </c>
    </row>
    <row r="144" spans="2:385" x14ac:dyDescent="0.2">
      <c r="B144">
        <f t="shared" si="50"/>
        <v>134</v>
      </c>
      <c r="C144" s="4">
        <v>6372</v>
      </c>
      <c r="D144" s="4" t="s">
        <v>143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/>
      <c r="S144" s="4">
        <v>6372</v>
      </c>
      <c r="T144" s="4" t="s">
        <v>143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/>
      <c r="AI144" s="4">
        <v>6372</v>
      </c>
      <c r="AJ144" s="4" t="s">
        <v>143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/>
      <c r="AY144" s="4">
        <v>6372</v>
      </c>
      <c r="AZ144" s="4" t="s">
        <v>143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/>
      <c r="BO144" s="4">
        <v>6372</v>
      </c>
      <c r="BP144" s="4" t="s">
        <v>143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/>
      <c r="CE144" s="4">
        <v>6372</v>
      </c>
      <c r="CF144" s="4" t="s">
        <v>143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/>
      <c r="CU144" s="4">
        <v>6372</v>
      </c>
      <c r="CV144" s="4" t="s">
        <v>143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/>
      <c r="DK144" s="4">
        <v>6372</v>
      </c>
      <c r="DL144" s="4" t="s">
        <v>143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/>
      <c r="EA144" s="4">
        <v>6372</v>
      </c>
      <c r="EB144" s="4" t="s">
        <v>143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/>
      <c r="EQ144" s="4">
        <v>6372</v>
      </c>
      <c r="ER144" s="4" t="s">
        <v>143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/>
      <c r="FG144" s="4">
        <v>6372</v>
      </c>
      <c r="FH144" s="4" t="s">
        <v>143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0</v>
      </c>
      <c r="FU144" s="4">
        <v>0</v>
      </c>
      <c r="FV144" s="4"/>
      <c r="FW144" s="4">
        <v>6372</v>
      </c>
      <c r="FX144" s="4" t="s">
        <v>143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/>
      <c r="GM144" s="4">
        <v>6372</v>
      </c>
      <c r="GN144" s="4" t="s">
        <v>143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0</v>
      </c>
      <c r="GZ144" s="4">
        <v>0</v>
      </c>
      <c r="HA144" s="4">
        <v>0</v>
      </c>
      <c r="HB144" s="4"/>
      <c r="HC144" s="4">
        <v>6372</v>
      </c>
      <c r="HD144" s="4" t="s">
        <v>143</v>
      </c>
      <c r="HE144" s="4">
        <v>0</v>
      </c>
      <c r="HF144" s="4">
        <v>0</v>
      </c>
      <c r="HG144" s="4">
        <v>0</v>
      </c>
      <c r="HH144" s="4">
        <v>0</v>
      </c>
      <c r="HI144" s="4">
        <v>0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0</v>
      </c>
      <c r="HP144" s="4">
        <v>0</v>
      </c>
      <c r="HQ144" s="4">
        <v>0</v>
      </c>
      <c r="HR144" s="4"/>
      <c r="HS144" s="4">
        <v>6372</v>
      </c>
      <c r="HT144" s="4" t="s">
        <v>143</v>
      </c>
      <c r="HU144" s="4">
        <v>0</v>
      </c>
      <c r="HV144" s="4">
        <v>0</v>
      </c>
      <c r="HW144" s="4">
        <v>0</v>
      </c>
      <c r="HX144" s="4">
        <v>0</v>
      </c>
      <c r="HY144" s="4">
        <v>0</v>
      </c>
      <c r="HZ144" s="4">
        <v>0</v>
      </c>
      <c r="IA144" s="4">
        <v>0</v>
      </c>
      <c r="IB144" s="4">
        <v>0</v>
      </c>
      <c r="IC144" s="4">
        <v>0</v>
      </c>
      <c r="ID144" s="4">
        <v>0</v>
      </c>
      <c r="IE144" s="4">
        <v>0</v>
      </c>
      <c r="IF144" s="4">
        <v>0</v>
      </c>
      <c r="IG144" s="4">
        <v>0</v>
      </c>
      <c r="IH144" s="4"/>
      <c r="II144" s="4">
        <v>6372</v>
      </c>
      <c r="IJ144" s="4" t="s">
        <v>143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0</v>
      </c>
      <c r="IX144" s="4"/>
      <c r="IY144" s="4">
        <v>6372</v>
      </c>
      <c r="IZ144" s="4" t="s">
        <v>143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/>
      <c r="JO144" s="4">
        <v>6372</v>
      </c>
      <c r="JP144" s="4" t="s">
        <v>143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0</v>
      </c>
      <c r="JZ144" s="4">
        <v>0</v>
      </c>
      <c r="KA144" s="4">
        <v>0</v>
      </c>
      <c r="KB144" s="4">
        <v>0</v>
      </c>
      <c r="KC144" s="4">
        <v>0</v>
      </c>
      <c r="KD144" s="4"/>
      <c r="KE144" s="4">
        <v>6372</v>
      </c>
      <c r="KF144" s="4" t="s">
        <v>143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/>
      <c r="KU144" s="4">
        <v>6372</v>
      </c>
      <c r="KV144" s="4" t="s">
        <v>143</v>
      </c>
      <c r="KW144" s="4">
        <v>0</v>
      </c>
      <c r="KX144" s="4">
        <v>0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0</v>
      </c>
      <c r="LI144" s="4">
        <v>0</v>
      </c>
      <c r="LJ144" s="4"/>
      <c r="LK144" s="4">
        <v>6372</v>
      </c>
      <c r="LL144" s="4" t="s">
        <v>143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/>
      <c r="MA144" s="4">
        <v>6372</v>
      </c>
      <c r="MB144" s="4" t="s">
        <v>143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0</v>
      </c>
      <c r="ML144" s="4">
        <v>0</v>
      </c>
      <c r="MM144" s="4">
        <v>0</v>
      </c>
      <c r="MN144" s="4">
        <v>0</v>
      </c>
      <c r="MO144" s="4">
        <v>0</v>
      </c>
      <c r="MP144" s="4"/>
      <c r="MQ144" s="4">
        <v>6372</v>
      </c>
      <c r="MR144" s="4" t="s">
        <v>143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0</v>
      </c>
      <c r="NA144" s="4">
        <v>0</v>
      </c>
      <c r="NB144" s="4">
        <v>0</v>
      </c>
      <c r="NC144" s="4">
        <v>0</v>
      </c>
      <c r="ND144" s="4">
        <v>0</v>
      </c>
      <c r="NE144" s="4">
        <v>0</v>
      </c>
      <c r="NF144" s="4"/>
      <c r="NG144" s="4">
        <v>6372</v>
      </c>
      <c r="NH144" s="4" t="s">
        <v>143</v>
      </c>
      <c r="NI144" s="4">
        <v>0</v>
      </c>
      <c r="NJ144" s="4">
        <v>0</v>
      </c>
      <c r="NK144" s="4">
        <v>0</v>
      </c>
      <c r="NL144" s="4">
        <v>0</v>
      </c>
      <c r="NM144" s="4">
        <v>0</v>
      </c>
      <c r="NN144" s="4">
        <v>0</v>
      </c>
      <c r="NO144" s="4">
        <v>0</v>
      </c>
      <c r="NP144" s="4">
        <v>0</v>
      </c>
      <c r="NQ144" s="4">
        <v>0</v>
      </c>
      <c r="NR144" s="4">
        <v>0</v>
      </c>
      <c r="NS144" s="4">
        <v>0</v>
      </c>
      <c r="NT144" s="4">
        <v>0</v>
      </c>
      <c r="NU144" s="4">
        <v>0</v>
      </c>
    </row>
    <row r="145" spans="2:385" x14ac:dyDescent="0.2">
      <c r="B145">
        <f t="shared" si="50"/>
        <v>135</v>
      </c>
      <c r="C145" s="4">
        <v>6373</v>
      </c>
      <c r="D145" s="4" t="s">
        <v>144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/>
      <c r="S145" s="4">
        <v>6373</v>
      </c>
      <c r="T145" s="4" t="s">
        <v>144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/>
      <c r="AI145" s="4">
        <v>6373</v>
      </c>
      <c r="AJ145" s="4" t="s">
        <v>144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/>
      <c r="AY145" s="4">
        <v>6373</v>
      </c>
      <c r="AZ145" s="4" t="s">
        <v>144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/>
      <c r="BO145" s="4">
        <v>6373</v>
      </c>
      <c r="BP145" s="4" t="s">
        <v>144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/>
      <c r="CE145" s="4">
        <v>6373</v>
      </c>
      <c r="CF145" s="4" t="s">
        <v>144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/>
      <c r="CU145" s="4">
        <v>6373</v>
      </c>
      <c r="CV145" s="4" t="s">
        <v>144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/>
      <c r="DK145" s="4">
        <v>6373</v>
      </c>
      <c r="DL145" s="4" t="s">
        <v>144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/>
      <c r="EA145" s="4">
        <v>6373</v>
      </c>
      <c r="EB145" s="4" t="s">
        <v>144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/>
      <c r="EQ145" s="4">
        <v>6373</v>
      </c>
      <c r="ER145" s="4" t="s">
        <v>144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/>
      <c r="FG145" s="4">
        <v>6373</v>
      </c>
      <c r="FH145" s="4" t="s">
        <v>144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/>
      <c r="FW145" s="4">
        <v>6373</v>
      </c>
      <c r="FX145" s="4" t="s">
        <v>144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/>
      <c r="GM145" s="4">
        <v>6373</v>
      </c>
      <c r="GN145" s="4" t="s">
        <v>144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/>
      <c r="HC145" s="4">
        <v>6373</v>
      </c>
      <c r="HD145" s="4" t="s">
        <v>144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/>
      <c r="HS145" s="4">
        <v>6373</v>
      </c>
      <c r="HT145" s="4" t="s">
        <v>144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/>
      <c r="II145" s="4">
        <v>6373</v>
      </c>
      <c r="IJ145" s="4" t="s">
        <v>144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/>
      <c r="IY145" s="4">
        <v>6373</v>
      </c>
      <c r="IZ145" s="4" t="s">
        <v>144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/>
      <c r="JO145" s="4">
        <v>6373</v>
      </c>
      <c r="JP145" s="4" t="s">
        <v>144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/>
      <c r="KE145" s="4">
        <v>6373</v>
      </c>
      <c r="KF145" s="4" t="s">
        <v>144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/>
      <c r="KU145" s="4">
        <v>6373</v>
      </c>
      <c r="KV145" s="4" t="s">
        <v>144</v>
      </c>
      <c r="KW145" s="4">
        <v>0</v>
      </c>
      <c r="KX145" s="4">
        <v>0</v>
      </c>
      <c r="KY145" s="4">
        <v>0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/>
      <c r="LK145" s="4">
        <v>6373</v>
      </c>
      <c r="LL145" s="4" t="s">
        <v>144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/>
      <c r="MA145" s="4">
        <v>6373</v>
      </c>
      <c r="MB145" s="4" t="s">
        <v>144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/>
      <c r="MQ145" s="4">
        <v>6373</v>
      </c>
      <c r="MR145" s="4" t="s">
        <v>144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  <c r="ND145" s="4">
        <v>0</v>
      </c>
      <c r="NE145" s="4">
        <v>0</v>
      </c>
      <c r="NF145" s="4"/>
      <c r="NG145" s="4">
        <v>6373</v>
      </c>
      <c r="NH145" s="4" t="s">
        <v>144</v>
      </c>
      <c r="NI145" s="4">
        <v>0</v>
      </c>
      <c r="NJ145" s="4">
        <v>0</v>
      </c>
      <c r="NK145" s="4">
        <v>0</v>
      </c>
      <c r="NL145" s="4">
        <v>0</v>
      </c>
      <c r="NM145" s="4">
        <v>0</v>
      </c>
      <c r="NN145" s="4">
        <v>0</v>
      </c>
      <c r="NO145" s="4">
        <v>0</v>
      </c>
      <c r="NP145" s="4">
        <v>0</v>
      </c>
      <c r="NQ145" s="4">
        <v>0</v>
      </c>
      <c r="NR145" s="4">
        <v>0</v>
      </c>
      <c r="NS145" s="4">
        <v>0</v>
      </c>
      <c r="NT145" s="4">
        <v>0</v>
      </c>
      <c r="NU145" s="4">
        <v>0</v>
      </c>
    </row>
    <row r="146" spans="2:385" x14ac:dyDescent="0.2">
      <c r="B146">
        <f t="shared" si="50"/>
        <v>136</v>
      </c>
      <c r="C146" s="4">
        <v>6374</v>
      </c>
      <c r="D146" s="4" t="s">
        <v>145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/>
      <c r="S146" s="4">
        <v>6374</v>
      </c>
      <c r="T146" s="4" t="s">
        <v>145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/>
      <c r="AI146" s="4">
        <v>6374</v>
      </c>
      <c r="AJ146" s="4" t="s">
        <v>145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/>
      <c r="AY146" s="4">
        <v>6374</v>
      </c>
      <c r="AZ146" s="4" t="s">
        <v>145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/>
      <c r="BO146" s="4">
        <v>6374</v>
      </c>
      <c r="BP146" s="4" t="s">
        <v>145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/>
      <c r="CE146" s="4">
        <v>6374</v>
      </c>
      <c r="CF146" s="4" t="s">
        <v>145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/>
      <c r="CU146" s="4">
        <v>6374</v>
      </c>
      <c r="CV146" s="4" t="s">
        <v>145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/>
      <c r="DK146" s="4">
        <v>6374</v>
      </c>
      <c r="DL146" s="4" t="s">
        <v>145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/>
      <c r="EA146" s="4">
        <v>6374</v>
      </c>
      <c r="EB146" s="4" t="s">
        <v>145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/>
      <c r="EQ146" s="4">
        <v>6374</v>
      </c>
      <c r="ER146" s="4" t="s">
        <v>145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/>
      <c r="FG146" s="4">
        <v>6374</v>
      </c>
      <c r="FH146" s="4" t="s">
        <v>145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/>
      <c r="FW146" s="4">
        <v>6374</v>
      </c>
      <c r="FX146" s="4" t="s">
        <v>145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/>
      <c r="GM146" s="4">
        <v>6374</v>
      </c>
      <c r="GN146" s="4" t="s">
        <v>145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/>
      <c r="HC146" s="4">
        <v>6374</v>
      </c>
      <c r="HD146" s="4" t="s">
        <v>145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/>
      <c r="HS146" s="4">
        <v>6374</v>
      </c>
      <c r="HT146" s="4" t="s">
        <v>145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0</v>
      </c>
      <c r="IE146" s="4">
        <v>0</v>
      </c>
      <c r="IF146" s="4">
        <v>0</v>
      </c>
      <c r="IG146" s="4">
        <v>0</v>
      </c>
      <c r="IH146" s="4"/>
      <c r="II146" s="4">
        <v>6374</v>
      </c>
      <c r="IJ146" s="4" t="s">
        <v>145</v>
      </c>
      <c r="IK146" s="4">
        <v>0</v>
      </c>
      <c r="IL146" s="4">
        <v>0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/>
      <c r="IY146" s="4">
        <v>6374</v>
      </c>
      <c r="IZ146" s="4" t="s">
        <v>145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/>
      <c r="JO146" s="4">
        <v>6374</v>
      </c>
      <c r="JP146" s="4" t="s">
        <v>145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0</v>
      </c>
      <c r="KC146" s="4">
        <v>0</v>
      </c>
      <c r="KD146" s="4"/>
      <c r="KE146" s="4">
        <v>6374</v>
      </c>
      <c r="KF146" s="4" t="s">
        <v>145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/>
      <c r="KU146" s="4">
        <v>6374</v>
      </c>
      <c r="KV146" s="4" t="s">
        <v>145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/>
      <c r="LK146" s="4">
        <v>6374</v>
      </c>
      <c r="LL146" s="4" t="s">
        <v>145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/>
      <c r="MA146" s="4">
        <v>6374</v>
      </c>
      <c r="MB146" s="4" t="s">
        <v>145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/>
      <c r="MQ146" s="4">
        <v>6374</v>
      </c>
      <c r="MR146" s="4" t="s">
        <v>145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  <c r="ND146" s="4">
        <v>0</v>
      </c>
      <c r="NE146" s="4">
        <v>0</v>
      </c>
      <c r="NF146" s="4"/>
      <c r="NG146" s="4">
        <v>6374</v>
      </c>
      <c r="NH146" s="4" t="s">
        <v>145</v>
      </c>
      <c r="NI146" s="4">
        <v>0</v>
      </c>
      <c r="NJ146" s="4">
        <v>0</v>
      </c>
      <c r="NK146" s="4">
        <v>0</v>
      </c>
      <c r="NL146" s="4">
        <v>0</v>
      </c>
      <c r="NM146" s="4">
        <v>0</v>
      </c>
      <c r="NN146" s="4">
        <v>0</v>
      </c>
      <c r="NO146" s="4">
        <v>0</v>
      </c>
      <c r="NP146" s="4">
        <v>0</v>
      </c>
      <c r="NQ146" s="4">
        <v>0</v>
      </c>
      <c r="NR146" s="4">
        <v>0</v>
      </c>
      <c r="NS146" s="4">
        <v>0</v>
      </c>
      <c r="NT146" s="4">
        <v>0</v>
      </c>
      <c r="NU146" s="4">
        <v>0</v>
      </c>
    </row>
    <row r="147" spans="2:385" x14ac:dyDescent="0.2">
      <c r="B147">
        <f t="shared" si="50"/>
        <v>137</v>
      </c>
      <c r="C147" s="4" t="s">
        <v>2</v>
      </c>
      <c r="D147" s="4" t="s">
        <v>146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/>
      <c r="S147" s="4" t="s">
        <v>2</v>
      </c>
      <c r="T147" s="4" t="s">
        <v>146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/>
      <c r="AI147" s="4" t="s">
        <v>2</v>
      </c>
      <c r="AJ147" s="4" t="s">
        <v>146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/>
      <c r="AY147" s="4" t="s">
        <v>2</v>
      </c>
      <c r="AZ147" s="4" t="s">
        <v>146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/>
      <c r="BO147" s="4" t="s">
        <v>2</v>
      </c>
      <c r="BP147" s="4" t="s">
        <v>146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/>
      <c r="CE147" s="4" t="s">
        <v>2</v>
      </c>
      <c r="CF147" s="4" t="s">
        <v>146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/>
      <c r="CU147" s="4" t="s">
        <v>2</v>
      </c>
      <c r="CV147" s="4" t="s">
        <v>146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/>
      <c r="DK147" s="4" t="s">
        <v>2</v>
      </c>
      <c r="DL147" s="4" t="s">
        <v>146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/>
      <c r="EA147" s="4" t="s">
        <v>2</v>
      </c>
      <c r="EB147" s="4" t="s">
        <v>146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/>
      <c r="EQ147" s="4" t="s">
        <v>2</v>
      </c>
      <c r="ER147" s="4" t="s">
        <v>146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/>
      <c r="FG147" s="4" t="s">
        <v>2</v>
      </c>
      <c r="FH147" s="4" t="s">
        <v>146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/>
      <c r="FW147" s="4" t="s">
        <v>2</v>
      </c>
      <c r="FX147" s="4" t="s">
        <v>146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0</v>
      </c>
      <c r="GK147" s="4">
        <v>0</v>
      </c>
      <c r="GL147" s="4"/>
      <c r="GM147" s="4" t="s">
        <v>2</v>
      </c>
      <c r="GN147" s="4" t="s">
        <v>146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/>
      <c r="HC147" s="4" t="s">
        <v>2</v>
      </c>
      <c r="HD147" s="4" t="s">
        <v>146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0</v>
      </c>
      <c r="HL147" s="4">
        <v>0</v>
      </c>
      <c r="HM147" s="4">
        <v>0</v>
      </c>
      <c r="HN147" s="4">
        <v>0</v>
      </c>
      <c r="HO147" s="4">
        <v>0</v>
      </c>
      <c r="HP147" s="4">
        <v>0</v>
      </c>
      <c r="HQ147" s="4">
        <v>0</v>
      </c>
      <c r="HR147" s="4"/>
      <c r="HS147" s="4" t="s">
        <v>2</v>
      </c>
      <c r="HT147" s="4" t="s">
        <v>146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/>
      <c r="II147" s="4" t="s">
        <v>2</v>
      </c>
      <c r="IJ147" s="4" t="s">
        <v>146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0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/>
      <c r="IY147" s="4" t="s">
        <v>2</v>
      </c>
      <c r="IZ147" s="4" t="s">
        <v>146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0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/>
      <c r="JO147" s="4" t="s">
        <v>2</v>
      </c>
      <c r="JP147" s="4" t="s">
        <v>146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0</v>
      </c>
      <c r="KA147" s="4">
        <v>0</v>
      </c>
      <c r="KB147" s="4">
        <v>0</v>
      </c>
      <c r="KC147" s="4">
        <v>0</v>
      </c>
      <c r="KD147" s="4"/>
      <c r="KE147" s="4" t="s">
        <v>2</v>
      </c>
      <c r="KF147" s="4" t="s">
        <v>146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/>
      <c r="KU147" s="4" t="s">
        <v>2</v>
      </c>
      <c r="KV147" s="4" t="s">
        <v>146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/>
      <c r="LK147" s="4" t="s">
        <v>2</v>
      </c>
      <c r="LL147" s="4" t="s">
        <v>146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/>
      <c r="MA147" s="4" t="s">
        <v>2</v>
      </c>
      <c r="MB147" s="4" t="s">
        <v>146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/>
      <c r="MQ147" s="4" t="s">
        <v>2</v>
      </c>
      <c r="MR147" s="4" t="s">
        <v>146</v>
      </c>
      <c r="MS147" s="4">
        <v>0</v>
      </c>
      <c r="MT147" s="4">
        <v>0</v>
      </c>
      <c r="MU147" s="4">
        <v>0</v>
      </c>
      <c r="MV147" s="4">
        <v>0</v>
      </c>
      <c r="MW147" s="4">
        <v>0</v>
      </c>
      <c r="MX147" s="4">
        <v>0</v>
      </c>
      <c r="MY147" s="4">
        <v>0</v>
      </c>
      <c r="MZ147" s="4">
        <v>0</v>
      </c>
      <c r="NA147" s="4">
        <v>0</v>
      </c>
      <c r="NB147" s="4">
        <v>0</v>
      </c>
      <c r="NC147" s="4">
        <v>0</v>
      </c>
      <c r="ND147" s="4">
        <v>0</v>
      </c>
      <c r="NE147" s="4">
        <v>0</v>
      </c>
      <c r="NF147" s="4"/>
      <c r="NG147" s="4" t="s">
        <v>2</v>
      </c>
      <c r="NH147" s="4" t="s">
        <v>146</v>
      </c>
      <c r="NI147" s="4">
        <v>0</v>
      </c>
      <c r="NJ147" s="4">
        <v>0</v>
      </c>
      <c r="NK147" s="4">
        <v>0</v>
      </c>
      <c r="NL147" s="4">
        <v>0</v>
      </c>
      <c r="NM147" s="4">
        <v>0</v>
      </c>
      <c r="NN147" s="4">
        <v>0</v>
      </c>
      <c r="NO147" s="4">
        <v>0</v>
      </c>
      <c r="NP147" s="4">
        <v>0</v>
      </c>
      <c r="NQ147" s="4">
        <v>0</v>
      </c>
      <c r="NR147" s="4">
        <v>0</v>
      </c>
      <c r="NS147" s="4">
        <v>0</v>
      </c>
      <c r="NT147" s="4">
        <v>0</v>
      </c>
      <c r="NU147" s="4">
        <v>0</v>
      </c>
    </row>
    <row r="148" spans="2:385" x14ac:dyDescent="0.2">
      <c r="B148">
        <f t="shared" si="50"/>
        <v>138</v>
      </c>
      <c r="C148" s="4" t="s">
        <v>2</v>
      </c>
      <c r="D148" s="4" t="s">
        <v>147</v>
      </c>
      <c r="E148" s="4" t="s">
        <v>2</v>
      </c>
      <c r="F148" s="4" t="s">
        <v>2</v>
      </c>
      <c r="G148" s="4" t="s">
        <v>2</v>
      </c>
      <c r="H148" s="4" t="s">
        <v>2</v>
      </c>
      <c r="I148" s="4" t="s">
        <v>2</v>
      </c>
      <c r="J148" s="4" t="s">
        <v>2</v>
      </c>
      <c r="K148" s="4" t="s">
        <v>2</v>
      </c>
      <c r="L148" s="4" t="s">
        <v>2</v>
      </c>
      <c r="M148" s="4" t="s">
        <v>2</v>
      </c>
      <c r="N148" s="4" t="s">
        <v>2</v>
      </c>
      <c r="O148" s="4" t="s">
        <v>2</v>
      </c>
      <c r="P148" s="4" t="s">
        <v>2</v>
      </c>
      <c r="Q148" s="4" t="s">
        <v>2</v>
      </c>
      <c r="R148" s="4"/>
      <c r="S148" s="4" t="s">
        <v>2</v>
      </c>
      <c r="T148" s="4" t="s">
        <v>147</v>
      </c>
      <c r="U148" s="4" t="s">
        <v>2</v>
      </c>
      <c r="V148" s="4" t="s">
        <v>2</v>
      </c>
      <c r="W148" s="4" t="s">
        <v>2</v>
      </c>
      <c r="X148" s="4" t="s">
        <v>2</v>
      </c>
      <c r="Y148" s="4" t="s">
        <v>2</v>
      </c>
      <c r="Z148" s="4" t="s">
        <v>2</v>
      </c>
      <c r="AA148" s="4" t="s">
        <v>2</v>
      </c>
      <c r="AB148" s="4" t="s">
        <v>2</v>
      </c>
      <c r="AC148" s="4" t="s">
        <v>2</v>
      </c>
      <c r="AD148" s="4" t="s">
        <v>2</v>
      </c>
      <c r="AE148" s="4" t="s">
        <v>2</v>
      </c>
      <c r="AF148" s="4" t="s">
        <v>2</v>
      </c>
      <c r="AG148" s="4" t="s">
        <v>2</v>
      </c>
      <c r="AH148" s="4"/>
      <c r="AI148" s="4" t="s">
        <v>2</v>
      </c>
      <c r="AJ148" s="4" t="s">
        <v>147</v>
      </c>
      <c r="AK148" s="4" t="s">
        <v>2</v>
      </c>
      <c r="AL148" s="4" t="s">
        <v>2</v>
      </c>
      <c r="AM148" s="4" t="s">
        <v>2</v>
      </c>
      <c r="AN148" s="4" t="s">
        <v>2</v>
      </c>
      <c r="AO148" s="4" t="s">
        <v>2</v>
      </c>
      <c r="AP148" s="4" t="s">
        <v>2</v>
      </c>
      <c r="AQ148" s="4" t="s">
        <v>2</v>
      </c>
      <c r="AR148" s="4" t="s">
        <v>2</v>
      </c>
      <c r="AS148" s="4" t="s">
        <v>2</v>
      </c>
      <c r="AT148" s="4" t="s">
        <v>2</v>
      </c>
      <c r="AU148" s="4" t="s">
        <v>2</v>
      </c>
      <c r="AV148" s="4" t="s">
        <v>2</v>
      </c>
      <c r="AW148" s="4" t="s">
        <v>2</v>
      </c>
      <c r="AX148" s="4"/>
      <c r="AY148" s="4" t="s">
        <v>2</v>
      </c>
      <c r="AZ148" s="4" t="s">
        <v>147</v>
      </c>
      <c r="BA148" s="4" t="s">
        <v>2</v>
      </c>
      <c r="BB148" s="4" t="s">
        <v>2</v>
      </c>
      <c r="BC148" s="4" t="s">
        <v>2</v>
      </c>
      <c r="BD148" s="4" t="s">
        <v>2</v>
      </c>
      <c r="BE148" s="4" t="s">
        <v>2</v>
      </c>
      <c r="BF148" s="4" t="s">
        <v>2</v>
      </c>
      <c r="BG148" s="4" t="s">
        <v>2</v>
      </c>
      <c r="BH148" s="4" t="s">
        <v>2</v>
      </c>
      <c r="BI148" s="4" t="s">
        <v>2</v>
      </c>
      <c r="BJ148" s="4" t="s">
        <v>2</v>
      </c>
      <c r="BK148" s="4" t="s">
        <v>2</v>
      </c>
      <c r="BL148" s="4" t="s">
        <v>2</v>
      </c>
      <c r="BM148" s="4" t="s">
        <v>2</v>
      </c>
      <c r="BN148" s="4"/>
      <c r="BO148" s="4" t="s">
        <v>2</v>
      </c>
      <c r="BP148" s="4" t="s">
        <v>147</v>
      </c>
      <c r="BQ148" s="4" t="s">
        <v>2</v>
      </c>
      <c r="BR148" s="4" t="s">
        <v>2</v>
      </c>
      <c r="BS148" s="4" t="s">
        <v>2</v>
      </c>
      <c r="BT148" s="4" t="s">
        <v>2</v>
      </c>
      <c r="BU148" s="4" t="s">
        <v>2</v>
      </c>
      <c r="BV148" s="4" t="s">
        <v>2</v>
      </c>
      <c r="BW148" s="4" t="s">
        <v>2</v>
      </c>
      <c r="BX148" s="4" t="s">
        <v>2</v>
      </c>
      <c r="BY148" s="4" t="s">
        <v>2</v>
      </c>
      <c r="BZ148" s="4" t="s">
        <v>2</v>
      </c>
      <c r="CA148" s="4" t="s">
        <v>2</v>
      </c>
      <c r="CB148" s="4" t="s">
        <v>2</v>
      </c>
      <c r="CC148" s="4" t="s">
        <v>2</v>
      </c>
      <c r="CD148" s="4"/>
      <c r="CE148" s="4" t="s">
        <v>2</v>
      </c>
      <c r="CF148" s="4" t="s">
        <v>147</v>
      </c>
      <c r="CG148" s="4" t="s">
        <v>2</v>
      </c>
      <c r="CH148" s="4" t="s">
        <v>2</v>
      </c>
      <c r="CI148" s="4" t="s">
        <v>2</v>
      </c>
      <c r="CJ148" s="4" t="s">
        <v>2</v>
      </c>
      <c r="CK148" s="4" t="s">
        <v>2</v>
      </c>
      <c r="CL148" s="4" t="s">
        <v>2</v>
      </c>
      <c r="CM148" s="4" t="s">
        <v>2</v>
      </c>
      <c r="CN148" s="4" t="s">
        <v>2</v>
      </c>
      <c r="CO148" s="4" t="s">
        <v>2</v>
      </c>
      <c r="CP148" s="4" t="s">
        <v>2</v>
      </c>
      <c r="CQ148" s="4" t="s">
        <v>2</v>
      </c>
      <c r="CR148" s="4" t="s">
        <v>2</v>
      </c>
      <c r="CS148" s="4" t="s">
        <v>2</v>
      </c>
      <c r="CT148" s="4"/>
      <c r="CU148" s="4" t="s">
        <v>2</v>
      </c>
      <c r="CV148" s="4" t="s">
        <v>147</v>
      </c>
      <c r="CW148" s="4" t="s">
        <v>2</v>
      </c>
      <c r="CX148" s="4" t="s">
        <v>2</v>
      </c>
      <c r="CY148" s="4" t="s">
        <v>2</v>
      </c>
      <c r="CZ148" s="4" t="s">
        <v>2</v>
      </c>
      <c r="DA148" s="4" t="s">
        <v>2</v>
      </c>
      <c r="DB148" s="4" t="s">
        <v>2</v>
      </c>
      <c r="DC148" s="4" t="s">
        <v>2</v>
      </c>
      <c r="DD148" s="4" t="s">
        <v>2</v>
      </c>
      <c r="DE148" s="4" t="s">
        <v>2</v>
      </c>
      <c r="DF148" s="4" t="s">
        <v>2</v>
      </c>
      <c r="DG148" s="4" t="s">
        <v>2</v>
      </c>
      <c r="DH148" s="4" t="s">
        <v>2</v>
      </c>
      <c r="DI148" s="4" t="s">
        <v>2</v>
      </c>
      <c r="DJ148" s="4"/>
      <c r="DK148" s="4" t="s">
        <v>2</v>
      </c>
      <c r="DL148" s="4" t="s">
        <v>147</v>
      </c>
      <c r="DM148" s="4" t="s">
        <v>2</v>
      </c>
      <c r="DN148" s="4" t="s">
        <v>2</v>
      </c>
      <c r="DO148" s="4" t="s">
        <v>2</v>
      </c>
      <c r="DP148" s="4" t="s">
        <v>2</v>
      </c>
      <c r="DQ148" s="4" t="s">
        <v>2</v>
      </c>
      <c r="DR148" s="4" t="s">
        <v>2</v>
      </c>
      <c r="DS148" s="4" t="s">
        <v>2</v>
      </c>
      <c r="DT148" s="4" t="s">
        <v>2</v>
      </c>
      <c r="DU148" s="4" t="s">
        <v>2</v>
      </c>
      <c r="DV148" s="4" t="s">
        <v>2</v>
      </c>
      <c r="DW148" s="4" t="s">
        <v>2</v>
      </c>
      <c r="DX148" s="4" t="s">
        <v>2</v>
      </c>
      <c r="DY148" s="4" t="s">
        <v>2</v>
      </c>
      <c r="DZ148" s="4"/>
      <c r="EA148" s="4" t="s">
        <v>2</v>
      </c>
      <c r="EB148" s="4" t="s">
        <v>147</v>
      </c>
      <c r="EC148" s="4" t="s">
        <v>2</v>
      </c>
      <c r="ED148" s="4" t="s">
        <v>2</v>
      </c>
      <c r="EE148" s="4" t="s">
        <v>2</v>
      </c>
      <c r="EF148" s="4" t="s">
        <v>2</v>
      </c>
      <c r="EG148" s="4" t="s">
        <v>2</v>
      </c>
      <c r="EH148" s="4" t="s">
        <v>2</v>
      </c>
      <c r="EI148" s="4" t="s">
        <v>2</v>
      </c>
      <c r="EJ148" s="4" t="s">
        <v>2</v>
      </c>
      <c r="EK148" s="4" t="s">
        <v>2</v>
      </c>
      <c r="EL148" s="4" t="s">
        <v>2</v>
      </c>
      <c r="EM148" s="4" t="s">
        <v>2</v>
      </c>
      <c r="EN148" s="4" t="s">
        <v>2</v>
      </c>
      <c r="EO148" s="4" t="s">
        <v>2</v>
      </c>
      <c r="EP148" s="4"/>
      <c r="EQ148" s="4" t="s">
        <v>2</v>
      </c>
      <c r="ER148" s="4" t="s">
        <v>147</v>
      </c>
      <c r="ES148" s="4" t="s">
        <v>2</v>
      </c>
      <c r="ET148" s="4" t="s">
        <v>2</v>
      </c>
      <c r="EU148" s="4" t="s">
        <v>2</v>
      </c>
      <c r="EV148" s="4" t="s">
        <v>2</v>
      </c>
      <c r="EW148" s="4" t="s">
        <v>2</v>
      </c>
      <c r="EX148" s="4" t="s">
        <v>2</v>
      </c>
      <c r="EY148" s="4" t="s">
        <v>2</v>
      </c>
      <c r="EZ148" s="4" t="s">
        <v>2</v>
      </c>
      <c r="FA148" s="4" t="s">
        <v>2</v>
      </c>
      <c r="FB148" s="4" t="s">
        <v>2</v>
      </c>
      <c r="FC148" s="4" t="s">
        <v>2</v>
      </c>
      <c r="FD148" s="4" t="s">
        <v>2</v>
      </c>
      <c r="FE148" s="4" t="s">
        <v>2</v>
      </c>
      <c r="FF148" s="4"/>
      <c r="FG148" s="4" t="s">
        <v>2</v>
      </c>
      <c r="FH148" s="4" t="s">
        <v>147</v>
      </c>
      <c r="FI148" s="4" t="s">
        <v>2</v>
      </c>
      <c r="FJ148" s="4" t="s">
        <v>2</v>
      </c>
      <c r="FK148" s="4" t="s">
        <v>2</v>
      </c>
      <c r="FL148" s="4" t="s">
        <v>2</v>
      </c>
      <c r="FM148" s="4" t="s">
        <v>2</v>
      </c>
      <c r="FN148" s="4" t="s">
        <v>2</v>
      </c>
      <c r="FO148" s="4" t="s">
        <v>2</v>
      </c>
      <c r="FP148" s="4" t="s">
        <v>2</v>
      </c>
      <c r="FQ148" s="4" t="s">
        <v>2</v>
      </c>
      <c r="FR148" s="4" t="s">
        <v>2</v>
      </c>
      <c r="FS148" s="4" t="s">
        <v>2</v>
      </c>
      <c r="FT148" s="4" t="s">
        <v>2</v>
      </c>
      <c r="FU148" s="4" t="s">
        <v>2</v>
      </c>
      <c r="FV148" s="4"/>
      <c r="FW148" s="4" t="s">
        <v>2</v>
      </c>
      <c r="FX148" s="4" t="s">
        <v>147</v>
      </c>
      <c r="FY148" s="4" t="s">
        <v>2</v>
      </c>
      <c r="FZ148" s="4" t="s">
        <v>2</v>
      </c>
      <c r="GA148" s="4" t="s">
        <v>2</v>
      </c>
      <c r="GB148" s="4" t="s">
        <v>2</v>
      </c>
      <c r="GC148" s="4" t="s">
        <v>2</v>
      </c>
      <c r="GD148" s="4" t="s">
        <v>2</v>
      </c>
      <c r="GE148" s="4" t="s">
        <v>2</v>
      </c>
      <c r="GF148" s="4" t="s">
        <v>2</v>
      </c>
      <c r="GG148" s="4" t="s">
        <v>2</v>
      </c>
      <c r="GH148" s="4" t="s">
        <v>2</v>
      </c>
      <c r="GI148" s="4" t="s">
        <v>2</v>
      </c>
      <c r="GJ148" s="4" t="s">
        <v>2</v>
      </c>
      <c r="GK148" s="4" t="s">
        <v>2</v>
      </c>
      <c r="GL148" s="4"/>
      <c r="GM148" s="4" t="s">
        <v>2</v>
      </c>
      <c r="GN148" s="4" t="s">
        <v>147</v>
      </c>
      <c r="GO148" s="4" t="s">
        <v>2</v>
      </c>
      <c r="GP148" s="4" t="s">
        <v>2</v>
      </c>
      <c r="GQ148" s="4" t="s">
        <v>2</v>
      </c>
      <c r="GR148" s="4" t="s">
        <v>2</v>
      </c>
      <c r="GS148" s="4" t="s">
        <v>2</v>
      </c>
      <c r="GT148" s="4" t="s">
        <v>2</v>
      </c>
      <c r="GU148" s="4" t="s">
        <v>2</v>
      </c>
      <c r="GV148" s="4" t="s">
        <v>2</v>
      </c>
      <c r="GW148" s="4" t="s">
        <v>2</v>
      </c>
      <c r="GX148" s="4" t="s">
        <v>2</v>
      </c>
      <c r="GY148" s="4" t="s">
        <v>2</v>
      </c>
      <c r="GZ148" s="4" t="s">
        <v>2</v>
      </c>
      <c r="HA148" s="4" t="s">
        <v>2</v>
      </c>
      <c r="HB148" s="4"/>
      <c r="HC148" s="4" t="s">
        <v>2</v>
      </c>
      <c r="HD148" s="4" t="s">
        <v>147</v>
      </c>
      <c r="HE148" s="4" t="s">
        <v>2</v>
      </c>
      <c r="HF148" s="4" t="s">
        <v>2</v>
      </c>
      <c r="HG148" s="4" t="s">
        <v>2</v>
      </c>
      <c r="HH148" s="4" t="s">
        <v>2</v>
      </c>
      <c r="HI148" s="4" t="s">
        <v>2</v>
      </c>
      <c r="HJ148" s="4" t="s">
        <v>2</v>
      </c>
      <c r="HK148" s="4" t="s">
        <v>2</v>
      </c>
      <c r="HL148" s="4" t="s">
        <v>2</v>
      </c>
      <c r="HM148" s="4" t="s">
        <v>2</v>
      </c>
      <c r="HN148" s="4" t="s">
        <v>2</v>
      </c>
      <c r="HO148" s="4" t="s">
        <v>2</v>
      </c>
      <c r="HP148" s="4" t="s">
        <v>2</v>
      </c>
      <c r="HQ148" s="4" t="s">
        <v>2</v>
      </c>
      <c r="HR148" s="4"/>
      <c r="HS148" s="4" t="s">
        <v>2</v>
      </c>
      <c r="HT148" s="4" t="s">
        <v>147</v>
      </c>
      <c r="HU148" s="4" t="s">
        <v>2</v>
      </c>
      <c r="HV148" s="4" t="s">
        <v>2</v>
      </c>
      <c r="HW148" s="4" t="s">
        <v>2</v>
      </c>
      <c r="HX148" s="4" t="s">
        <v>2</v>
      </c>
      <c r="HY148" s="4" t="s">
        <v>2</v>
      </c>
      <c r="HZ148" s="4" t="s">
        <v>2</v>
      </c>
      <c r="IA148" s="4" t="s">
        <v>2</v>
      </c>
      <c r="IB148" s="4" t="s">
        <v>2</v>
      </c>
      <c r="IC148" s="4" t="s">
        <v>2</v>
      </c>
      <c r="ID148" s="4" t="s">
        <v>2</v>
      </c>
      <c r="IE148" s="4" t="s">
        <v>2</v>
      </c>
      <c r="IF148" s="4" t="s">
        <v>2</v>
      </c>
      <c r="IG148" s="4" t="s">
        <v>2</v>
      </c>
      <c r="IH148" s="4"/>
      <c r="II148" s="4" t="s">
        <v>2</v>
      </c>
      <c r="IJ148" s="4" t="s">
        <v>147</v>
      </c>
      <c r="IK148" s="4" t="s">
        <v>2</v>
      </c>
      <c r="IL148" s="4" t="s">
        <v>2</v>
      </c>
      <c r="IM148" s="4" t="s">
        <v>2</v>
      </c>
      <c r="IN148" s="4" t="s">
        <v>2</v>
      </c>
      <c r="IO148" s="4" t="s">
        <v>2</v>
      </c>
      <c r="IP148" s="4" t="s">
        <v>2</v>
      </c>
      <c r="IQ148" s="4" t="s">
        <v>2</v>
      </c>
      <c r="IR148" s="4" t="s">
        <v>2</v>
      </c>
      <c r="IS148" s="4" t="s">
        <v>2</v>
      </c>
      <c r="IT148" s="4" t="s">
        <v>2</v>
      </c>
      <c r="IU148" s="4" t="s">
        <v>2</v>
      </c>
      <c r="IV148" s="4" t="s">
        <v>2</v>
      </c>
      <c r="IW148" s="4" t="s">
        <v>2</v>
      </c>
      <c r="IX148" s="4"/>
      <c r="IY148" s="4" t="s">
        <v>2</v>
      </c>
      <c r="IZ148" s="4" t="s">
        <v>147</v>
      </c>
      <c r="JA148" s="4" t="s">
        <v>2</v>
      </c>
      <c r="JB148" s="4" t="s">
        <v>2</v>
      </c>
      <c r="JC148" s="4" t="s">
        <v>2</v>
      </c>
      <c r="JD148" s="4" t="s">
        <v>2</v>
      </c>
      <c r="JE148" s="4" t="s">
        <v>2</v>
      </c>
      <c r="JF148" s="4" t="s">
        <v>2</v>
      </c>
      <c r="JG148" s="4" t="s">
        <v>2</v>
      </c>
      <c r="JH148" s="4" t="s">
        <v>2</v>
      </c>
      <c r="JI148" s="4" t="s">
        <v>2</v>
      </c>
      <c r="JJ148" s="4" t="s">
        <v>2</v>
      </c>
      <c r="JK148" s="4" t="s">
        <v>2</v>
      </c>
      <c r="JL148" s="4" t="s">
        <v>2</v>
      </c>
      <c r="JM148" s="4" t="s">
        <v>2</v>
      </c>
      <c r="JN148" s="4"/>
      <c r="JO148" s="4" t="s">
        <v>2</v>
      </c>
      <c r="JP148" s="4" t="s">
        <v>147</v>
      </c>
      <c r="JQ148" s="4" t="s">
        <v>2</v>
      </c>
      <c r="JR148" s="4" t="s">
        <v>2</v>
      </c>
      <c r="JS148" s="4" t="s">
        <v>2</v>
      </c>
      <c r="JT148" s="4" t="s">
        <v>2</v>
      </c>
      <c r="JU148" s="4" t="s">
        <v>2</v>
      </c>
      <c r="JV148" s="4" t="s">
        <v>2</v>
      </c>
      <c r="JW148" s="4" t="s">
        <v>2</v>
      </c>
      <c r="JX148" s="4" t="s">
        <v>2</v>
      </c>
      <c r="JY148" s="4" t="s">
        <v>2</v>
      </c>
      <c r="JZ148" s="4" t="s">
        <v>2</v>
      </c>
      <c r="KA148" s="4" t="s">
        <v>2</v>
      </c>
      <c r="KB148" s="4" t="s">
        <v>2</v>
      </c>
      <c r="KC148" s="4" t="s">
        <v>2</v>
      </c>
      <c r="KD148" s="4"/>
      <c r="KE148" s="4" t="s">
        <v>2</v>
      </c>
      <c r="KF148" s="4" t="s">
        <v>147</v>
      </c>
      <c r="KG148" s="4" t="s">
        <v>2</v>
      </c>
      <c r="KH148" s="4" t="s">
        <v>2</v>
      </c>
      <c r="KI148" s="4" t="s">
        <v>2</v>
      </c>
      <c r="KJ148" s="4" t="s">
        <v>2</v>
      </c>
      <c r="KK148" s="4" t="s">
        <v>2</v>
      </c>
      <c r="KL148" s="4" t="s">
        <v>2</v>
      </c>
      <c r="KM148" s="4" t="s">
        <v>2</v>
      </c>
      <c r="KN148" s="4" t="s">
        <v>2</v>
      </c>
      <c r="KO148" s="4" t="s">
        <v>2</v>
      </c>
      <c r="KP148" s="4" t="s">
        <v>2</v>
      </c>
      <c r="KQ148" s="4" t="s">
        <v>2</v>
      </c>
      <c r="KR148" s="4" t="s">
        <v>2</v>
      </c>
      <c r="KS148" s="4" t="s">
        <v>2</v>
      </c>
      <c r="KT148" s="4"/>
      <c r="KU148" s="4" t="s">
        <v>2</v>
      </c>
      <c r="KV148" s="4" t="s">
        <v>147</v>
      </c>
      <c r="KW148" s="4" t="s">
        <v>2</v>
      </c>
      <c r="KX148" s="4" t="s">
        <v>2</v>
      </c>
      <c r="KY148" s="4" t="s">
        <v>2</v>
      </c>
      <c r="KZ148" s="4" t="s">
        <v>2</v>
      </c>
      <c r="LA148" s="4" t="s">
        <v>2</v>
      </c>
      <c r="LB148" s="4" t="s">
        <v>2</v>
      </c>
      <c r="LC148" s="4" t="s">
        <v>2</v>
      </c>
      <c r="LD148" s="4" t="s">
        <v>2</v>
      </c>
      <c r="LE148" s="4" t="s">
        <v>2</v>
      </c>
      <c r="LF148" s="4" t="s">
        <v>2</v>
      </c>
      <c r="LG148" s="4" t="s">
        <v>2</v>
      </c>
      <c r="LH148" s="4" t="s">
        <v>2</v>
      </c>
      <c r="LI148" s="4" t="s">
        <v>2</v>
      </c>
      <c r="LJ148" s="4"/>
      <c r="LK148" s="4" t="s">
        <v>2</v>
      </c>
      <c r="LL148" s="4" t="s">
        <v>147</v>
      </c>
      <c r="LM148" s="4" t="s">
        <v>2</v>
      </c>
      <c r="LN148" s="4" t="s">
        <v>2</v>
      </c>
      <c r="LO148" s="4" t="s">
        <v>2</v>
      </c>
      <c r="LP148" s="4" t="s">
        <v>2</v>
      </c>
      <c r="LQ148" s="4" t="s">
        <v>2</v>
      </c>
      <c r="LR148" s="4" t="s">
        <v>2</v>
      </c>
      <c r="LS148" s="4" t="s">
        <v>2</v>
      </c>
      <c r="LT148" s="4" t="s">
        <v>2</v>
      </c>
      <c r="LU148" s="4" t="s">
        <v>2</v>
      </c>
      <c r="LV148" s="4" t="s">
        <v>2</v>
      </c>
      <c r="LW148" s="4" t="s">
        <v>2</v>
      </c>
      <c r="LX148" s="4" t="s">
        <v>2</v>
      </c>
      <c r="LY148" s="4" t="s">
        <v>2</v>
      </c>
      <c r="LZ148" s="4"/>
      <c r="MA148" s="4" t="s">
        <v>2</v>
      </c>
      <c r="MB148" s="4" t="s">
        <v>147</v>
      </c>
      <c r="MC148" s="4" t="s">
        <v>2</v>
      </c>
      <c r="MD148" s="4" t="s">
        <v>2</v>
      </c>
      <c r="ME148" s="4" t="s">
        <v>2</v>
      </c>
      <c r="MF148" s="4" t="s">
        <v>2</v>
      </c>
      <c r="MG148" s="4" t="s">
        <v>2</v>
      </c>
      <c r="MH148" s="4" t="s">
        <v>2</v>
      </c>
      <c r="MI148" s="4" t="s">
        <v>2</v>
      </c>
      <c r="MJ148" s="4" t="s">
        <v>2</v>
      </c>
      <c r="MK148" s="4" t="s">
        <v>2</v>
      </c>
      <c r="ML148" s="4" t="s">
        <v>2</v>
      </c>
      <c r="MM148" s="4" t="s">
        <v>2</v>
      </c>
      <c r="MN148" s="4" t="s">
        <v>2</v>
      </c>
      <c r="MO148" s="4" t="s">
        <v>2</v>
      </c>
      <c r="MP148" s="4"/>
      <c r="MQ148" s="4" t="s">
        <v>2</v>
      </c>
      <c r="MR148" s="4" t="s">
        <v>147</v>
      </c>
      <c r="MS148" s="4" t="s">
        <v>2</v>
      </c>
      <c r="MT148" s="4" t="s">
        <v>2</v>
      </c>
      <c r="MU148" s="4" t="s">
        <v>2</v>
      </c>
      <c r="MV148" s="4" t="s">
        <v>2</v>
      </c>
      <c r="MW148" s="4" t="s">
        <v>2</v>
      </c>
      <c r="MX148" s="4" t="s">
        <v>2</v>
      </c>
      <c r="MY148" s="4" t="s">
        <v>2</v>
      </c>
      <c r="MZ148" s="4" t="s">
        <v>2</v>
      </c>
      <c r="NA148" s="4" t="s">
        <v>2</v>
      </c>
      <c r="NB148" s="4" t="s">
        <v>2</v>
      </c>
      <c r="NC148" s="4" t="s">
        <v>2</v>
      </c>
      <c r="ND148" s="4" t="s">
        <v>2</v>
      </c>
      <c r="NE148" s="4" t="s">
        <v>2</v>
      </c>
      <c r="NF148" s="4"/>
      <c r="NG148" s="4" t="s">
        <v>2</v>
      </c>
      <c r="NH148" s="4" t="s">
        <v>147</v>
      </c>
      <c r="NI148" s="4" t="s">
        <v>2</v>
      </c>
      <c r="NJ148" s="4" t="s">
        <v>2</v>
      </c>
      <c r="NK148" s="4" t="s">
        <v>2</v>
      </c>
      <c r="NL148" s="4" t="s">
        <v>2</v>
      </c>
      <c r="NM148" s="4" t="s">
        <v>2</v>
      </c>
      <c r="NN148" s="4" t="s">
        <v>2</v>
      </c>
      <c r="NO148" s="4" t="s">
        <v>2</v>
      </c>
      <c r="NP148" s="4" t="s">
        <v>2</v>
      </c>
      <c r="NQ148" s="4" t="s">
        <v>2</v>
      </c>
      <c r="NR148" s="4" t="s">
        <v>2</v>
      </c>
      <c r="NS148" s="4" t="s">
        <v>2</v>
      </c>
      <c r="NT148" s="4" t="s">
        <v>2</v>
      </c>
      <c r="NU148" s="4" t="s">
        <v>2</v>
      </c>
    </row>
    <row r="149" spans="2:385" x14ac:dyDescent="0.2">
      <c r="B149">
        <f t="shared" si="50"/>
        <v>139</v>
      </c>
      <c r="C149" s="4">
        <v>6381</v>
      </c>
      <c r="D149" s="4" t="s">
        <v>148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/>
      <c r="S149" s="4">
        <v>6381</v>
      </c>
      <c r="T149" s="4" t="s">
        <v>148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/>
      <c r="AI149" s="4">
        <v>6381</v>
      </c>
      <c r="AJ149" s="4" t="s">
        <v>148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/>
      <c r="AY149" s="4">
        <v>6381</v>
      </c>
      <c r="AZ149" s="4" t="s">
        <v>148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/>
      <c r="BO149" s="4">
        <v>6381</v>
      </c>
      <c r="BP149" s="4" t="s">
        <v>148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/>
      <c r="CE149" s="4">
        <v>6381</v>
      </c>
      <c r="CF149" s="4" t="s">
        <v>148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/>
      <c r="CU149" s="4">
        <v>6381</v>
      </c>
      <c r="CV149" s="4" t="s">
        <v>148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/>
      <c r="DK149" s="4">
        <v>6381</v>
      </c>
      <c r="DL149" s="4" t="s">
        <v>148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/>
      <c r="EA149" s="4">
        <v>6381</v>
      </c>
      <c r="EB149" s="4" t="s">
        <v>148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/>
      <c r="EQ149" s="4">
        <v>6381</v>
      </c>
      <c r="ER149" s="4" t="s">
        <v>148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/>
      <c r="FG149" s="4">
        <v>6381</v>
      </c>
      <c r="FH149" s="4" t="s">
        <v>148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/>
      <c r="FW149" s="4">
        <v>6381</v>
      </c>
      <c r="FX149" s="4" t="s">
        <v>148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/>
      <c r="GM149" s="4">
        <v>6381</v>
      </c>
      <c r="GN149" s="4" t="s">
        <v>148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/>
      <c r="HC149" s="4">
        <v>6381</v>
      </c>
      <c r="HD149" s="4" t="s">
        <v>148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/>
      <c r="HS149" s="4">
        <v>6381</v>
      </c>
      <c r="HT149" s="4" t="s">
        <v>148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/>
      <c r="II149" s="4">
        <v>6381</v>
      </c>
      <c r="IJ149" s="4" t="s">
        <v>148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/>
      <c r="IY149" s="4">
        <v>6381</v>
      </c>
      <c r="IZ149" s="4" t="s">
        <v>148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/>
      <c r="JO149" s="4">
        <v>6381</v>
      </c>
      <c r="JP149" s="4" t="s">
        <v>148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/>
      <c r="KE149" s="4">
        <v>6381</v>
      </c>
      <c r="KF149" s="4" t="s">
        <v>148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/>
      <c r="KU149" s="4">
        <v>6381</v>
      </c>
      <c r="KV149" s="4" t="s">
        <v>148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/>
      <c r="LK149" s="4">
        <v>6381</v>
      </c>
      <c r="LL149" s="4" t="s">
        <v>148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/>
      <c r="MA149" s="4">
        <v>6381</v>
      </c>
      <c r="MB149" s="4" t="s">
        <v>148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/>
      <c r="MQ149" s="4">
        <v>6381</v>
      </c>
      <c r="MR149" s="4" t="s">
        <v>148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  <c r="ND149" s="4">
        <v>0</v>
      </c>
      <c r="NE149" s="4">
        <v>0</v>
      </c>
      <c r="NF149" s="4"/>
      <c r="NG149" s="4">
        <v>6381</v>
      </c>
      <c r="NH149" s="4" t="s">
        <v>148</v>
      </c>
      <c r="NI149" s="4">
        <v>0</v>
      </c>
      <c r="NJ149" s="4">
        <v>0</v>
      </c>
      <c r="NK149" s="4">
        <v>0</v>
      </c>
      <c r="NL149" s="4">
        <v>0</v>
      </c>
      <c r="NM149" s="4">
        <v>0</v>
      </c>
      <c r="NN149" s="4">
        <v>0</v>
      </c>
      <c r="NO149" s="4">
        <v>0</v>
      </c>
      <c r="NP149" s="4">
        <v>0</v>
      </c>
      <c r="NQ149" s="4">
        <v>0</v>
      </c>
      <c r="NR149" s="4">
        <v>0</v>
      </c>
      <c r="NS149" s="4">
        <v>0</v>
      </c>
      <c r="NT149" s="4">
        <v>0</v>
      </c>
      <c r="NU149" s="4">
        <v>0</v>
      </c>
    </row>
    <row r="150" spans="2:385" x14ac:dyDescent="0.2">
      <c r="B150">
        <f t="shared" si="50"/>
        <v>140</v>
      </c>
      <c r="C150" s="4">
        <v>6382</v>
      </c>
      <c r="D150" s="4" t="s">
        <v>149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/>
      <c r="S150" s="4">
        <v>6382</v>
      </c>
      <c r="T150" s="4" t="s">
        <v>149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/>
      <c r="AI150" s="4">
        <v>6382</v>
      </c>
      <c r="AJ150" s="4" t="s">
        <v>149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/>
      <c r="AY150" s="4">
        <v>6382</v>
      </c>
      <c r="AZ150" s="4" t="s">
        <v>149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/>
      <c r="BO150" s="4">
        <v>6382</v>
      </c>
      <c r="BP150" s="4" t="s">
        <v>149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/>
      <c r="CE150" s="4">
        <v>6382</v>
      </c>
      <c r="CF150" s="4" t="s">
        <v>149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/>
      <c r="CU150" s="4">
        <v>6382</v>
      </c>
      <c r="CV150" s="4" t="s">
        <v>149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/>
      <c r="DK150" s="4">
        <v>6382</v>
      </c>
      <c r="DL150" s="4" t="s">
        <v>149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/>
      <c r="EA150" s="4">
        <v>6382</v>
      </c>
      <c r="EB150" s="4" t="s">
        <v>149</v>
      </c>
      <c r="EC150" s="4">
        <v>0</v>
      </c>
      <c r="ED150" s="4">
        <v>0</v>
      </c>
      <c r="EE150" s="4">
        <v>0</v>
      </c>
      <c r="EF150" s="4">
        <v>0</v>
      </c>
      <c r="EG150" s="4">
        <v>0</v>
      </c>
      <c r="EH150" s="4">
        <v>0</v>
      </c>
      <c r="EI150" s="4">
        <v>0</v>
      </c>
      <c r="EJ150" s="4">
        <v>0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/>
      <c r="EQ150" s="4">
        <v>6382</v>
      </c>
      <c r="ER150" s="4" t="s">
        <v>149</v>
      </c>
      <c r="ES150" s="4">
        <v>0</v>
      </c>
      <c r="ET150" s="4">
        <v>0</v>
      </c>
      <c r="EU150" s="4">
        <v>0</v>
      </c>
      <c r="EV150" s="4">
        <v>0</v>
      </c>
      <c r="EW150" s="4">
        <v>0</v>
      </c>
      <c r="EX150" s="4">
        <v>0</v>
      </c>
      <c r="EY150" s="4">
        <v>0</v>
      </c>
      <c r="EZ150" s="4">
        <v>0</v>
      </c>
      <c r="FA150" s="4">
        <v>0</v>
      </c>
      <c r="FB150" s="4">
        <v>0</v>
      </c>
      <c r="FC150" s="4">
        <v>0</v>
      </c>
      <c r="FD150" s="4">
        <v>0</v>
      </c>
      <c r="FE150" s="4">
        <v>0</v>
      </c>
      <c r="FF150" s="4"/>
      <c r="FG150" s="4">
        <v>6382</v>
      </c>
      <c r="FH150" s="4" t="s">
        <v>149</v>
      </c>
      <c r="FI150" s="4">
        <v>0</v>
      </c>
      <c r="FJ150" s="4">
        <v>0</v>
      </c>
      <c r="FK150" s="4">
        <v>0</v>
      </c>
      <c r="FL150" s="4">
        <v>0</v>
      </c>
      <c r="FM150" s="4">
        <v>0</v>
      </c>
      <c r="FN150" s="4">
        <v>0</v>
      </c>
      <c r="FO150" s="4">
        <v>0</v>
      </c>
      <c r="FP150" s="4">
        <v>0</v>
      </c>
      <c r="FQ150" s="4">
        <v>0</v>
      </c>
      <c r="FR150" s="4">
        <v>0</v>
      </c>
      <c r="FS150" s="4">
        <v>0</v>
      </c>
      <c r="FT150" s="4">
        <v>0</v>
      </c>
      <c r="FU150" s="4">
        <v>0</v>
      </c>
      <c r="FV150" s="4"/>
      <c r="FW150" s="4">
        <v>6382</v>
      </c>
      <c r="FX150" s="4" t="s">
        <v>149</v>
      </c>
      <c r="FY150" s="4">
        <v>0</v>
      </c>
      <c r="FZ150" s="4">
        <v>0</v>
      </c>
      <c r="GA150" s="4">
        <v>0</v>
      </c>
      <c r="GB150" s="4">
        <v>0</v>
      </c>
      <c r="GC150" s="4">
        <v>0</v>
      </c>
      <c r="GD150" s="4">
        <v>0</v>
      </c>
      <c r="GE150" s="4">
        <v>0</v>
      </c>
      <c r="GF150" s="4">
        <v>0</v>
      </c>
      <c r="GG150" s="4">
        <v>0</v>
      </c>
      <c r="GH150" s="4">
        <v>0</v>
      </c>
      <c r="GI150" s="4">
        <v>0</v>
      </c>
      <c r="GJ150" s="4">
        <v>0</v>
      </c>
      <c r="GK150" s="4">
        <v>0</v>
      </c>
      <c r="GL150" s="4"/>
      <c r="GM150" s="4">
        <v>6382</v>
      </c>
      <c r="GN150" s="4" t="s">
        <v>149</v>
      </c>
      <c r="GO150" s="4">
        <v>0</v>
      </c>
      <c r="GP150" s="4">
        <v>0</v>
      </c>
      <c r="GQ150" s="4">
        <v>0</v>
      </c>
      <c r="GR150" s="4">
        <v>0</v>
      </c>
      <c r="GS150" s="4">
        <v>0</v>
      </c>
      <c r="GT150" s="4">
        <v>0</v>
      </c>
      <c r="GU150" s="4">
        <v>0</v>
      </c>
      <c r="GV150" s="4">
        <v>0</v>
      </c>
      <c r="GW150" s="4">
        <v>0</v>
      </c>
      <c r="GX150" s="4">
        <v>0</v>
      </c>
      <c r="GY150" s="4">
        <v>0</v>
      </c>
      <c r="GZ150" s="4">
        <v>0</v>
      </c>
      <c r="HA150" s="4">
        <v>0</v>
      </c>
      <c r="HB150" s="4"/>
      <c r="HC150" s="4">
        <v>6382</v>
      </c>
      <c r="HD150" s="4" t="s">
        <v>149</v>
      </c>
      <c r="HE150" s="4">
        <v>0</v>
      </c>
      <c r="HF150" s="4">
        <v>0</v>
      </c>
      <c r="HG150" s="4">
        <v>0</v>
      </c>
      <c r="HH150" s="4">
        <v>0</v>
      </c>
      <c r="HI150" s="4">
        <v>0</v>
      </c>
      <c r="HJ150" s="4">
        <v>0</v>
      </c>
      <c r="HK150" s="4">
        <v>0</v>
      </c>
      <c r="HL150" s="4">
        <v>0</v>
      </c>
      <c r="HM150" s="4">
        <v>0</v>
      </c>
      <c r="HN150" s="4">
        <v>0</v>
      </c>
      <c r="HO150" s="4">
        <v>0</v>
      </c>
      <c r="HP150" s="4">
        <v>0</v>
      </c>
      <c r="HQ150" s="4">
        <v>0</v>
      </c>
      <c r="HR150" s="4"/>
      <c r="HS150" s="4">
        <v>6382</v>
      </c>
      <c r="HT150" s="4" t="s">
        <v>149</v>
      </c>
      <c r="HU150" s="4">
        <v>0</v>
      </c>
      <c r="HV150" s="4">
        <v>0</v>
      </c>
      <c r="HW150" s="4">
        <v>0</v>
      </c>
      <c r="HX150" s="4">
        <v>0</v>
      </c>
      <c r="HY150" s="4">
        <v>0</v>
      </c>
      <c r="HZ150" s="4">
        <v>0</v>
      </c>
      <c r="IA150" s="4">
        <v>0</v>
      </c>
      <c r="IB150" s="4">
        <v>0</v>
      </c>
      <c r="IC150" s="4">
        <v>0</v>
      </c>
      <c r="ID150" s="4">
        <v>0</v>
      </c>
      <c r="IE150" s="4">
        <v>0</v>
      </c>
      <c r="IF150" s="4">
        <v>0</v>
      </c>
      <c r="IG150" s="4">
        <v>0</v>
      </c>
      <c r="IH150" s="4"/>
      <c r="II150" s="4">
        <v>6382</v>
      </c>
      <c r="IJ150" s="4" t="s">
        <v>149</v>
      </c>
      <c r="IK150" s="4">
        <v>0</v>
      </c>
      <c r="IL150" s="4">
        <v>0</v>
      </c>
      <c r="IM150" s="4">
        <v>0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0</v>
      </c>
      <c r="IU150" s="4">
        <v>0</v>
      </c>
      <c r="IV150" s="4">
        <v>0</v>
      </c>
      <c r="IW150" s="4">
        <v>0</v>
      </c>
      <c r="IX150" s="4"/>
      <c r="IY150" s="4">
        <v>6382</v>
      </c>
      <c r="IZ150" s="4" t="s">
        <v>149</v>
      </c>
      <c r="JA150" s="4">
        <v>0</v>
      </c>
      <c r="JB150" s="4">
        <v>0</v>
      </c>
      <c r="JC150" s="4">
        <v>0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0</v>
      </c>
      <c r="JJ150" s="4">
        <v>0</v>
      </c>
      <c r="JK150" s="4">
        <v>0</v>
      </c>
      <c r="JL150" s="4">
        <v>0</v>
      </c>
      <c r="JM150" s="4">
        <v>0</v>
      </c>
      <c r="JN150" s="4"/>
      <c r="JO150" s="4">
        <v>6382</v>
      </c>
      <c r="JP150" s="4" t="s">
        <v>149</v>
      </c>
      <c r="JQ150" s="4">
        <v>0</v>
      </c>
      <c r="JR150" s="4">
        <v>0</v>
      </c>
      <c r="JS150" s="4">
        <v>0</v>
      </c>
      <c r="JT150" s="4">
        <v>0</v>
      </c>
      <c r="JU150" s="4">
        <v>0</v>
      </c>
      <c r="JV150" s="4">
        <v>0</v>
      </c>
      <c r="JW150" s="4">
        <v>0</v>
      </c>
      <c r="JX150" s="4">
        <v>0</v>
      </c>
      <c r="JY150" s="4">
        <v>0</v>
      </c>
      <c r="JZ150" s="4">
        <v>0</v>
      </c>
      <c r="KA150" s="4">
        <v>0</v>
      </c>
      <c r="KB150" s="4">
        <v>0</v>
      </c>
      <c r="KC150" s="4">
        <v>0</v>
      </c>
      <c r="KD150" s="4"/>
      <c r="KE150" s="4">
        <v>6382</v>
      </c>
      <c r="KF150" s="4" t="s">
        <v>149</v>
      </c>
      <c r="KG150" s="4">
        <v>0</v>
      </c>
      <c r="KH150" s="4">
        <v>0</v>
      </c>
      <c r="KI150" s="4">
        <v>0</v>
      </c>
      <c r="KJ150" s="4">
        <v>0</v>
      </c>
      <c r="KK150" s="4">
        <v>0</v>
      </c>
      <c r="KL150" s="4">
        <v>0</v>
      </c>
      <c r="KM150" s="4">
        <v>0</v>
      </c>
      <c r="KN150" s="4">
        <v>0</v>
      </c>
      <c r="KO150" s="4">
        <v>0</v>
      </c>
      <c r="KP150" s="4">
        <v>0</v>
      </c>
      <c r="KQ150" s="4">
        <v>0</v>
      </c>
      <c r="KR150" s="4">
        <v>0</v>
      </c>
      <c r="KS150" s="4">
        <v>0</v>
      </c>
      <c r="KT150" s="4"/>
      <c r="KU150" s="4">
        <v>6382</v>
      </c>
      <c r="KV150" s="4" t="s">
        <v>149</v>
      </c>
      <c r="KW150" s="4">
        <v>0</v>
      </c>
      <c r="KX150" s="4">
        <v>0</v>
      </c>
      <c r="KY150" s="4">
        <v>0</v>
      </c>
      <c r="KZ150" s="4">
        <v>0</v>
      </c>
      <c r="LA150" s="4">
        <v>0</v>
      </c>
      <c r="LB150" s="4">
        <v>0</v>
      </c>
      <c r="LC150" s="4">
        <v>0</v>
      </c>
      <c r="LD150" s="4">
        <v>0</v>
      </c>
      <c r="LE150" s="4">
        <v>0</v>
      </c>
      <c r="LF150" s="4">
        <v>0</v>
      </c>
      <c r="LG150" s="4">
        <v>0</v>
      </c>
      <c r="LH150" s="4">
        <v>0</v>
      </c>
      <c r="LI150" s="4">
        <v>0</v>
      </c>
      <c r="LJ150" s="4"/>
      <c r="LK150" s="4">
        <v>6382</v>
      </c>
      <c r="LL150" s="4" t="s">
        <v>149</v>
      </c>
      <c r="LM150" s="4">
        <v>0</v>
      </c>
      <c r="LN150" s="4">
        <v>0</v>
      </c>
      <c r="LO150" s="4">
        <v>0</v>
      </c>
      <c r="LP150" s="4">
        <v>0</v>
      </c>
      <c r="LQ150" s="4">
        <v>0</v>
      </c>
      <c r="LR150" s="4">
        <v>0</v>
      </c>
      <c r="LS150" s="4">
        <v>0</v>
      </c>
      <c r="LT150" s="4">
        <v>0</v>
      </c>
      <c r="LU150" s="4">
        <v>0</v>
      </c>
      <c r="LV150" s="4">
        <v>0</v>
      </c>
      <c r="LW150" s="4">
        <v>0</v>
      </c>
      <c r="LX150" s="4">
        <v>0</v>
      </c>
      <c r="LY150" s="4">
        <v>0</v>
      </c>
      <c r="LZ150" s="4"/>
      <c r="MA150" s="4">
        <v>6382</v>
      </c>
      <c r="MB150" s="4" t="s">
        <v>149</v>
      </c>
      <c r="MC150" s="4">
        <v>0</v>
      </c>
      <c r="MD150" s="4">
        <v>0</v>
      </c>
      <c r="ME150" s="4">
        <v>0</v>
      </c>
      <c r="MF150" s="4">
        <v>0</v>
      </c>
      <c r="MG150" s="4">
        <v>0</v>
      </c>
      <c r="MH150" s="4">
        <v>0</v>
      </c>
      <c r="MI150" s="4">
        <v>0</v>
      </c>
      <c r="MJ150" s="4">
        <v>0</v>
      </c>
      <c r="MK150" s="4">
        <v>0</v>
      </c>
      <c r="ML150" s="4">
        <v>0</v>
      </c>
      <c r="MM150" s="4">
        <v>0</v>
      </c>
      <c r="MN150" s="4">
        <v>0</v>
      </c>
      <c r="MO150" s="4">
        <v>0</v>
      </c>
      <c r="MP150" s="4"/>
      <c r="MQ150" s="4">
        <v>6382</v>
      </c>
      <c r="MR150" s="4" t="s">
        <v>149</v>
      </c>
      <c r="MS150" s="4">
        <v>0</v>
      </c>
      <c r="MT150" s="4">
        <v>0</v>
      </c>
      <c r="MU150" s="4">
        <v>0</v>
      </c>
      <c r="MV150" s="4">
        <v>0</v>
      </c>
      <c r="MW150" s="4">
        <v>0</v>
      </c>
      <c r="MX150" s="4">
        <v>0</v>
      </c>
      <c r="MY150" s="4">
        <v>0</v>
      </c>
      <c r="MZ150" s="4">
        <v>0</v>
      </c>
      <c r="NA150" s="4">
        <v>0</v>
      </c>
      <c r="NB150" s="4">
        <v>0</v>
      </c>
      <c r="NC150" s="4">
        <v>0</v>
      </c>
      <c r="ND150" s="4">
        <v>0</v>
      </c>
      <c r="NE150" s="4">
        <v>0</v>
      </c>
      <c r="NF150" s="4"/>
      <c r="NG150" s="4">
        <v>6382</v>
      </c>
      <c r="NH150" s="4" t="s">
        <v>149</v>
      </c>
      <c r="NI150" s="4">
        <v>0</v>
      </c>
      <c r="NJ150" s="4">
        <v>0</v>
      </c>
      <c r="NK150" s="4">
        <v>0</v>
      </c>
      <c r="NL150" s="4">
        <v>0</v>
      </c>
      <c r="NM150" s="4">
        <v>0</v>
      </c>
      <c r="NN150" s="4">
        <v>0</v>
      </c>
      <c r="NO150" s="4">
        <v>0</v>
      </c>
      <c r="NP150" s="4">
        <v>0</v>
      </c>
      <c r="NQ150" s="4">
        <v>0</v>
      </c>
      <c r="NR150" s="4">
        <v>0</v>
      </c>
      <c r="NS150" s="4">
        <v>0</v>
      </c>
      <c r="NT150" s="4">
        <v>0</v>
      </c>
      <c r="NU150" s="4">
        <v>0</v>
      </c>
    </row>
    <row r="151" spans="2:385" x14ac:dyDescent="0.2">
      <c r="B151">
        <f t="shared" si="50"/>
        <v>141</v>
      </c>
      <c r="C151" s="4">
        <v>6383</v>
      </c>
      <c r="D151" s="4" t="s">
        <v>150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/>
      <c r="S151" s="4">
        <v>6383</v>
      </c>
      <c r="T151" s="4" t="s">
        <v>150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/>
      <c r="AI151" s="4">
        <v>6383</v>
      </c>
      <c r="AJ151" s="4" t="s">
        <v>150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/>
      <c r="AY151" s="4">
        <v>6383</v>
      </c>
      <c r="AZ151" s="4" t="s">
        <v>150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/>
      <c r="BO151" s="4">
        <v>6383</v>
      </c>
      <c r="BP151" s="4" t="s">
        <v>150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/>
      <c r="CE151" s="4">
        <v>6383</v>
      </c>
      <c r="CF151" s="4" t="s">
        <v>150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/>
      <c r="CU151" s="4">
        <v>6383</v>
      </c>
      <c r="CV151" s="4" t="s">
        <v>150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/>
      <c r="DK151" s="4">
        <v>6383</v>
      </c>
      <c r="DL151" s="4" t="s">
        <v>150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/>
      <c r="EA151" s="4">
        <v>6383</v>
      </c>
      <c r="EB151" s="4" t="s">
        <v>150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/>
      <c r="EQ151" s="4">
        <v>6383</v>
      </c>
      <c r="ER151" s="4" t="s">
        <v>150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/>
      <c r="FG151" s="4">
        <v>6383</v>
      </c>
      <c r="FH151" s="4" t="s">
        <v>150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/>
      <c r="FW151" s="4">
        <v>6383</v>
      </c>
      <c r="FX151" s="4" t="s">
        <v>150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/>
      <c r="GM151" s="4">
        <v>6383</v>
      </c>
      <c r="GN151" s="4" t="s">
        <v>150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0</v>
      </c>
      <c r="GU151" s="4">
        <v>0</v>
      </c>
      <c r="GV151" s="4">
        <v>0</v>
      </c>
      <c r="GW151" s="4">
        <v>0</v>
      </c>
      <c r="GX151" s="4">
        <v>0</v>
      </c>
      <c r="GY151" s="4">
        <v>0</v>
      </c>
      <c r="GZ151" s="4">
        <v>0</v>
      </c>
      <c r="HA151" s="4">
        <v>0</v>
      </c>
      <c r="HB151" s="4"/>
      <c r="HC151" s="4">
        <v>6383</v>
      </c>
      <c r="HD151" s="4" t="s">
        <v>150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/>
      <c r="HS151" s="4">
        <v>6383</v>
      </c>
      <c r="HT151" s="4" t="s">
        <v>150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/>
      <c r="II151" s="4">
        <v>6383</v>
      </c>
      <c r="IJ151" s="4" t="s">
        <v>150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0</v>
      </c>
      <c r="IV151" s="4">
        <v>0</v>
      </c>
      <c r="IW151" s="4">
        <v>0</v>
      </c>
      <c r="IX151" s="4"/>
      <c r="IY151" s="4">
        <v>6383</v>
      </c>
      <c r="IZ151" s="4" t="s">
        <v>150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/>
      <c r="JO151" s="4">
        <v>6383</v>
      </c>
      <c r="JP151" s="4" t="s">
        <v>150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/>
      <c r="KE151" s="4">
        <v>6383</v>
      </c>
      <c r="KF151" s="4" t="s">
        <v>150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/>
      <c r="KU151" s="4">
        <v>6383</v>
      </c>
      <c r="KV151" s="4" t="s">
        <v>150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/>
      <c r="LK151" s="4">
        <v>6383</v>
      </c>
      <c r="LL151" s="4" t="s">
        <v>150</v>
      </c>
      <c r="LM151" s="4">
        <v>0</v>
      </c>
      <c r="LN151" s="4">
        <v>0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/>
      <c r="MA151" s="4">
        <v>6383</v>
      </c>
      <c r="MB151" s="4" t="s">
        <v>150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/>
      <c r="MQ151" s="4">
        <v>6383</v>
      </c>
      <c r="MR151" s="4" t="s">
        <v>150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  <c r="ND151" s="4">
        <v>0</v>
      </c>
      <c r="NE151" s="4">
        <v>0</v>
      </c>
      <c r="NF151" s="4"/>
      <c r="NG151" s="4">
        <v>6383</v>
      </c>
      <c r="NH151" s="4" t="s">
        <v>150</v>
      </c>
      <c r="NI151" s="4">
        <v>0</v>
      </c>
      <c r="NJ151" s="4">
        <v>0</v>
      </c>
      <c r="NK151" s="4">
        <v>0</v>
      </c>
      <c r="NL151" s="4">
        <v>0</v>
      </c>
      <c r="NM151" s="4">
        <v>0</v>
      </c>
      <c r="NN151" s="4">
        <v>0</v>
      </c>
      <c r="NO151" s="4">
        <v>0</v>
      </c>
      <c r="NP151" s="4">
        <v>0</v>
      </c>
      <c r="NQ151" s="4">
        <v>0</v>
      </c>
      <c r="NR151" s="4">
        <v>0</v>
      </c>
      <c r="NS151" s="4">
        <v>0</v>
      </c>
      <c r="NT151" s="4">
        <v>0</v>
      </c>
      <c r="NU151" s="4">
        <v>0</v>
      </c>
    </row>
    <row r="152" spans="2:385" x14ac:dyDescent="0.2">
      <c r="B152">
        <f t="shared" si="50"/>
        <v>142</v>
      </c>
      <c r="C152" s="4">
        <v>6384</v>
      </c>
      <c r="D152" s="4" t="s">
        <v>151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/>
      <c r="S152" s="4">
        <v>6384</v>
      </c>
      <c r="T152" s="4" t="s">
        <v>151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/>
      <c r="AI152" s="4">
        <v>6384</v>
      </c>
      <c r="AJ152" s="4" t="s">
        <v>151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/>
      <c r="AY152" s="4">
        <v>6384</v>
      </c>
      <c r="AZ152" s="4" t="s">
        <v>151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/>
      <c r="BO152" s="4">
        <v>6384</v>
      </c>
      <c r="BP152" s="4" t="s">
        <v>151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/>
      <c r="CE152" s="4">
        <v>6384</v>
      </c>
      <c r="CF152" s="4" t="s">
        <v>151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/>
      <c r="CU152" s="4">
        <v>6384</v>
      </c>
      <c r="CV152" s="4" t="s">
        <v>151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/>
      <c r="DK152" s="4">
        <v>6384</v>
      </c>
      <c r="DL152" s="4" t="s">
        <v>151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/>
      <c r="EA152" s="4">
        <v>6384</v>
      </c>
      <c r="EB152" s="4" t="s">
        <v>151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/>
      <c r="EQ152" s="4">
        <v>6384</v>
      </c>
      <c r="ER152" s="4" t="s">
        <v>151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/>
      <c r="FG152" s="4">
        <v>6384</v>
      </c>
      <c r="FH152" s="4" t="s">
        <v>151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/>
      <c r="FW152" s="4">
        <v>6384</v>
      </c>
      <c r="FX152" s="4" t="s">
        <v>151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/>
      <c r="GM152" s="4">
        <v>6384</v>
      </c>
      <c r="GN152" s="4" t="s">
        <v>151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/>
      <c r="HC152" s="4">
        <v>6384</v>
      </c>
      <c r="HD152" s="4" t="s">
        <v>151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0</v>
      </c>
      <c r="HL152" s="4">
        <v>0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/>
      <c r="HS152" s="4">
        <v>6384</v>
      </c>
      <c r="HT152" s="4" t="s">
        <v>151</v>
      </c>
      <c r="HU152" s="4">
        <v>0</v>
      </c>
      <c r="HV152" s="4">
        <v>0</v>
      </c>
      <c r="HW152" s="4">
        <v>0</v>
      </c>
      <c r="HX152" s="4">
        <v>0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0</v>
      </c>
      <c r="IH152" s="4"/>
      <c r="II152" s="4">
        <v>6384</v>
      </c>
      <c r="IJ152" s="4" t="s">
        <v>151</v>
      </c>
      <c r="IK152" s="4">
        <v>0</v>
      </c>
      <c r="IL152" s="4">
        <v>0</v>
      </c>
      <c r="IM152" s="4">
        <v>0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/>
      <c r="IY152" s="4">
        <v>6384</v>
      </c>
      <c r="IZ152" s="4" t="s">
        <v>151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/>
      <c r="JO152" s="4">
        <v>6384</v>
      </c>
      <c r="JP152" s="4" t="s">
        <v>151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/>
      <c r="KE152" s="4">
        <v>6384</v>
      </c>
      <c r="KF152" s="4" t="s">
        <v>151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/>
      <c r="KU152" s="4">
        <v>6384</v>
      </c>
      <c r="KV152" s="4" t="s">
        <v>151</v>
      </c>
      <c r="KW152" s="4">
        <v>0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0</v>
      </c>
      <c r="LE152" s="4">
        <v>0</v>
      </c>
      <c r="LF152" s="4">
        <v>0</v>
      </c>
      <c r="LG152" s="4">
        <v>0</v>
      </c>
      <c r="LH152" s="4">
        <v>0</v>
      </c>
      <c r="LI152" s="4">
        <v>0</v>
      </c>
      <c r="LJ152" s="4"/>
      <c r="LK152" s="4">
        <v>6384</v>
      </c>
      <c r="LL152" s="4" t="s">
        <v>151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0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/>
      <c r="MA152" s="4">
        <v>6384</v>
      </c>
      <c r="MB152" s="4" t="s">
        <v>151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/>
      <c r="MQ152" s="4">
        <v>6384</v>
      </c>
      <c r="MR152" s="4" t="s">
        <v>151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  <c r="ND152" s="4">
        <v>0</v>
      </c>
      <c r="NE152" s="4">
        <v>0</v>
      </c>
      <c r="NF152" s="4"/>
      <c r="NG152" s="4">
        <v>6384</v>
      </c>
      <c r="NH152" s="4" t="s">
        <v>151</v>
      </c>
      <c r="NI152" s="4">
        <v>0</v>
      </c>
      <c r="NJ152" s="4">
        <v>0</v>
      </c>
      <c r="NK152" s="4">
        <v>0</v>
      </c>
      <c r="NL152" s="4">
        <v>0</v>
      </c>
      <c r="NM152" s="4">
        <v>0</v>
      </c>
      <c r="NN152" s="4">
        <v>0</v>
      </c>
      <c r="NO152" s="4">
        <v>0</v>
      </c>
      <c r="NP152" s="4">
        <v>0</v>
      </c>
      <c r="NQ152" s="4">
        <v>0</v>
      </c>
      <c r="NR152" s="4">
        <v>0</v>
      </c>
      <c r="NS152" s="4">
        <v>0</v>
      </c>
      <c r="NT152" s="4">
        <v>0</v>
      </c>
      <c r="NU152" s="4">
        <v>0</v>
      </c>
    </row>
    <row r="153" spans="2:385" x14ac:dyDescent="0.2">
      <c r="B153">
        <f t="shared" si="50"/>
        <v>143</v>
      </c>
      <c r="C153" s="4">
        <v>6385</v>
      </c>
      <c r="D153" s="4" t="s">
        <v>152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/>
      <c r="S153" s="4">
        <v>6385</v>
      </c>
      <c r="T153" s="4" t="s">
        <v>152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/>
      <c r="AI153" s="4">
        <v>6385</v>
      </c>
      <c r="AJ153" s="4" t="s">
        <v>152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/>
      <c r="AY153" s="4">
        <v>6385</v>
      </c>
      <c r="AZ153" s="4" t="s">
        <v>152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/>
      <c r="BO153" s="4">
        <v>6385</v>
      </c>
      <c r="BP153" s="4" t="s">
        <v>152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/>
      <c r="CE153" s="4">
        <v>6385</v>
      </c>
      <c r="CF153" s="4" t="s">
        <v>152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/>
      <c r="CU153" s="4">
        <v>6385</v>
      </c>
      <c r="CV153" s="4" t="s">
        <v>152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/>
      <c r="DK153" s="4">
        <v>6385</v>
      </c>
      <c r="DL153" s="4" t="s">
        <v>152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/>
      <c r="EA153" s="4">
        <v>6385</v>
      </c>
      <c r="EB153" s="4" t="s">
        <v>152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/>
      <c r="EQ153" s="4">
        <v>6385</v>
      </c>
      <c r="ER153" s="4" t="s">
        <v>152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/>
      <c r="FG153" s="4">
        <v>6385</v>
      </c>
      <c r="FH153" s="4" t="s">
        <v>152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/>
      <c r="FW153" s="4">
        <v>6385</v>
      </c>
      <c r="FX153" s="4" t="s">
        <v>152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/>
      <c r="GM153" s="4">
        <v>6385</v>
      </c>
      <c r="GN153" s="4" t="s">
        <v>152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/>
      <c r="HC153" s="4">
        <v>6385</v>
      </c>
      <c r="HD153" s="4" t="s">
        <v>152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/>
      <c r="HS153" s="4">
        <v>6385</v>
      </c>
      <c r="HT153" s="4" t="s">
        <v>152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/>
      <c r="II153" s="4">
        <v>6385</v>
      </c>
      <c r="IJ153" s="4" t="s">
        <v>152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/>
      <c r="IY153" s="4">
        <v>6385</v>
      </c>
      <c r="IZ153" s="4" t="s">
        <v>152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/>
      <c r="JO153" s="4">
        <v>6385</v>
      </c>
      <c r="JP153" s="4" t="s">
        <v>152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/>
      <c r="KE153" s="4">
        <v>6385</v>
      </c>
      <c r="KF153" s="4" t="s">
        <v>152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/>
      <c r="KU153" s="4">
        <v>6385</v>
      </c>
      <c r="KV153" s="4" t="s">
        <v>152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/>
      <c r="LK153" s="4">
        <v>6385</v>
      </c>
      <c r="LL153" s="4" t="s">
        <v>152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/>
      <c r="MA153" s="4">
        <v>6385</v>
      </c>
      <c r="MB153" s="4" t="s">
        <v>152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/>
      <c r="MQ153" s="4">
        <v>6385</v>
      </c>
      <c r="MR153" s="4" t="s">
        <v>152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  <c r="ND153" s="4">
        <v>0</v>
      </c>
      <c r="NE153" s="4">
        <v>0</v>
      </c>
      <c r="NF153" s="4"/>
      <c r="NG153" s="4">
        <v>6385</v>
      </c>
      <c r="NH153" s="4" t="s">
        <v>152</v>
      </c>
      <c r="NI153" s="4">
        <v>0</v>
      </c>
      <c r="NJ153" s="4">
        <v>0</v>
      </c>
      <c r="NK153" s="4">
        <v>0</v>
      </c>
      <c r="NL153" s="4">
        <v>739.13</v>
      </c>
      <c r="NM153" s="4">
        <v>0</v>
      </c>
      <c r="NN153" s="4">
        <v>0</v>
      </c>
      <c r="NO153" s="4">
        <v>0</v>
      </c>
      <c r="NP153" s="4">
        <v>0</v>
      </c>
      <c r="NQ153" s="4">
        <v>0</v>
      </c>
      <c r="NR153" s="4">
        <v>0</v>
      </c>
      <c r="NS153" s="4">
        <v>0</v>
      </c>
      <c r="NT153" s="4">
        <v>0</v>
      </c>
      <c r="NU153" s="4">
        <v>739.13</v>
      </c>
    </row>
    <row r="154" spans="2:385" x14ac:dyDescent="0.2">
      <c r="B154">
        <f t="shared" si="50"/>
        <v>144</v>
      </c>
      <c r="C154" s="4" t="s">
        <v>2</v>
      </c>
      <c r="D154" s="4" t="s">
        <v>153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/>
      <c r="S154" s="4" t="s">
        <v>2</v>
      </c>
      <c r="T154" s="4" t="s">
        <v>153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/>
      <c r="AI154" s="4" t="s">
        <v>2</v>
      </c>
      <c r="AJ154" s="4" t="s">
        <v>153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/>
      <c r="AY154" s="4" t="s">
        <v>2</v>
      </c>
      <c r="AZ154" s="4" t="s">
        <v>153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/>
      <c r="BO154" s="4" t="s">
        <v>2</v>
      </c>
      <c r="BP154" s="4" t="s">
        <v>153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/>
      <c r="CE154" s="4" t="s">
        <v>2</v>
      </c>
      <c r="CF154" s="4" t="s">
        <v>153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/>
      <c r="CU154" s="4" t="s">
        <v>2</v>
      </c>
      <c r="CV154" s="4" t="s">
        <v>153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/>
      <c r="DK154" s="4" t="s">
        <v>2</v>
      </c>
      <c r="DL154" s="4" t="s">
        <v>153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/>
      <c r="EA154" s="4" t="s">
        <v>2</v>
      </c>
      <c r="EB154" s="4" t="s">
        <v>153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/>
      <c r="EQ154" s="4" t="s">
        <v>2</v>
      </c>
      <c r="ER154" s="4" t="s">
        <v>153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/>
      <c r="FG154" s="4" t="s">
        <v>2</v>
      </c>
      <c r="FH154" s="4" t="s">
        <v>153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/>
      <c r="FW154" s="4" t="s">
        <v>2</v>
      </c>
      <c r="FX154" s="4" t="s">
        <v>153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/>
      <c r="GM154" s="4" t="s">
        <v>2</v>
      </c>
      <c r="GN154" s="4" t="s">
        <v>153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/>
      <c r="HC154" s="4" t="s">
        <v>2</v>
      </c>
      <c r="HD154" s="4" t="s">
        <v>153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/>
      <c r="HS154" s="4" t="s">
        <v>2</v>
      </c>
      <c r="HT154" s="4" t="s">
        <v>153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/>
      <c r="II154" s="4" t="s">
        <v>2</v>
      </c>
      <c r="IJ154" s="4" t="s">
        <v>153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/>
      <c r="IY154" s="4" t="s">
        <v>2</v>
      </c>
      <c r="IZ154" s="4" t="s">
        <v>153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/>
      <c r="JO154" s="4" t="s">
        <v>2</v>
      </c>
      <c r="JP154" s="4" t="s">
        <v>153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/>
      <c r="KE154" s="4" t="s">
        <v>2</v>
      </c>
      <c r="KF154" s="4" t="s">
        <v>153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/>
      <c r="KU154" s="4" t="s">
        <v>2</v>
      </c>
      <c r="KV154" s="4" t="s">
        <v>153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/>
      <c r="LK154" s="4" t="s">
        <v>2</v>
      </c>
      <c r="LL154" s="4" t="s">
        <v>153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/>
      <c r="MA154" s="4" t="s">
        <v>2</v>
      </c>
      <c r="MB154" s="4" t="s">
        <v>153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/>
      <c r="MQ154" s="4" t="s">
        <v>2</v>
      </c>
      <c r="MR154" s="4" t="s">
        <v>153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  <c r="ND154" s="4">
        <v>0</v>
      </c>
      <c r="NE154" s="4">
        <v>0</v>
      </c>
      <c r="NF154" s="4"/>
      <c r="NG154" s="4" t="s">
        <v>2</v>
      </c>
      <c r="NH154" s="4" t="s">
        <v>153</v>
      </c>
      <c r="NI154" s="4">
        <v>0</v>
      </c>
      <c r="NJ154" s="4">
        <v>0</v>
      </c>
      <c r="NK154" s="4">
        <v>0</v>
      </c>
      <c r="NL154" s="4">
        <v>739.13</v>
      </c>
      <c r="NM154" s="4">
        <v>0</v>
      </c>
      <c r="NN154" s="4">
        <v>0</v>
      </c>
      <c r="NO154" s="4">
        <v>0</v>
      </c>
      <c r="NP154" s="4">
        <v>0</v>
      </c>
      <c r="NQ154" s="4">
        <v>0</v>
      </c>
      <c r="NR154" s="4">
        <v>0</v>
      </c>
      <c r="NS154" s="4">
        <v>0</v>
      </c>
      <c r="NT154" s="4">
        <v>0</v>
      </c>
      <c r="NU154" s="4">
        <v>739.13</v>
      </c>
    </row>
    <row r="155" spans="2:385" x14ac:dyDescent="0.2">
      <c r="B155">
        <f t="shared" si="50"/>
        <v>145</v>
      </c>
      <c r="C155" s="4" t="s">
        <v>2</v>
      </c>
      <c r="D155" s="4" t="s">
        <v>154</v>
      </c>
      <c r="E155" s="4" t="s">
        <v>2</v>
      </c>
      <c r="F155" s="4" t="s">
        <v>2</v>
      </c>
      <c r="G155" s="4" t="s">
        <v>2</v>
      </c>
      <c r="H155" s="4" t="s">
        <v>2</v>
      </c>
      <c r="I155" s="4" t="s">
        <v>2</v>
      </c>
      <c r="J155" s="4" t="s">
        <v>2</v>
      </c>
      <c r="K155" s="4" t="s">
        <v>2</v>
      </c>
      <c r="L155" s="4" t="s">
        <v>2</v>
      </c>
      <c r="M155" s="4" t="s">
        <v>2</v>
      </c>
      <c r="N155" s="4" t="s">
        <v>2</v>
      </c>
      <c r="O155" s="4" t="s">
        <v>2</v>
      </c>
      <c r="P155" s="4" t="s">
        <v>2</v>
      </c>
      <c r="Q155" s="4" t="s">
        <v>2</v>
      </c>
      <c r="R155" s="4"/>
      <c r="S155" s="4" t="s">
        <v>2</v>
      </c>
      <c r="T155" s="4" t="s">
        <v>154</v>
      </c>
      <c r="U155" s="4" t="s">
        <v>2</v>
      </c>
      <c r="V155" s="4" t="s">
        <v>2</v>
      </c>
      <c r="W155" s="4" t="s">
        <v>2</v>
      </c>
      <c r="X155" s="4" t="s">
        <v>2</v>
      </c>
      <c r="Y155" s="4" t="s">
        <v>2</v>
      </c>
      <c r="Z155" s="4" t="s">
        <v>2</v>
      </c>
      <c r="AA155" s="4" t="s">
        <v>2</v>
      </c>
      <c r="AB155" s="4" t="s">
        <v>2</v>
      </c>
      <c r="AC155" s="4" t="s">
        <v>2</v>
      </c>
      <c r="AD155" s="4" t="s">
        <v>2</v>
      </c>
      <c r="AE155" s="4" t="s">
        <v>2</v>
      </c>
      <c r="AF155" s="4" t="s">
        <v>2</v>
      </c>
      <c r="AG155" s="4" t="s">
        <v>2</v>
      </c>
      <c r="AH155" s="4"/>
      <c r="AI155" s="4" t="s">
        <v>2</v>
      </c>
      <c r="AJ155" s="4" t="s">
        <v>154</v>
      </c>
      <c r="AK155" s="4" t="s">
        <v>2</v>
      </c>
      <c r="AL155" s="4" t="s">
        <v>2</v>
      </c>
      <c r="AM155" s="4" t="s">
        <v>2</v>
      </c>
      <c r="AN155" s="4" t="s">
        <v>2</v>
      </c>
      <c r="AO155" s="4" t="s">
        <v>2</v>
      </c>
      <c r="AP155" s="4" t="s">
        <v>2</v>
      </c>
      <c r="AQ155" s="4" t="s">
        <v>2</v>
      </c>
      <c r="AR155" s="4" t="s">
        <v>2</v>
      </c>
      <c r="AS155" s="4" t="s">
        <v>2</v>
      </c>
      <c r="AT155" s="4" t="s">
        <v>2</v>
      </c>
      <c r="AU155" s="4" t="s">
        <v>2</v>
      </c>
      <c r="AV155" s="4" t="s">
        <v>2</v>
      </c>
      <c r="AW155" s="4" t="s">
        <v>2</v>
      </c>
      <c r="AX155" s="4"/>
      <c r="AY155" s="4" t="s">
        <v>2</v>
      </c>
      <c r="AZ155" s="4" t="s">
        <v>154</v>
      </c>
      <c r="BA155" s="4" t="s">
        <v>2</v>
      </c>
      <c r="BB155" s="4" t="s">
        <v>2</v>
      </c>
      <c r="BC155" s="4" t="s">
        <v>2</v>
      </c>
      <c r="BD155" s="4" t="s">
        <v>2</v>
      </c>
      <c r="BE155" s="4" t="s">
        <v>2</v>
      </c>
      <c r="BF155" s="4" t="s">
        <v>2</v>
      </c>
      <c r="BG155" s="4" t="s">
        <v>2</v>
      </c>
      <c r="BH155" s="4" t="s">
        <v>2</v>
      </c>
      <c r="BI155" s="4" t="s">
        <v>2</v>
      </c>
      <c r="BJ155" s="4" t="s">
        <v>2</v>
      </c>
      <c r="BK155" s="4" t="s">
        <v>2</v>
      </c>
      <c r="BL155" s="4" t="s">
        <v>2</v>
      </c>
      <c r="BM155" s="4" t="s">
        <v>2</v>
      </c>
      <c r="BN155" s="4"/>
      <c r="BO155" s="4" t="s">
        <v>2</v>
      </c>
      <c r="BP155" s="4" t="s">
        <v>154</v>
      </c>
      <c r="BQ155" s="4" t="s">
        <v>2</v>
      </c>
      <c r="BR155" s="4" t="s">
        <v>2</v>
      </c>
      <c r="BS155" s="4" t="s">
        <v>2</v>
      </c>
      <c r="BT155" s="4" t="s">
        <v>2</v>
      </c>
      <c r="BU155" s="4" t="s">
        <v>2</v>
      </c>
      <c r="BV155" s="4" t="s">
        <v>2</v>
      </c>
      <c r="BW155" s="4" t="s">
        <v>2</v>
      </c>
      <c r="BX155" s="4" t="s">
        <v>2</v>
      </c>
      <c r="BY155" s="4" t="s">
        <v>2</v>
      </c>
      <c r="BZ155" s="4" t="s">
        <v>2</v>
      </c>
      <c r="CA155" s="4" t="s">
        <v>2</v>
      </c>
      <c r="CB155" s="4" t="s">
        <v>2</v>
      </c>
      <c r="CC155" s="4" t="s">
        <v>2</v>
      </c>
      <c r="CD155" s="4"/>
      <c r="CE155" s="4" t="s">
        <v>2</v>
      </c>
      <c r="CF155" s="4" t="s">
        <v>154</v>
      </c>
      <c r="CG155" s="4" t="s">
        <v>2</v>
      </c>
      <c r="CH155" s="4" t="s">
        <v>2</v>
      </c>
      <c r="CI155" s="4" t="s">
        <v>2</v>
      </c>
      <c r="CJ155" s="4" t="s">
        <v>2</v>
      </c>
      <c r="CK155" s="4" t="s">
        <v>2</v>
      </c>
      <c r="CL155" s="4" t="s">
        <v>2</v>
      </c>
      <c r="CM155" s="4" t="s">
        <v>2</v>
      </c>
      <c r="CN155" s="4" t="s">
        <v>2</v>
      </c>
      <c r="CO155" s="4" t="s">
        <v>2</v>
      </c>
      <c r="CP155" s="4" t="s">
        <v>2</v>
      </c>
      <c r="CQ155" s="4" t="s">
        <v>2</v>
      </c>
      <c r="CR155" s="4" t="s">
        <v>2</v>
      </c>
      <c r="CS155" s="4" t="s">
        <v>2</v>
      </c>
      <c r="CT155" s="4"/>
      <c r="CU155" s="4" t="s">
        <v>2</v>
      </c>
      <c r="CV155" s="4" t="s">
        <v>154</v>
      </c>
      <c r="CW155" s="4" t="s">
        <v>2</v>
      </c>
      <c r="CX155" s="4" t="s">
        <v>2</v>
      </c>
      <c r="CY155" s="4" t="s">
        <v>2</v>
      </c>
      <c r="CZ155" s="4" t="s">
        <v>2</v>
      </c>
      <c r="DA155" s="4" t="s">
        <v>2</v>
      </c>
      <c r="DB155" s="4" t="s">
        <v>2</v>
      </c>
      <c r="DC155" s="4" t="s">
        <v>2</v>
      </c>
      <c r="DD155" s="4" t="s">
        <v>2</v>
      </c>
      <c r="DE155" s="4" t="s">
        <v>2</v>
      </c>
      <c r="DF155" s="4" t="s">
        <v>2</v>
      </c>
      <c r="DG155" s="4" t="s">
        <v>2</v>
      </c>
      <c r="DH155" s="4" t="s">
        <v>2</v>
      </c>
      <c r="DI155" s="4" t="s">
        <v>2</v>
      </c>
      <c r="DJ155" s="4"/>
      <c r="DK155" s="4" t="s">
        <v>2</v>
      </c>
      <c r="DL155" s="4" t="s">
        <v>154</v>
      </c>
      <c r="DM155" s="4" t="s">
        <v>2</v>
      </c>
      <c r="DN155" s="4" t="s">
        <v>2</v>
      </c>
      <c r="DO155" s="4" t="s">
        <v>2</v>
      </c>
      <c r="DP155" s="4" t="s">
        <v>2</v>
      </c>
      <c r="DQ155" s="4" t="s">
        <v>2</v>
      </c>
      <c r="DR155" s="4" t="s">
        <v>2</v>
      </c>
      <c r="DS155" s="4" t="s">
        <v>2</v>
      </c>
      <c r="DT155" s="4" t="s">
        <v>2</v>
      </c>
      <c r="DU155" s="4" t="s">
        <v>2</v>
      </c>
      <c r="DV155" s="4" t="s">
        <v>2</v>
      </c>
      <c r="DW155" s="4" t="s">
        <v>2</v>
      </c>
      <c r="DX155" s="4" t="s">
        <v>2</v>
      </c>
      <c r="DY155" s="4" t="s">
        <v>2</v>
      </c>
      <c r="DZ155" s="4"/>
      <c r="EA155" s="4" t="s">
        <v>2</v>
      </c>
      <c r="EB155" s="4" t="s">
        <v>154</v>
      </c>
      <c r="EC155" s="4" t="s">
        <v>2</v>
      </c>
      <c r="ED155" s="4" t="s">
        <v>2</v>
      </c>
      <c r="EE155" s="4" t="s">
        <v>2</v>
      </c>
      <c r="EF155" s="4" t="s">
        <v>2</v>
      </c>
      <c r="EG155" s="4" t="s">
        <v>2</v>
      </c>
      <c r="EH155" s="4" t="s">
        <v>2</v>
      </c>
      <c r="EI155" s="4" t="s">
        <v>2</v>
      </c>
      <c r="EJ155" s="4" t="s">
        <v>2</v>
      </c>
      <c r="EK155" s="4" t="s">
        <v>2</v>
      </c>
      <c r="EL155" s="4" t="s">
        <v>2</v>
      </c>
      <c r="EM155" s="4" t="s">
        <v>2</v>
      </c>
      <c r="EN155" s="4" t="s">
        <v>2</v>
      </c>
      <c r="EO155" s="4" t="s">
        <v>2</v>
      </c>
      <c r="EP155" s="4"/>
      <c r="EQ155" s="4" t="s">
        <v>2</v>
      </c>
      <c r="ER155" s="4" t="s">
        <v>154</v>
      </c>
      <c r="ES155" s="4" t="s">
        <v>2</v>
      </c>
      <c r="ET155" s="4" t="s">
        <v>2</v>
      </c>
      <c r="EU155" s="4" t="s">
        <v>2</v>
      </c>
      <c r="EV155" s="4" t="s">
        <v>2</v>
      </c>
      <c r="EW155" s="4" t="s">
        <v>2</v>
      </c>
      <c r="EX155" s="4" t="s">
        <v>2</v>
      </c>
      <c r="EY155" s="4" t="s">
        <v>2</v>
      </c>
      <c r="EZ155" s="4" t="s">
        <v>2</v>
      </c>
      <c r="FA155" s="4" t="s">
        <v>2</v>
      </c>
      <c r="FB155" s="4" t="s">
        <v>2</v>
      </c>
      <c r="FC155" s="4" t="s">
        <v>2</v>
      </c>
      <c r="FD155" s="4" t="s">
        <v>2</v>
      </c>
      <c r="FE155" s="4" t="s">
        <v>2</v>
      </c>
      <c r="FF155" s="4"/>
      <c r="FG155" s="4" t="s">
        <v>2</v>
      </c>
      <c r="FH155" s="4" t="s">
        <v>154</v>
      </c>
      <c r="FI155" s="4" t="s">
        <v>2</v>
      </c>
      <c r="FJ155" s="4" t="s">
        <v>2</v>
      </c>
      <c r="FK155" s="4" t="s">
        <v>2</v>
      </c>
      <c r="FL155" s="4" t="s">
        <v>2</v>
      </c>
      <c r="FM155" s="4" t="s">
        <v>2</v>
      </c>
      <c r="FN155" s="4" t="s">
        <v>2</v>
      </c>
      <c r="FO155" s="4" t="s">
        <v>2</v>
      </c>
      <c r="FP155" s="4" t="s">
        <v>2</v>
      </c>
      <c r="FQ155" s="4" t="s">
        <v>2</v>
      </c>
      <c r="FR155" s="4" t="s">
        <v>2</v>
      </c>
      <c r="FS155" s="4" t="s">
        <v>2</v>
      </c>
      <c r="FT155" s="4" t="s">
        <v>2</v>
      </c>
      <c r="FU155" s="4" t="s">
        <v>2</v>
      </c>
      <c r="FV155" s="4"/>
      <c r="FW155" s="4" t="s">
        <v>2</v>
      </c>
      <c r="FX155" s="4" t="s">
        <v>154</v>
      </c>
      <c r="FY155" s="4" t="s">
        <v>2</v>
      </c>
      <c r="FZ155" s="4" t="s">
        <v>2</v>
      </c>
      <c r="GA155" s="4" t="s">
        <v>2</v>
      </c>
      <c r="GB155" s="4" t="s">
        <v>2</v>
      </c>
      <c r="GC155" s="4" t="s">
        <v>2</v>
      </c>
      <c r="GD155" s="4" t="s">
        <v>2</v>
      </c>
      <c r="GE155" s="4" t="s">
        <v>2</v>
      </c>
      <c r="GF155" s="4" t="s">
        <v>2</v>
      </c>
      <c r="GG155" s="4" t="s">
        <v>2</v>
      </c>
      <c r="GH155" s="4" t="s">
        <v>2</v>
      </c>
      <c r="GI155" s="4" t="s">
        <v>2</v>
      </c>
      <c r="GJ155" s="4" t="s">
        <v>2</v>
      </c>
      <c r="GK155" s="4" t="s">
        <v>2</v>
      </c>
      <c r="GL155" s="4"/>
      <c r="GM155" s="4" t="s">
        <v>2</v>
      </c>
      <c r="GN155" s="4" t="s">
        <v>154</v>
      </c>
      <c r="GO155" s="4" t="s">
        <v>2</v>
      </c>
      <c r="GP155" s="4" t="s">
        <v>2</v>
      </c>
      <c r="GQ155" s="4" t="s">
        <v>2</v>
      </c>
      <c r="GR155" s="4" t="s">
        <v>2</v>
      </c>
      <c r="GS155" s="4" t="s">
        <v>2</v>
      </c>
      <c r="GT155" s="4" t="s">
        <v>2</v>
      </c>
      <c r="GU155" s="4" t="s">
        <v>2</v>
      </c>
      <c r="GV155" s="4" t="s">
        <v>2</v>
      </c>
      <c r="GW155" s="4" t="s">
        <v>2</v>
      </c>
      <c r="GX155" s="4" t="s">
        <v>2</v>
      </c>
      <c r="GY155" s="4" t="s">
        <v>2</v>
      </c>
      <c r="GZ155" s="4" t="s">
        <v>2</v>
      </c>
      <c r="HA155" s="4" t="s">
        <v>2</v>
      </c>
      <c r="HB155" s="4"/>
      <c r="HC155" s="4" t="s">
        <v>2</v>
      </c>
      <c r="HD155" s="4" t="s">
        <v>154</v>
      </c>
      <c r="HE155" s="4" t="s">
        <v>2</v>
      </c>
      <c r="HF155" s="4" t="s">
        <v>2</v>
      </c>
      <c r="HG155" s="4" t="s">
        <v>2</v>
      </c>
      <c r="HH155" s="4" t="s">
        <v>2</v>
      </c>
      <c r="HI155" s="4" t="s">
        <v>2</v>
      </c>
      <c r="HJ155" s="4" t="s">
        <v>2</v>
      </c>
      <c r="HK155" s="4" t="s">
        <v>2</v>
      </c>
      <c r="HL155" s="4" t="s">
        <v>2</v>
      </c>
      <c r="HM155" s="4" t="s">
        <v>2</v>
      </c>
      <c r="HN155" s="4" t="s">
        <v>2</v>
      </c>
      <c r="HO155" s="4" t="s">
        <v>2</v>
      </c>
      <c r="HP155" s="4" t="s">
        <v>2</v>
      </c>
      <c r="HQ155" s="4" t="s">
        <v>2</v>
      </c>
      <c r="HR155" s="4"/>
      <c r="HS155" s="4" t="s">
        <v>2</v>
      </c>
      <c r="HT155" s="4" t="s">
        <v>154</v>
      </c>
      <c r="HU155" s="4" t="s">
        <v>2</v>
      </c>
      <c r="HV155" s="4" t="s">
        <v>2</v>
      </c>
      <c r="HW155" s="4" t="s">
        <v>2</v>
      </c>
      <c r="HX155" s="4" t="s">
        <v>2</v>
      </c>
      <c r="HY155" s="4" t="s">
        <v>2</v>
      </c>
      <c r="HZ155" s="4" t="s">
        <v>2</v>
      </c>
      <c r="IA155" s="4" t="s">
        <v>2</v>
      </c>
      <c r="IB155" s="4" t="s">
        <v>2</v>
      </c>
      <c r="IC155" s="4" t="s">
        <v>2</v>
      </c>
      <c r="ID155" s="4" t="s">
        <v>2</v>
      </c>
      <c r="IE155" s="4" t="s">
        <v>2</v>
      </c>
      <c r="IF155" s="4" t="s">
        <v>2</v>
      </c>
      <c r="IG155" s="4" t="s">
        <v>2</v>
      </c>
      <c r="IH155" s="4"/>
      <c r="II155" s="4" t="s">
        <v>2</v>
      </c>
      <c r="IJ155" s="4" t="s">
        <v>154</v>
      </c>
      <c r="IK155" s="4" t="s">
        <v>2</v>
      </c>
      <c r="IL155" s="4" t="s">
        <v>2</v>
      </c>
      <c r="IM155" s="4" t="s">
        <v>2</v>
      </c>
      <c r="IN155" s="4" t="s">
        <v>2</v>
      </c>
      <c r="IO155" s="4" t="s">
        <v>2</v>
      </c>
      <c r="IP155" s="4" t="s">
        <v>2</v>
      </c>
      <c r="IQ155" s="4" t="s">
        <v>2</v>
      </c>
      <c r="IR155" s="4" t="s">
        <v>2</v>
      </c>
      <c r="IS155" s="4" t="s">
        <v>2</v>
      </c>
      <c r="IT155" s="4" t="s">
        <v>2</v>
      </c>
      <c r="IU155" s="4" t="s">
        <v>2</v>
      </c>
      <c r="IV155" s="4" t="s">
        <v>2</v>
      </c>
      <c r="IW155" s="4" t="s">
        <v>2</v>
      </c>
      <c r="IX155" s="4"/>
      <c r="IY155" s="4" t="s">
        <v>2</v>
      </c>
      <c r="IZ155" s="4" t="s">
        <v>154</v>
      </c>
      <c r="JA155" s="4" t="s">
        <v>2</v>
      </c>
      <c r="JB155" s="4" t="s">
        <v>2</v>
      </c>
      <c r="JC155" s="4" t="s">
        <v>2</v>
      </c>
      <c r="JD155" s="4" t="s">
        <v>2</v>
      </c>
      <c r="JE155" s="4" t="s">
        <v>2</v>
      </c>
      <c r="JF155" s="4" t="s">
        <v>2</v>
      </c>
      <c r="JG155" s="4" t="s">
        <v>2</v>
      </c>
      <c r="JH155" s="4" t="s">
        <v>2</v>
      </c>
      <c r="JI155" s="4" t="s">
        <v>2</v>
      </c>
      <c r="JJ155" s="4" t="s">
        <v>2</v>
      </c>
      <c r="JK155" s="4" t="s">
        <v>2</v>
      </c>
      <c r="JL155" s="4" t="s">
        <v>2</v>
      </c>
      <c r="JM155" s="4" t="s">
        <v>2</v>
      </c>
      <c r="JN155" s="4"/>
      <c r="JO155" s="4" t="s">
        <v>2</v>
      </c>
      <c r="JP155" s="4" t="s">
        <v>154</v>
      </c>
      <c r="JQ155" s="4" t="s">
        <v>2</v>
      </c>
      <c r="JR155" s="4" t="s">
        <v>2</v>
      </c>
      <c r="JS155" s="4" t="s">
        <v>2</v>
      </c>
      <c r="JT155" s="4" t="s">
        <v>2</v>
      </c>
      <c r="JU155" s="4" t="s">
        <v>2</v>
      </c>
      <c r="JV155" s="4" t="s">
        <v>2</v>
      </c>
      <c r="JW155" s="4" t="s">
        <v>2</v>
      </c>
      <c r="JX155" s="4" t="s">
        <v>2</v>
      </c>
      <c r="JY155" s="4" t="s">
        <v>2</v>
      </c>
      <c r="JZ155" s="4" t="s">
        <v>2</v>
      </c>
      <c r="KA155" s="4" t="s">
        <v>2</v>
      </c>
      <c r="KB155" s="4" t="s">
        <v>2</v>
      </c>
      <c r="KC155" s="4" t="s">
        <v>2</v>
      </c>
      <c r="KD155" s="4"/>
      <c r="KE155" s="4" t="s">
        <v>2</v>
      </c>
      <c r="KF155" s="4" t="s">
        <v>154</v>
      </c>
      <c r="KG155" s="4" t="s">
        <v>2</v>
      </c>
      <c r="KH155" s="4" t="s">
        <v>2</v>
      </c>
      <c r="KI155" s="4" t="s">
        <v>2</v>
      </c>
      <c r="KJ155" s="4" t="s">
        <v>2</v>
      </c>
      <c r="KK155" s="4" t="s">
        <v>2</v>
      </c>
      <c r="KL155" s="4" t="s">
        <v>2</v>
      </c>
      <c r="KM155" s="4" t="s">
        <v>2</v>
      </c>
      <c r="KN155" s="4" t="s">
        <v>2</v>
      </c>
      <c r="KO155" s="4" t="s">
        <v>2</v>
      </c>
      <c r="KP155" s="4" t="s">
        <v>2</v>
      </c>
      <c r="KQ155" s="4" t="s">
        <v>2</v>
      </c>
      <c r="KR155" s="4" t="s">
        <v>2</v>
      </c>
      <c r="KS155" s="4" t="s">
        <v>2</v>
      </c>
      <c r="KT155" s="4"/>
      <c r="KU155" s="4" t="s">
        <v>2</v>
      </c>
      <c r="KV155" s="4" t="s">
        <v>154</v>
      </c>
      <c r="KW155" s="4" t="s">
        <v>2</v>
      </c>
      <c r="KX155" s="4" t="s">
        <v>2</v>
      </c>
      <c r="KY155" s="4" t="s">
        <v>2</v>
      </c>
      <c r="KZ155" s="4" t="s">
        <v>2</v>
      </c>
      <c r="LA155" s="4" t="s">
        <v>2</v>
      </c>
      <c r="LB155" s="4" t="s">
        <v>2</v>
      </c>
      <c r="LC155" s="4" t="s">
        <v>2</v>
      </c>
      <c r="LD155" s="4" t="s">
        <v>2</v>
      </c>
      <c r="LE155" s="4" t="s">
        <v>2</v>
      </c>
      <c r="LF155" s="4" t="s">
        <v>2</v>
      </c>
      <c r="LG155" s="4" t="s">
        <v>2</v>
      </c>
      <c r="LH155" s="4" t="s">
        <v>2</v>
      </c>
      <c r="LI155" s="4" t="s">
        <v>2</v>
      </c>
      <c r="LJ155" s="4"/>
      <c r="LK155" s="4" t="s">
        <v>2</v>
      </c>
      <c r="LL155" s="4" t="s">
        <v>154</v>
      </c>
      <c r="LM155" s="4" t="s">
        <v>2</v>
      </c>
      <c r="LN155" s="4" t="s">
        <v>2</v>
      </c>
      <c r="LO155" s="4" t="s">
        <v>2</v>
      </c>
      <c r="LP155" s="4" t="s">
        <v>2</v>
      </c>
      <c r="LQ155" s="4" t="s">
        <v>2</v>
      </c>
      <c r="LR155" s="4" t="s">
        <v>2</v>
      </c>
      <c r="LS155" s="4" t="s">
        <v>2</v>
      </c>
      <c r="LT155" s="4" t="s">
        <v>2</v>
      </c>
      <c r="LU155" s="4" t="s">
        <v>2</v>
      </c>
      <c r="LV155" s="4" t="s">
        <v>2</v>
      </c>
      <c r="LW155" s="4" t="s">
        <v>2</v>
      </c>
      <c r="LX155" s="4" t="s">
        <v>2</v>
      </c>
      <c r="LY155" s="4" t="s">
        <v>2</v>
      </c>
      <c r="LZ155" s="4"/>
      <c r="MA155" s="4" t="s">
        <v>2</v>
      </c>
      <c r="MB155" s="4" t="s">
        <v>154</v>
      </c>
      <c r="MC155" s="4" t="s">
        <v>2</v>
      </c>
      <c r="MD155" s="4" t="s">
        <v>2</v>
      </c>
      <c r="ME155" s="4" t="s">
        <v>2</v>
      </c>
      <c r="MF155" s="4" t="s">
        <v>2</v>
      </c>
      <c r="MG155" s="4" t="s">
        <v>2</v>
      </c>
      <c r="MH155" s="4" t="s">
        <v>2</v>
      </c>
      <c r="MI155" s="4" t="s">
        <v>2</v>
      </c>
      <c r="MJ155" s="4" t="s">
        <v>2</v>
      </c>
      <c r="MK155" s="4" t="s">
        <v>2</v>
      </c>
      <c r="ML155" s="4" t="s">
        <v>2</v>
      </c>
      <c r="MM155" s="4" t="s">
        <v>2</v>
      </c>
      <c r="MN155" s="4" t="s">
        <v>2</v>
      </c>
      <c r="MO155" s="4" t="s">
        <v>2</v>
      </c>
      <c r="MP155" s="4"/>
      <c r="MQ155" s="4" t="s">
        <v>2</v>
      </c>
      <c r="MR155" s="4" t="s">
        <v>154</v>
      </c>
      <c r="MS155" s="4" t="s">
        <v>2</v>
      </c>
      <c r="MT155" s="4" t="s">
        <v>2</v>
      </c>
      <c r="MU155" s="4" t="s">
        <v>2</v>
      </c>
      <c r="MV155" s="4" t="s">
        <v>2</v>
      </c>
      <c r="MW155" s="4" t="s">
        <v>2</v>
      </c>
      <c r="MX155" s="4" t="s">
        <v>2</v>
      </c>
      <c r="MY155" s="4" t="s">
        <v>2</v>
      </c>
      <c r="MZ155" s="4" t="s">
        <v>2</v>
      </c>
      <c r="NA155" s="4" t="s">
        <v>2</v>
      </c>
      <c r="NB155" s="4" t="s">
        <v>2</v>
      </c>
      <c r="NC155" s="4" t="s">
        <v>2</v>
      </c>
      <c r="ND155" s="4" t="s">
        <v>2</v>
      </c>
      <c r="NE155" s="4" t="s">
        <v>2</v>
      </c>
      <c r="NF155" s="4"/>
      <c r="NG155" s="4" t="s">
        <v>2</v>
      </c>
      <c r="NH155" s="4" t="s">
        <v>154</v>
      </c>
      <c r="NI155" s="4" t="s">
        <v>2</v>
      </c>
      <c r="NJ155" s="4" t="s">
        <v>2</v>
      </c>
      <c r="NK155" s="4" t="s">
        <v>2</v>
      </c>
      <c r="NL155" s="4" t="s">
        <v>2</v>
      </c>
      <c r="NM155" s="4" t="s">
        <v>2</v>
      </c>
      <c r="NN155" s="4" t="s">
        <v>2</v>
      </c>
      <c r="NO155" s="4" t="s">
        <v>2</v>
      </c>
      <c r="NP155" s="4" t="s">
        <v>2</v>
      </c>
      <c r="NQ155" s="4" t="s">
        <v>2</v>
      </c>
      <c r="NR155" s="4" t="s">
        <v>2</v>
      </c>
      <c r="NS155" s="4" t="s">
        <v>2</v>
      </c>
      <c r="NT155" s="4" t="s">
        <v>2</v>
      </c>
      <c r="NU155" s="4" t="s">
        <v>2</v>
      </c>
    </row>
    <row r="156" spans="2:385" x14ac:dyDescent="0.2">
      <c r="B156">
        <f t="shared" si="50"/>
        <v>146</v>
      </c>
      <c r="C156" s="4">
        <v>6391</v>
      </c>
      <c r="D156" s="4" t="s">
        <v>155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/>
      <c r="S156" s="4">
        <v>6391</v>
      </c>
      <c r="T156" s="4" t="s">
        <v>155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/>
      <c r="AI156" s="4">
        <v>6391</v>
      </c>
      <c r="AJ156" s="4" t="s">
        <v>155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/>
      <c r="AY156" s="4">
        <v>6391</v>
      </c>
      <c r="AZ156" s="4" t="s">
        <v>155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/>
      <c r="BO156" s="4">
        <v>6391</v>
      </c>
      <c r="BP156" s="4" t="s">
        <v>155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/>
      <c r="CE156" s="4">
        <v>6391</v>
      </c>
      <c r="CF156" s="4" t="s">
        <v>155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/>
      <c r="CU156" s="4">
        <v>6391</v>
      </c>
      <c r="CV156" s="4" t="s">
        <v>155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/>
      <c r="DK156" s="4">
        <v>6391</v>
      </c>
      <c r="DL156" s="4" t="s">
        <v>155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/>
      <c r="EA156" s="4">
        <v>6391</v>
      </c>
      <c r="EB156" s="4" t="s">
        <v>155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/>
      <c r="EQ156" s="4">
        <v>6391</v>
      </c>
      <c r="ER156" s="4" t="s">
        <v>155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/>
      <c r="FG156" s="4">
        <v>6391</v>
      </c>
      <c r="FH156" s="4" t="s">
        <v>155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/>
      <c r="FW156" s="4">
        <v>6391</v>
      </c>
      <c r="FX156" s="4" t="s">
        <v>155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/>
      <c r="GM156" s="4">
        <v>6391</v>
      </c>
      <c r="GN156" s="4" t="s">
        <v>155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/>
      <c r="HC156" s="4">
        <v>6391</v>
      </c>
      <c r="HD156" s="4" t="s">
        <v>155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/>
      <c r="HS156" s="4">
        <v>6391</v>
      </c>
      <c r="HT156" s="4" t="s">
        <v>155</v>
      </c>
      <c r="HU156" s="4">
        <v>0</v>
      </c>
      <c r="HV156" s="4">
        <v>0</v>
      </c>
      <c r="HW156" s="4">
        <v>0</v>
      </c>
      <c r="HX156" s="4">
        <v>0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0</v>
      </c>
      <c r="IH156" s="4"/>
      <c r="II156" s="4">
        <v>6391</v>
      </c>
      <c r="IJ156" s="4" t="s">
        <v>155</v>
      </c>
      <c r="IK156" s="4">
        <v>0</v>
      </c>
      <c r="IL156" s="4">
        <v>0</v>
      </c>
      <c r="IM156" s="4">
        <v>0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/>
      <c r="IY156" s="4">
        <v>6391</v>
      </c>
      <c r="IZ156" s="4" t="s">
        <v>155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/>
      <c r="JO156" s="4">
        <v>6391</v>
      </c>
      <c r="JP156" s="4" t="s">
        <v>155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/>
      <c r="KE156" s="4">
        <v>6391</v>
      </c>
      <c r="KF156" s="4" t="s">
        <v>155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/>
      <c r="KU156" s="4">
        <v>6391</v>
      </c>
      <c r="KV156" s="4" t="s">
        <v>155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/>
      <c r="LK156" s="4">
        <v>6391</v>
      </c>
      <c r="LL156" s="4" t="s">
        <v>155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0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/>
      <c r="MA156" s="4">
        <v>6391</v>
      </c>
      <c r="MB156" s="4" t="s">
        <v>155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/>
      <c r="MQ156" s="4">
        <v>6391</v>
      </c>
      <c r="MR156" s="4" t="s">
        <v>155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  <c r="ND156" s="4">
        <v>0</v>
      </c>
      <c r="NE156" s="4">
        <v>0</v>
      </c>
      <c r="NF156" s="4"/>
      <c r="NG156" s="4">
        <v>6391</v>
      </c>
      <c r="NH156" s="4" t="s">
        <v>155</v>
      </c>
      <c r="NI156" s="4">
        <v>0</v>
      </c>
      <c r="NJ156" s="4">
        <v>0</v>
      </c>
      <c r="NK156" s="4">
        <v>0</v>
      </c>
      <c r="NL156" s="4">
        <v>0</v>
      </c>
      <c r="NM156" s="4">
        <v>0</v>
      </c>
      <c r="NN156" s="4">
        <v>0</v>
      </c>
      <c r="NO156" s="4">
        <v>0</v>
      </c>
      <c r="NP156" s="4">
        <v>0</v>
      </c>
      <c r="NQ156" s="4">
        <v>0</v>
      </c>
      <c r="NR156" s="4">
        <v>0</v>
      </c>
      <c r="NS156" s="4">
        <v>0</v>
      </c>
      <c r="NT156" s="4">
        <v>0</v>
      </c>
      <c r="NU156" s="4">
        <v>0</v>
      </c>
    </row>
    <row r="157" spans="2:385" x14ac:dyDescent="0.2">
      <c r="B157">
        <f t="shared" si="50"/>
        <v>147</v>
      </c>
      <c r="C157" s="4">
        <v>6392</v>
      </c>
      <c r="D157" s="4" t="s">
        <v>156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/>
      <c r="S157" s="4">
        <v>6392</v>
      </c>
      <c r="T157" s="4" t="s">
        <v>156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/>
      <c r="AI157" s="4">
        <v>6392</v>
      </c>
      <c r="AJ157" s="4" t="s">
        <v>156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/>
      <c r="AY157" s="4">
        <v>6392</v>
      </c>
      <c r="AZ157" s="4" t="s">
        <v>156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/>
      <c r="BO157" s="4">
        <v>6392</v>
      </c>
      <c r="BP157" s="4" t="s">
        <v>156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/>
      <c r="CE157" s="4">
        <v>6392</v>
      </c>
      <c r="CF157" s="4" t="s">
        <v>156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/>
      <c r="CU157" s="4">
        <v>6392</v>
      </c>
      <c r="CV157" s="4" t="s">
        <v>156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/>
      <c r="DK157" s="4">
        <v>6392</v>
      </c>
      <c r="DL157" s="4" t="s">
        <v>156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/>
      <c r="EA157" s="4">
        <v>6392</v>
      </c>
      <c r="EB157" s="4" t="s">
        <v>156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/>
      <c r="EQ157" s="4">
        <v>6392</v>
      </c>
      <c r="ER157" s="4" t="s">
        <v>156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/>
      <c r="FG157" s="4">
        <v>6392</v>
      </c>
      <c r="FH157" s="4" t="s">
        <v>156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/>
      <c r="FW157" s="4">
        <v>6392</v>
      </c>
      <c r="FX157" s="4" t="s">
        <v>156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/>
      <c r="GM157" s="4">
        <v>6392</v>
      </c>
      <c r="GN157" s="4" t="s">
        <v>156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/>
      <c r="HC157" s="4">
        <v>6392</v>
      </c>
      <c r="HD157" s="4" t="s">
        <v>156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0</v>
      </c>
      <c r="HL157" s="4">
        <v>0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/>
      <c r="HS157" s="4">
        <v>6392</v>
      </c>
      <c r="HT157" s="4" t="s">
        <v>156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/>
      <c r="II157" s="4">
        <v>6392</v>
      </c>
      <c r="IJ157" s="4" t="s">
        <v>156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/>
      <c r="IY157" s="4">
        <v>6392</v>
      </c>
      <c r="IZ157" s="4" t="s">
        <v>156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/>
      <c r="JO157" s="4">
        <v>6392</v>
      </c>
      <c r="JP157" s="4" t="s">
        <v>156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/>
      <c r="KE157" s="4">
        <v>6392</v>
      </c>
      <c r="KF157" s="4" t="s">
        <v>156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/>
      <c r="KU157" s="4">
        <v>6392</v>
      </c>
      <c r="KV157" s="4" t="s">
        <v>156</v>
      </c>
      <c r="KW157" s="4">
        <v>0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0</v>
      </c>
      <c r="LE157" s="4">
        <v>0</v>
      </c>
      <c r="LF157" s="4">
        <v>0</v>
      </c>
      <c r="LG157" s="4">
        <v>0</v>
      </c>
      <c r="LH157" s="4">
        <v>0</v>
      </c>
      <c r="LI157" s="4">
        <v>0</v>
      </c>
      <c r="LJ157" s="4"/>
      <c r="LK157" s="4">
        <v>6392</v>
      </c>
      <c r="LL157" s="4" t="s">
        <v>156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/>
      <c r="MA157" s="4">
        <v>6392</v>
      </c>
      <c r="MB157" s="4" t="s">
        <v>156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/>
      <c r="MQ157" s="4">
        <v>6392</v>
      </c>
      <c r="MR157" s="4" t="s">
        <v>156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  <c r="ND157" s="4">
        <v>0</v>
      </c>
      <c r="NE157" s="4">
        <v>0</v>
      </c>
      <c r="NF157" s="4"/>
      <c r="NG157" s="4">
        <v>6392</v>
      </c>
      <c r="NH157" s="4" t="s">
        <v>156</v>
      </c>
      <c r="NI157" s="4">
        <v>0</v>
      </c>
      <c r="NJ157" s="4">
        <v>0</v>
      </c>
      <c r="NK157" s="4">
        <v>0</v>
      </c>
      <c r="NL157" s="4">
        <v>0</v>
      </c>
      <c r="NM157" s="4">
        <v>0</v>
      </c>
      <c r="NN157" s="4">
        <v>0</v>
      </c>
      <c r="NO157" s="4">
        <v>0</v>
      </c>
      <c r="NP157" s="4">
        <v>0</v>
      </c>
      <c r="NQ157" s="4">
        <v>0</v>
      </c>
      <c r="NR157" s="4">
        <v>0</v>
      </c>
      <c r="NS157" s="4">
        <v>0</v>
      </c>
      <c r="NT157" s="4">
        <v>0</v>
      </c>
      <c r="NU157" s="4">
        <v>0</v>
      </c>
    </row>
    <row r="158" spans="2:385" x14ac:dyDescent="0.2">
      <c r="B158">
        <f t="shared" si="50"/>
        <v>148</v>
      </c>
      <c r="C158" s="4">
        <v>6393</v>
      </c>
      <c r="D158" s="4" t="s">
        <v>157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/>
      <c r="S158" s="4">
        <v>6393</v>
      </c>
      <c r="T158" s="4" t="s">
        <v>157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/>
      <c r="AI158" s="4">
        <v>6393</v>
      </c>
      <c r="AJ158" s="4" t="s">
        <v>157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/>
      <c r="AY158" s="4">
        <v>6393</v>
      </c>
      <c r="AZ158" s="4" t="s">
        <v>157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/>
      <c r="BO158" s="4">
        <v>6393</v>
      </c>
      <c r="BP158" s="4" t="s">
        <v>157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/>
      <c r="CE158" s="4">
        <v>6393</v>
      </c>
      <c r="CF158" s="4" t="s">
        <v>157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/>
      <c r="CU158" s="4">
        <v>6393</v>
      </c>
      <c r="CV158" s="4" t="s">
        <v>157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>
        <v>0</v>
      </c>
      <c r="DH158" s="4">
        <v>0</v>
      </c>
      <c r="DI158" s="4">
        <v>0</v>
      </c>
      <c r="DJ158" s="4"/>
      <c r="DK158" s="4">
        <v>6393</v>
      </c>
      <c r="DL158" s="4" t="s">
        <v>157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/>
      <c r="EA158" s="4">
        <v>6393</v>
      </c>
      <c r="EB158" s="4" t="s">
        <v>157</v>
      </c>
      <c r="EC158" s="4">
        <v>0</v>
      </c>
      <c r="ED158" s="4">
        <v>0</v>
      </c>
      <c r="EE158" s="4">
        <v>0</v>
      </c>
      <c r="EF158" s="4">
        <v>0</v>
      </c>
      <c r="EG158" s="4">
        <v>0</v>
      </c>
      <c r="EH158" s="4">
        <v>0</v>
      </c>
      <c r="EI158" s="4">
        <v>0</v>
      </c>
      <c r="EJ158" s="4">
        <v>0</v>
      </c>
      <c r="EK158" s="4">
        <v>0</v>
      </c>
      <c r="EL158" s="4">
        <v>0</v>
      </c>
      <c r="EM158" s="4">
        <v>0</v>
      </c>
      <c r="EN158" s="4">
        <v>0</v>
      </c>
      <c r="EO158" s="4">
        <v>0</v>
      </c>
      <c r="EP158" s="4"/>
      <c r="EQ158" s="4">
        <v>6393</v>
      </c>
      <c r="ER158" s="4" t="s">
        <v>157</v>
      </c>
      <c r="ES158" s="4">
        <v>0</v>
      </c>
      <c r="ET158" s="4">
        <v>0</v>
      </c>
      <c r="EU158" s="4">
        <v>0</v>
      </c>
      <c r="EV158" s="4">
        <v>0</v>
      </c>
      <c r="EW158" s="4">
        <v>0</v>
      </c>
      <c r="EX158" s="4">
        <v>0</v>
      </c>
      <c r="EY158" s="4">
        <v>0</v>
      </c>
      <c r="EZ158" s="4">
        <v>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/>
      <c r="FG158" s="4">
        <v>6393</v>
      </c>
      <c r="FH158" s="4" t="s">
        <v>157</v>
      </c>
      <c r="FI158" s="4">
        <v>0</v>
      </c>
      <c r="FJ158" s="4">
        <v>0</v>
      </c>
      <c r="FK158" s="4">
        <v>0</v>
      </c>
      <c r="FL158" s="4">
        <v>0</v>
      </c>
      <c r="FM158" s="4">
        <v>0</v>
      </c>
      <c r="FN158" s="4">
        <v>0</v>
      </c>
      <c r="FO158" s="4">
        <v>0</v>
      </c>
      <c r="FP158" s="4">
        <v>0</v>
      </c>
      <c r="FQ158" s="4">
        <v>0</v>
      </c>
      <c r="FR158" s="4">
        <v>0</v>
      </c>
      <c r="FS158" s="4">
        <v>0</v>
      </c>
      <c r="FT158" s="4">
        <v>0</v>
      </c>
      <c r="FU158" s="4">
        <v>0</v>
      </c>
      <c r="FV158" s="4"/>
      <c r="FW158" s="4">
        <v>6393</v>
      </c>
      <c r="FX158" s="4" t="s">
        <v>157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0</v>
      </c>
      <c r="GG158" s="4">
        <v>0</v>
      </c>
      <c r="GH158" s="4">
        <v>0</v>
      </c>
      <c r="GI158" s="4">
        <v>0</v>
      </c>
      <c r="GJ158" s="4">
        <v>0</v>
      </c>
      <c r="GK158" s="4">
        <v>0</v>
      </c>
      <c r="GL158" s="4"/>
      <c r="GM158" s="4">
        <v>6393</v>
      </c>
      <c r="GN158" s="4" t="s">
        <v>157</v>
      </c>
      <c r="GO158" s="4">
        <v>0</v>
      </c>
      <c r="GP158" s="4">
        <v>0</v>
      </c>
      <c r="GQ158" s="4">
        <v>0</v>
      </c>
      <c r="GR158" s="4">
        <v>0</v>
      </c>
      <c r="GS158" s="4">
        <v>0</v>
      </c>
      <c r="GT158" s="4">
        <v>0</v>
      </c>
      <c r="GU158" s="4">
        <v>0</v>
      </c>
      <c r="GV158" s="4">
        <v>0</v>
      </c>
      <c r="GW158" s="4">
        <v>0</v>
      </c>
      <c r="GX158" s="4">
        <v>0</v>
      </c>
      <c r="GY158" s="4">
        <v>0</v>
      </c>
      <c r="GZ158" s="4">
        <v>0</v>
      </c>
      <c r="HA158" s="4">
        <v>0</v>
      </c>
      <c r="HB158" s="4"/>
      <c r="HC158" s="4">
        <v>6393</v>
      </c>
      <c r="HD158" s="4" t="s">
        <v>157</v>
      </c>
      <c r="HE158" s="4">
        <v>0</v>
      </c>
      <c r="HF158" s="4">
        <v>0</v>
      </c>
      <c r="HG158" s="4">
        <v>0</v>
      </c>
      <c r="HH158" s="4">
        <v>0</v>
      </c>
      <c r="HI158" s="4">
        <v>0</v>
      </c>
      <c r="HJ158" s="4">
        <v>0</v>
      </c>
      <c r="HK158" s="4">
        <v>0</v>
      </c>
      <c r="HL158" s="4">
        <v>0</v>
      </c>
      <c r="HM158" s="4">
        <v>0</v>
      </c>
      <c r="HN158" s="4">
        <v>0</v>
      </c>
      <c r="HO158" s="4">
        <v>0</v>
      </c>
      <c r="HP158" s="4">
        <v>0</v>
      </c>
      <c r="HQ158" s="4">
        <v>0</v>
      </c>
      <c r="HR158" s="4"/>
      <c r="HS158" s="4">
        <v>6393</v>
      </c>
      <c r="HT158" s="4" t="s">
        <v>157</v>
      </c>
      <c r="HU158" s="4">
        <v>0</v>
      </c>
      <c r="HV158" s="4">
        <v>0</v>
      </c>
      <c r="HW158" s="4">
        <v>0</v>
      </c>
      <c r="HX158" s="4">
        <v>0</v>
      </c>
      <c r="HY158" s="4">
        <v>0</v>
      </c>
      <c r="HZ158" s="4">
        <v>0</v>
      </c>
      <c r="IA158" s="4">
        <v>0</v>
      </c>
      <c r="IB158" s="4">
        <v>0</v>
      </c>
      <c r="IC158" s="4">
        <v>0</v>
      </c>
      <c r="ID158" s="4">
        <v>0</v>
      </c>
      <c r="IE158" s="4">
        <v>0</v>
      </c>
      <c r="IF158" s="4">
        <v>0</v>
      </c>
      <c r="IG158" s="4">
        <v>0</v>
      </c>
      <c r="IH158" s="4"/>
      <c r="II158" s="4">
        <v>6393</v>
      </c>
      <c r="IJ158" s="4" t="s">
        <v>157</v>
      </c>
      <c r="IK158" s="4">
        <v>0</v>
      </c>
      <c r="IL158" s="4">
        <v>0</v>
      </c>
      <c r="IM158" s="4">
        <v>0</v>
      </c>
      <c r="IN158" s="4">
        <v>0</v>
      </c>
      <c r="IO158" s="4">
        <v>0</v>
      </c>
      <c r="IP158" s="4">
        <v>0</v>
      </c>
      <c r="IQ158" s="4">
        <v>0</v>
      </c>
      <c r="IR158" s="4">
        <v>0</v>
      </c>
      <c r="IS158" s="4">
        <v>0</v>
      </c>
      <c r="IT158" s="4">
        <v>0</v>
      </c>
      <c r="IU158" s="4">
        <v>0</v>
      </c>
      <c r="IV158" s="4">
        <v>0</v>
      </c>
      <c r="IW158" s="4">
        <v>0</v>
      </c>
      <c r="IX158" s="4"/>
      <c r="IY158" s="4">
        <v>6393</v>
      </c>
      <c r="IZ158" s="4" t="s">
        <v>157</v>
      </c>
      <c r="JA158" s="4">
        <v>0</v>
      </c>
      <c r="JB158" s="4">
        <v>0</v>
      </c>
      <c r="JC158" s="4">
        <v>0</v>
      </c>
      <c r="JD158" s="4">
        <v>0</v>
      </c>
      <c r="JE158" s="4">
        <v>0</v>
      </c>
      <c r="JF158" s="4">
        <v>0</v>
      </c>
      <c r="JG158" s="4">
        <v>0</v>
      </c>
      <c r="JH158" s="4">
        <v>0</v>
      </c>
      <c r="JI158" s="4">
        <v>0</v>
      </c>
      <c r="JJ158" s="4">
        <v>0</v>
      </c>
      <c r="JK158" s="4">
        <v>0</v>
      </c>
      <c r="JL158" s="4">
        <v>0</v>
      </c>
      <c r="JM158" s="4">
        <v>0</v>
      </c>
      <c r="JN158" s="4"/>
      <c r="JO158" s="4">
        <v>6393</v>
      </c>
      <c r="JP158" s="4" t="s">
        <v>157</v>
      </c>
      <c r="JQ158" s="4">
        <v>0</v>
      </c>
      <c r="JR158" s="4">
        <v>0</v>
      </c>
      <c r="JS158" s="4">
        <v>0</v>
      </c>
      <c r="JT158" s="4">
        <v>0</v>
      </c>
      <c r="JU158" s="4">
        <v>0</v>
      </c>
      <c r="JV158" s="4">
        <v>0</v>
      </c>
      <c r="JW158" s="4">
        <v>0</v>
      </c>
      <c r="JX158" s="4">
        <v>0</v>
      </c>
      <c r="JY158" s="4">
        <v>0</v>
      </c>
      <c r="JZ158" s="4">
        <v>0</v>
      </c>
      <c r="KA158" s="4">
        <v>0</v>
      </c>
      <c r="KB158" s="4">
        <v>0</v>
      </c>
      <c r="KC158" s="4">
        <v>0</v>
      </c>
      <c r="KD158" s="4"/>
      <c r="KE158" s="4">
        <v>6393</v>
      </c>
      <c r="KF158" s="4" t="s">
        <v>157</v>
      </c>
      <c r="KG158" s="4">
        <v>0</v>
      </c>
      <c r="KH158" s="4">
        <v>0</v>
      </c>
      <c r="KI158" s="4">
        <v>0</v>
      </c>
      <c r="KJ158" s="4">
        <v>0</v>
      </c>
      <c r="KK158" s="4">
        <v>0</v>
      </c>
      <c r="KL158" s="4">
        <v>0</v>
      </c>
      <c r="KM158" s="4">
        <v>0</v>
      </c>
      <c r="KN158" s="4">
        <v>0</v>
      </c>
      <c r="KO158" s="4">
        <v>0</v>
      </c>
      <c r="KP158" s="4">
        <v>0</v>
      </c>
      <c r="KQ158" s="4">
        <v>0</v>
      </c>
      <c r="KR158" s="4">
        <v>0</v>
      </c>
      <c r="KS158" s="4">
        <v>0</v>
      </c>
      <c r="KT158" s="4"/>
      <c r="KU158" s="4">
        <v>6393</v>
      </c>
      <c r="KV158" s="4" t="s">
        <v>157</v>
      </c>
      <c r="KW158" s="4">
        <v>0</v>
      </c>
      <c r="KX158" s="4">
        <v>0</v>
      </c>
      <c r="KY158" s="4">
        <v>0</v>
      </c>
      <c r="KZ158" s="4">
        <v>0</v>
      </c>
      <c r="LA158" s="4">
        <v>0</v>
      </c>
      <c r="LB158" s="4">
        <v>0</v>
      </c>
      <c r="LC158" s="4">
        <v>0</v>
      </c>
      <c r="LD158" s="4">
        <v>0</v>
      </c>
      <c r="LE158" s="4">
        <v>0</v>
      </c>
      <c r="LF158" s="4">
        <v>0</v>
      </c>
      <c r="LG158" s="4">
        <v>0</v>
      </c>
      <c r="LH158" s="4">
        <v>0</v>
      </c>
      <c r="LI158" s="4">
        <v>0</v>
      </c>
      <c r="LJ158" s="4"/>
      <c r="LK158" s="4">
        <v>6393</v>
      </c>
      <c r="LL158" s="4" t="s">
        <v>157</v>
      </c>
      <c r="LM158" s="4">
        <v>0</v>
      </c>
      <c r="LN158" s="4">
        <v>0</v>
      </c>
      <c r="LO158" s="4">
        <v>0</v>
      </c>
      <c r="LP158" s="4">
        <v>0</v>
      </c>
      <c r="LQ158" s="4">
        <v>0</v>
      </c>
      <c r="LR158" s="4">
        <v>0</v>
      </c>
      <c r="LS158" s="4">
        <v>0</v>
      </c>
      <c r="LT158" s="4">
        <v>0</v>
      </c>
      <c r="LU158" s="4">
        <v>0</v>
      </c>
      <c r="LV158" s="4">
        <v>0</v>
      </c>
      <c r="LW158" s="4">
        <v>0</v>
      </c>
      <c r="LX158" s="4">
        <v>0</v>
      </c>
      <c r="LY158" s="4">
        <v>0</v>
      </c>
      <c r="LZ158" s="4"/>
      <c r="MA158" s="4">
        <v>6393</v>
      </c>
      <c r="MB158" s="4" t="s">
        <v>157</v>
      </c>
      <c r="MC158" s="4">
        <v>0</v>
      </c>
      <c r="MD158" s="4">
        <v>0</v>
      </c>
      <c r="ME158" s="4">
        <v>0</v>
      </c>
      <c r="MF158" s="4">
        <v>0</v>
      </c>
      <c r="MG158" s="4">
        <v>0</v>
      </c>
      <c r="MH158" s="4">
        <v>0</v>
      </c>
      <c r="MI158" s="4">
        <v>0</v>
      </c>
      <c r="MJ158" s="4">
        <v>0</v>
      </c>
      <c r="MK158" s="4">
        <v>0</v>
      </c>
      <c r="ML158" s="4">
        <v>0</v>
      </c>
      <c r="MM158" s="4">
        <v>0</v>
      </c>
      <c r="MN158" s="4">
        <v>0</v>
      </c>
      <c r="MO158" s="4">
        <v>0</v>
      </c>
      <c r="MP158" s="4"/>
      <c r="MQ158" s="4">
        <v>6393</v>
      </c>
      <c r="MR158" s="4" t="s">
        <v>157</v>
      </c>
      <c r="MS158" s="4">
        <v>0</v>
      </c>
      <c r="MT158" s="4">
        <v>0</v>
      </c>
      <c r="MU158" s="4">
        <v>0</v>
      </c>
      <c r="MV158" s="4">
        <v>0</v>
      </c>
      <c r="MW158" s="4">
        <v>0</v>
      </c>
      <c r="MX158" s="4">
        <v>0</v>
      </c>
      <c r="MY158" s="4">
        <v>0</v>
      </c>
      <c r="MZ158" s="4">
        <v>0</v>
      </c>
      <c r="NA158" s="4">
        <v>0</v>
      </c>
      <c r="NB158" s="4">
        <v>0</v>
      </c>
      <c r="NC158" s="4">
        <v>0</v>
      </c>
      <c r="ND158" s="4">
        <v>0</v>
      </c>
      <c r="NE158" s="4">
        <v>0</v>
      </c>
      <c r="NF158" s="4"/>
      <c r="NG158" s="4">
        <v>6393</v>
      </c>
      <c r="NH158" s="4" t="s">
        <v>157</v>
      </c>
      <c r="NI158" s="4">
        <v>0</v>
      </c>
      <c r="NJ158" s="4">
        <v>0</v>
      </c>
      <c r="NK158" s="4">
        <v>0</v>
      </c>
      <c r="NL158" s="4">
        <v>0</v>
      </c>
      <c r="NM158" s="4">
        <v>0</v>
      </c>
      <c r="NN158" s="4">
        <v>0</v>
      </c>
      <c r="NO158" s="4">
        <v>0</v>
      </c>
      <c r="NP158" s="4">
        <v>0</v>
      </c>
      <c r="NQ158" s="4">
        <v>0</v>
      </c>
      <c r="NR158" s="4">
        <v>0</v>
      </c>
      <c r="NS158" s="4">
        <v>0</v>
      </c>
      <c r="NT158" s="4">
        <v>0</v>
      </c>
      <c r="NU158" s="4">
        <v>0</v>
      </c>
    </row>
    <row r="159" spans="2:385" x14ac:dyDescent="0.2">
      <c r="B159">
        <f t="shared" si="50"/>
        <v>149</v>
      </c>
      <c r="C159" s="4">
        <v>6394</v>
      </c>
      <c r="D159" s="4" t="s">
        <v>158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/>
      <c r="S159" s="4">
        <v>6394</v>
      </c>
      <c r="T159" s="4" t="s">
        <v>158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/>
      <c r="AI159" s="4">
        <v>6394</v>
      </c>
      <c r="AJ159" s="4" t="s">
        <v>158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/>
      <c r="AY159" s="4">
        <v>6394</v>
      </c>
      <c r="AZ159" s="4" t="s">
        <v>158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/>
      <c r="BO159" s="4">
        <v>6394</v>
      </c>
      <c r="BP159" s="4" t="s">
        <v>158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/>
      <c r="CE159" s="4">
        <v>6394</v>
      </c>
      <c r="CF159" s="4" t="s">
        <v>158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/>
      <c r="CU159" s="4">
        <v>6394</v>
      </c>
      <c r="CV159" s="4" t="s">
        <v>158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/>
      <c r="DK159" s="4">
        <v>6394</v>
      </c>
      <c r="DL159" s="4" t="s">
        <v>158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/>
      <c r="EA159" s="4">
        <v>6394</v>
      </c>
      <c r="EB159" s="4" t="s">
        <v>158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/>
      <c r="EQ159" s="4">
        <v>6394</v>
      </c>
      <c r="ER159" s="4" t="s">
        <v>158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/>
      <c r="FG159" s="4">
        <v>6394</v>
      </c>
      <c r="FH159" s="4" t="s">
        <v>158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/>
      <c r="FW159" s="4">
        <v>6394</v>
      </c>
      <c r="FX159" s="4" t="s">
        <v>158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0</v>
      </c>
      <c r="GH159" s="4">
        <v>0</v>
      </c>
      <c r="GI159" s="4">
        <v>0</v>
      </c>
      <c r="GJ159" s="4">
        <v>0</v>
      </c>
      <c r="GK159" s="4">
        <v>0</v>
      </c>
      <c r="GL159" s="4"/>
      <c r="GM159" s="4">
        <v>6394</v>
      </c>
      <c r="GN159" s="4" t="s">
        <v>158</v>
      </c>
      <c r="GO159" s="4">
        <v>0</v>
      </c>
      <c r="GP159" s="4">
        <v>0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0</v>
      </c>
      <c r="GY159" s="4">
        <v>0</v>
      </c>
      <c r="GZ159" s="4">
        <v>0</v>
      </c>
      <c r="HA159" s="4">
        <v>0</v>
      </c>
      <c r="HB159" s="4"/>
      <c r="HC159" s="4">
        <v>6394</v>
      </c>
      <c r="HD159" s="4" t="s">
        <v>158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0</v>
      </c>
      <c r="HO159" s="4">
        <v>0</v>
      </c>
      <c r="HP159" s="4">
        <v>0</v>
      </c>
      <c r="HQ159" s="4">
        <v>0</v>
      </c>
      <c r="HR159" s="4"/>
      <c r="HS159" s="4">
        <v>6394</v>
      </c>
      <c r="HT159" s="4" t="s">
        <v>158</v>
      </c>
      <c r="HU159" s="4">
        <v>0</v>
      </c>
      <c r="HV159" s="4">
        <v>0</v>
      </c>
      <c r="HW159" s="4">
        <v>0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/>
      <c r="II159" s="4">
        <v>6394</v>
      </c>
      <c r="IJ159" s="4" t="s">
        <v>158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0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/>
      <c r="IY159" s="4">
        <v>6394</v>
      </c>
      <c r="IZ159" s="4" t="s">
        <v>158</v>
      </c>
      <c r="JA159" s="4">
        <v>0</v>
      </c>
      <c r="JB159" s="4">
        <v>0</v>
      </c>
      <c r="JC159" s="4">
        <v>0</v>
      </c>
      <c r="JD159" s="4">
        <v>0</v>
      </c>
      <c r="JE159" s="4">
        <v>0</v>
      </c>
      <c r="JF159" s="4">
        <v>0</v>
      </c>
      <c r="JG159" s="4">
        <v>0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/>
      <c r="JO159" s="4">
        <v>6394</v>
      </c>
      <c r="JP159" s="4" t="s">
        <v>158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/>
      <c r="KE159" s="4">
        <v>6394</v>
      </c>
      <c r="KF159" s="4" t="s">
        <v>158</v>
      </c>
      <c r="KG159" s="4">
        <v>0</v>
      </c>
      <c r="KH159" s="4">
        <v>0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/>
      <c r="KU159" s="4">
        <v>6394</v>
      </c>
      <c r="KV159" s="4" t="s">
        <v>158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/>
      <c r="LK159" s="4">
        <v>6394</v>
      </c>
      <c r="LL159" s="4" t="s">
        <v>158</v>
      </c>
      <c r="LM159" s="4">
        <v>0</v>
      </c>
      <c r="LN159" s="4">
        <v>0</v>
      </c>
      <c r="LO159" s="4">
        <v>0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/>
      <c r="MA159" s="4">
        <v>6394</v>
      </c>
      <c r="MB159" s="4" t="s">
        <v>158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/>
      <c r="MQ159" s="4">
        <v>6394</v>
      </c>
      <c r="MR159" s="4" t="s">
        <v>158</v>
      </c>
      <c r="MS159" s="4">
        <v>0</v>
      </c>
      <c r="MT159" s="4">
        <v>0</v>
      </c>
      <c r="MU159" s="4">
        <v>0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  <c r="ND159" s="4">
        <v>0</v>
      </c>
      <c r="NE159" s="4">
        <v>0</v>
      </c>
      <c r="NF159" s="4"/>
      <c r="NG159" s="4">
        <v>6394</v>
      </c>
      <c r="NH159" s="4" t="s">
        <v>158</v>
      </c>
      <c r="NI159" s="4">
        <v>0</v>
      </c>
      <c r="NJ159" s="4">
        <v>0</v>
      </c>
      <c r="NK159" s="4">
        <v>0</v>
      </c>
      <c r="NL159" s="4">
        <v>0</v>
      </c>
      <c r="NM159" s="4">
        <v>0</v>
      </c>
      <c r="NN159" s="4">
        <v>0</v>
      </c>
      <c r="NO159" s="4">
        <v>0</v>
      </c>
      <c r="NP159" s="4">
        <v>0</v>
      </c>
      <c r="NQ159" s="4">
        <v>0</v>
      </c>
      <c r="NR159" s="4">
        <v>0</v>
      </c>
      <c r="NS159" s="4">
        <v>0</v>
      </c>
      <c r="NT159" s="4">
        <v>0</v>
      </c>
      <c r="NU159" s="4">
        <v>0</v>
      </c>
    </row>
    <row r="160" spans="2:385" x14ac:dyDescent="0.2">
      <c r="B160">
        <f t="shared" si="50"/>
        <v>150</v>
      </c>
      <c r="C160" s="4">
        <v>6395</v>
      </c>
      <c r="D160" s="4" t="s">
        <v>159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/>
      <c r="S160" s="4">
        <v>6395</v>
      </c>
      <c r="T160" s="4" t="s">
        <v>159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/>
      <c r="AI160" s="4">
        <v>6395</v>
      </c>
      <c r="AJ160" s="4" t="s">
        <v>159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/>
      <c r="AY160" s="4">
        <v>6395</v>
      </c>
      <c r="AZ160" s="4" t="s">
        <v>159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/>
      <c r="BO160" s="4">
        <v>6395</v>
      </c>
      <c r="BP160" s="4" t="s">
        <v>159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/>
      <c r="CE160" s="4">
        <v>6395</v>
      </c>
      <c r="CF160" s="4" t="s">
        <v>159</v>
      </c>
      <c r="CG160" s="4">
        <v>0</v>
      </c>
      <c r="CH160" s="4">
        <v>0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/>
      <c r="CU160" s="4">
        <v>6395</v>
      </c>
      <c r="CV160" s="4" t="s">
        <v>159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/>
      <c r="DK160" s="4">
        <v>6395</v>
      </c>
      <c r="DL160" s="4" t="s">
        <v>159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/>
      <c r="EA160" s="4">
        <v>6395</v>
      </c>
      <c r="EB160" s="4" t="s">
        <v>159</v>
      </c>
      <c r="EC160" s="4">
        <v>0</v>
      </c>
      <c r="ED160" s="4">
        <v>0</v>
      </c>
      <c r="EE160" s="4">
        <v>0</v>
      </c>
      <c r="EF160" s="4">
        <v>0</v>
      </c>
      <c r="EG160" s="4">
        <v>0</v>
      </c>
      <c r="EH160" s="4">
        <v>0</v>
      </c>
      <c r="EI160" s="4">
        <v>0</v>
      </c>
      <c r="EJ160" s="4">
        <v>0</v>
      </c>
      <c r="EK160" s="4">
        <v>0</v>
      </c>
      <c r="EL160" s="4">
        <v>0</v>
      </c>
      <c r="EM160" s="4">
        <v>0</v>
      </c>
      <c r="EN160" s="4">
        <v>0</v>
      </c>
      <c r="EO160" s="4">
        <v>0</v>
      </c>
      <c r="EP160" s="4"/>
      <c r="EQ160" s="4">
        <v>6395</v>
      </c>
      <c r="ER160" s="4" t="s">
        <v>159</v>
      </c>
      <c r="ES160" s="4">
        <v>0</v>
      </c>
      <c r="ET160" s="4">
        <v>0</v>
      </c>
      <c r="EU160" s="4">
        <v>0</v>
      </c>
      <c r="EV160" s="4">
        <v>0</v>
      </c>
      <c r="EW160" s="4">
        <v>0</v>
      </c>
      <c r="EX160" s="4">
        <v>0</v>
      </c>
      <c r="EY160" s="4">
        <v>0</v>
      </c>
      <c r="EZ160" s="4">
        <v>0</v>
      </c>
      <c r="FA160" s="4">
        <v>0</v>
      </c>
      <c r="FB160" s="4">
        <v>0</v>
      </c>
      <c r="FC160" s="4">
        <v>0</v>
      </c>
      <c r="FD160" s="4">
        <v>0</v>
      </c>
      <c r="FE160" s="4">
        <v>0</v>
      </c>
      <c r="FF160" s="4"/>
      <c r="FG160" s="4">
        <v>6395</v>
      </c>
      <c r="FH160" s="4" t="s">
        <v>159</v>
      </c>
      <c r="FI160" s="4">
        <v>0</v>
      </c>
      <c r="FJ160" s="4">
        <v>0</v>
      </c>
      <c r="FK160" s="4">
        <v>0</v>
      </c>
      <c r="FL160" s="4">
        <v>0</v>
      </c>
      <c r="FM160" s="4">
        <v>0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0</v>
      </c>
      <c r="FT160" s="4">
        <v>0</v>
      </c>
      <c r="FU160" s="4">
        <v>0</v>
      </c>
      <c r="FV160" s="4"/>
      <c r="FW160" s="4">
        <v>6395</v>
      </c>
      <c r="FX160" s="4" t="s">
        <v>159</v>
      </c>
      <c r="FY160" s="4">
        <v>0</v>
      </c>
      <c r="FZ160" s="4">
        <v>0</v>
      </c>
      <c r="GA160" s="4">
        <v>0</v>
      </c>
      <c r="GB160" s="4">
        <v>0</v>
      </c>
      <c r="GC160" s="4">
        <v>0</v>
      </c>
      <c r="GD160" s="4">
        <v>0</v>
      </c>
      <c r="GE160" s="4">
        <v>0</v>
      </c>
      <c r="GF160" s="4">
        <v>0</v>
      </c>
      <c r="GG160" s="4">
        <v>0</v>
      </c>
      <c r="GH160" s="4">
        <v>0</v>
      </c>
      <c r="GI160" s="4">
        <v>0</v>
      </c>
      <c r="GJ160" s="4">
        <v>0</v>
      </c>
      <c r="GK160" s="4">
        <v>0</v>
      </c>
      <c r="GL160" s="4"/>
      <c r="GM160" s="4">
        <v>6395</v>
      </c>
      <c r="GN160" s="4" t="s">
        <v>159</v>
      </c>
      <c r="GO160" s="4">
        <v>0</v>
      </c>
      <c r="GP160" s="4">
        <v>0</v>
      </c>
      <c r="GQ160" s="4">
        <v>0</v>
      </c>
      <c r="GR160" s="4">
        <v>0</v>
      </c>
      <c r="GS160" s="4">
        <v>0</v>
      </c>
      <c r="GT160" s="4">
        <v>0</v>
      </c>
      <c r="GU160" s="4">
        <v>0</v>
      </c>
      <c r="GV160" s="4">
        <v>0</v>
      </c>
      <c r="GW160" s="4">
        <v>0</v>
      </c>
      <c r="GX160" s="4">
        <v>0</v>
      </c>
      <c r="GY160" s="4">
        <v>0</v>
      </c>
      <c r="GZ160" s="4">
        <v>0</v>
      </c>
      <c r="HA160" s="4">
        <v>0</v>
      </c>
      <c r="HB160" s="4"/>
      <c r="HC160" s="4">
        <v>6395</v>
      </c>
      <c r="HD160" s="4" t="s">
        <v>159</v>
      </c>
      <c r="HE160" s="4">
        <v>0</v>
      </c>
      <c r="HF160" s="4">
        <v>0</v>
      </c>
      <c r="HG160" s="4">
        <v>0</v>
      </c>
      <c r="HH160" s="4">
        <v>0</v>
      </c>
      <c r="HI160" s="4">
        <v>0</v>
      </c>
      <c r="HJ160" s="4">
        <v>0</v>
      </c>
      <c r="HK160" s="4">
        <v>0</v>
      </c>
      <c r="HL160" s="4">
        <v>0</v>
      </c>
      <c r="HM160" s="4">
        <v>0</v>
      </c>
      <c r="HN160" s="4">
        <v>0</v>
      </c>
      <c r="HO160" s="4">
        <v>0</v>
      </c>
      <c r="HP160" s="4">
        <v>0</v>
      </c>
      <c r="HQ160" s="4">
        <v>0</v>
      </c>
      <c r="HR160" s="4"/>
      <c r="HS160" s="4">
        <v>6395</v>
      </c>
      <c r="HT160" s="4" t="s">
        <v>159</v>
      </c>
      <c r="HU160" s="4">
        <v>0</v>
      </c>
      <c r="HV160" s="4">
        <v>0</v>
      </c>
      <c r="HW160" s="4">
        <v>0</v>
      </c>
      <c r="HX160" s="4">
        <v>0</v>
      </c>
      <c r="HY160" s="4">
        <v>0</v>
      </c>
      <c r="HZ160" s="4">
        <v>0</v>
      </c>
      <c r="IA160" s="4">
        <v>0</v>
      </c>
      <c r="IB160" s="4">
        <v>0</v>
      </c>
      <c r="IC160" s="4">
        <v>0</v>
      </c>
      <c r="ID160" s="4">
        <v>0</v>
      </c>
      <c r="IE160" s="4">
        <v>0</v>
      </c>
      <c r="IF160" s="4">
        <v>0</v>
      </c>
      <c r="IG160" s="4">
        <v>0</v>
      </c>
      <c r="IH160" s="4"/>
      <c r="II160" s="4">
        <v>6395</v>
      </c>
      <c r="IJ160" s="4" t="s">
        <v>159</v>
      </c>
      <c r="IK160" s="4">
        <v>0</v>
      </c>
      <c r="IL160" s="4">
        <v>0</v>
      </c>
      <c r="IM160" s="4">
        <v>0</v>
      </c>
      <c r="IN160" s="4">
        <v>0</v>
      </c>
      <c r="IO160" s="4">
        <v>0</v>
      </c>
      <c r="IP160" s="4">
        <v>0</v>
      </c>
      <c r="IQ160" s="4">
        <v>0</v>
      </c>
      <c r="IR160" s="4">
        <v>0</v>
      </c>
      <c r="IS160" s="4">
        <v>0</v>
      </c>
      <c r="IT160" s="4">
        <v>0</v>
      </c>
      <c r="IU160" s="4">
        <v>0</v>
      </c>
      <c r="IV160" s="4">
        <v>0</v>
      </c>
      <c r="IW160" s="4">
        <v>0</v>
      </c>
      <c r="IX160" s="4"/>
      <c r="IY160" s="4">
        <v>6395</v>
      </c>
      <c r="IZ160" s="4" t="s">
        <v>159</v>
      </c>
      <c r="JA160" s="4">
        <v>0</v>
      </c>
      <c r="JB160" s="4">
        <v>0</v>
      </c>
      <c r="JC160" s="4">
        <v>0</v>
      </c>
      <c r="JD160" s="4">
        <v>0</v>
      </c>
      <c r="JE160" s="4">
        <v>0</v>
      </c>
      <c r="JF160" s="4">
        <v>0</v>
      </c>
      <c r="JG160" s="4">
        <v>0</v>
      </c>
      <c r="JH160" s="4">
        <v>0</v>
      </c>
      <c r="JI160" s="4">
        <v>0</v>
      </c>
      <c r="JJ160" s="4">
        <v>0</v>
      </c>
      <c r="JK160" s="4">
        <v>0</v>
      </c>
      <c r="JL160" s="4">
        <v>0</v>
      </c>
      <c r="JM160" s="4">
        <v>0</v>
      </c>
      <c r="JN160" s="4"/>
      <c r="JO160" s="4">
        <v>6395</v>
      </c>
      <c r="JP160" s="4" t="s">
        <v>159</v>
      </c>
      <c r="JQ160" s="4">
        <v>0</v>
      </c>
      <c r="JR160" s="4">
        <v>0</v>
      </c>
      <c r="JS160" s="4">
        <v>0</v>
      </c>
      <c r="JT160" s="4">
        <v>0</v>
      </c>
      <c r="JU160" s="4">
        <v>0</v>
      </c>
      <c r="JV160" s="4">
        <v>0</v>
      </c>
      <c r="JW160" s="4">
        <v>0</v>
      </c>
      <c r="JX160" s="4">
        <v>0</v>
      </c>
      <c r="JY160" s="4">
        <v>0</v>
      </c>
      <c r="JZ160" s="4">
        <v>0</v>
      </c>
      <c r="KA160" s="4">
        <v>0</v>
      </c>
      <c r="KB160" s="4">
        <v>0</v>
      </c>
      <c r="KC160" s="4">
        <v>0</v>
      </c>
      <c r="KD160" s="4"/>
      <c r="KE160" s="4">
        <v>6395</v>
      </c>
      <c r="KF160" s="4" t="s">
        <v>159</v>
      </c>
      <c r="KG160" s="4">
        <v>0</v>
      </c>
      <c r="KH160" s="4">
        <v>0</v>
      </c>
      <c r="KI160" s="4">
        <v>0</v>
      </c>
      <c r="KJ160" s="4">
        <v>0</v>
      </c>
      <c r="KK160" s="4">
        <v>0</v>
      </c>
      <c r="KL160" s="4">
        <v>0</v>
      </c>
      <c r="KM160" s="4">
        <v>0</v>
      </c>
      <c r="KN160" s="4">
        <v>0</v>
      </c>
      <c r="KO160" s="4">
        <v>0</v>
      </c>
      <c r="KP160" s="4">
        <v>0</v>
      </c>
      <c r="KQ160" s="4">
        <v>0</v>
      </c>
      <c r="KR160" s="4">
        <v>0</v>
      </c>
      <c r="KS160" s="4">
        <v>0</v>
      </c>
      <c r="KT160" s="4"/>
      <c r="KU160" s="4">
        <v>6395</v>
      </c>
      <c r="KV160" s="4" t="s">
        <v>159</v>
      </c>
      <c r="KW160" s="4">
        <v>0</v>
      </c>
      <c r="KX160" s="4">
        <v>0</v>
      </c>
      <c r="KY160" s="4">
        <v>0</v>
      </c>
      <c r="KZ160" s="4">
        <v>0</v>
      </c>
      <c r="LA160" s="4">
        <v>0</v>
      </c>
      <c r="LB160" s="4">
        <v>0</v>
      </c>
      <c r="LC160" s="4">
        <v>0</v>
      </c>
      <c r="LD160" s="4">
        <v>0</v>
      </c>
      <c r="LE160" s="4">
        <v>0</v>
      </c>
      <c r="LF160" s="4">
        <v>0</v>
      </c>
      <c r="LG160" s="4">
        <v>0</v>
      </c>
      <c r="LH160" s="4">
        <v>0</v>
      </c>
      <c r="LI160" s="4">
        <v>0</v>
      </c>
      <c r="LJ160" s="4"/>
      <c r="LK160" s="4">
        <v>6395</v>
      </c>
      <c r="LL160" s="4" t="s">
        <v>159</v>
      </c>
      <c r="LM160" s="4">
        <v>0</v>
      </c>
      <c r="LN160" s="4">
        <v>0</v>
      </c>
      <c r="LO160" s="4">
        <v>0</v>
      </c>
      <c r="LP160" s="4">
        <v>0</v>
      </c>
      <c r="LQ160" s="4">
        <v>0</v>
      </c>
      <c r="LR160" s="4">
        <v>0</v>
      </c>
      <c r="LS160" s="4">
        <v>0</v>
      </c>
      <c r="LT160" s="4">
        <v>0</v>
      </c>
      <c r="LU160" s="4">
        <v>0</v>
      </c>
      <c r="LV160" s="4">
        <v>0</v>
      </c>
      <c r="LW160" s="4">
        <v>0</v>
      </c>
      <c r="LX160" s="4">
        <v>0</v>
      </c>
      <c r="LY160" s="4">
        <v>0</v>
      </c>
      <c r="LZ160" s="4"/>
      <c r="MA160" s="4">
        <v>6395</v>
      </c>
      <c r="MB160" s="4" t="s">
        <v>159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/>
      <c r="MQ160" s="4">
        <v>6395</v>
      </c>
      <c r="MR160" s="4" t="s">
        <v>159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  <c r="ND160" s="4">
        <v>0</v>
      </c>
      <c r="NE160" s="4">
        <v>0</v>
      </c>
      <c r="NF160" s="4"/>
      <c r="NG160" s="4">
        <v>6395</v>
      </c>
      <c r="NH160" s="4" t="s">
        <v>159</v>
      </c>
      <c r="NI160" s="4">
        <v>0</v>
      </c>
      <c r="NJ160" s="4">
        <v>0</v>
      </c>
      <c r="NK160" s="4">
        <v>0</v>
      </c>
      <c r="NL160" s="4">
        <v>0</v>
      </c>
      <c r="NM160" s="4">
        <v>0</v>
      </c>
      <c r="NN160" s="4">
        <v>0</v>
      </c>
      <c r="NO160" s="4">
        <v>0</v>
      </c>
      <c r="NP160" s="4">
        <v>0</v>
      </c>
      <c r="NQ160" s="4">
        <v>0</v>
      </c>
      <c r="NR160" s="4">
        <v>0</v>
      </c>
      <c r="NS160" s="4">
        <v>0</v>
      </c>
      <c r="NT160" s="4">
        <v>0</v>
      </c>
      <c r="NU160" s="4">
        <v>0</v>
      </c>
    </row>
    <row r="161" spans="2:385" x14ac:dyDescent="0.2">
      <c r="B161">
        <f t="shared" si="50"/>
        <v>151</v>
      </c>
      <c r="C161" s="4">
        <v>6396</v>
      </c>
      <c r="D161" s="4" t="s">
        <v>66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/>
      <c r="S161" s="4">
        <v>6396</v>
      </c>
      <c r="T161" s="4" t="s">
        <v>66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/>
      <c r="AI161" s="4">
        <v>6396</v>
      </c>
      <c r="AJ161" s="4" t="s">
        <v>66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/>
      <c r="AY161" s="4">
        <v>6396</v>
      </c>
      <c r="AZ161" s="4" t="s">
        <v>66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/>
      <c r="BO161" s="4">
        <v>6396</v>
      </c>
      <c r="BP161" s="4" t="s">
        <v>66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/>
      <c r="CE161" s="4">
        <v>6396</v>
      </c>
      <c r="CF161" s="4" t="s">
        <v>66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/>
      <c r="CU161" s="4">
        <v>6396</v>
      </c>
      <c r="CV161" s="4" t="s">
        <v>66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/>
      <c r="DK161" s="4">
        <v>6396</v>
      </c>
      <c r="DL161" s="4" t="s">
        <v>66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/>
      <c r="EA161" s="4">
        <v>6396</v>
      </c>
      <c r="EB161" s="4" t="s">
        <v>66</v>
      </c>
      <c r="EC161" s="4">
        <v>0</v>
      </c>
      <c r="ED161" s="4">
        <v>0</v>
      </c>
      <c r="EE161" s="4">
        <v>0</v>
      </c>
      <c r="EF161" s="4">
        <v>0</v>
      </c>
      <c r="EG161" s="4">
        <v>0</v>
      </c>
      <c r="EH161" s="4">
        <v>0</v>
      </c>
      <c r="EI161" s="4">
        <v>0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/>
      <c r="EQ161" s="4">
        <v>6396</v>
      </c>
      <c r="ER161" s="4" t="s">
        <v>66</v>
      </c>
      <c r="ES161" s="4">
        <v>0</v>
      </c>
      <c r="ET161" s="4">
        <v>0</v>
      </c>
      <c r="EU161" s="4">
        <v>0</v>
      </c>
      <c r="EV161" s="4">
        <v>0</v>
      </c>
      <c r="EW161" s="4">
        <v>0</v>
      </c>
      <c r="EX161" s="4">
        <v>0</v>
      </c>
      <c r="EY161" s="4">
        <v>0</v>
      </c>
      <c r="EZ161" s="4">
        <v>0</v>
      </c>
      <c r="FA161" s="4">
        <v>0</v>
      </c>
      <c r="FB161" s="4">
        <v>0</v>
      </c>
      <c r="FC161" s="4">
        <v>0</v>
      </c>
      <c r="FD161" s="4">
        <v>0</v>
      </c>
      <c r="FE161" s="4">
        <v>0</v>
      </c>
      <c r="FF161" s="4"/>
      <c r="FG161" s="4">
        <v>6396</v>
      </c>
      <c r="FH161" s="4" t="s">
        <v>66</v>
      </c>
      <c r="FI161" s="4">
        <v>0</v>
      </c>
      <c r="FJ161" s="4">
        <v>0</v>
      </c>
      <c r="FK161" s="4">
        <v>0</v>
      </c>
      <c r="FL161" s="4">
        <v>0</v>
      </c>
      <c r="FM161" s="4">
        <v>0</v>
      </c>
      <c r="FN161" s="4">
        <v>0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>
        <v>0</v>
      </c>
      <c r="FU161" s="4">
        <v>0</v>
      </c>
      <c r="FV161" s="4"/>
      <c r="FW161" s="4">
        <v>6396</v>
      </c>
      <c r="FX161" s="4" t="s">
        <v>66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 s="4">
        <v>0</v>
      </c>
      <c r="GE161" s="4">
        <v>0</v>
      </c>
      <c r="GF161" s="4">
        <v>0</v>
      </c>
      <c r="GG161" s="4">
        <v>0</v>
      </c>
      <c r="GH161" s="4">
        <v>0</v>
      </c>
      <c r="GI161" s="4">
        <v>0</v>
      </c>
      <c r="GJ161" s="4">
        <v>0</v>
      </c>
      <c r="GK161" s="4">
        <v>0</v>
      </c>
      <c r="GL161" s="4"/>
      <c r="GM161" s="4">
        <v>6396</v>
      </c>
      <c r="GN161" s="4" t="s">
        <v>66</v>
      </c>
      <c r="GO161" s="4">
        <v>0</v>
      </c>
      <c r="GP161" s="4">
        <v>0</v>
      </c>
      <c r="GQ161" s="4">
        <v>0</v>
      </c>
      <c r="GR161" s="4">
        <v>0</v>
      </c>
      <c r="GS161" s="4">
        <v>0</v>
      </c>
      <c r="GT161" s="4">
        <v>0</v>
      </c>
      <c r="GU161" s="4">
        <v>0</v>
      </c>
      <c r="GV161" s="4">
        <v>0</v>
      </c>
      <c r="GW161" s="4">
        <v>0</v>
      </c>
      <c r="GX161" s="4">
        <v>0</v>
      </c>
      <c r="GY161" s="4">
        <v>0</v>
      </c>
      <c r="GZ161" s="4">
        <v>0</v>
      </c>
      <c r="HA161" s="4">
        <v>0</v>
      </c>
      <c r="HB161" s="4"/>
      <c r="HC161" s="4">
        <v>6396</v>
      </c>
      <c r="HD161" s="4" t="s">
        <v>66</v>
      </c>
      <c r="HE161" s="4">
        <v>0</v>
      </c>
      <c r="HF161" s="4">
        <v>0</v>
      </c>
      <c r="HG161" s="4">
        <v>0</v>
      </c>
      <c r="HH161" s="4">
        <v>0</v>
      </c>
      <c r="HI161" s="4">
        <v>0</v>
      </c>
      <c r="HJ161" s="4">
        <v>0</v>
      </c>
      <c r="HK161" s="4">
        <v>0</v>
      </c>
      <c r="HL161" s="4">
        <v>0</v>
      </c>
      <c r="HM161" s="4">
        <v>0</v>
      </c>
      <c r="HN161" s="4">
        <v>0</v>
      </c>
      <c r="HO161" s="4">
        <v>0</v>
      </c>
      <c r="HP161" s="4">
        <v>0</v>
      </c>
      <c r="HQ161" s="4">
        <v>0</v>
      </c>
      <c r="HR161" s="4"/>
      <c r="HS161" s="4">
        <v>6396</v>
      </c>
      <c r="HT161" s="4" t="s">
        <v>66</v>
      </c>
      <c r="HU161" s="4">
        <v>0</v>
      </c>
      <c r="HV161" s="4">
        <v>0</v>
      </c>
      <c r="HW161" s="4">
        <v>0</v>
      </c>
      <c r="HX161" s="4">
        <v>0</v>
      </c>
      <c r="HY161" s="4">
        <v>0</v>
      </c>
      <c r="HZ161" s="4">
        <v>0</v>
      </c>
      <c r="IA161" s="4">
        <v>0</v>
      </c>
      <c r="IB161" s="4">
        <v>0</v>
      </c>
      <c r="IC161" s="4">
        <v>0</v>
      </c>
      <c r="ID161" s="4">
        <v>0</v>
      </c>
      <c r="IE161" s="4">
        <v>0</v>
      </c>
      <c r="IF161" s="4">
        <v>0</v>
      </c>
      <c r="IG161" s="4">
        <v>0</v>
      </c>
      <c r="IH161" s="4"/>
      <c r="II161" s="4">
        <v>6396</v>
      </c>
      <c r="IJ161" s="4" t="s">
        <v>66</v>
      </c>
      <c r="IK161" s="4">
        <v>0</v>
      </c>
      <c r="IL161" s="4">
        <v>0</v>
      </c>
      <c r="IM161" s="4">
        <v>0</v>
      </c>
      <c r="IN161" s="4">
        <v>0</v>
      </c>
      <c r="IO161" s="4">
        <v>0</v>
      </c>
      <c r="IP161" s="4">
        <v>0</v>
      </c>
      <c r="IQ161" s="4">
        <v>0</v>
      </c>
      <c r="IR161" s="4">
        <v>0</v>
      </c>
      <c r="IS161" s="4">
        <v>0</v>
      </c>
      <c r="IT161" s="4">
        <v>0</v>
      </c>
      <c r="IU161" s="4">
        <v>0</v>
      </c>
      <c r="IV161" s="4">
        <v>0</v>
      </c>
      <c r="IW161" s="4">
        <v>0</v>
      </c>
      <c r="IX161" s="4"/>
      <c r="IY161" s="4">
        <v>6396</v>
      </c>
      <c r="IZ161" s="4" t="s">
        <v>66</v>
      </c>
      <c r="JA161" s="4">
        <v>0</v>
      </c>
      <c r="JB161" s="4">
        <v>0</v>
      </c>
      <c r="JC161" s="4">
        <v>0</v>
      </c>
      <c r="JD161" s="4">
        <v>0</v>
      </c>
      <c r="JE161" s="4">
        <v>0</v>
      </c>
      <c r="JF161" s="4">
        <v>0</v>
      </c>
      <c r="JG161" s="4">
        <v>0</v>
      </c>
      <c r="JH161" s="4">
        <v>0</v>
      </c>
      <c r="JI161" s="4">
        <v>0</v>
      </c>
      <c r="JJ161" s="4">
        <v>0</v>
      </c>
      <c r="JK161" s="4">
        <v>0</v>
      </c>
      <c r="JL161" s="4">
        <v>0</v>
      </c>
      <c r="JM161" s="4">
        <v>0</v>
      </c>
      <c r="JN161" s="4"/>
      <c r="JO161" s="4">
        <v>6396</v>
      </c>
      <c r="JP161" s="4" t="s">
        <v>66</v>
      </c>
      <c r="JQ161" s="4">
        <v>0</v>
      </c>
      <c r="JR161" s="4">
        <v>0</v>
      </c>
      <c r="JS161" s="4">
        <v>0</v>
      </c>
      <c r="JT161" s="4">
        <v>0</v>
      </c>
      <c r="JU161" s="4">
        <v>0</v>
      </c>
      <c r="JV161" s="4">
        <v>0</v>
      </c>
      <c r="JW161" s="4">
        <v>0</v>
      </c>
      <c r="JX161" s="4">
        <v>0</v>
      </c>
      <c r="JY161" s="4">
        <v>0</v>
      </c>
      <c r="JZ161" s="4">
        <v>0</v>
      </c>
      <c r="KA161" s="4">
        <v>0</v>
      </c>
      <c r="KB161" s="4">
        <v>0</v>
      </c>
      <c r="KC161" s="4">
        <v>0</v>
      </c>
      <c r="KD161" s="4"/>
      <c r="KE161" s="4">
        <v>6396</v>
      </c>
      <c r="KF161" s="4" t="s">
        <v>66</v>
      </c>
      <c r="KG161" s="4">
        <v>0</v>
      </c>
      <c r="KH161" s="4">
        <v>0</v>
      </c>
      <c r="KI161" s="4">
        <v>0</v>
      </c>
      <c r="KJ161" s="4">
        <v>0</v>
      </c>
      <c r="KK161" s="4">
        <v>0</v>
      </c>
      <c r="KL161" s="4">
        <v>0</v>
      </c>
      <c r="KM161" s="4">
        <v>0</v>
      </c>
      <c r="KN161" s="4">
        <v>0</v>
      </c>
      <c r="KO161" s="4">
        <v>0</v>
      </c>
      <c r="KP161" s="4">
        <v>0</v>
      </c>
      <c r="KQ161" s="4">
        <v>0</v>
      </c>
      <c r="KR161" s="4">
        <v>0</v>
      </c>
      <c r="KS161" s="4">
        <v>0</v>
      </c>
      <c r="KT161" s="4"/>
      <c r="KU161" s="4">
        <v>6396</v>
      </c>
      <c r="KV161" s="4" t="s">
        <v>66</v>
      </c>
      <c r="KW161" s="4">
        <v>0</v>
      </c>
      <c r="KX161" s="4">
        <v>0</v>
      </c>
      <c r="KY161" s="4">
        <v>0</v>
      </c>
      <c r="KZ161" s="4">
        <v>0</v>
      </c>
      <c r="LA161" s="4">
        <v>0</v>
      </c>
      <c r="LB161" s="4">
        <v>0</v>
      </c>
      <c r="LC161" s="4">
        <v>0</v>
      </c>
      <c r="LD161" s="4">
        <v>0</v>
      </c>
      <c r="LE161" s="4">
        <v>0</v>
      </c>
      <c r="LF161" s="4">
        <v>0</v>
      </c>
      <c r="LG161" s="4">
        <v>0</v>
      </c>
      <c r="LH161" s="4">
        <v>0</v>
      </c>
      <c r="LI161" s="4">
        <v>0</v>
      </c>
      <c r="LJ161" s="4"/>
      <c r="LK161" s="4">
        <v>6396</v>
      </c>
      <c r="LL161" s="4" t="s">
        <v>66</v>
      </c>
      <c r="LM161" s="4">
        <v>0</v>
      </c>
      <c r="LN161" s="4">
        <v>0</v>
      </c>
      <c r="LO161" s="4">
        <v>0</v>
      </c>
      <c r="LP161" s="4">
        <v>0</v>
      </c>
      <c r="LQ161" s="4">
        <v>0</v>
      </c>
      <c r="LR161" s="4">
        <v>0</v>
      </c>
      <c r="LS161" s="4">
        <v>0</v>
      </c>
      <c r="LT161" s="4">
        <v>0</v>
      </c>
      <c r="LU161" s="4">
        <v>0</v>
      </c>
      <c r="LV161" s="4">
        <v>0</v>
      </c>
      <c r="LW161" s="4">
        <v>0</v>
      </c>
      <c r="LX161" s="4">
        <v>0</v>
      </c>
      <c r="LY161" s="4">
        <v>0</v>
      </c>
      <c r="LZ161" s="4"/>
      <c r="MA161" s="4">
        <v>6396</v>
      </c>
      <c r="MB161" s="4" t="s">
        <v>66</v>
      </c>
      <c r="MC161" s="4">
        <v>0</v>
      </c>
      <c r="MD161" s="4">
        <v>0</v>
      </c>
      <c r="ME161" s="4">
        <v>0</v>
      </c>
      <c r="MF161" s="4">
        <v>0</v>
      </c>
      <c r="MG161" s="4">
        <v>0</v>
      </c>
      <c r="MH161" s="4">
        <v>0</v>
      </c>
      <c r="MI161" s="4">
        <v>0</v>
      </c>
      <c r="MJ161" s="4">
        <v>0</v>
      </c>
      <c r="MK161" s="4">
        <v>0</v>
      </c>
      <c r="ML161" s="4">
        <v>0</v>
      </c>
      <c r="MM161" s="4">
        <v>0</v>
      </c>
      <c r="MN161" s="4">
        <v>0</v>
      </c>
      <c r="MO161" s="4">
        <v>0</v>
      </c>
      <c r="MP161" s="4"/>
      <c r="MQ161" s="4">
        <v>6396</v>
      </c>
      <c r="MR161" s="4" t="s">
        <v>66</v>
      </c>
      <c r="MS161" s="4">
        <v>0</v>
      </c>
      <c r="MT161" s="4">
        <v>0</v>
      </c>
      <c r="MU161" s="4">
        <v>0</v>
      </c>
      <c r="MV161" s="4">
        <v>0</v>
      </c>
      <c r="MW161" s="4">
        <v>0</v>
      </c>
      <c r="MX161" s="4">
        <v>0</v>
      </c>
      <c r="MY161" s="4">
        <v>0</v>
      </c>
      <c r="MZ161" s="4">
        <v>0</v>
      </c>
      <c r="NA161" s="4">
        <v>0</v>
      </c>
      <c r="NB161" s="4">
        <v>0</v>
      </c>
      <c r="NC161" s="4">
        <v>0</v>
      </c>
      <c r="ND161" s="4">
        <v>0</v>
      </c>
      <c r="NE161" s="4">
        <v>0</v>
      </c>
      <c r="NF161" s="4"/>
      <c r="NG161" s="4">
        <v>6396</v>
      </c>
      <c r="NH161" s="4" t="s">
        <v>66</v>
      </c>
      <c r="NI161" s="4">
        <v>0</v>
      </c>
      <c r="NJ161" s="4">
        <v>0</v>
      </c>
      <c r="NK161" s="4">
        <v>0</v>
      </c>
      <c r="NL161" s="4">
        <v>0</v>
      </c>
      <c r="NM161" s="4">
        <v>0</v>
      </c>
      <c r="NN161" s="4">
        <v>0</v>
      </c>
      <c r="NO161" s="4">
        <v>0</v>
      </c>
      <c r="NP161" s="4">
        <v>0</v>
      </c>
      <c r="NQ161" s="4">
        <v>0</v>
      </c>
      <c r="NR161" s="4">
        <v>0</v>
      </c>
      <c r="NS161" s="4">
        <v>0</v>
      </c>
      <c r="NT161" s="4">
        <v>0</v>
      </c>
      <c r="NU161" s="4">
        <v>0</v>
      </c>
    </row>
    <row r="162" spans="2:385" x14ac:dyDescent="0.2">
      <c r="B162">
        <f t="shared" si="50"/>
        <v>152</v>
      </c>
      <c r="C162" s="4">
        <v>6397</v>
      </c>
      <c r="D162" s="4" t="s">
        <v>65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/>
      <c r="S162" s="4">
        <v>6397</v>
      </c>
      <c r="T162" s="4" t="s">
        <v>65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/>
      <c r="AI162" s="4">
        <v>6397</v>
      </c>
      <c r="AJ162" s="4" t="s">
        <v>65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/>
      <c r="AY162" s="4">
        <v>6397</v>
      </c>
      <c r="AZ162" s="4" t="s">
        <v>65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/>
      <c r="BO162" s="4">
        <v>6397</v>
      </c>
      <c r="BP162" s="4" t="s">
        <v>65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/>
      <c r="CE162" s="4">
        <v>6397</v>
      </c>
      <c r="CF162" s="4" t="s">
        <v>65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/>
      <c r="CU162" s="4">
        <v>6397</v>
      </c>
      <c r="CV162" s="4" t="s">
        <v>65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/>
      <c r="DK162" s="4">
        <v>6397</v>
      </c>
      <c r="DL162" s="4" t="s">
        <v>65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/>
      <c r="EA162" s="4">
        <v>6397</v>
      </c>
      <c r="EB162" s="4" t="s">
        <v>65</v>
      </c>
      <c r="EC162" s="4">
        <v>0</v>
      </c>
      <c r="ED162" s="4">
        <v>0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4">
        <v>0</v>
      </c>
      <c r="EK162" s="4">
        <v>0</v>
      </c>
      <c r="EL162" s="4">
        <v>0</v>
      </c>
      <c r="EM162" s="4">
        <v>0</v>
      </c>
      <c r="EN162" s="4">
        <v>0</v>
      </c>
      <c r="EO162" s="4">
        <v>0</v>
      </c>
      <c r="EP162" s="4"/>
      <c r="EQ162" s="4">
        <v>6397</v>
      </c>
      <c r="ER162" s="4" t="s">
        <v>65</v>
      </c>
      <c r="ES162" s="4">
        <v>0</v>
      </c>
      <c r="ET162" s="4">
        <v>0</v>
      </c>
      <c r="EU162" s="4">
        <v>0</v>
      </c>
      <c r="EV162" s="4">
        <v>0</v>
      </c>
      <c r="EW162" s="4">
        <v>0</v>
      </c>
      <c r="EX162" s="4">
        <v>0</v>
      </c>
      <c r="EY162" s="4">
        <v>0</v>
      </c>
      <c r="EZ162" s="4">
        <v>49.37</v>
      </c>
      <c r="FA162" s="4">
        <v>0</v>
      </c>
      <c r="FB162" s="4">
        <v>0</v>
      </c>
      <c r="FC162" s="4">
        <v>0</v>
      </c>
      <c r="FD162" s="4">
        <v>0</v>
      </c>
      <c r="FE162" s="4">
        <v>49.37</v>
      </c>
      <c r="FF162" s="4"/>
      <c r="FG162" s="4">
        <v>6397</v>
      </c>
      <c r="FH162" s="4" t="s">
        <v>65</v>
      </c>
      <c r="FI162" s="4">
        <v>0</v>
      </c>
      <c r="FJ162" s="4">
        <v>0</v>
      </c>
      <c r="FK162" s="4">
        <v>0</v>
      </c>
      <c r="FL162" s="4">
        <v>52749.61</v>
      </c>
      <c r="FM162" s="4">
        <v>0</v>
      </c>
      <c r="FN162" s="4">
        <v>0</v>
      </c>
      <c r="FO162" s="4">
        <v>0</v>
      </c>
      <c r="FP162" s="4">
        <v>0</v>
      </c>
      <c r="FQ162" s="4">
        <v>0</v>
      </c>
      <c r="FR162" s="4">
        <v>0</v>
      </c>
      <c r="FS162" s="4">
        <v>0</v>
      </c>
      <c r="FT162" s="4">
        <v>0</v>
      </c>
      <c r="FU162" s="4">
        <v>52749.61</v>
      </c>
      <c r="FV162" s="4"/>
      <c r="FW162" s="4">
        <v>6397</v>
      </c>
      <c r="FX162" s="4" t="s">
        <v>65</v>
      </c>
      <c r="FY162" s="4">
        <v>0</v>
      </c>
      <c r="FZ162" s="4">
        <v>0</v>
      </c>
      <c r="GA162" s="4">
        <v>0</v>
      </c>
      <c r="GB162" s="4">
        <v>0</v>
      </c>
      <c r="GC162" s="4">
        <v>0</v>
      </c>
      <c r="GD162" s="4">
        <v>0</v>
      </c>
      <c r="GE162" s="4">
        <v>0</v>
      </c>
      <c r="GF162" s="4">
        <v>0</v>
      </c>
      <c r="GG162" s="4">
        <v>0</v>
      </c>
      <c r="GH162" s="4">
        <v>0</v>
      </c>
      <c r="GI162" s="4">
        <v>0</v>
      </c>
      <c r="GJ162" s="4">
        <v>0</v>
      </c>
      <c r="GK162" s="4">
        <v>0</v>
      </c>
      <c r="GL162" s="4"/>
      <c r="GM162" s="4">
        <v>6397</v>
      </c>
      <c r="GN162" s="4" t="s">
        <v>65</v>
      </c>
      <c r="GO162" s="4">
        <v>0</v>
      </c>
      <c r="GP162" s="4">
        <v>0</v>
      </c>
      <c r="GQ162" s="4">
        <v>0</v>
      </c>
      <c r="GR162" s="4">
        <v>0</v>
      </c>
      <c r="GS162" s="4">
        <v>0</v>
      </c>
      <c r="GT162" s="4">
        <v>0</v>
      </c>
      <c r="GU162" s="4">
        <v>0</v>
      </c>
      <c r="GV162" s="4">
        <v>75402.16</v>
      </c>
      <c r="GW162" s="4">
        <v>0</v>
      </c>
      <c r="GX162" s="4">
        <v>0</v>
      </c>
      <c r="GY162" s="4">
        <v>0</v>
      </c>
      <c r="GZ162" s="4">
        <v>0</v>
      </c>
      <c r="HA162" s="4">
        <v>75402.16</v>
      </c>
      <c r="HB162" s="4"/>
      <c r="HC162" s="4">
        <v>6397</v>
      </c>
      <c r="HD162" s="4" t="s">
        <v>65</v>
      </c>
      <c r="HE162" s="4">
        <v>0</v>
      </c>
      <c r="HF162" s="4">
        <v>0</v>
      </c>
      <c r="HG162" s="4">
        <v>0</v>
      </c>
      <c r="HH162" s="4">
        <v>0</v>
      </c>
      <c r="HI162" s="4">
        <v>0</v>
      </c>
      <c r="HJ162" s="4">
        <v>0</v>
      </c>
      <c r="HK162" s="4">
        <v>0</v>
      </c>
      <c r="HL162" s="4">
        <v>0</v>
      </c>
      <c r="HM162" s="4">
        <v>0</v>
      </c>
      <c r="HN162" s="4">
        <v>0</v>
      </c>
      <c r="HO162" s="4">
        <v>0</v>
      </c>
      <c r="HP162" s="4">
        <v>0</v>
      </c>
      <c r="HQ162" s="4">
        <v>0</v>
      </c>
      <c r="HR162" s="4"/>
      <c r="HS162" s="4">
        <v>6397</v>
      </c>
      <c r="HT162" s="4" t="s">
        <v>65</v>
      </c>
      <c r="HU162" s="4">
        <v>0</v>
      </c>
      <c r="HV162" s="4">
        <v>0</v>
      </c>
      <c r="HW162" s="4">
        <v>0</v>
      </c>
      <c r="HX162" s="4">
        <v>23556.58</v>
      </c>
      <c r="HY162" s="4">
        <v>0</v>
      </c>
      <c r="HZ162" s="4">
        <v>0</v>
      </c>
      <c r="IA162" s="4">
        <v>0</v>
      </c>
      <c r="IB162" s="4">
        <v>0</v>
      </c>
      <c r="IC162" s="4">
        <v>0</v>
      </c>
      <c r="ID162" s="4">
        <v>0</v>
      </c>
      <c r="IE162" s="4">
        <v>0</v>
      </c>
      <c r="IF162" s="4">
        <v>0</v>
      </c>
      <c r="IG162" s="4">
        <v>23556.58</v>
      </c>
      <c r="IH162" s="4"/>
      <c r="II162" s="4">
        <v>6397</v>
      </c>
      <c r="IJ162" s="4" t="s">
        <v>65</v>
      </c>
      <c r="IK162" s="4">
        <v>0</v>
      </c>
      <c r="IL162" s="4">
        <v>0</v>
      </c>
      <c r="IM162" s="4">
        <v>0</v>
      </c>
      <c r="IN162" s="4">
        <v>48708.31</v>
      </c>
      <c r="IO162" s="4">
        <v>0</v>
      </c>
      <c r="IP162" s="4">
        <v>0</v>
      </c>
      <c r="IQ162" s="4">
        <v>0</v>
      </c>
      <c r="IR162" s="4">
        <v>0</v>
      </c>
      <c r="IS162" s="4">
        <v>0</v>
      </c>
      <c r="IT162" s="4">
        <v>0</v>
      </c>
      <c r="IU162" s="4">
        <v>0</v>
      </c>
      <c r="IV162" s="4">
        <v>0</v>
      </c>
      <c r="IW162" s="4">
        <v>48708.31</v>
      </c>
      <c r="IX162" s="4"/>
      <c r="IY162" s="4">
        <v>6397</v>
      </c>
      <c r="IZ162" s="4" t="s">
        <v>65</v>
      </c>
      <c r="JA162" s="4">
        <v>0</v>
      </c>
      <c r="JB162" s="4">
        <v>0</v>
      </c>
      <c r="JC162" s="4">
        <v>0</v>
      </c>
      <c r="JD162" s="4">
        <v>73673.97</v>
      </c>
      <c r="JE162" s="4">
        <v>0</v>
      </c>
      <c r="JF162" s="4">
        <v>0</v>
      </c>
      <c r="JG162" s="4">
        <v>0</v>
      </c>
      <c r="JH162" s="4">
        <v>0</v>
      </c>
      <c r="JI162" s="4">
        <v>0</v>
      </c>
      <c r="JJ162" s="4">
        <v>0</v>
      </c>
      <c r="JK162" s="4">
        <v>0</v>
      </c>
      <c r="JL162" s="4">
        <v>0</v>
      </c>
      <c r="JM162" s="4">
        <v>73673.97</v>
      </c>
      <c r="JN162" s="4"/>
      <c r="JO162" s="4">
        <v>6397</v>
      </c>
      <c r="JP162" s="4" t="s">
        <v>65</v>
      </c>
      <c r="JQ162" s="4">
        <v>0</v>
      </c>
      <c r="JR162" s="4">
        <v>0</v>
      </c>
      <c r="JS162" s="4">
        <v>0</v>
      </c>
      <c r="JT162" s="4">
        <v>0</v>
      </c>
      <c r="JU162" s="4">
        <v>0</v>
      </c>
      <c r="JV162" s="4">
        <v>0</v>
      </c>
      <c r="JW162" s="4">
        <v>0</v>
      </c>
      <c r="JX162" s="4">
        <v>0</v>
      </c>
      <c r="JY162" s="4">
        <v>0</v>
      </c>
      <c r="JZ162" s="4">
        <v>0</v>
      </c>
      <c r="KA162" s="4">
        <v>0</v>
      </c>
      <c r="KB162" s="4">
        <v>0</v>
      </c>
      <c r="KC162" s="4">
        <v>0</v>
      </c>
      <c r="KD162" s="4"/>
      <c r="KE162" s="4">
        <v>6397</v>
      </c>
      <c r="KF162" s="4" t="s">
        <v>65</v>
      </c>
      <c r="KG162" s="4">
        <v>0</v>
      </c>
      <c r="KH162" s="4">
        <v>0</v>
      </c>
      <c r="KI162" s="4">
        <v>0</v>
      </c>
      <c r="KJ162" s="4">
        <v>0</v>
      </c>
      <c r="KK162" s="4">
        <v>0</v>
      </c>
      <c r="KL162" s="4">
        <v>0</v>
      </c>
      <c r="KM162" s="4">
        <v>0</v>
      </c>
      <c r="KN162" s="4">
        <v>0</v>
      </c>
      <c r="KO162" s="4">
        <v>0</v>
      </c>
      <c r="KP162" s="4">
        <v>0</v>
      </c>
      <c r="KQ162" s="4">
        <v>0</v>
      </c>
      <c r="KR162" s="4">
        <v>0</v>
      </c>
      <c r="KS162" s="4">
        <v>0</v>
      </c>
      <c r="KT162" s="4"/>
      <c r="KU162" s="4">
        <v>6397</v>
      </c>
      <c r="KV162" s="4" t="s">
        <v>65</v>
      </c>
      <c r="KW162" s="4">
        <v>0</v>
      </c>
      <c r="KX162" s="4">
        <v>0</v>
      </c>
      <c r="KY162" s="4">
        <v>0</v>
      </c>
      <c r="KZ162" s="4">
        <v>0</v>
      </c>
      <c r="LA162" s="4">
        <v>0</v>
      </c>
      <c r="LB162" s="4">
        <v>0</v>
      </c>
      <c r="LC162" s="4">
        <v>0</v>
      </c>
      <c r="LD162" s="4">
        <v>0</v>
      </c>
      <c r="LE162" s="4">
        <v>0</v>
      </c>
      <c r="LF162" s="4">
        <v>0</v>
      </c>
      <c r="LG162" s="4">
        <v>0</v>
      </c>
      <c r="LH162" s="4">
        <v>0</v>
      </c>
      <c r="LI162" s="4">
        <v>0</v>
      </c>
      <c r="LJ162" s="4"/>
      <c r="LK162" s="4">
        <v>6397</v>
      </c>
      <c r="LL162" s="4" t="s">
        <v>65</v>
      </c>
      <c r="LM162" s="4">
        <v>0</v>
      </c>
      <c r="LN162" s="4">
        <v>0</v>
      </c>
      <c r="LO162" s="4">
        <v>0</v>
      </c>
      <c r="LP162" s="4">
        <v>0</v>
      </c>
      <c r="LQ162" s="4">
        <v>0</v>
      </c>
      <c r="LR162" s="4">
        <v>0</v>
      </c>
      <c r="LS162" s="4">
        <v>0</v>
      </c>
      <c r="LT162" s="4">
        <v>0</v>
      </c>
      <c r="LU162" s="4">
        <v>0</v>
      </c>
      <c r="LV162" s="4">
        <v>0</v>
      </c>
      <c r="LW162" s="4">
        <v>0</v>
      </c>
      <c r="LX162" s="4">
        <v>0</v>
      </c>
      <c r="LY162" s="4">
        <v>0</v>
      </c>
      <c r="LZ162" s="4"/>
      <c r="MA162" s="4">
        <v>6397</v>
      </c>
      <c r="MB162" s="4" t="s">
        <v>65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/>
      <c r="MQ162" s="4">
        <v>6397</v>
      </c>
      <c r="MR162" s="4" t="s">
        <v>65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  <c r="ND162" s="4">
        <v>0</v>
      </c>
      <c r="NE162" s="4">
        <v>0</v>
      </c>
      <c r="NF162" s="4"/>
      <c r="NG162" s="4">
        <v>6397</v>
      </c>
      <c r="NH162" s="4" t="s">
        <v>65</v>
      </c>
      <c r="NI162" s="4">
        <v>0</v>
      </c>
      <c r="NJ162" s="4">
        <v>0</v>
      </c>
      <c r="NK162" s="4">
        <v>0</v>
      </c>
      <c r="NL162" s="4">
        <v>0</v>
      </c>
      <c r="NM162" s="4">
        <v>0</v>
      </c>
      <c r="NN162" s="4">
        <v>0</v>
      </c>
      <c r="NO162" s="4">
        <v>0</v>
      </c>
      <c r="NP162" s="4">
        <v>0</v>
      </c>
      <c r="NQ162" s="4">
        <v>0</v>
      </c>
      <c r="NR162" s="4">
        <v>0</v>
      </c>
      <c r="NS162" s="4">
        <v>0</v>
      </c>
      <c r="NT162" s="4">
        <v>0</v>
      </c>
      <c r="NU162" s="4">
        <v>0</v>
      </c>
    </row>
    <row r="163" spans="2:385" x14ac:dyDescent="0.2">
      <c r="B163">
        <f t="shared" si="50"/>
        <v>153</v>
      </c>
      <c r="C163" s="4" t="s">
        <v>2</v>
      </c>
      <c r="D163" s="4" t="s">
        <v>160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/>
      <c r="S163" s="4" t="s">
        <v>2</v>
      </c>
      <c r="T163" s="4" t="s">
        <v>160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/>
      <c r="AI163" s="4" t="s">
        <v>2</v>
      </c>
      <c r="AJ163" s="4" t="s">
        <v>160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/>
      <c r="AY163" s="4" t="s">
        <v>2</v>
      </c>
      <c r="AZ163" s="4" t="s">
        <v>160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/>
      <c r="BO163" s="4" t="s">
        <v>2</v>
      </c>
      <c r="BP163" s="4" t="s">
        <v>160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/>
      <c r="CE163" s="4" t="s">
        <v>2</v>
      </c>
      <c r="CF163" s="4" t="s">
        <v>160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/>
      <c r="CU163" s="4" t="s">
        <v>2</v>
      </c>
      <c r="CV163" s="4" t="s">
        <v>160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/>
      <c r="DK163" s="4" t="s">
        <v>2</v>
      </c>
      <c r="DL163" s="4" t="s">
        <v>160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/>
      <c r="EA163" s="4" t="s">
        <v>2</v>
      </c>
      <c r="EB163" s="4" t="s">
        <v>160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0</v>
      </c>
      <c r="EI163" s="4">
        <v>0</v>
      </c>
      <c r="EJ163" s="4">
        <v>0</v>
      </c>
      <c r="EK163" s="4">
        <v>0</v>
      </c>
      <c r="EL163" s="4">
        <v>0</v>
      </c>
      <c r="EM163" s="4">
        <v>0</v>
      </c>
      <c r="EN163" s="4">
        <v>0</v>
      </c>
      <c r="EO163" s="4">
        <v>0</v>
      </c>
      <c r="EP163" s="4"/>
      <c r="EQ163" s="4" t="s">
        <v>2</v>
      </c>
      <c r="ER163" s="4" t="s">
        <v>160</v>
      </c>
      <c r="ES163" s="4">
        <v>0</v>
      </c>
      <c r="ET163" s="4">
        <v>0</v>
      </c>
      <c r="EU163" s="4">
        <v>0</v>
      </c>
      <c r="EV163" s="4">
        <v>0</v>
      </c>
      <c r="EW163" s="4">
        <v>0</v>
      </c>
      <c r="EX163" s="4">
        <v>0</v>
      </c>
      <c r="EY163" s="4">
        <v>0</v>
      </c>
      <c r="EZ163" s="4">
        <v>49.37</v>
      </c>
      <c r="FA163" s="4">
        <v>0</v>
      </c>
      <c r="FB163" s="4">
        <v>0</v>
      </c>
      <c r="FC163" s="4">
        <v>0</v>
      </c>
      <c r="FD163" s="4">
        <v>0</v>
      </c>
      <c r="FE163" s="4">
        <v>49.37</v>
      </c>
      <c r="FF163" s="4"/>
      <c r="FG163" s="4" t="s">
        <v>2</v>
      </c>
      <c r="FH163" s="4" t="s">
        <v>160</v>
      </c>
      <c r="FI163" s="4">
        <v>0</v>
      </c>
      <c r="FJ163" s="4">
        <v>0</v>
      </c>
      <c r="FK163" s="4">
        <v>0</v>
      </c>
      <c r="FL163" s="4">
        <v>52749.61</v>
      </c>
      <c r="FM163" s="4">
        <v>0</v>
      </c>
      <c r="FN163" s="4">
        <v>0</v>
      </c>
      <c r="FO163" s="4">
        <v>0</v>
      </c>
      <c r="FP163" s="4">
        <v>0</v>
      </c>
      <c r="FQ163" s="4">
        <v>0</v>
      </c>
      <c r="FR163" s="4">
        <v>0</v>
      </c>
      <c r="FS163" s="4">
        <v>0</v>
      </c>
      <c r="FT163" s="4">
        <v>0</v>
      </c>
      <c r="FU163" s="4">
        <v>52749.61</v>
      </c>
      <c r="FV163" s="4"/>
      <c r="FW163" s="4" t="s">
        <v>2</v>
      </c>
      <c r="FX163" s="4" t="s">
        <v>160</v>
      </c>
      <c r="FY163" s="4">
        <v>0</v>
      </c>
      <c r="FZ163" s="4">
        <v>0</v>
      </c>
      <c r="GA163" s="4">
        <v>0</v>
      </c>
      <c r="GB163" s="4">
        <v>0</v>
      </c>
      <c r="GC163" s="4">
        <v>0</v>
      </c>
      <c r="GD163" s="4">
        <v>0</v>
      </c>
      <c r="GE163" s="4">
        <v>0</v>
      </c>
      <c r="GF163" s="4">
        <v>0</v>
      </c>
      <c r="GG163" s="4">
        <v>0</v>
      </c>
      <c r="GH163" s="4">
        <v>0</v>
      </c>
      <c r="GI163" s="4">
        <v>0</v>
      </c>
      <c r="GJ163" s="4">
        <v>0</v>
      </c>
      <c r="GK163" s="4">
        <v>0</v>
      </c>
      <c r="GL163" s="4"/>
      <c r="GM163" s="4" t="s">
        <v>2</v>
      </c>
      <c r="GN163" s="4" t="s">
        <v>160</v>
      </c>
      <c r="GO163" s="4">
        <v>0</v>
      </c>
      <c r="GP163" s="4">
        <v>0</v>
      </c>
      <c r="GQ163" s="4">
        <v>0</v>
      </c>
      <c r="GR163" s="4">
        <v>0</v>
      </c>
      <c r="GS163" s="4">
        <v>0</v>
      </c>
      <c r="GT163" s="4">
        <v>0</v>
      </c>
      <c r="GU163" s="4">
        <v>0</v>
      </c>
      <c r="GV163" s="4">
        <v>75402.16</v>
      </c>
      <c r="GW163" s="4">
        <v>0</v>
      </c>
      <c r="GX163" s="4">
        <v>0</v>
      </c>
      <c r="GY163" s="4">
        <v>0</v>
      </c>
      <c r="GZ163" s="4">
        <v>0</v>
      </c>
      <c r="HA163" s="4">
        <v>75402.16</v>
      </c>
      <c r="HB163" s="4"/>
      <c r="HC163" s="4" t="s">
        <v>2</v>
      </c>
      <c r="HD163" s="4" t="s">
        <v>160</v>
      </c>
      <c r="HE163" s="4">
        <v>0</v>
      </c>
      <c r="HF163" s="4">
        <v>0</v>
      </c>
      <c r="HG163" s="4">
        <v>0</v>
      </c>
      <c r="HH163" s="4">
        <v>0</v>
      </c>
      <c r="HI163" s="4">
        <v>0</v>
      </c>
      <c r="HJ163" s="4">
        <v>0</v>
      </c>
      <c r="HK163" s="4">
        <v>0</v>
      </c>
      <c r="HL163" s="4">
        <v>0</v>
      </c>
      <c r="HM163" s="4">
        <v>0</v>
      </c>
      <c r="HN163" s="4">
        <v>0</v>
      </c>
      <c r="HO163" s="4">
        <v>0</v>
      </c>
      <c r="HP163" s="4">
        <v>0</v>
      </c>
      <c r="HQ163" s="4">
        <v>0</v>
      </c>
      <c r="HR163" s="4"/>
      <c r="HS163" s="4" t="s">
        <v>2</v>
      </c>
      <c r="HT163" s="4" t="s">
        <v>160</v>
      </c>
      <c r="HU163" s="4">
        <v>0</v>
      </c>
      <c r="HV163" s="4">
        <v>0</v>
      </c>
      <c r="HW163" s="4">
        <v>0</v>
      </c>
      <c r="HX163" s="4">
        <v>23556.58</v>
      </c>
      <c r="HY163" s="4">
        <v>0</v>
      </c>
      <c r="HZ163" s="4">
        <v>0</v>
      </c>
      <c r="IA163" s="4">
        <v>0</v>
      </c>
      <c r="IB163" s="4">
        <v>0</v>
      </c>
      <c r="IC163" s="4">
        <v>0</v>
      </c>
      <c r="ID163" s="4">
        <v>0</v>
      </c>
      <c r="IE163" s="4">
        <v>0</v>
      </c>
      <c r="IF163" s="4">
        <v>0</v>
      </c>
      <c r="IG163" s="4">
        <v>23556.58</v>
      </c>
      <c r="IH163" s="4"/>
      <c r="II163" s="4" t="s">
        <v>2</v>
      </c>
      <c r="IJ163" s="4" t="s">
        <v>160</v>
      </c>
      <c r="IK163" s="4">
        <v>0</v>
      </c>
      <c r="IL163" s="4">
        <v>0</v>
      </c>
      <c r="IM163" s="4">
        <v>0</v>
      </c>
      <c r="IN163" s="4">
        <v>48708.31</v>
      </c>
      <c r="IO163" s="4">
        <v>0</v>
      </c>
      <c r="IP163" s="4">
        <v>0</v>
      </c>
      <c r="IQ163" s="4">
        <v>0</v>
      </c>
      <c r="IR163" s="4">
        <v>0</v>
      </c>
      <c r="IS163" s="4">
        <v>0</v>
      </c>
      <c r="IT163" s="4">
        <v>0</v>
      </c>
      <c r="IU163" s="4">
        <v>0</v>
      </c>
      <c r="IV163" s="4">
        <v>0</v>
      </c>
      <c r="IW163" s="4">
        <v>48708.31</v>
      </c>
      <c r="IX163" s="4"/>
      <c r="IY163" s="4" t="s">
        <v>2</v>
      </c>
      <c r="IZ163" s="4" t="s">
        <v>160</v>
      </c>
      <c r="JA163" s="4">
        <v>0</v>
      </c>
      <c r="JB163" s="4">
        <v>0</v>
      </c>
      <c r="JC163" s="4">
        <v>0</v>
      </c>
      <c r="JD163" s="4">
        <v>73673.97</v>
      </c>
      <c r="JE163" s="4">
        <v>0</v>
      </c>
      <c r="JF163" s="4">
        <v>0</v>
      </c>
      <c r="JG163" s="4">
        <v>0</v>
      </c>
      <c r="JH163" s="4">
        <v>0</v>
      </c>
      <c r="JI163" s="4">
        <v>0</v>
      </c>
      <c r="JJ163" s="4">
        <v>0</v>
      </c>
      <c r="JK163" s="4">
        <v>0</v>
      </c>
      <c r="JL163" s="4">
        <v>0</v>
      </c>
      <c r="JM163" s="4">
        <v>73673.97</v>
      </c>
      <c r="JN163" s="4"/>
      <c r="JO163" s="4" t="s">
        <v>2</v>
      </c>
      <c r="JP163" s="4" t="s">
        <v>160</v>
      </c>
      <c r="JQ163" s="4">
        <v>0</v>
      </c>
      <c r="JR163" s="4">
        <v>0</v>
      </c>
      <c r="JS163" s="4">
        <v>0</v>
      </c>
      <c r="JT163" s="4">
        <v>0</v>
      </c>
      <c r="JU163" s="4">
        <v>0</v>
      </c>
      <c r="JV163" s="4">
        <v>0</v>
      </c>
      <c r="JW163" s="4">
        <v>0</v>
      </c>
      <c r="JX163" s="4">
        <v>0</v>
      </c>
      <c r="JY163" s="4">
        <v>0</v>
      </c>
      <c r="JZ163" s="4">
        <v>0</v>
      </c>
      <c r="KA163" s="4">
        <v>0</v>
      </c>
      <c r="KB163" s="4">
        <v>0</v>
      </c>
      <c r="KC163" s="4">
        <v>0</v>
      </c>
      <c r="KD163" s="4"/>
      <c r="KE163" s="4" t="s">
        <v>2</v>
      </c>
      <c r="KF163" s="4" t="s">
        <v>160</v>
      </c>
      <c r="KG163" s="4">
        <v>0</v>
      </c>
      <c r="KH163" s="4">
        <v>0</v>
      </c>
      <c r="KI163" s="4">
        <v>0</v>
      </c>
      <c r="KJ163" s="4">
        <v>0</v>
      </c>
      <c r="KK163" s="4">
        <v>0</v>
      </c>
      <c r="KL163" s="4">
        <v>0</v>
      </c>
      <c r="KM163" s="4">
        <v>0</v>
      </c>
      <c r="KN163" s="4">
        <v>0</v>
      </c>
      <c r="KO163" s="4">
        <v>0</v>
      </c>
      <c r="KP163" s="4">
        <v>0</v>
      </c>
      <c r="KQ163" s="4">
        <v>0</v>
      </c>
      <c r="KR163" s="4">
        <v>0</v>
      </c>
      <c r="KS163" s="4">
        <v>0</v>
      </c>
      <c r="KT163" s="4"/>
      <c r="KU163" s="4" t="s">
        <v>2</v>
      </c>
      <c r="KV163" s="4" t="s">
        <v>160</v>
      </c>
      <c r="KW163" s="4">
        <v>0</v>
      </c>
      <c r="KX163" s="4">
        <v>0</v>
      </c>
      <c r="KY163" s="4">
        <v>0</v>
      </c>
      <c r="KZ163" s="4">
        <v>0</v>
      </c>
      <c r="LA163" s="4">
        <v>0</v>
      </c>
      <c r="LB163" s="4">
        <v>0</v>
      </c>
      <c r="LC163" s="4">
        <v>0</v>
      </c>
      <c r="LD163" s="4">
        <v>0</v>
      </c>
      <c r="LE163" s="4">
        <v>0</v>
      </c>
      <c r="LF163" s="4">
        <v>0</v>
      </c>
      <c r="LG163" s="4">
        <v>0</v>
      </c>
      <c r="LH163" s="4">
        <v>0</v>
      </c>
      <c r="LI163" s="4">
        <v>0</v>
      </c>
      <c r="LJ163" s="4"/>
      <c r="LK163" s="4" t="s">
        <v>2</v>
      </c>
      <c r="LL163" s="4" t="s">
        <v>160</v>
      </c>
      <c r="LM163" s="4">
        <v>0</v>
      </c>
      <c r="LN163" s="4">
        <v>0</v>
      </c>
      <c r="LO163" s="4">
        <v>0</v>
      </c>
      <c r="LP163" s="4">
        <v>0</v>
      </c>
      <c r="LQ163" s="4">
        <v>0</v>
      </c>
      <c r="LR163" s="4">
        <v>0</v>
      </c>
      <c r="LS163" s="4">
        <v>0</v>
      </c>
      <c r="LT163" s="4">
        <v>0</v>
      </c>
      <c r="LU163" s="4">
        <v>0</v>
      </c>
      <c r="LV163" s="4">
        <v>0</v>
      </c>
      <c r="LW163" s="4">
        <v>0</v>
      </c>
      <c r="LX163" s="4">
        <v>0</v>
      </c>
      <c r="LY163" s="4">
        <v>0</v>
      </c>
      <c r="LZ163" s="4"/>
      <c r="MA163" s="4" t="s">
        <v>2</v>
      </c>
      <c r="MB163" s="4" t="s">
        <v>160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/>
      <c r="MQ163" s="4" t="s">
        <v>2</v>
      </c>
      <c r="MR163" s="4" t="s">
        <v>160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  <c r="ND163" s="4">
        <v>0</v>
      </c>
      <c r="NE163" s="4">
        <v>0</v>
      </c>
      <c r="NF163" s="4"/>
      <c r="NG163" s="4" t="s">
        <v>2</v>
      </c>
      <c r="NH163" s="4" t="s">
        <v>160</v>
      </c>
      <c r="NI163" s="4">
        <v>0</v>
      </c>
      <c r="NJ163" s="4">
        <v>0</v>
      </c>
      <c r="NK163" s="4">
        <v>0</v>
      </c>
      <c r="NL163" s="4">
        <v>0</v>
      </c>
      <c r="NM163" s="4">
        <v>0</v>
      </c>
      <c r="NN163" s="4">
        <v>0</v>
      </c>
      <c r="NO163" s="4">
        <v>0</v>
      </c>
      <c r="NP163" s="4">
        <v>0</v>
      </c>
      <c r="NQ163" s="4">
        <v>0</v>
      </c>
      <c r="NR163" s="4">
        <v>0</v>
      </c>
      <c r="NS163" s="4">
        <v>0</v>
      </c>
      <c r="NT163" s="4">
        <v>0</v>
      </c>
      <c r="NU163" s="4">
        <v>0</v>
      </c>
    </row>
    <row r="164" spans="2:385" x14ac:dyDescent="0.2">
      <c r="B164">
        <f t="shared" si="50"/>
        <v>154</v>
      </c>
      <c r="C164" s="4" t="s">
        <v>2</v>
      </c>
      <c r="D164" s="4" t="s">
        <v>161</v>
      </c>
      <c r="E164" s="4" t="s">
        <v>2</v>
      </c>
      <c r="F164" s="4" t="s">
        <v>2</v>
      </c>
      <c r="G164" s="4" t="s">
        <v>2</v>
      </c>
      <c r="H164" s="4" t="s">
        <v>2</v>
      </c>
      <c r="I164" s="4" t="s">
        <v>2</v>
      </c>
      <c r="J164" s="4" t="s">
        <v>2</v>
      </c>
      <c r="K164" s="4" t="s">
        <v>2</v>
      </c>
      <c r="L164" s="4" t="s">
        <v>2</v>
      </c>
      <c r="M164" s="4" t="s">
        <v>2</v>
      </c>
      <c r="N164" s="4" t="s">
        <v>2</v>
      </c>
      <c r="O164" s="4" t="s">
        <v>2</v>
      </c>
      <c r="P164" s="4" t="s">
        <v>2</v>
      </c>
      <c r="Q164" s="4" t="s">
        <v>2</v>
      </c>
      <c r="R164" s="4"/>
      <c r="S164" s="4" t="s">
        <v>2</v>
      </c>
      <c r="T164" s="4" t="s">
        <v>161</v>
      </c>
      <c r="U164" s="4" t="s">
        <v>2</v>
      </c>
      <c r="V164" s="4" t="s">
        <v>2</v>
      </c>
      <c r="W164" s="4" t="s">
        <v>2</v>
      </c>
      <c r="X164" s="4" t="s">
        <v>2</v>
      </c>
      <c r="Y164" s="4" t="s">
        <v>2</v>
      </c>
      <c r="Z164" s="4" t="s">
        <v>2</v>
      </c>
      <c r="AA164" s="4" t="s">
        <v>2</v>
      </c>
      <c r="AB164" s="4" t="s">
        <v>2</v>
      </c>
      <c r="AC164" s="4" t="s">
        <v>2</v>
      </c>
      <c r="AD164" s="4" t="s">
        <v>2</v>
      </c>
      <c r="AE164" s="4" t="s">
        <v>2</v>
      </c>
      <c r="AF164" s="4" t="s">
        <v>2</v>
      </c>
      <c r="AG164" s="4" t="s">
        <v>2</v>
      </c>
      <c r="AH164" s="4"/>
      <c r="AI164" s="4" t="s">
        <v>2</v>
      </c>
      <c r="AJ164" s="4" t="s">
        <v>161</v>
      </c>
      <c r="AK164" s="4" t="s">
        <v>2</v>
      </c>
      <c r="AL164" s="4" t="s">
        <v>2</v>
      </c>
      <c r="AM164" s="4" t="s">
        <v>2</v>
      </c>
      <c r="AN164" s="4" t="s">
        <v>2</v>
      </c>
      <c r="AO164" s="4" t="s">
        <v>2</v>
      </c>
      <c r="AP164" s="4" t="s">
        <v>2</v>
      </c>
      <c r="AQ164" s="4" t="s">
        <v>2</v>
      </c>
      <c r="AR164" s="4" t="s">
        <v>2</v>
      </c>
      <c r="AS164" s="4" t="s">
        <v>2</v>
      </c>
      <c r="AT164" s="4" t="s">
        <v>2</v>
      </c>
      <c r="AU164" s="4" t="s">
        <v>2</v>
      </c>
      <c r="AV164" s="4" t="s">
        <v>2</v>
      </c>
      <c r="AW164" s="4" t="s">
        <v>2</v>
      </c>
      <c r="AX164" s="4"/>
      <c r="AY164" s="4" t="s">
        <v>2</v>
      </c>
      <c r="AZ164" s="4" t="s">
        <v>161</v>
      </c>
      <c r="BA164" s="4" t="s">
        <v>2</v>
      </c>
      <c r="BB164" s="4" t="s">
        <v>2</v>
      </c>
      <c r="BC164" s="4" t="s">
        <v>2</v>
      </c>
      <c r="BD164" s="4" t="s">
        <v>2</v>
      </c>
      <c r="BE164" s="4" t="s">
        <v>2</v>
      </c>
      <c r="BF164" s="4" t="s">
        <v>2</v>
      </c>
      <c r="BG164" s="4" t="s">
        <v>2</v>
      </c>
      <c r="BH164" s="4" t="s">
        <v>2</v>
      </c>
      <c r="BI164" s="4" t="s">
        <v>2</v>
      </c>
      <c r="BJ164" s="4" t="s">
        <v>2</v>
      </c>
      <c r="BK164" s="4" t="s">
        <v>2</v>
      </c>
      <c r="BL164" s="4" t="s">
        <v>2</v>
      </c>
      <c r="BM164" s="4" t="s">
        <v>2</v>
      </c>
      <c r="BN164" s="4"/>
      <c r="BO164" s="4" t="s">
        <v>2</v>
      </c>
      <c r="BP164" s="4" t="s">
        <v>161</v>
      </c>
      <c r="BQ164" s="4" t="s">
        <v>2</v>
      </c>
      <c r="BR164" s="4" t="s">
        <v>2</v>
      </c>
      <c r="BS164" s="4" t="s">
        <v>2</v>
      </c>
      <c r="BT164" s="4" t="s">
        <v>2</v>
      </c>
      <c r="BU164" s="4" t="s">
        <v>2</v>
      </c>
      <c r="BV164" s="4" t="s">
        <v>2</v>
      </c>
      <c r="BW164" s="4" t="s">
        <v>2</v>
      </c>
      <c r="BX164" s="4" t="s">
        <v>2</v>
      </c>
      <c r="BY164" s="4" t="s">
        <v>2</v>
      </c>
      <c r="BZ164" s="4" t="s">
        <v>2</v>
      </c>
      <c r="CA164" s="4" t="s">
        <v>2</v>
      </c>
      <c r="CB164" s="4" t="s">
        <v>2</v>
      </c>
      <c r="CC164" s="4" t="s">
        <v>2</v>
      </c>
      <c r="CD164" s="4"/>
      <c r="CE164" s="4" t="s">
        <v>2</v>
      </c>
      <c r="CF164" s="4" t="s">
        <v>161</v>
      </c>
      <c r="CG164" s="4" t="s">
        <v>2</v>
      </c>
      <c r="CH164" s="4" t="s">
        <v>2</v>
      </c>
      <c r="CI164" s="4" t="s">
        <v>2</v>
      </c>
      <c r="CJ164" s="4" t="s">
        <v>2</v>
      </c>
      <c r="CK164" s="4" t="s">
        <v>2</v>
      </c>
      <c r="CL164" s="4" t="s">
        <v>2</v>
      </c>
      <c r="CM164" s="4" t="s">
        <v>2</v>
      </c>
      <c r="CN164" s="4" t="s">
        <v>2</v>
      </c>
      <c r="CO164" s="4" t="s">
        <v>2</v>
      </c>
      <c r="CP164" s="4" t="s">
        <v>2</v>
      </c>
      <c r="CQ164" s="4" t="s">
        <v>2</v>
      </c>
      <c r="CR164" s="4" t="s">
        <v>2</v>
      </c>
      <c r="CS164" s="4" t="s">
        <v>2</v>
      </c>
      <c r="CT164" s="4"/>
      <c r="CU164" s="4" t="s">
        <v>2</v>
      </c>
      <c r="CV164" s="4" t="s">
        <v>161</v>
      </c>
      <c r="CW164" s="4" t="s">
        <v>2</v>
      </c>
      <c r="CX164" s="4" t="s">
        <v>2</v>
      </c>
      <c r="CY164" s="4" t="s">
        <v>2</v>
      </c>
      <c r="CZ164" s="4" t="s">
        <v>2</v>
      </c>
      <c r="DA164" s="4" t="s">
        <v>2</v>
      </c>
      <c r="DB164" s="4" t="s">
        <v>2</v>
      </c>
      <c r="DC164" s="4" t="s">
        <v>2</v>
      </c>
      <c r="DD164" s="4" t="s">
        <v>2</v>
      </c>
      <c r="DE164" s="4" t="s">
        <v>2</v>
      </c>
      <c r="DF164" s="4" t="s">
        <v>2</v>
      </c>
      <c r="DG164" s="4" t="s">
        <v>2</v>
      </c>
      <c r="DH164" s="4" t="s">
        <v>2</v>
      </c>
      <c r="DI164" s="4" t="s">
        <v>2</v>
      </c>
      <c r="DJ164" s="4"/>
      <c r="DK164" s="4" t="s">
        <v>2</v>
      </c>
      <c r="DL164" s="4" t="s">
        <v>161</v>
      </c>
      <c r="DM164" s="4" t="s">
        <v>2</v>
      </c>
      <c r="DN164" s="4" t="s">
        <v>2</v>
      </c>
      <c r="DO164" s="4" t="s">
        <v>2</v>
      </c>
      <c r="DP164" s="4" t="s">
        <v>2</v>
      </c>
      <c r="DQ164" s="4" t="s">
        <v>2</v>
      </c>
      <c r="DR164" s="4" t="s">
        <v>2</v>
      </c>
      <c r="DS164" s="4" t="s">
        <v>2</v>
      </c>
      <c r="DT164" s="4" t="s">
        <v>2</v>
      </c>
      <c r="DU164" s="4" t="s">
        <v>2</v>
      </c>
      <c r="DV164" s="4" t="s">
        <v>2</v>
      </c>
      <c r="DW164" s="4" t="s">
        <v>2</v>
      </c>
      <c r="DX164" s="4" t="s">
        <v>2</v>
      </c>
      <c r="DY164" s="4" t="s">
        <v>2</v>
      </c>
      <c r="DZ164" s="4"/>
      <c r="EA164" s="4" t="s">
        <v>2</v>
      </c>
      <c r="EB164" s="4" t="s">
        <v>161</v>
      </c>
      <c r="EC164" s="4" t="s">
        <v>2</v>
      </c>
      <c r="ED164" s="4" t="s">
        <v>2</v>
      </c>
      <c r="EE164" s="4" t="s">
        <v>2</v>
      </c>
      <c r="EF164" s="4" t="s">
        <v>2</v>
      </c>
      <c r="EG164" s="4" t="s">
        <v>2</v>
      </c>
      <c r="EH164" s="4" t="s">
        <v>2</v>
      </c>
      <c r="EI164" s="4" t="s">
        <v>2</v>
      </c>
      <c r="EJ164" s="4" t="s">
        <v>2</v>
      </c>
      <c r="EK164" s="4" t="s">
        <v>2</v>
      </c>
      <c r="EL164" s="4" t="s">
        <v>2</v>
      </c>
      <c r="EM164" s="4" t="s">
        <v>2</v>
      </c>
      <c r="EN164" s="4" t="s">
        <v>2</v>
      </c>
      <c r="EO164" s="4" t="s">
        <v>2</v>
      </c>
      <c r="EP164" s="4"/>
      <c r="EQ164" s="4" t="s">
        <v>2</v>
      </c>
      <c r="ER164" s="4" t="s">
        <v>161</v>
      </c>
      <c r="ES164" s="4" t="s">
        <v>2</v>
      </c>
      <c r="ET164" s="4" t="s">
        <v>2</v>
      </c>
      <c r="EU164" s="4" t="s">
        <v>2</v>
      </c>
      <c r="EV164" s="4" t="s">
        <v>2</v>
      </c>
      <c r="EW164" s="4" t="s">
        <v>2</v>
      </c>
      <c r="EX164" s="4" t="s">
        <v>2</v>
      </c>
      <c r="EY164" s="4" t="s">
        <v>2</v>
      </c>
      <c r="EZ164" s="4" t="s">
        <v>2</v>
      </c>
      <c r="FA164" s="4" t="s">
        <v>2</v>
      </c>
      <c r="FB164" s="4" t="s">
        <v>2</v>
      </c>
      <c r="FC164" s="4" t="s">
        <v>2</v>
      </c>
      <c r="FD164" s="4" t="s">
        <v>2</v>
      </c>
      <c r="FE164" s="4" t="s">
        <v>2</v>
      </c>
      <c r="FF164" s="4"/>
      <c r="FG164" s="4" t="s">
        <v>2</v>
      </c>
      <c r="FH164" s="4" t="s">
        <v>161</v>
      </c>
      <c r="FI164" s="4" t="s">
        <v>2</v>
      </c>
      <c r="FJ164" s="4" t="s">
        <v>2</v>
      </c>
      <c r="FK164" s="4" t="s">
        <v>2</v>
      </c>
      <c r="FL164" s="4" t="s">
        <v>2</v>
      </c>
      <c r="FM164" s="4" t="s">
        <v>2</v>
      </c>
      <c r="FN164" s="4" t="s">
        <v>2</v>
      </c>
      <c r="FO164" s="4" t="s">
        <v>2</v>
      </c>
      <c r="FP164" s="4" t="s">
        <v>2</v>
      </c>
      <c r="FQ164" s="4" t="s">
        <v>2</v>
      </c>
      <c r="FR164" s="4" t="s">
        <v>2</v>
      </c>
      <c r="FS164" s="4" t="s">
        <v>2</v>
      </c>
      <c r="FT164" s="4" t="s">
        <v>2</v>
      </c>
      <c r="FU164" s="4" t="s">
        <v>2</v>
      </c>
      <c r="FV164" s="4"/>
      <c r="FW164" s="4" t="s">
        <v>2</v>
      </c>
      <c r="FX164" s="4" t="s">
        <v>161</v>
      </c>
      <c r="FY164" s="4" t="s">
        <v>2</v>
      </c>
      <c r="FZ164" s="4" t="s">
        <v>2</v>
      </c>
      <c r="GA164" s="4" t="s">
        <v>2</v>
      </c>
      <c r="GB164" s="4" t="s">
        <v>2</v>
      </c>
      <c r="GC164" s="4" t="s">
        <v>2</v>
      </c>
      <c r="GD164" s="4" t="s">
        <v>2</v>
      </c>
      <c r="GE164" s="4" t="s">
        <v>2</v>
      </c>
      <c r="GF164" s="4" t="s">
        <v>2</v>
      </c>
      <c r="GG164" s="4" t="s">
        <v>2</v>
      </c>
      <c r="GH164" s="4" t="s">
        <v>2</v>
      </c>
      <c r="GI164" s="4" t="s">
        <v>2</v>
      </c>
      <c r="GJ164" s="4" t="s">
        <v>2</v>
      </c>
      <c r="GK164" s="4" t="s">
        <v>2</v>
      </c>
      <c r="GL164" s="4"/>
      <c r="GM164" s="4" t="s">
        <v>2</v>
      </c>
      <c r="GN164" s="4" t="s">
        <v>161</v>
      </c>
      <c r="GO164" s="4" t="s">
        <v>2</v>
      </c>
      <c r="GP164" s="4" t="s">
        <v>2</v>
      </c>
      <c r="GQ164" s="4" t="s">
        <v>2</v>
      </c>
      <c r="GR164" s="4" t="s">
        <v>2</v>
      </c>
      <c r="GS164" s="4" t="s">
        <v>2</v>
      </c>
      <c r="GT164" s="4" t="s">
        <v>2</v>
      </c>
      <c r="GU164" s="4" t="s">
        <v>2</v>
      </c>
      <c r="GV164" s="4" t="s">
        <v>2</v>
      </c>
      <c r="GW164" s="4" t="s">
        <v>2</v>
      </c>
      <c r="GX164" s="4" t="s">
        <v>2</v>
      </c>
      <c r="GY164" s="4" t="s">
        <v>2</v>
      </c>
      <c r="GZ164" s="4" t="s">
        <v>2</v>
      </c>
      <c r="HA164" s="4" t="s">
        <v>2</v>
      </c>
      <c r="HB164" s="4"/>
      <c r="HC164" s="4" t="s">
        <v>2</v>
      </c>
      <c r="HD164" s="4" t="s">
        <v>161</v>
      </c>
      <c r="HE164" s="4" t="s">
        <v>2</v>
      </c>
      <c r="HF164" s="4" t="s">
        <v>2</v>
      </c>
      <c r="HG164" s="4" t="s">
        <v>2</v>
      </c>
      <c r="HH164" s="4" t="s">
        <v>2</v>
      </c>
      <c r="HI164" s="4" t="s">
        <v>2</v>
      </c>
      <c r="HJ164" s="4" t="s">
        <v>2</v>
      </c>
      <c r="HK164" s="4" t="s">
        <v>2</v>
      </c>
      <c r="HL164" s="4" t="s">
        <v>2</v>
      </c>
      <c r="HM164" s="4" t="s">
        <v>2</v>
      </c>
      <c r="HN164" s="4" t="s">
        <v>2</v>
      </c>
      <c r="HO164" s="4" t="s">
        <v>2</v>
      </c>
      <c r="HP164" s="4" t="s">
        <v>2</v>
      </c>
      <c r="HQ164" s="4" t="s">
        <v>2</v>
      </c>
      <c r="HR164" s="4"/>
      <c r="HS164" s="4" t="s">
        <v>2</v>
      </c>
      <c r="HT164" s="4" t="s">
        <v>161</v>
      </c>
      <c r="HU164" s="4" t="s">
        <v>2</v>
      </c>
      <c r="HV164" s="4" t="s">
        <v>2</v>
      </c>
      <c r="HW164" s="4" t="s">
        <v>2</v>
      </c>
      <c r="HX164" s="4" t="s">
        <v>2</v>
      </c>
      <c r="HY164" s="4" t="s">
        <v>2</v>
      </c>
      <c r="HZ164" s="4" t="s">
        <v>2</v>
      </c>
      <c r="IA164" s="4" t="s">
        <v>2</v>
      </c>
      <c r="IB164" s="4" t="s">
        <v>2</v>
      </c>
      <c r="IC164" s="4" t="s">
        <v>2</v>
      </c>
      <c r="ID164" s="4" t="s">
        <v>2</v>
      </c>
      <c r="IE164" s="4" t="s">
        <v>2</v>
      </c>
      <c r="IF164" s="4" t="s">
        <v>2</v>
      </c>
      <c r="IG164" s="4" t="s">
        <v>2</v>
      </c>
      <c r="IH164" s="4"/>
      <c r="II164" s="4" t="s">
        <v>2</v>
      </c>
      <c r="IJ164" s="4" t="s">
        <v>161</v>
      </c>
      <c r="IK164" s="4" t="s">
        <v>2</v>
      </c>
      <c r="IL164" s="4" t="s">
        <v>2</v>
      </c>
      <c r="IM164" s="4" t="s">
        <v>2</v>
      </c>
      <c r="IN164" s="4" t="s">
        <v>2</v>
      </c>
      <c r="IO164" s="4" t="s">
        <v>2</v>
      </c>
      <c r="IP164" s="4" t="s">
        <v>2</v>
      </c>
      <c r="IQ164" s="4" t="s">
        <v>2</v>
      </c>
      <c r="IR164" s="4" t="s">
        <v>2</v>
      </c>
      <c r="IS164" s="4" t="s">
        <v>2</v>
      </c>
      <c r="IT164" s="4" t="s">
        <v>2</v>
      </c>
      <c r="IU164" s="4" t="s">
        <v>2</v>
      </c>
      <c r="IV164" s="4" t="s">
        <v>2</v>
      </c>
      <c r="IW164" s="4" t="s">
        <v>2</v>
      </c>
      <c r="IX164" s="4"/>
      <c r="IY164" s="4" t="s">
        <v>2</v>
      </c>
      <c r="IZ164" s="4" t="s">
        <v>161</v>
      </c>
      <c r="JA164" s="4" t="s">
        <v>2</v>
      </c>
      <c r="JB164" s="4" t="s">
        <v>2</v>
      </c>
      <c r="JC164" s="4" t="s">
        <v>2</v>
      </c>
      <c r="JD164" s="4" t="s">
        <v>2</v>
      </c>
      <c r="JE164" s="4" t="s">
        <v>2</v>
      </c>
      <c r="JF164" s="4" t="s">
        <v>2</v>
      </c>
      <c r="JG164" s="4" t="s">
        <v>2</v>
      </c>
      <c r="JH164" s="4" t="s">
        <v>2</v>
      </c>
      <c r="JI164" s="4" t="s">
        <v>2</v>
      </c>
      <c r="JJ164" s="4" t="s">
        <v>2</v>
      </c>
      <c r="JK164" s="4" t="s">
        <v>2</v>
      </c>
      <c r="JL164" s="4" t="s">
        <v>2</v>
      </c>
      <c r="JM164" s="4" t="s">
        <v>2</v>
      </c>
      <c r="JN164" s="4"/>
      <c r="JO164" s="4" t="s">
        <v>2</v>
      </c>
      <c r="JP164" s="4" t="s">
        <v>161</v>
      </c>
      <c r="JQ164" s="4" t="s">
        <v>2</v>
      </c>
      <c r="JR164" s="4" t="s">
        <v>2</v>
      </c>
      <c r="JS164" s="4" t="s">
        <v>2</v>
      </c>
      <c r="JT164" s="4" t="s">
        <v>2</v>
      </c>
      <c r="JU164" s="4" t="s">
        <v>2</v>
      </c>
      <c r="JV164" s="4" t="s">
        <v>2</v>
      </c>
      <c r="JW164" s="4" t="s">
        <v>2</v>
      </c>
      <c r="JX164" s="4" t="s">
        <v>2</v>
      </c>
      <c r="JY164" s="4" t="s">
        <v>2</v>
      </c>
      <c r="JZ164" s="4" t="s">
        <v>2</v>
      </c>
      <c r="KA164" s="4" t="s">
        <v>2</v>
      </c>
      <c r="KB164" s="4" t="s">
        <v>2</v>
      </c>
      <c r="KC164" s="4" t="s">
        <v>2</v>
      </c>
      <c r="KD164" s="4"/>
      <c r="KE164" s="4" t="s">
        <v>2</v>
      </c>
      <c r="KF164" s="4" t="s">
        <v>161</v>
      </c>
      <c r="KG164" s="4" t="s">
        <v>2</v>
      </c>
      <c r="KH164" s="4" t="s">
        <v>2</v>
      </c>
      <c r="KI164" s="4" t="s">
        <v>2</v>
      </c>
      <c r="KJ164" s="4" t="s">
        <v>2</v>
      </c>
      <c r="KK164" s="4" t="s">
        <v>2</v>
      </c>
      <c r="KL164" s="4" t="s">
        <v>2</v>
      </c>
      <c r="KM164" s="4" t="s">
        <v>2</v>
      </c>
      <c r="KN164" s="4" t="s">
        <v>2</v>
      </c>
      <c r="KO164" s="4" t="s">
        <v>2</v>
      </c>
      <c r="KP164" s="4" t="s">
        <v>2</v>
      </c>
      <c r="KQ164" s="4" t="s">
        <v>2</v>
      </c>
      <c r="KR164" s="4" t="s">
        <v>2</v>
      </c>
      <c r="KS164" s="4" t="s">
        <v>2</v>
      </c>
      <c r="KT164" s="4"/>
      <c r="KU164" s="4" t="s">
        <v>2</v>
      </c>
      <c r="KV164" s="4" t="s">
        <v>161</v>
      </c>
      <c r="KW164" s="4" t="s">
        <v>2</v>
      </c>
      <c r="KX164" s="4" t="s">
        <v>2</v>
      </c>
      <c r="KY164" s="4" t="s">
        <v>2</v>
      </c>
      <c r="KZ164" s="4" t="s">
        <v>2</v>
      </c>
      <c r="LA164" s="4" t="s">
        <v>2</v>
      </c>
      <c r="LB164" s="4" t="s">
        <v>2</v>
      </c>
      <c r="LC164" s="4" t="s">
        <v>2</v>
      </c>
      <c r="LD164" s="4" t="s">
        <v>2</v>
      </c>
      <c r="LE164" s="4" t="s">
        <v>2</v>
      </c>
      <c r="LF164" s="4" t="s">
        <v>2</v>
      </c>
      <c r="LG164" s="4" t="s">
        <v>2</v>
      </c>
      <c r="LH164" s="4" t="s">
        <v>2</v>
      </c>
      <c r="LI164" s="4" t="s">
        <v>2</v>
      </c>
      <c r="LJ164" s="4"/>
      <c r="LK164" s="4" t="s">
        <v>2</v>
      </c>
      <c r="LL164" s="4" t="s">
        <v>161</v>
      </c>
      <c r="LM164" s="4" t="s">
        <v>2</v>
      </c>
      <c r="LN164" s="4" t="s">
        <v>2</v>
      </c>
      <c r="LO164" s="4" t="s">
        <v>2</v>
      </c>
      <c r="LP164" s="4" t="s">
        <v>2</v>
      </c>
      <c r="LQ164" s="4" t="s">
        <v>2</v>
      </c>
      <c r="LR164" s="4" t="s">
        <v>2</v>
      </c>
      <c r="LS164" s="4" t="s">
        <v>2</v>
      </c>
      <c r="LT164" s="4" t="s">
        <v>2</v>
      </c>
      <c r="LU164" s="4" t="s">
        <v>2</v>
      </c>
      <c r="LV164" s="4" t="s">
        <v>2</v>
      </c>
      <c r="LW164" s="4" t="s">
        <v>2</v>
      </c>
      <c r="LX164" s="4" t="s">
        <v>2</v>
      </c>
      <c r="LY164" s="4" t="s">
        <v>2</v>
      </c>
      <c r="LZ164" s="4"/>
      <c r="MA164" s="4" t="s">
        <v>2</v>
      </c>
      <c r="MB164" s="4" t="s">
        <v>161</v>
      </c>
      <c r="MC164" s="4" t="s">
        <v>2</v>
      </c>
      <c r="MD164" s="4" t="s">
        <v>2</v>
      </c>
      <c r="ME164" s="4" t="s">
        <v>2</v>
      </c>
      <c r="MF164" s="4" t="s">
        <v>2</v>
      </c>
      <c r="MG164" s="4" t="s">
        <v>2</v>
      </c>
      <c r="MH164" s="4" t="s">
        <v>2</v>
      </c>
      <c r="MI164" s="4" t="s">
        <v>2</v>
      </c>
      <c r="MJ164" s="4" t="s">
        <v>2</v>
      </c>
      <c r="MK164" s="4" t="s">
        <v>2</v>
      </c>
      <c r="ML164" s="4" t="s">
        <v>2</v>
      </c>
      <c r="MM164" s="4" t="s">
        <v>2</v>
      </c>
      <c r="MN164" s="4" t="s">
        <v>2</v>
      </c>
      <c r="MO164" s="4" t="s">
        <v>2</v>
      </c>
      <c r="MP164" s="4"/>
      <c r="MQ164" s="4" t="s">
        <v>2</v>
      </c>
      <c r="MR164" s="4" t="s">
        <v>161</v>
      </c>
      <c r="MS164" s="4" t="s">
        <v>2</v>
      </c>
      <c r="MT164" s="4" t="s">
        <v>2</v>
      </c>
      <c r="MU164" s="4" t="s">
        <v>2</v>
      </c>
      <c r="MV164" s="4" t="s">
        <v>2</v>
      </c>
      <c r="MW164" s="4" t="s">
        <v>2</v>
      </c>
      <c r="MX164" s="4" t="s">
        <v>2</v>
      </c>
      <c r="MY164" s="4" t="s">
        <v>2</v>
      </c>
      <c r="MZ164" s="4" t="s">
        <v>2</v>
      </c>
      <c r="NA164" s="4" t="s">
        <v>2</v>
      </c>
      <c r="NB164" s="4" t="s">
        <v>2</v>
      </c>
      <c r="NC164" s="4" t="s">
        <v>2</v>
      </c>
      <c r="ND164" s="4" t="s">
        <v>2</v>
      </c>
      <c r="NE164" s="4" t="s">
        <v>2</v>
      </c>
      <c r="NF164" s="4"/>
      <c r="NG164" s="4" t="s">
        <v>2</v>
      </c>
      <c r="NH164" s="4" t="s">
        <v>161</v>
      </c>
      <c r="NI164" s="4" t="s">
        <v>2</v>
      </c>
      <c r="NJ164" s="4" t="s">
        <v>2</v>
      </c>
      <c r="NK164" s="4" t="s">
        <v>2</v>
      </c>
      <c r="NL164" s="4" t="s">
        <v>2</v>
      </c>
      <c r="NM164" s="4" t="s">
        <v>2</v>
      </c>
      <c r="NN164" s="4" t="s">
        <v>2</v>
      </c>
      <c r="NO164" s="4" t="s">
        <v>2</v>
      </c>
      <c r="NP164" s="4" t="s">
        <v>2</v>
      </c>
      <c r="NQ164" s="4" t="s">
        <v>2</v>
      </c>
      <c r="NR164" s="4" t="s">
        <v>2</v>
      </c>
      <c r="NS164" s="4" t="s">
        <v>2</v>
      </c>
      <c r="NT164" s="4" t="s">
        <v>2</v>
      </c>
      <c r="NU164" s="4" t="s">
        <v>2</v>
      </c>
    </row>
    <row r="165" spans="2:385" x14ac:dyDescent="0.2">
      <c r="B165">
        <f t="shared" si="50"/>
        <v>155</v>
      </c>
      <c r="C165" s="4">
        <v>6073</v>
      </c>
      <c r="D165" s="4" t="s">
        <v>162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/>
      <c r="S165" s="4">
        <v>6073</v>
      </c>
      <c r="T165" s="4" t="s">
        <v>162</v>
      </c>
      <c r="U165" s="4">
        <v>0</v>
      </c>
      <c r="V165" s="4">
        <v>0</v>
      </c>
      <c r="W165" s="4">
        <v>0</v>
      </c>
      <c r="X165" s="4">
        <v>2000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2000</v>
      </c>
      <c r="AH165" s="4"/>
      <c r="AI165" s="4">
        <v>6073</v>
      </c>
      <c r="AJ165" s="4" t="s">
        <v>162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/>
      <c r="AY165" s="4">
        <v>6073</v>
      </c>
      <c r="AZ165" s="4" t="s">
        <v>162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/>
      <c r="BO165" s="4">
        <v>6073</v>
      </c>
      <c r="BP165" s="4" t="s">
        <v>162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/>
      <c r="CE165" s="4">
        <v>6073</v>
      </c>
      <c r="CF165" s="4" t="s">
        <v>162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/>
      <c r="CU165" s="4">
        <v>6073</v>
      </c>
      <c r="CV165" s="4" t="s">
        <v>162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/>
      <c r="DK165" s="4">
        <v>6073</v>
      </c>
      <c r="DL165" s="4" t="s">
        <v>162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/>
      <c r="EA165" s="4">
        <v>6073</v>
      </c>
      <c r="EB165" s="4" t="s">
        <v>162</v>
      </c>
      <c r="EC165" s="4">
        <v>0</v>
      </c>
      <c r="ED165" s="4">
        <v>0</v>
      </c>
      <c r="EE165" s="4">
        <v>0</v>
      </c>
      <c r="EF165" s="4">
        <v>0</v>
      </c>
      <c r="EG165" s="4">
        <v>0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4">
        <v>0</v>
      </c>
      <c r="EN165" s="4">
        <v>0</v>
      </c>
      <c r="EO165" s="4">
        <v>0</v>
      </c>
      <c r="EP165" s="4"/>
      <c r="EQ165" s="4">
        <v>6073</v>
      </c>
      <c r="ER165" s="4" t="s">
        <v>162</v>
      </c>
      <c r="ES165" s="4">
        <v>0</v>
      </c>
      <c r="ET165" s="4">
        <v>0</v>
      </c>
      <c r="EU165" s="4">
        <v>0</v>
      </c>
      <c r="EV165" s="4">
        <v>0</v>
      </c>
      <c r="EW165" s="4">
        <v>0</v>
      </c>
      <c r="EX165" s="4">
        <v>0</v>
      </c>
      <c r="EY165" s="4">
        <v>0</v>
      </c>
      <c r="EZ165" s="4">
        <v>0</v>
      </c>
      <c r="FA165" s="4">
        <v>0</v>
      </c>
      <c r="FB165" s="4">
        <v>0</v>
      </c>
      <c r="FC165" s="4">
        <v>0</v>
      </c>
      <c r="FD165" s="4">
        <v>0</v>
      </c>
      <c r="FE165" s="4">
        <v>0</v>
      </c>
      <c r="FF165" s="4"/>
      <c r="FG165" s="4">
        <v>6073</v>
      </c>
      <c r="FH165" s="4" t="s">
        <v>162</v>
      </c>
      <c r="FI165" s="4">
        <v>0</v>
      </c>
      <c r="FJ165" s="4">
        <v>0</v>
      </c>
      <c r="FK165" s="4">
        <v>0</v>
      </c>
      <c r="FL165" s="4">
        <v>0</v>
      </c>
      <c r="FM165" s="4">
        <v>0</v>
      </c>
      <c r="FN165" s="4">
        <v>0</v>
      </c>
      <c r="FO165" s="4">
        <v>0</v>
      </c>
      <c r="FP165" s="4">
        <v>0</v>
      </c>
      <c r="FQ165" s="4">
        <v>0</v>
      </c>
      <c r="FR165" s="4">
        <v>0</v>
      </c>
      <c r="FS165" s="4">
        <v>0</v>
      </c>
      <c r="FT165" s="4">
        <v>0</v>
      </c>
      <c r="FU165" s="4">
        <v>0</v>
      </c>
      <c r="FV165" s="4"/>
      <c r="FW165" s="4">
        <v>6073</v>
      </c>
      <c r="FX165" s="4" t="s">
        <v>162</v>
      </c>
      <c r="FY165" s="4">
        <v>0</v>
      </c>
      <c r="FZ165" s="4">
        <v>0</v>
      </c>
      <c r="GA165" s="4">
        <v>0</v>
      </c>
      <c r="GB165" s="4">
        <v>0</v>
      </c>
      <c r="GC165" s="4">
        <v>0</v>
      </c>
      <c r="GD165" s="4">
        <v>0</v>
      </c>
      <c r="GE165" s="4">
        <v>0</v>
      </c>
      <c r="GF165" s="4">
        <v>0</v>
      </c>
      <c r="GG165" s="4">
        <v>0</v>
      </c>
      <c r="GH165" s="4">
        <v>0</v>
      </c>
      <c r="GI165" s="4">
        <v>0</v>
      </c>
      <c r="GJ165" s="4">
        <v>0</v>
      </c>
      <c r="GK165" s="4">
        <v>0</v>
      </c>
      <c r="GL165" s="4"/>
      <c r="GM165" s="4">
        <v>6073</v>
      </c>
      <c r="GN165" s="4" t="s">
        <v>162</v>
      </c>
      <c r="GO165" s="4">
        <v>0</v>
      </c>
      <c r="GP165" s="4">
        <v>0</v>
      </c>
      <c r="GQ165" s="4">
        <v>0</v>
      </c>
      <c r="GR165" s="4">
        <v>0</v>
      </c>
      <c r="GS165" s="4">
        <v>0</v>
      </c>
      <c r="GT165" s="4">
        <v>0</v>
      </c>
      <c r="GU165" s="4">
        <v>0</v>
      </c>
      <c r="GV165" s="4">
        <v>0</v>
      </c>
      <c r="GW165" s="4">
        <v>0</v>
      </c>
      <c r="GX165" s="4">
        <v>0</v>
      </c>
      <c r="GY165" s="4">
        <v>0</v>
      </c>
      <c r="GZ165" s="4">
        <v>0</v>
      </c>
      <c r="HA165" s="4">
        <v>0</v>
      </c>
      <c r="HB165" s="4"/>
      <c r="HC165" s="4">
        <v>6073</v>
      </c>
      <c r="HD165" s="4" t="s">
        <v>162</v>
      </c>
      <c r="HE165" s="4">
        <v>0</v>
      </c>
      <c r="HF165" s="4">
        <v>0</v>
      </c>
      <c r="HG165" s="4">
        <v>0</v>
      </c>
      <c r="HH165" s="4">
        <v>0</v>
      </c>
      <c r="HI165" s="4">
        <v>-100</v>
      </c>
      <c r="HJ165" s="4">
        <v>0</v>
      </c>
      <c r="HK165" s="4">
        <v>0</v>
      </c>
      <c r="HL165" s="4">
        <v>0</v>
      </c>
      <c r="HM165" s="4">
        <v>0</v>
      </c>
      <c r="HN165" s="4">
        <v>0</v>
      </c>
      <c r="HO165" s="4">
        <v>0</v>
      </c>
      <c r="HP165" s="4">
        <v>0</v>
      </c>
      <c r="HQ165" s="4">
        <v>-100</v>
      </c>
      <c r="HR165" s="4"/>
      <c r="HS165" s="4">
        <v>6073</v>
      </c>
      <c r="HT165" s="4" t="s">
        <v>162</v>
      </c>
      <c r="HU165" s="4">
        <v>0</v>
      </c>
      <c r="HV165" s="4">
        <v>0</v>
      </c>
      <c r="HW165" s="4">
        <v>0</v>
      </c>
      <c r="HX165" s="4">
        <v>0</v>
      </c>
      <c r="HY165" s="4">
        <v>0</v>
      </c>
      <c r="HZ165" s="4">
        <v>0</v>
      </c>
      <c r="IA165" s="4">
        <v>0</v>
      </c>
      <c r="IB165" s="4">
        <v>0</v>
      </c>
      <c r="IC165" s="4">
        <v>0</v>
      </c>
      <c r="ID165" s="4">
        <v>0</v>
      </c>
      <c r="IE165" s="4">
        <v>0</v>
      </c>
      <c r="IF165" s="4">
        <v>0</v>
      </c>
      <c r="IG165" s="4">
        <v>0</v>
      </c>
      <c r="IH165" s="4"/>
      <c r="II165" s="4">
        <v>6073</v>
      </c>
      <c r="IJ165" s="4" t="s">
        <v>162</v>
      </c>
      <c r="IK165" s="4">
        <v>0</v>
      </c>
      <c r="IL165" s="4">
        <v>0</v>
      </c>
      <c r="IM165" s="4">
        <v>0</v>
      </c>
      <c r="IN165" s="4">
        <v>0</v>
      </c>
      <c r="IO165" s="4">
        <v>0</v>
      </c>
      <c r="IP165" s="4">
        <v>0</v>
      </c>
      <c r="IQ165" s="4">
        <v>0</v>
      </c>
      <c r="IR165" s="4">
        <v>0</v>
      </c>
      <c r="IS165" s="4">
        <v>0</v>
      </c>
      <c r="IT165" s="4">
        <v>0</v>
      </c>
      <c r="IU165" s="4">
        <v>0</v>
      </c>
      <c r="IV165" s="4">
        <v>0</v>
      </c>
      <c r="IW165" s="4">
        <v>0</v>
      </c>
      <c r="IX165" s="4"/>
      <c r="IY165" s="4">
        <v>6073</v>
      </c>
      <c r="IZ165" s="4" t="s">
        <v>162</v>
      </c>
      <c r="JA165" s="4">
        <v>0</v>
      </c>
      <c r="JB165" s="4">
        <v>0</v>
      </c>
      <c r="JC165" s="4">
        <v>0</v>
      </c>
      <c r="JD165" s="4">
        <v>0</v>
      </c>
      <c r="JE165" s="4">
        <v>0</v>
      </c>
      <c r="JF165" s="4">
        <v>0</v>
      </c>
      <c r="JG165" s="4">
        <v>0</v>
      </c>
      <c r="JH165" s="4">
        <v>0</v>
      </c>
      <c r="JI165" s="4">
        <v>0</v>
      </c>
      <c r="JJ165" s="4">
        <v>0</v>
      </c>
      <c r="JK165" s="4">
        <v>0</v>
      </c>
      <c r="JL165" s="4">
        <v>0</v>
      </c>
      <c r="JM165" s="4">
        <v>0</v>
      </c>
      <c r="JN165" s="4"/>
      <c r="JO165" s="4">
        <v>6073</v>
      </c>
      <c r="JP165" s="4" t="s">
        <v>162</v>
      </c>
      <c r="JQ165" s="4">
        <v>0</v>
      </c>
      <c r="JR165" s="4">
        <v>0</v>
      </c>
      <c r="JS165" s="4">
        <v>0</v>
      </c>
      <c r="JT165" s="4">
        <v>0</v>
      </c>
      <c r="JU165" s="4">
        <v>0</v>
      </c>
      <c r="JV165" s="4">
        <v>0</v>
      </c>
      <c r="JW165" s="4">
        <v>0</v>
      </c>
      <c r="JX165" s="4">
        <v>0</v>
      </c>
      <c r="JY165" s="4">
        <v>0</v>
      </c>
      <c r="JZ165" s="4">
        <v>0</v>
      </c>
      <c r="KA165" s="4">
        <v>0</v>
      </c>
      <c r="KB165" s="4">
        <v>0</v>
      </c>
      <c r="KC165" s="4">
        <v>0</v>
      </c>
      <c r="KD165" s="4"/>
      <c r="KE165" s="4">
        <v>6073</v>
      </c>
      <c r="KF165" s="4" t="s">
        <v>162</v>
      </c>
      <c r="KG165" s="4">
        <v>0</v>
      </c>
      <c r="KH165" s="4">
        <v>0</v>
      </c>
      <c r="KI165" s="4">
        <v>0</v>
      </c>
      <c r="KJ165" s="4">
        <v>0</v>
      </c>
      <c r="KK165" s="4">
        <v>0</v>
      </c>
      <c r="KL165" s="4">
        <v>0</v>
      </c>
      <c r="KM165" s="4">
        <v>0</v>
      </c>
      <c r="KN165" s="4">
        <v>0</v>
      </c>
      <c r="KO165" s="4">
        <v>0</v>
      </c>
      <c r="KP165" s="4">
        <v>0</v>
      </c>
      <c r="KQ165" s="4">
        <v>0</v>
      </c>
      <c r="KR165" s="4">
        <v>0</v>
      </c>
      <c r="KS165" s="4">
        <v>0</v>
      </c>
      <c r="KT165" s="4"/>
      <c r="KU165" s="4">
        <v>6073</v>
      </c>
      <c r="KV165" s="4" t="s">
        <v>162</v>
      </c>
      <c r="KW165" s="4">
        <v>0</v>
      </c>
      <c r="KX165" s="4">
        <v>0</v>
      </c>
      <c r="KY165" s="4">
        <v>0</v>
      </c>
      <c r="KZ165" s="4">
        <v>0</v>
      </c>
      <c r="LA165" s="4">
        <v>0</v>
      </c>
      <c r="LB165" s="4">
        <v>0</v>
      </c>
      <c r="LC165" s="4">
        <v>0</v>
      </c>
      <c r="LD165" s="4">
        <v>0</v>
      </c>
      <c r="LE165" s="4">
        <v>0</v>
      </c>
      <c r="LF165" s="4">
        <v>0</v>
      </c>
      <c r="LG165" s="4">
        <v>0</v>
      </c>
      <c r="LH165" s="4">
        <v>0</v>
      </c>
      <c r="LI165" s="4">
        <v>0</v>
      </c>
      <c r="LJ165" s="4"/>
      <c r="LK165" s="4">
        <v>6073</v>
      </c>
      <c r="LL165" s="4" t="s">
        <v>162</v>
      </c>
      <c r="LM165" s="4">
        <v>0</v>
      </c>
      <c r="LN165" s="4">
        <v>0</v>
      </c>
      <c r="LO165" s="4">
        <v>0</v>
      </c>
      <c r="LP165" s="4">
        <v>0</v>
      </c>
      <c r="LQ165" s="4">
        <v>0</v>
      </c>
      <c r="LR165" s="4">
        <v>0</v>
      </c>
      <c r="LS165" s="4">
        <v>0</v>
      </c>
      <c r="LT165" s="4">
        <v>0</v>
      </c>
      <c r="LU165" s="4">
        <v>0</v>
      </c>
      <c r="LV165" s="4">
        <v>0</v>
      </c>
      <c r="LW165" s="4">
        <v>0</v>
      </c>
      <c r="LX165" s="4">
        <v>0</v>
      </c>
      <c r="LY165" s="4">
        <v>0</v>
      </c>
      <c r="LZ165" s="4"/>
      <c r="MA165" s="4">
        <v>6073</v>
      </c>
      <c r="MB165" s="4" t="s">
        <v>162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/>
      <c r="MQ165" s="4">
        <v>6073</v>
      </c>
      <c r="MR165" s="4" t="s">
        <v>162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  <c r="ND165" s="4">
        <v>0</v>
      </c>
      <c r="NE165" s="4">
        <v>0</v>
      </c>
      <c r="NF165" s="4"/>
      <c r="NG165" s="4">
        <v>6073</v>
      </c>
      <c r="NH165" s="4" t="s">
        <v>162</v>
      </c>
      <c r="NI165" s="4">
        <v>0</v>
      </c>
      <c r="NJ165" s="4">
        <v>0</v>
      </c>
      <c r="NK165" s="4">
        <v>0</v>
      </c>
      <c r="NL165" s="4">
        <v>0</v>
      </c>
      <c r="NM165" s="4">
        <v>0</v>
      </c>
      <c r="NN165" s="4">
        <v>0</v>
      </c>
      <c r="NO165" s="4">
        <v>0</v>
      </c>
      <c r="NP165" s="4">
        <v>0</v>
      </c>
      <c r="NQ165" s="4">
        <v>0</v>
      </c>
      <c r="NR165" s="4">
        <v>0</v>
      </c>
      <c r="NS165" s="4">
        <v>0</v>
      </c>
      <c r="NT165" s="4">
        <v>0</v>
      </c>
      <c r="NU165" s="4">
        <v>0</v>
      </c>
    </row>
    <row r="166" spans="2:385" x14ac:dyDescent="0.2">
      <c r="B166">
        <f t="shared" si="50"/>
        <v>156</v>
      </c>
      <c r="C166" s="4">
        <v>6103</v>
      </c>
      <c r="D166" s="4" t="s">
        <v>163</v>
      </c>
      <c r="E166" s="4">
        <v>6887.31</v>
      </c>
      <c r="F166" s="4">
        <v>4236.58</v>
      </c>
      <c r="G166" s="4">
        <v>3657.94</v>
      </c>
      <c r="H166" s="4">
        <v>3112.36</v>
      </c>
      <c r="I166" s="4">
        <v>3294.16</v>
      </c>
      <c r="J166" s="4">
        <v>3294.61</v>
      </c>
      <c r="K166" s="4">
        <v>3983.41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28466.37</v>
      </c>
      <c r="R166" s="4"/>
      <c r="S166" s="4">
        <v>6103</v>
      </c>
      <c r="T166" s="4" t="s">
        <v>163</v>
      </c>
      <c r="U166" s="4">
        <v>16554.21</v>
      </c>
      <c r="V166" s="4">
        <v>5132.03</v>
      </c>
      <c r="W166" s="4">
        <v>5110.25</v>
      </c>
      <c r="X166" s="4">
        <v>5224.28</v>
      </c>
      <c r="Y166" s="4">
        <v>5732.41</v>
      </c>
      <c r="Z166" s="4">
        <v>10526.78</v>
      </c>
      <c r="AA166" s="4">
        <v>16372.68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64652.639999999999</v>
      </c>
      <c r="AH166" s="4"/>
      <c r="AI166" s="4">
        <v>6103</v>
      </c>
      <c r="AJ166" s="4" t="s">
        <v>163</v>
      </c>
      <c r="AK166" s="4">
        <v>4823.8</v>
      </c>
      <c r="AL166" s="4">
        <v>1689.89</v>
      </c>
      <c r="AM166" s="4">
        <v>2168.92</v>
      </c>
      <c r="AN166" s="4">
        <v>1972.69</v>
      </c>
      <c r="AO166" s="4">
        <v>3366.39</v>
      </c>
      <c r="AP166" s="4">
        <v>1708.2</v>
      </c>
      <c r="AQ166" s="4">
        <v>3645.42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19375.310000000001</v>
      </c>
      <c r="AX166" s="4"/>
      <c r="AY166" s="4">
        <v>6103</v>
      </c>
      <c r="AZ166" s="4" t="s">
        <v>163</v>
      </c>
      <c r="BA166" s="4">
        <v>1711.33</v>
      </c>
      <c r="BB166" s="4">
        <v>1602.47</v>
      </c>
      <c r="BC166" s="4">
        <v>1508.88</v>
      </c>
      <c r="BD166" s="4">
        <v>1517.21</v>
      </c>
      <c r="BE166" s="4">
        <v>1704.6</v>
      </c>
      <c r="BF166" s="4">
        <v>2250.8000000000002</v>
      </c>
      <c r="BG166" s="4">
        <v>2143.6799999999998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12438.97</v>
      </c>
      <c r="BN166" s="4"/>
      <c r="BO166" s="4">
        <v>6103</v>
      </c>
      <c r="BP166" s="4" t="s">
        <v>163</v>
      </c>
      <c r="BQ166" s="4">
        <v>411.98</v>
      </c>
      <c r="BR166" s="4">
        <v>1498.23</v>
      </c>
      <c r="BS166" s="4">
        <v>1249.22</v>
      </c>
      <c r="BT166" s="4">
        <v>1089.71</v>
      </c>
      <c r="BU166" s="4">
        <v>1651.27</v>
      </c>
      <c r="BV166" s="4">
        <v>1280.75</v>
      </c>
      <c r="BW166" s="4">
        <v>1600.4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8781.56</v>
      </c>
      <c r="CD166" s="4"/>
      <c r="CE166" s="4">
        <v>6103</v>
      </c>
      <c r="CF166" s="4" t="s">
        <v>163</v>
      </c>
      <c r="CG166" s="4">
        <v>2103.0100000000002</v>
      </c>
      <c r="CH166" s="4">
        <v>2661.07</v>
      </c>
      <c r="CI166" s="4">
        <v>1444.89</v>
      </c>
      <c r="CJ166" s="4">
        <v>1487.51</v>
      </c>
      <c r="CK166" s="4">
        <v>1851.33</v>
      </c>
      <c r="CL166" s="4">
        <v>1396.96</v>
      </c>
      <c r="CM166" s="4">
        <v>1957.19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12901.96</v>
      </c>
      <c r="CT166" s="4"/>
      <c r="CU166" s="4">
        <v>6103</v>
      </c>
      <c r="CV166" s="4" t="s">
        <v>163</v>
      </c>
      <c r="CW166" s="4">
        <v>1208.99</v>
      </c>
      <c r="CX166" s="4">
        <v>1743.29</v>
      </c>
      <c r="CY166" s="4">
        <v>2144.79</v>
      </c>
      <c r="CZ166" s="4">
        <v>1584.48</v>
      </c>
      <c r="DA166" s="4">
        <v>1714.39</v>
      </c>
      <c r="DB166" s="4">
        <v>1444.84</v>
      </c>
      <c r="DC166" s="4">
        <v>2977.81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12818.59</v>
      </c>
      <c r="DJ166" s="4"/>
      <c r="DK166" s="4">
        <v>6103</v>
      </c>
      <c r="DL166" s="4" t="s">
        <v>163</v>
      </c>
      <c r="DM166" s="4">
        <v>2671.15</v>
      </c>
      <c r="DN166" s="4">
        <v>2176.41</v>
      </c>
      <c r="DO166" s="4">
        <v>1734.11</v>
      </c>
      <c r="DP166" s="4">
        <v>1629.34</v>
      </c>
      <c r="DQ166" s="4">
        <v>1593.74</v>
      </c>
      <c r="DR166" s="4">
        <v>1352.33</v>
      </c>
      <c r="DS166" s="4">
        <v>1829.42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12986.5</v>
      </c>
      <c r="DZ166" s="4"/>
      <c r="EA166" s="4">
        <v>6103</v>
      </c>
      <c r="EB166" s="4" t="s">
        <v>163</v>
      </c>
      <c r="EC166" s="4">
        <v>0</v>
      </c>
      <c r="ED166" s="4">
        <v>0</v>
      </c>
      <c r="EE166" s="4">
        <v>0</v>
      </c>
      <c r="EF166" s="4">
        <v>0</v>
      </c>
      <c r="EG166" s="4">
        <v>0</v>
      </c>
      <c r="EH166" s="4">
        <v>0</v>
      </c>
      <c r="EI166" s="4">
        <v>0</v>
      </c>
      <c r="EJ166" s="4">
        <v>0</v>
      </c>
      <c r="EK166" s="4">
        <v>0</v>
      </c>
      <c r="EL166" s="4">
        <v>0</v>
      </c>
      <c r="EM166" s="4">
        <v>0</v>
      </c>
      <c r="EN166" s="4">
        <v>0</v>
      </c>
      <c r="EO166" s="4">
        <v>0</v>
      </c>
      <c r="EP166" s="4"/>
      <c r="EQ166" s="4">
        <v>6103</v>
      </c>
      <c r="ER166" s="4" t="s">
        <v>163</v>
      </c>
      <c r="ES166" s="4">
        <v>11187.78</v>
      </c>
      <c r="ET166" s="4">
        <v>11362.41</v>
      </c>
      <c r="EU166" s="4">
        <v>12938.74</v>
      </c>
      <c r="EV166" s="4">
        <v>7010.58</v>
      </c>
      <c r="EW166" s="4">
        <v>32155.69</v>
      </c>
      <c r="EX166" s="4">
        <v>21149.74</v>
      </c>
      <c r="EY166" s="4">
        <v>7700.23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  <c r="FE166" s="4">
        <v>103505.17</v>
      </c>
      <c r="FF166" s="4"/>
      <c r="FG166" s="4">
        <v>6103</v>
      </c>
      <c r="FH166" s="4" t="s">
        <v>163</v>
      </c>
      <c r="FI166" s="4">
        <v>1847.76</v>
      </c>
      <c r="FJ166" s="4">
        <v>2723.87</v>
      </c>
      <c r="FK166" s="4">
        <v>2176.71</v>
      </c>
      <c r="FL166" s="4">
        <v>2333.62</v>
      </c>
      <c r="FM166" s="4">
        <v>2408.0500000000002</v>
      </c>
      <c r="FN166" s="4">
        <v>3553.38</v>
      </c>
      <c r="FO166" s="4">
        <v>4531.53</v>
      </c>
      <c r="FP166" s="4">
        <v>0</v>
      </c>
      <c r="FQ166" s="4">
        <v>0</v>
      </c>
      <c r="FR166" s="4">
        <v>0</v>
      </c>
      <c r="FS166" s="4">
        <v>0</v>
      </c>
      <c r="FT166" s="4">
        <v>0</v>
      </c>
      <c r="FU166" s="4">
        <v>19574.919999999998</v>
      </c>
      <c r="FV166" s="4"/>
      <c r="FW166" s="4">
        <v>6103</v>
      </c>
      <c r="FX166" s="4" t="s">
        <v>163</v>
      </c>
      <c r="FY166" s="4">
        <v>2347.16</v>
      </c>
      <c r="FZ166" s="4">
        <v>1247.9100000000001</v>
      </c>
      <c r="GA166" s="4">
        <v>640.52</v>
      </c>
      <c r="GB166" s="4">
        <v>620.83000000000004</v>
      </c>
      <c r="GC166" s="4">
        <v>582.99</v>
      </c>
      <c r="GD166" s="4">
        <v>686.57</v>
      </c>
      <c r="GE166" s="4">
        <v>636.71</v>
      </c>
      <c r="GF166" s="4">
        <v>0</v>
      </c>
      <c r="GG166" s="4">
        <v>0</v>
      </c>
      <c r="GH166" s="4">
        <v>0</v>
      </c>
      <c r="GI166" s="4">
        <v>0</v>
      </c>
      <c r="GJ166" s="4">
        <v>0</v>
      </c>
      <c r="GK166" s="4">
        <v>6762.69</v>
      </c>
      <c r="GL166" s="4"/>
      <c r="GM166" s="4">
        <v>6103</v>
      </c>
      <c r="GN166" s="4" t="s">
        <v>163</v>
      </c>
      <c r="GO166" s="4">
        <v>845.81</v>
      </c>
      <c r="GP166" s="4">
        <v>1499.44</v>
      </c>
      <c r="GQ166" s="4">
        <v>1668.51</v>
      </c>
      <c r="GR166" s="4">
        <v>2235.61</v>
      </c>
      <c r="GS166" s="4">
        <v>2401.4699999999998</v>
      </c>
      <c r="GT166" s="4">
        <v>2380.4899999999998</v>
      </c>
      <c r="GU166" s="4">
        <v>2173.16</v>
      </c>
      <c r="GV166" s="4">
        <v>0</v>
      </c>
      <c r="GW166" s="4">
        <v>0</v>
      </c>
      <c r="GX166" s="4">
        <v>0</v>
      </c>
      <c r="GY166" s="4">
        <v>0</v>
      </c>
      <c r="GZ166" s="4">
        <v>0</v>
      </c>
      <c r="HA166" s="4">
        <v>13204.49</v>
      </c>
      <c r="HB166" s="4"/>
      <c r="HC166" s="4">
        <v>6103</v>
      </c>
      <c r="HD166" s="4" t="s">
        <v>163</v>
      </c>
      <c r="HE166" s="4">
        <v>1892.41</v>
      </c>
      <c r="HF166" s="4">
        <v>1667.31</v>
      </c>
      <c r="HG166" s="4">
        <v>1083.6500000000001</v>
      </c>
      <c r="HH166" s="4">
        <v>2501.58</v>
      </c>
      <c r="HI166" s="4">
        <v>1347.55</v>
      </c>
      <c r="HJ166" s="4">
        <v>1245.32</v>
      </c>
      <c r="HK166" s="4">
        <v>1540.84</v>
      </c>
      <c r="HL166" s="4">
        <v>0</v>
      </c>
      <c r="HM166" s="4">
        <v>0</v>
      </c>
      <c r="HN166" s="4">
        <v>0</v>
      </c>
      <c r="HO166" s="4">
        <v>0</v>
      </c>
      <c r="HP166" s="4">
        <v>0</v>
      </c>
      <c r="HQ166" s="4">
        <v>11278.66</v>
      </c>
      <c r="HR166" s="4"/>
      <c r="HS166" s="4">
        <v>6103</v>
      </c>
      <c r="HT166" s="4" t="s">
        <v>163</v>
      </c>
      <c r="HU166" s="4">
        <v>5122.2299999999996</v>
      </c>
      <c r="HV166" s="4">
        <v>5009.59</v>
      </c>
      <c r="HW166" s="4">
        <v>5097.08</v>
      </c>
      <c r="HX166" s="4">
        <v>3983.57</v>
      </c>
      <c r="HY166" s="4">
        <v>4595.12</v>
      </c>
      <c r="HZ166" s="4">
        <v>3763.58</v>
      </c>
      <c r="IA166" s="4">
        <v>8703.66</v>
      </c>
      <c r="IB166" s="4">
        <v>0</v>
      </c>
      <c r="IC166" s="4">
        <v>0</v>
      </c>
      <c r="ID166" s="4">
        <v>0</v>
      </c>
      <c r="IE166" s="4">
        <v>0</v>
      </c>
      <c r="IF166" s="4">
        <v>0</v>
      </c>
      <c r="IG166" s="4">
        <v>36274.83</v>
      </c>
      <c r="IH166" s="4"/>
      <c r="II166" s="4">
        <v>6103</v>
      </c>
      <c r="IJ166" s="4" t="s">
        <v>163</v>
      </c>
      <c r="IK166" s="4">
        <v>8204</v>
      </c>
      <c r="IL166" s="4">
        <v>6565.65</v>
      </c>
      <c r="IM166" s="4">
        <v>5874.08</v>
      </c>
      <c r="IN166" s="4">
        <v>4154.04</v>
      </c>
      <c r="IO166" s="4">
        <v>2543.92</v>
      </c>
      <c r="IP166" s="4">
        <v>1940.54</v>
      </c>
      <c r="IQ166" s="4">
        <v>2499.63</v>
      </c>
      <c r="IR166" s="4">
        <v>0</v>
      </c>
      <c r="IS166" s="4">
        <v>0</v>
      </c>
      <c r="IT166" s="4">
        <v>0</v>
      </c>
      <c r="IU166" s="4">
        <v>0</v>
      </c>
      <c r="IV166" s="4">
        <v>0</v>
      </c>
      <c r="IW166" s="4">
        <v>31781.86</v>
      </c>
      <c r="IX166" s="4"/>
      <c r="IY166" s="4">
        <v>6103</v>
      </c>
      <c r="IZ166" s="4" t="s">
        <v>163</v>
      </c>
      <c r="JA166" s="4">
        <v>3897.58</v>
      </c>
      <c r="JB166" s="4">
        <v>2711.51</v>
      </c>
      <c r="JC166" s="4">
        <v>2054.61</v>
      </c>
      <c r="JD166" s="4">
        <v>2797.88</v>
      </c>
      <c r="JE166" s="4">
        <v>3158.58</v>
      </c>
      <c r="JF166" s="4">
        <v>2375.06</v>
      </c>
      <c r="JG166" s="4">
        <v>3230.93</v>
      </c>
      <c r="JH166" s="4">
        <v>0</v>
      </c>
      <c r="JI166" s="4">
        <v>0</v>
      </c>
      <c r="JJ166" s="4">
        <v>0</v>
      </c>
      <c r="JK166" s="4">
        <v>0</v>
      </c>
      <c r="JL166" s="4">
        <v>0</v>
      </c>
      <c r="JM166" s="4">
        <v>20226.150000000001</v>
      </c>
      <c r="JN166" s="4"/>
      <c r="JO166" s="4">
        <v>6103</v>
      </c>
      <c r="JP166" s="4" t="s">
        <v>163</v>
      </c>
      <c r="JQ166" s="4">
        <v>637.29999999999995</v>
      </c>
      <c r="JR166" s="4">
        <v>1164.52</v>
      </c>
      <c r="JS166" s="4">
        <v>1092.92</v>
      </c>
      <c r="JT166" s="4">
        <v>1197.04</v>
      </c>
      <c r="JU166" s="4">
        <v>902.15</v>
      </c>
      <c r="JV166" s="4">
        <v>833.54</v>
      </c>
      <c r="JW166" s="4">
        <v>2045.41</v>
      </c>
      <c r="JX166" s="4">
        <v>0</v>
      </c>
      <c r="JY166" s="4">
        <v>0</v>
      </c>
      <c r="JZ166" s="4">
        <v>0</v>
      </c>
      <c r="KA166" s="4">
        <v>0</v>
      </c>
      <c r="KB166" s="4">
        <v>0</v>
      </c>
      <c r="KC166" s="4">
        <v>7872.88</v>
      </c>
      <c r="KD166" s="4"/>
      <c r="KE166" s="4">
        <v>6103</v>
      </c>
      <c r="KF166" s="4" t="s">
        <v>163</v>
      </c>
      <c r="KG166" s="4">
        <v>3152.82</v>
      </c>
      <c r="KH166" s="4">
        <v>6065.43</v>
      </c>
      <c r="KI166" s="4">
        <v>11888.74</v>
      </c>
      <c r="KJ166" s="4">
        <v>14413.51</v>
      </c>
      <c r="KK166" s="4">
        <v>4796.47</v>
      </c>
      <c r="KL166" s="4">
        <v>5557.12</v>
      </c>
      <c r="KM166" s="4">
        <v>6553.62</v>
      </c>
      <c r="KN166" s="4">
        <v>0</v>
      </c>
      <c r="KO166" s="4">
        <v>0</v>
      </c>
      <c r="KP166" s="4">
        <v>0</v>
      </c>
      <c r="KQ166" s="4">
        <v>0</v>
      </c>
      <c r="KR166" s="4">
        <v>0</v>
      </c>
      <c r="KS166" s="4">
        <v>52427.71</v>
      </c>
      <c r="KT166" s="4"/>
      <c r="KU166" s="4">
        <v>6103</v>
      </c>
      <c r="KV166" s="4" t="s">
        <v>163</v>
      </c>
      <c r="KW166" s="4">
        <v>484.11</v>
      </c>
      <c r="KX166" s="4">
        <v>3692.4</v>
      </c>
      <c r="KY166" s="4">
        <v>1513.77</v>
      </c>
      <c r="KZ166" s="4">
        <v>3410.11</v>
      </c>
      <c r="LA166" s="4">
        <v>3421.26</v>
      </c>
      <c r="LB166" s="4">
        <v>2996.76</v>
      </c>
      <c r="LC166" s="4">
        <v>13020.06</v>
      </c>
      <c r="LD166" s="4">
        <v>0</v>
      </c>
      <c r="LE166" s="4">
        <v>0</v>
      </c>
      <c r="LF166" s="4">
        <v>0</v>
      </c>
      <c r="LG166" s="4">
        <v>0</v>
      </c>
      <c r="LH166" s="4">
        <v>0</v>
      </c>
      <c r="LI166" s="4">
        <v>28538.47</v>
      </c>
      <c r="LJ166" s="4"/>
      <c r="LK166" s="4">
        <v>6103</v>
      </c>
      <c r="LL166" s="4" t="s">
        <v>163</v>
      </c>
      <c r="LM166" s="4">
        <v>3376.88</v>
      </c>
      <c r="LN166" s="4">
        <v>1564.81</v>
      </c>
      <c r="LO166" s="4">
        <v>1454.18</v>
      </c>
      <c r="LP166" s="4">
        <v>3034.78</v>
      </c>
      <c r="LQ166" s="4">
        <v>1957.19</v>
      </c>
      <c r="LR166" s="4">
        <v>1410.41</v>
      </c>
      <c r="LS166" s="4">
        <v>1950.12</v>
      </c>
      <c r="LT166" s="4">
        <v>0</v>
      </c>
      <c r="LU166" s="4">
        <v>0</v>
      </c>
      <c r="LV166" s="4">
        <v>0</v>
      </c>
      <c r="LW166" s="4">
        <v>0</v>
      </c>
      <c r="LX166" s="4">
        <v>0</v>
      </c>
      <c r="LY166" s="4">
        <v>14748.37</v>
      </c>
      <c r="LZ166" s="4"/>
      <c r="MA166" s="4">
        <v>6103</v>
      </c>
      <c r="MB166" s="4" t="s">
        <v>163</v>
      </c>
      <c r="MC166" s="4">
        <v>6144.84</v>
      </c>
      <c r="MD166" s="4">
        <v>2127.73</v>
      </c>
      <c r="ME166" s="4">
        <v>2280.85</v>
      </c>
      <c r="MF166" s="4">
        <v>1971.98</v>
      </c>
      <c r="MG166" s="4">
        <v>2865.28</v>
      </c>
      <c r="MH166" s="4">
        <v>2326.56</v>
      </c>
      <c r="MI166" s="4">
        <v>2316.27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20033.509999999998</v>
      </c>
      <c r="MP166" s="4"/>
      <c r="MQ166" s="4">
        <v>6103</v>
      </c>
      <c r="MR166" s="4" t="s">
        <v>163</v>
      </c>
      <c r="MS166" s="4">
        <v>332.45</v>
      </c>
      <c r="MT166" s="4">
        <v>1138.24</v>
      </c>
      <c r="MU166" s="4">
        <v>1130.18</v>
      </c>
      <c r="MV166" s="4">
        <v>1517.03</v>
      </c>
      <c r="MW166" s="4">
        <v>1820.32</v>
      </c>
      <c r="MX166" s="4">
        <v>1476.74</v>
      </c>
      <c r="MY166" s="4">
        <v>1605.92</v>
      </c>
      <c r="MZ166" s="4">
        <v>0</v>
      </c>
      <c r="NA166" s="4">
        <v>0</v>
      </c>
      <c r="NB166" s="4">
        <v>0</v>
      </c>
      <c r="NC166" s="4">
        <v>0</v>
      </c>
      <c r="ND166" s="4">
        <v>0</v>
      </c>
      <c r="NE166" s="4">
        <v>9020.8799999999992</v>
      </c>
      <c r="NF166" s="4"/>
      <c r="NG166" s="4">
        <v>6103</v>
      </c>
      <c r="NH166" s="4" t="s">
        <v>163</v>
      </c>
      <c r="NI166" s="4">
        <v>544.89</v>
      </c>
      <c r="NJ166" s="4">
        <v>3004.64</v>
      </c>
      <c r="NK166" s="4">
        <v>1798.72</v>
      </c>
      <c r="NL166" s="4">
        <v>1110</v>
      </c>
      <c r="NM166" s="4">
        <v>1872.67</v>
      </c>
      <c r="NN166" s="4">
        <v>1442.35</v>
      </c>
      <c r="NO166" s="4">
        <v>1734.19</v>
      </c>
      <c r="NP166" s="4">
        <v>0</v>
      </c>
      <c r="NQ166" s="4">
        <v>0</v>
      </c>
      <c r="NR166" s="4">
        <v>0</v>
      </c>
      <c r="NS166" s="4">
        <v>0</v>
      </c>
      <c r="NT166" s="4">
        <v>0</v>
      </c>
      <c r="NU166" s="4">
        <v>11507.46</v>
      </c>
    </row>
    <row r="167" spans="2:385" x14ac:dyDescent="0.2">
      <c r="B167">
        <f t="shared" si="50"/>
        <v>157</v>
      </c>
      <c r="C167" s="16" t="s">
        <v>453</v>
      </c>
      <c r="D167" s="4" t="s">
        <v>164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/>
      <c r="S167" s="16" t="s">
        <v>453</v>
      </c>
      <c r="T167" s="4" t="s">
        <v>164</v>
      </c>
      <c r="U167" s="4">
        <v>0</v>
      </c>
      <c r="V167" s="4">
        <v>0</v>
      </c>
      <c r="W167" s="4">
        <v>0</v>
      </c>
      <c r="X167" s="4">
        <v>0</v>
      </c>
      <c r="Y167" s="4">
        <v>565.02</v>
      </c>
      <c r="Z167" s="4">
        <v>0</v>
      </c>
      <c r="AA167" s="4">
        <v>199.79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764.81</v>
      </c>
      <c r="AH167" s="4"/>
      <c r="AI167" s="16" t="s">
        <v>453</v>
      </c>
      <c r="AJ167" s="4" t="s">
        <v>164</v>
      </c>
      <c r="AK167" s="4">
        <v>0</v>
      </c>
      <c r="AL167" s="4">
        <v>0</v>
      </c>
      <c r="AM167" s="4">
        <v>0</v>
      </c>
      <c r="AN167" s="4">
        <v>0</v>
      </c>
      <c r="AO167" s="4">
        <v>211.88</v>
      </c>
      <c r="AP167" s="4">
        <v>0</v>
      </c>
      <c r="AQ167" s="4">
        <v>74.92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286.8</v>
      </c>
      <c r="AX167" s="4"/>
      <c r="AY167" s="16" t="s">
        <v>453</v>
      </c>
      <c r="AZ167" s="4" t="s">
        <v>164</v>
      </c>
      <c r="BA167" s="4">
        <v>0</v>
      </c>
      <c r="BB167" s="4">
        <v>0</v>
      </c>
      <c r="BC167" s="4">
        <v>0</v>
      </c>
      <c r="BD167" s="4">
        <v>0</v>
      </c>
      <c r="BE167" s="4">
        <v>211.88</v>
      </c>
      <c r="BF167" s="4">
        <v>0</v>
      </c>
      <c r="BG167" s="4">
        <v>74.92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286.8</v>
      </c>
      <c r="BN167" s="4"/>
      <c r="BO167" s="16" t="s">
        <v>453</v>
      </c>
      <c r="BP167" s="4" t="s">
        <v>164</v>
      </c>
      <c r="BQ167" s="4">
        <v>0</v>
      </c>
      <c r="BR167" s="4">
        <v>0</v>
      </c>
      <c r="BS167" s="4">
        <v>0</v>
      </c>
      <c r="BT167" s="4">
        <v>0</v>
      </c>
      <c r="BU167" s="4">
        <v>141.25</v>
      </c>
      <c r="BV167" s="4">
        <v>0</v>
      </c>
      <c r="BW167" s="4">
        <v>49.95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191.2</v>
      </c>
      <c r="CD167" s="4"/>
      <c r="CE167" s="16" t="s">
        <v>453</v>
      </c>
      <c r="CF167" s="4" t="s">
        <v>164</v>
      </c>
      <c r="CG167" s="4">
        <v>0</v>
      </c>
      <c r="CH167" s="4">
        <v>0</v>
      </c>
      <c r="CI167" s="4">
        <v>0</v>
      </c>
      <c r="CJ167" s="4">
        <v>0</v>
      </c>
      <c r="CK167" s="4">
        <v>211.88</v>
      </c>
      <c r="CL167" s="4">
        <v>0</v>
      </c>
      <c r="CM167" s="4">
        <v>74.92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286.8</v>
      </c>
      <c r="CT167" s="4"/>
      <c r="CU167" s="16" t="s">
        <v>453</v>
      </c>
      <c r="CV167" s="4" t="s">
        <v>164</v>
      </c>
      <c r="CW167" s="4">
        <v>0</v>
      </c>
      <c r="CX167" s="4">
        <v>0</v>
      </c>
      <c r="CY167" s="4">
        <v>0</v>
      </c>
      <c r="CZ167" s="4">
        <v>0</v>
      </c>
      <c r="DA167" s="4">
        <v>211.88</v>
      </c>
      <c r="DB167" s="4">
        <v>0</v>
      </c>
      <c r="DC167" s="4">
        <v>74.92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286.8</v>
      </c>
      <c r="DJ167" s="4"/>
      <c r="DK167" s="16" t="s">
        <v>453</v>
      </c>
      <c r="DL167" s="4" t="s">
        <v>164</v>
      </c>
      <c r="DM167" s="4">
        <v>0</v>
      </c>
      <c r="DN167" s="4">
        <v>0</v>
      </c>
      <c r="DO167" s="4">
        <v>0</v>
      </c>
      <c r="DP167" s="4">
        <v>0</v>
      </c>
      <c r="DQ167" s="4">
        <v>211.88</v>
      </c>
      <c r="DR167" s="4">
        <v>0</v>
      </c>
      <c r="DS167" s="4">
        <v>74.92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286.8</v>
      </c>
      <c r="DZ167" s="4"/>
      <c r="EA167" s="16" t="s">
        <v>453</v>
      </c>
      <c r="EB167" s="4" t="s">
        <v>164</v>
      </c>
      <c r="EC167" s="4">
        <v>0</v>
      </c>
      <c r="ED167" s="4">
        <v>0</v>
      </c>
      <c r="EE167" s="4">
        <v>0</v>
      </c>
      <c r="EF167" s="4">
        <v>0</v>
      </c>
      <c r="EG167" s="4">
        <v>0</v>
      </c>
      <c r="EH167" s="4">
        <v>0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0</v>
      </c>
      <c r="EO167" s="4">
        <v>0</v>
      </c>
      <c r="EP167" s="4"/>
      <c r="EQ167" s="16" t="s">
        <v>453</v>
      </c>
      <c r="ER167" s="4" t="s">
        <v>164</v>
      </c>
      <c r="ES167" s="4">
        <v>0</v>
      </c>
      <c r="ET167" s="4">
        <v>0</v>
      </c>
      <c r="EU167" s="4">
        <v>0</v>
      </c>
      <c r="EV167" s="4">
        <v>0</v>
      </c>
      <c r="EW167" s="4">
        <v>0</v>
      </c>
      <c r="EX167" s="4">
        <v>0</v>
      </c>
      <c r="EY167" s="4">
        <v>23.08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23.08</v>
      </c>
      <c r="FF167" s="4"/>
      <c r="FG167" s="16" t="s">
        <v>453</v>
      </c>
      <c r="FH167" s="4" t="s">
        <v>164</v>
      </c>
      <c r="FI167" s="4">
        <v>0</v>
      </c>
      <c r="FJ167" s="4">
        <v>0</v>
      </c>
      <c r="FK167" s="4">
        <v>0</v>
      </c>
      <c r="FL167" s="4">
        <v>0</v>
      </c>
      <c r="FM167" s="4">
        <v>0</v>
      </c>
      <c r="FN167" s="4">
        <v>0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>
        <v>0</v>
      </c>
      <c r="FU167" s="4">
        <v>0</v>
      </c>
      <c r="FV167" s="4"/>
      <c r="FW167" s="16" t="s">
        <v>453</v>
      </c>
      <c r="FX167" s="4" t="s">
        <v>164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 s="4">
        <v>0</v>
      </c>
      <c r="GE167" s="4">
        <v>0</v>
      </c>
      <c r="GF167" s="4">
        <v>0</v>
      </c>
      <c r="GG167" s="4">
        <v>0</v>
      </c>
      <c r="GH167" s="4">
        <v>0</v>
      </c>
      <c r="GI167" s="4">
        <v>0</v>
      </c>
      <c r="GJ167" s="4">
        <v>0</v>
      </c>
      <c r="GK167" s="4">
        <v>0</v>
      </c>
      <c r="GL167" s="4"/>
      <c r="GM167" s="16" t="s">
        <v>453</v>
      </c>
      <c r="GN167" s="4" t="s">
        <v>164</v>
      </c>
      <c r="GO167" s="4">
        <v>0</v>
      </c>
      <c r="GP167" s="4">
        <v>0</v>
      </c>
      <c r="GQ167" s="4">
        <v>0</v>
      </c>
      <c r="GR167" s="4">
        <v>0</v>
      </c>
      <c r="GS167" s="4">
        <v>0</v>
      </c>
      <c r="GT167" s="4">
        <v>0</v>
      </c>
      <c r="GU167" s="4">
        <v>0</v>
      </c>
      <c r="GV167" s="4">
        <v>0</v>
      </c>
      <c r="GW167" s="4">
        <v>0</v>
      </c>
      <c r="GX167" s="4">
        <v>0</v>
      </c>
      <c r="GY167" s="4">
        <v>0</v>
      </c>
      <c r="GZ167" s="4">
        <v>0</v>
      </c>
      <c r="HA167" s="4">
        <v>0</v>
      </c>
      <c r="HB167" s="4"/>
      <c r="HC167" s="16" t="s">
        <v>453</v>
      </c>
      <c r="HD167" s="4" t="s">
        <v>164</v>
      </c>
      <c r="HE167" s="4">
        <v>0</v>
      </c>
      <c r="HF167" s="4">
        <v>0</v>
      </c>
      <c r="HG167" s="4">
        <v>0</v>
      </c>
      <c r="HH167" s="4">
        <v>0</v>
      </c>
      <c r="HI167" s="4">
        <v>0</v>
      </c>
      <c r="HJ167" s="4">
        <v>0</v>
      </c>
      <c r="HK167" s="4">
        <v>0</v>
      </c>
      <c r="HL167" s="4">
        <v>0</v>
      </c>
      <c r="HM167" s="4">
        <v>0</v>
      </c>
      <c r="HN167" s="4">
        <v>0</v>
      </c>
      <c r="HO167" s="4">
        <v>0</v>
      </c>
      <c r="HP167" s="4">
        <v>0</v>
      </c>
      <c r="HQ167" s="4">
        <v>0</v>
      </c>
      <c r="HR167" s="4"/>
      <c r="HS167" s="16" t="s">
        <v>453</v>
      </c>
      <c r="HT167" s="4" t="s">
        <v>164</v>
      </c>
      <c r="HU167" s="4">
        <v>0</v>
      </c>
      <c r="HV167" s="4">
        <v>0</v>
      </c>
      <c r="HW167" s="4">
        <v>0</v>
      </c>
      <c r="HX167" s="4">
        <v>0</v>
      </c>
      <c r="HY167" s="4">
        <v>0</v>
      </c>
      <c r="HZ167" s="4">
        <v>0</v>
      </c>
      <c r="IA167" s="4">
        <v>0</v>
      </c>
      <c r="IB167" s="4">
        <v>0</v>
      </c>
      <c r="IC167" s="4">
        <v>0</v>
      </c>
      <c r="ID167" s="4">
        <v>0</v>
      </c>
      <c r="IE167" s="4">
        <v>0</v>
      </c>
      <c r="IF167" s="4">
        <v>0</v>
      </c>
      <c r="IG167" s="4">
        <v>0</v>
      </c>
      <c r="IH167" s="4"/>
      <c r="II167" s="16" t="s">
        <v>453</v>
      </c>
      <c r="IJ167" s="4" t="s">
        <v>164</v>
      </c>
      <c r="IK167" s="4">
        <v>0</v>
      </c>
      <c r="IL167" s="4">
        <v>0</v>
      </c>
      <c r="IM167" s="4">
        <v>0</v>
      </c>
      <c r="IN167" s="4">
        <v>0</v>
      </c>
      <c r="IO167" s="4">
        <v>0</v>
      </c>
      <c r="IP167" s="4">
        <v>0</v>
      </c>
      <c r="IQ167" s="4">
        <v>0</v>
      </c>
      <c r="IR167" s="4">
        <v>0</v>
      </c>
      <c r="IS167" s="4">
        <v>0</v>
      </c>
      <c r="IT167" s="4">
        <v>0</v>
      </c>
      <c r="IU167" s="4">
        <v>0</v>
      </c>
      <c r="IV167" s="4">
        <v>0</v>
      </c>
      <c r="IW167" s="4">
        <v>0</v>
      </c>
      <c r="IX167" s="4"/>
      <c r="IY167" s="16" t="s">
        <v>453</v>
      </c>
      <c r="IZ167" s="4" t="s">
        <v>164</v>
      </c>
      <c r="JA167" s="4">
        <v>0</v>
      </c>
      <c r="JB167" s="4">
        <v>0</v>
      </c>
      <c r="JC167" s="4">
        <v>0</v>
      </c>
      <c r="JD167" s="4">
        <v>0</v>
      </c>
      <c r="JE167" s="4">
        <v>0</v>
      </c>
      <c r="JF167" s="4">
        <v>0</v>
      </c>
      <c r="JG167" s="4">
        <v>0</v>
      </c>
      <c r="JH167" s="4">
        <v>0</v>
      </c>
      <c r="JI167" s="4">
        <v>0</v>
      </c>
      <c r="JJ167" s="4">
        <v>0</v>
      </c>
      <c r="JK167" s="4">
        <v>0</v>
      </c>
      <c r="JL167" s="4">
        <v>0</v>
      </c>
      <c r="JM167" s="4">
        <v>0</v>
      </c>
      <c r="JN167" s="4"/>
      <c r="JO167" s="16" t="s">
        <v>453</v>
      </c>
      <c r="JP167" s="4" t="s">
        <v>164</v>
      </c>
      <c r="JQ167" s="4">
        <v>0</v>
      </c>
      <c r="JR167" s="4">
        <v>0</v>
      </c>
      <c r="JS167" s="4">
        <v>0</v>
      </c>
      <c r="JT167" s="4">
        <v>0</v>
      </c>
      <c r="JU167" s="4">
        <v>0</v>
      </c>
      <c r="JV167" s="4">
        <v>0</v>
      </c>
      <c r="JW167" s="4">
        <v>0</v>
      </c>
      <c r="JX167" s="4">
        <v>0</v>
      </c>
      <c r="JY167" s="4">
        <v>0</v>
      </c>
      <c r="JZ167" s="4">
        <v>0</v>
      </c>
      <c r="KA167" s="4">
        <v>0</v>
      </c>
      <c r="KB167" s="4">
        <v>0</v>
      </c>
      <c r="KC167" s="4">
        <v>0</v>
      </c>
      <c r="KD167" s="4"/>
      <c r="KE167" s="16" t="s">
        <v>453</v>
      </c>
      <c r="KF167" s="4" t="s">
        <v>164</v>
      </c>
      <c r="KG167" s="4">
        <v>0</v>
      </c>
      <c r="KH167" s="4">
        <v>0</v>
      </c>
      <c r="KI167" s="4">
        <v>0</v>
      </c>
      <c r="KJ167" s="4">
        <v>0</v>
      </c>
      <c r="KK167" s="4">
        <v>0</v>
      </c>
      <c r="KL167" s="4">
        <v>0</v>
      </c>
      <c r="KM167" s="4">
        <v>15.39</v>
      </c>
      <c r="KN167" s="4">
        <v>0</v>
      </c>
      <c r="KO167" s="4">
        <v>0</v>
      </c>
      <c r="KP167" s="4">
        <v>0</v>
      </c>
      <c r="KQ167" s="4">
        <v>0</v>
      </c>
      <c r="KR167" s="4">
        <v>0</v>
      </c>
      <c r="KS167" s="4">
        <v>15.39</v>
      </c>
      <c r="KT167" s="4"/>
      <c r="KU167" s="16" t="s">
        <v>453</v>
      </c>
      <c r="KV167" s="4" t="s">
        <v>164</v>
      </c>
      <c r="KW167" s="4">
        <v>0</v>
      </c>
      <c r="KX167" s="4">
        <v>0</v>
      </c>
      <c r="KY167" s="4">
        <v>0</v>
      </c>
      <c r="KZ167" s="4">
        <v>0</v>
      </c>
      <c r="LA167" s="4">
        <v>0</v>
      </c>
      <c r="LB167" s="4">
        <v>0</v>
      </c>
      <c r="LC167" s="4">
        <v>0</v>
      </c>
      <c r="LD167" s="4">
        <v>0</v>
      </c>
      <c r="LE167" s="4">
        <v>0</v>
      </c>
      <c r="LF167" s="4">
        <v>0</v>
      </c>
      <c r="LG167" s="4">
        <v>0</v>
      </c>
      <c r="LH167" s="4">
        <v>0</v>
      </c>
      <c r="LI167" s="4">
        <v>0</v>
      </c>
      <c r="LJ167" s="4"/>
      <c r="LK167" s="16" t="s">
        <v>453</v>
      </c>
      <c r="LL167" s="4" t="s">
        <v>164</v>
      </c>
      <c r="LM167" s="4">
        <v>0</v>
      </c>
      <c r="LN167" s="4">
        <v>0</v>
      </c>
      <c r="LO167" s="4">
        <v>0</v>
      </c>
      <c r="LP167" s="4">
        <v>0</v>
      </c>
      <c r="LQ167" s="4">
        <v>0</v>
      </c>
      <c r="LR167" s="4">
        <v>0</v>
      </c>
      <c r="LS167" s="4">
        <v>0</v>
      </c>
      <c r="LT167" s="4">
        <v>0</v>
      </c>
      <c r="LU167" s="4">
        <v>0</v>
      </c>
      <c r="LV167" s="4">
        <v>0</v>
      </c>
      <c r="LW167" s="4">
        <v>0</v>
      </c>
      <c r="LX167" s="4">
        <v>0</v>
      </c>
      <c r="LY167" s="4">
        <v>0</v>
      </c>
      <c r="LZ167" s="4"/>
      <c r="MA167" s="16" t="s">
        <v>453</v>
      </c>
      <c r="MB167" s="4" t="s">
        <v>164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/>
      <c r="MQ167" s="16" t="s">
        <v>453</v>
      </c>
      <c r="MR167" s="4" t="s">
        <v>164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  <c r="ND167" s="4">
        <v>0</v>
      </c>
      <c r="NE167" s="4">
        <v>0</v>
      </c>
      <c r="NF167" s="4"/>
      <c r="NG167" s="16" t="s">
        <v>453</v>
      </c>
      <c r="NH167" s="4" t="s">
        <v>164</v>
      </c>
      <c r="NI167" s="4">
        <v>0</v>
      </c>
      <c r="NJ167" s="4">
        <v>0</v>
      </c>
      <c r="NK167" s="4">
        <v>0</v>
      </c>
      <c r="NL167" s="4">
        <v>0</v>
      </c>
      <c r="NM167" s="4">
        <v>0</v>
      </c>
      <c r="NN167" s="4">
        <v>0</v>
      </c>
      <c r="NO167" s="4">
        <v>0</v>
      </c>
      <c r="NP167" s="4">
        <v>0</v>
      </c>
      <c r="NQ167" s="4">
        <v>0</v>
      </c>
      <c r="NR167" s="4">
        <v>0</v>
      </c>
      <c r="NS167" s="4">
        <v>0</v>
      </c>
      <c r="NT167" s="4">
        <v>0</v>
      </c>
      <c r="NU167" s="4">
        <v>0</v>
      </c>
    </row>
    <row r="168" spans="2:385" x14ac:dyDescent="0.2">
      <c r="B168">
        <f t="shared" si="50"/>
        <v>158</v>
      </c>
      <c r="C168" s="4">
        <v>6104</v>
      </c>
      <c r="D168" s="4" t="s">
        <v>165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/>
      <c r="S168" s="4">
        <v>6104</v>
      </c>
      <c r="T168" s="4" t="s">
        <v>165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/>
      <c r="AI168" s="4">
        <v>6104</v>
      </c>
      <c r="AJ168" s="4" t="s">
        <v>165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/>
      <c r="AY168" s="4">
        <v>6104</v>
      </c>
      <c r="AZ168" s="4" t="s">
        <v>165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/>
      <c r="BO168" s="4">
        <v>6104</v>
      </c>
      <c r="BP168" s="4" t="s">
        <v>165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/>
      <c r="CE168" s="4">
        <v>6104</v>
      </c>
      <c r="CF168" s="4" t="s">
        <v>165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/>
      <c r="CU168" s="4">
        <v>6104</v>
      </c>
      <c r="CV168" s="4" t="s">
        <v>165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/>
      <c r="DK168" s="4">
        <v>6104</v>
      </c>
      <c r="DL168" s="4" t="s">
        <v>165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/>
      <c r="EA168" s="4">
        <v>6104</v>
      </c>
      <c r="EB168" s="4" t="s">
        <v>165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/>
      <c r="EQ168" s="4">
        <v>6104</v>
      </c>
      <c r="ER168" s="4" t="s">
        <v>165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/>
      <c r="FG168" s="4">
        <v>6104</v>
      </c>
      <c r="FH168" s="4" t="s">
        <v>165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0</v>
      </c>
      <c r="FO168" s="4">
        <v>0</v>
      </c>
      <c r="FP168" s="4">
        <v>0</v>
      </c>
      <c r="FQ168" s="4">
        <v>0</v>
      </c>
      <c r="FR168" s="4">
        <v>0</v>
      </c>
      <c r="FS168" s="4">
        <v>0</v>
      </c>
      <c r="FT168" s="4">
        <v>0</v>
      </c>
      <c r="FU168" s="4">
        <v>0</v>
      </c>
      <c r="FV168" s="4"/>
      <c r="FW168" s="4">
        <v>6104</v>
      </c>
      <c r="FX168" s="4" t="s">
        <v>165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0</v>
      </c>
      <c r="GI168" s="4">
        <v>0</v>
      </c>
      <c r="GJ168" s="4">
        <v>0</v>
      </c>
      <c r="GK168" s="4">
        <v>0</v>
      </c>
      <c r="GL168" s="4"/>
      <c r="GM168" s="4">
        <v>6104</v>
      </c>
      <c r="GN168" s="4" t="s">
        <v>165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/>
      <c r="HC168" s="4">
        <v>6104</v>
      </c>
      <c r="HD168" s="4" t="s">
        <v>165</v>
      </c>
      <c r="HE168" s="4">
        <v>0</v>
      </c>
      <c r="HF168" s="4">
        <v>0</v>
      </c>
      <c r="HG168" s="4">
        <v>0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0</v>
      </c>
      <c r="HR168" s="4"/>
      <c r="HS168" s="4">
        <v>6104</v>
      </c>
      <c r="HT168" s="4" t="s">
        <v>165</v>
      </c>
      <c r="HU168" s="4">
        <v>0</v>
      </c>
      <c r="HV168" s="4">
        <v>0</v>
      </c>
      <c r="HW168" s="4">
        <v>0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0</v>
      </c>
      <c r="IF168" s="4">
        <v>0</v>
      </c>
      <c r="IG168" s="4">
        <v>0</v>
      </c>
      <c r="IH168" s="4"/>
      <c r="II168" s="4">
        <v>6104</v>
      </c>
      <c r="IJ168" s="4" t="s">
        <v>165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0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/>
      <c r="IY168" s="4">
        <v>6104</v>
      </c>
      <c r="IZ168" s="4" t="s">
        <v>165</v>
      </c>
      <c r="JA168" s="4">
        <v>0</v>
      </c>
      <c r="JB168" s="4">
        <v>0</v>
      </c>
      <c r="JC168" s="4">
        <v>0</v>
      </c>
      <c r="JD168" s="4">
        <v>0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0</v>
      </c>
      <c r="JL168" s="4">
        <v>0</v>
      </c>
      <c r="JM168" s="4">
        <v>0</v>
      </c>
      <c r="JN168" s="4"/>
      <c r="JO168" s="4">
        <v>6104</v>
      </c>
      <c r="JP168" s="4" t="s">
        <v>165</v>
      </c>
      <c r="JQ168" s="4">
        <v>0</v>
      </c>
      <c r="JR168" s="4">
        <v>0</v>
      </c>
      <c r="JS168" s="4">
        <v>0</v>
      </c>
      <c r="JT168" s="4">
        <v>0</v>
      </c>
      <c r="JU168" s="4">
        <v>0</v>
      </c>
      <c r="JV168" s="4">
        <v>0</v>
      </c>
      <c r="JW168" s="4">
        <v>0</v>
      </c>
      <c r="JX168" s="4">
        <v>0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/>
      <c r="KE168" s="4">
        <v>6104</v>
      </c>
      <c r="KF168" s="4" t="s">
        <v>165</v>
      </c>
      <c r="KG168" s="4">
        <v>0</v>
      </c>
      <c r="KH168" s="4">
        <v>0</v>
      </c>
      <c r="KI168" s="4">
        <v>0</v>
      </c>
      <c r="KJ168" s="4">
        <v>0</v>
      </c>
      <c r="KK168" s="4">
        <v>0</v>
      </c>
      <c r="KL168" s="4">
        <v>0</v>
      </c>
      <c r="KM168" s="4">
        <v>0</v>
      </c>
      <c r="KN168" s="4">
        <v>0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/>
      <c r="KU168" s="4">
        <v>6104</v>
      </c>
      <c r="KV168" s="4" t="s">
        <v>165</v>
      </c>
      <c r="KW168" s="4">
        <v>0</v>
      </c>
      <c r="KX168" s="4">
        <v>0</v>
      </c>
      <c r="KY168" s="4">
        <v>0</v>
      </c>
      <c r="KZ168" s="4">
        <v>0</v>
      </c>
      <c r="LA168" s="4">
        <v>0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0</v>
      </c>
      <c r="LI168" s="4">
        <v>0</v>
      </c>
      <c r="LJ168" s="4"/>
      <c r="LK168" s="4">
        <v>6104</v>
      </c>
      <c r="LL168" s="4" t="s">
        <v>165</v>
      </c>
      <c r="LM168" s="4">
        <v>0</v>
      </c>
      <c r="LN168" s="4">
        <v>0</v>
      </c>
      <c r="LO168" s="4">
        <v>0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0</v>
      </c>
      <c r="LY168" s="4">
        <v>0</v>
      </c>
      <c r="LZ168" s="4"/>
      <c r="MA168" s="4">
        <v>6104</v>
      </c>
      <c r="MB168" s="4" t="s">
        <v>165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/>
      <c r="MQ168" s="4">
        <v>6104</v>
      </c>
      <c r="MR168" s="4" t="s">
        <v>165</v>
      </c>
      <c r="MS168" s="4">
        <v>0</v>
      </c>
      <c r="MT168" s="4">
        <v>0</v>
      </c>
      <c r="MU168" s="4">
        <v>0</v>
      </c>
      <c r="MV168" s="4">
        <v>0</v>
      </c>
      <c r="MW168" s="4">
        <v>0</v>
      </c>
      <c r="MX168" s="4">
        <v>0</v>
      </c>
      <c r="MY168" s="4">
        <v>0</v>
      </c>
      <c r="MZ168" s="4">
        <v>0</v>
      </c>
      <c r="NA168" s="4">
        <v>0</v>
      </c>
      <c r="NB168" s="4">
        <v>0</v>
      </c>
      <c r="NC168" s="4">
        <v>0</v>
      </c>
      <c r="ND168" s="4">
        <v>0</v>
      </c>
      <c r="NE168" s="4">
        <v>0</v>
      </c>
      <c r="NF168" s="4"/>
      <c r="NG168" s="4">
        <v>6104</v>
      </c>
      <c r="NH168" s="4" t="s">
        <v>165</v>
      </c>
      <c r="NI168" s="4">
        <v>0</v>
      </c>
      <c r="NJ168" s="4">
        <v>0</v>
      </c>
      <c r="NK168" s="4">
        <v>0</v>
      </c>
      <c r="NL168" s="4">
        <v>0</v>
      </c>
      <c r="NM168" s="4">
        <v>0</v>
      </c>
      <c r="NN168" s="4">
        <v>0</v>
      </c>
      <c r="NO168" s="4">
        <v>0</v>
      </c>
      <c r="NP168" s="4">
        <v>0</v>
      </c>
      <c r="NQ168" s="4">
        <v>0</v>
      </c>
      <c r="NR168" s="4">
        <v>0</v>
      </c>
      <c r="NS168" s="4">
        <v>0</v>
      </c>
      <c r="NT168" s="4">
        <v>0</v>
      </c>
      <c r="NU168" s="4">
        <v>0</v>
      </c>
    </row>
    <row r="169" spans="2:385" x14ac:dyDescent="0.2">
      <c r="B169">
        <f t="shared" si="50"/>
        <v>159</v>
      </c>
      <c r="C169" s="4">
        <v>6106</v>
      </c>
      <c r="D169" s="4" t="s">
        <v>166</v>
      </c>
      <c r="E169" s="4">
        <v>0</v>
      </c>
      <c r="F169" s="4">
        <v>1024.1500000000001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1024.1500000000001</v>
      </c>
      <c r="R169" s="4"/>
      <c r="S169" s="4">
        <v>6106</v>
      </c>
      <c r="T169" s="4" t="s">
        <v>166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/>
      <c r="AI169" s="4">
        <v>6106</v>
      </c>
      <c r="AJ169" s="4" t="s">
        <v>166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/>
      <c r="AY169" s="4">
        <v>6106</v>
      </c>
      <c r="AZ169" s="4" t="s">
        <v>166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/>
      <c r="BO169" s="4">
        <v>6106</v>
      </c>
      <c r="BP169" s="4" t="s">
        <v>166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/>
      <c r="CE169" s="4">
        <v>6106</v>
      </c>
      <c r="CF169" s="4" t="s">
        <v>166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/>
      <c r="CU169" s="4">
        <v>6106</v>
      </c>
      <c r="CV169" s="4" t="s">
        <v>166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/>
      <c r="DK169" s="4">
        <v>6106</v>
      </c>
      <c r="DL169" s="4" t="s">
        <v>166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/>
      <c r="EA169" s="4">
        <v>6106</v>
      </c>
      <c r="EB169" s="4" t="s">
        <v>166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0</v>
      </c>
      <c r="EK169" s="4">
        <v>0</v>
      </c>
      <c r="EL169" s="4">
        <v>0</v>
      </c>
      <c r="EM169" s="4">
        <v>0</v>
      </c>
      <c r="EN169" s="4">
        <v>0</v>
      </c>
      <c r="EO169" s="4">
        <v>0</v>
      </c>
      <c r="EP169" s="4"/>
      <c r="EQ169" s="4">
        <v>6106</v>
      </c>
      <c r="ER169" s="4" t="s">
        <v>166</v>
      </c>
      <c r="ES169" s="4">
        <v>0</v>
      </c>
      <c r="ET169" s="4">
        <v>506.88</v>
      </c>
      <c r="EU169" s="4">
        <v>0</v>
      </c>
      <c r="EV169" s="4">
        <v>0</v>
      </c>
      <c r="EW169" s="4">
        <v>0</v>
      </c>
      <c r="EX169" s="4">
        <v>0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506.88</v>
      </c>
      <c r="FF169" s="4"/>
      <c r="FG169" s="4">
        <v>6106</v>
      </c>
      <c r="FH169" s="4" t="s">
        <v>166</v>
      </c>
      <c r="FI169" s="4">
        <v>0</v>
      </c>
      <c r="FJ169" s="4">
        <v>0</v>
      </c>
      <c r="FK169" s="4">
        <v>0</v>
      </c>
      <c r="FL169" s="4">
        <v>0</v>
      </c>
      <c r="FM169" s="4">
        <v>0</v>
      </c>
      <c r="FN169" s="4">
        <v>0</v>
      </c>
      <c r="FO169" s="4">
        <v>0</v>
      </c>
      <c r="FP169" s="4">
        <v>0</v>
      </c>
      <c r="FQ169" s="4">
        <v>0</v>
      </c>
      <c r="FR169" s="4">
        <v>0</v>
      </c>
      <c r="FS169" s="4">
        <v>0</v>
      </c>
      <c r="FT169" s="4">
        <v>0</v>
      </c>
      <c r="FU169" s="4">
        <v>0</v>
      </c>
      <c r="FV169" s="4"/>
      <c r="FW169" s="4">
        <v>6106</v>
      </c>
      <c r="FX169" s="4" t="s">
        <v>166</v>
      </c>
      <c r="FY169" s="4">
        <v>0</v>
      </c>
      <c r="FZ169" s="4">
        <v>0</v>
      </c>
      <c r="GA169" s="4">
        <v>0</v>
      </c>
      <c r="GB169" s="4">
        <v>0</v>
      </c>
      <c r="GC169" s="4">
        <v>0</v>
      </c>
      <c r="GD169" s="4">
        <v>0</v>
      </c>
      <c r="GE169" s="4">
        <v>0</v>
      </c>
      <c r="GF169" s="4">
        <v>0</v>
      </c>
      <c r="GG169" s="4">
        <v>0</v>
      </c>
      <c r="GH169" s="4">
        <v>0</v>
      </c>
      <c r="GI169" s="4">
        <v>0</v>
      </c>
      <c r="GJ169" s="4">
        <v>0</v>
      </c>
      <c r="GK169" s="4">
        <v>0</v>
      </c>
      <c r="GL169" s="4"/>
      <c r="GM169" s="4">
        <v>6106</v>
      </c>
      <c r="GN169" s="4" t="s">
        <v>166</v>
      </c>
      <c r="GO169" s="4">
        <v>0</v>
      </c>
      <c r="GP169" s="4">
        <v>0</v>
      </c>
      <c r="GQ169" s="4">
        <v>0</v>
      </c>
      <c r="GR169" s="4">
        <v>0</v>
      </c>
      <c r="GS169" s="4">
        <v>0</v>
      </c>
      <c r="GT169" s="4">
        <v>0</v>
      </c>
      <c r="GU169" s="4">
        <v>0</v>
      </c>
      <c r="GV169" s="4">
        <v>0</v>
      </c>
      <c r="GW169" s="4">
        <v>0</v>
      </c>
      <c r="GX169" s="4">
        <v>0</v>
      </c>
      <c r="GY169" s="4">
        <v>0</v>
      </c>
      <c r="GZ169" s="4">
        <v>0</v>
      </c>
      <c r="HA169" s="4">
        <v>0</v>
      </c>
      <c r="HB169" s="4"/>
      <c r="HC169" s="4">
        <v>6106</v>
      </c>
      <c r="HD169" s="4" t="s">
        <v>166</v>
      </c>
      <c r="HE169" s="4">
        <v>0</v>
      </c>
      <c r="HF169" s="4">
        <v>0</v>
      </c>
      <c r="HG169" s="4">
        <v>0</v>
      </c>
      <c r="HH169" s="4">
        <v>0</v>
      </c>
      <c r="HI169" s="4">
        <v>0</v>
      </c>
      <c r="HJ169" s="4">
        <v>0</v>
      </c>
      <c r="HK169" s="4">
        <v>0</v>
      </c>
      <c r="HL169" s="4">
        <v>0</v>
      </c>
      <c r="HM169" s="4">
        <v>0</v>
      </c>
      <c r="HN169" s="4">
        <v>0</v>
      </c>
      <c r="HO169" s="4">
        <v>0</v>
      </c>
      <c r="HP169" s="4">
        <v>0</v>
      </c>
      <c r="HQ169" s="4">
        <v>0</v>
      </c>
      <c r="HR169" s="4"/>
      <c r="HS169" s="4">
        <v>6106</v>
      </c>
      <c r="HT169" s="4" t="s">
        <v>166</v>
      </c>
      <c r="HU169" s="4">
        <v>0</v>
      </c>
      <c r="HV169" s="4">
        <v>0</v>
      </c>
      <c r="HW169" s="4">
        <v>0</v>
      </c>
      <c r="HX169" s="4">
        <v>0</v>
      </c>
      <c r="HY169" s="4">
        <v>0</v>
      </c>
      <c r="HZ169" s="4">
        <v>0</v>
      </c>
      <c r="IA169" s="4">
        <v>0</v>
      </c>
      <c r="IB169" s="4">
        <v>0</v>
      </c>
      <c r="IC169" s="4">
        <v>0</v>
      </c>
      <c r="ID169" s="4">
        <v>0</v>
      </c>
      <c r="IE169" s="4">
        <v>0</v>
      </c>
      <c r="IF169" s="4">
        <v>0</v>
      </c>
      <c r="IG169" s="4">
        <v>0</v>
      </c>
      <c r="IH169" s="4"/>
      <c r="II169" s="4">
        <v>6106</v>
      </c>
      <c r="IJ169" s="4" t="s">
        <v>166</v>
      </c>
      <c r="IK169" s="4">
        <v>0</v>
      </c>
      <c r="IL169" s="4">
        <v>0</v>
      </c>
      <c r="IM169" s="4">
        <v>0</v>
      </c>
      <c r="IN169" s="4">
        <v>0</v>
      </c>
      <c r="IO169" s="4">
        <v>0</v>
      </c>
      <c r="IP169" s="4">
        <v>0</v>
      </c>
      <c r="IQ169" s="4">
        <v>0</v>
      </c>
      <c r="IR169" s="4">
        <v>0</v>
      </c>
      <c r="IS169" s="4">
        <v>0</v>
      </c>
      <c r="IT169" s="4">
        <v>0</v>
      </c>
      <c r="IU169" s="4">
        <v>0</v>
      </c>
      <c r="IV169" s="4">
        <v>0</v>
      </c>
      <c r="IW169" s="4">
        <v>0</v>
      </c>
      <c r="IX169" s="4"/>
      <c r="IY169" s="4">
        <v>6106</v>
      </c>
      <c r="IZ169" s="4" t="s">
        <v>166</v>
      </c>
      <c r="JA169" s="4">
        <v>0</v>
      </c>
      <c r="JB169" s="4">
        <v>0</v>
      </c>
      <c r="JC169" s="4">
        <v>0</v>
      </c>
      <c r="JD169" s="4">
        <v>0</v>
      </c>
      <c r="JE169" s="4">
        <v>0</v>
      </c>
      <c r="JF169" s="4">
        <v>0</v>
      </c>
      <c r="JG169" s="4">
        <v>0</v>
      </c>
      <c r="JH169" s="4">
        <v>0</v>
      </c>
      <c r="JI169" s="4">
        <v>0</v>
      </c>
      <c r="JJ169" s="4">
        <v>0</v>
      </c>
      <c r="JK169" s="4">
        <v>0</v>
      </c>
      <c r="JL169" s="4">
        <v>0</v>
      </c>
      <c r="JM169" s="4">
        <v>0</v>
      </c>
      <c r="JN169" s="4"/>
      <c r="JO169" s="4">
        <v>6106</v>
      </c>
      <c r="JP169" s="4" t="s">
        <v>166</v>
      </c>
      <c r="JQ169" s="4">
        <v>0</v>
      </c>
      <c r="JR169" s="4">
        <v>0</v>
      </c>
      <c r="JS169" s="4">
        <v>0</v>
      </c>
      <c r="JT169" s="4">
        <v>0</v>
      </c>
      <c r="JU169" s="4">
        <v>0</v>
      </c>
      <c r="JV169" s="4">
        <v>0</v>
      </c>
      <c r="JW169" s="4">
        <v>0</v>
      </c>
      <c r="JX169" s="4">
        <v>0</v>
      </c>
      <c r="JY169" s="4">
        <v>0</v>
      </c>
      <c r="JZ169" s="4">
        <v>0</v>
      </c>
      <c r="KA169" s="4">
        <v>0</v>
      </c>
      <c r="KB169" s="4">
        <v>0</v>
      </c>
      <c r="KC169" s="4">
        <v>0</v>
      </c>
      <c r="KD169" s="4"/>
      <c r="KE169" s="4">
        <v>6106</v>
      </c>
      <c r="KF169" s="4" t="s">
        <v>166</v>
      </c>
      <c r="KG169" s="4">
        <v>0</v>
      </c>
      <c r="KH169" s="4">
        <v>388.1</v>
      </c>
      <c r="KI169" s="4">
        <v>0</v>
      </c>
      <c r="KJ169" s="4">
        <v>0</v>
      </c>
      <c r="KK169" s="4">
        <v>0</v>
      </c>
      <c r="KL169" s="4">
        <v>0</v>
      </c>
      <c r="KM169" s="4">
        <v>0</v>
      </c>
      <c r="KN169" s="4">
        <v>0</v>
      </c>
      <c r="KO169" s="4">
        <v>0</v>
      </c>
      <c r="KP169" s="4">
        <v>0</v>
      </c>
      <c r="KQ169" s="4">
        <v>0</v>
      </c>
      <c r="KR169" s="4">
        <v>0</v>
      </c>
      <c r="KS169" s="4">
        <v>388.1</v>
      </c>
      <c r="KT169" s="4"/>
      <c r="KU169" s="4">
        <v>6106</v>
      </c>
      <c r="KV169" s="4" t="s">
        <v>166</v>
      </c>
      <c r="KW169" s="4">
        <v>0</v>
      </c>
      <c r="KX169" s="4">
        <v>20.39</v>
      </c>
      <c r="KY169" s="4">
        <v>0</v>
      </c>
      <c r="KZ169" s="4">
        <v>0</v>
      </c>
      <c r="LA169" s="4">
        <v>0</v>
      </c>
      <c r="LB169" s="4">
        <v>0</v>
      </c>
      <c r="LC169" s="4">
        <v>0</v>
      </c>
      <c r="LD169" s="4">
        <v>0</v>
      </c>
      <c r="LE169" s="4">
        <v>0</v>
      </c>
      <c r="LF169" s="4">
        <v>0</v>
      </c>
      <c r="LG169" s="4">
        <v>0</v>
      </c>
      <c r="LH169" s="4">
        <v>0</v>
      </c>
      <c r="LI169" s="4">
        <v>20.39</v>
      </c>
      <c r="LJ169" s="4"/>
      <c r="LK169" s="4">
        <v>6106</v>
      </c>
      <c r="LL169" s="4" t="s">
        <v>166</v>
      </c>
      <c r="LM169" s="4">
        <v>0</v>
      </c>
      <c r="LN169" s="4">
        <v>0</v>
      </c>
      <c r="LO169" s="4">
        <v>0</v>
      </c>
      <c r="LP169" s="4">
        <v>0</v>
      </c>
      <c r="LQ169" s="4">
        <v>0</v>
      </c>
      <c r="LR169" s="4">
        <v>0</v>
      </c>
      <c r="LS169" s="4">
        <v>0</v>
      </c>
      <c r="LT169" s="4">
        <v>0</v>
      </c>
      <c r="LU169" s="4">
        <v>0</v>
      </c>
      <c r="LV169" s="4">
        <v>0</v>
      </c>
      <c r="LW169" s="4">
        <v>0</v>
      </c>
      <c r="LX169" s="4">
        <v>0</v>
      </c>
      <c r="LY169" s="4">
        <v>0</v>
      </c>
      <c r="LZ169" s="4"/>
      <c r="MA169" s="4">
        <v>6106</v>
      </c>
      <c r="MB169" s="4" t="s">
        <v>166</v>
      </c>
      <c r="MC169" s="4">
        <v>0</v>
      </c>
      <c r="MD169" s="4">
        <v>0</v>
      </c>
      <c r="ME169" s="4">
        <v>0</v>
      </c>
      <c r="MF169" s="4">
        <v>0</v>
      </c>
      <c r="MG169" s="4">
        <v>0</v>
      </c>
      <c r="MH169" s="4">
        <v>0</v>
      </c>
      <c r="MI169" s="4">
        <v>0</v>
      </c>
      <c r="MJ169" s="4">
        <v>0</v>
      </c>
      <c r="MK169" s="4">
        <v>0</v>
      </c>
      <c r="ML169" s="4">
        <v>0</v>
      </c>
      <c r="MM169" s="4">
        <v>0</v>
      </c>
      <c r="MN169" s="4">
        <v>0</v>
      </c>
      <c r="MO169" s="4">
        <v>0</v>
      </c>
      <c r="MP169" s="4"/>
      <c r="MQ169" s="4">
        <v>6106</v>
      </c>
      <c r="MR169" s="4" t="s">
        <v>166</v>
      </c>
      <c r="MS169" s="4">
        <v>0</v>
      </c>
      <c r="MT169" s="4">
        <v>0</v>
      </c>
      <c r="MU169" s="4">
        <v>0</v>
      </c>
      <c r="MV169" s="4">
        <v>0</v>
      </c>
      <c r="MW169" s="4">
        <v>0</v>
      </c>
      <c r="MX169" s="4">
        <v>0</v>
      </c>
      <c r="MY169" s="4">
        <v>0</v>
      </c>
      <c r="MZ169" s="4">
        <v>0</v>
      </c>
      <c r="NA169" s="4">
        <v>0</v>
      </c>
      <c r="NB169" s="4">
        <v>0</v>
      </c>
      <c r="NC169" s="4">
        <v>0</v>
      </c>
      <c r="ND169" s="4">
        <v>0</v>
      </c>
      <c r="NE169" s="4">
        <v>0</v>
      </c>
      <c r="NF169" s="4"/>
      <c r="NG169" s="4">
        <v>6106</v>
      </c>
      <c r="NH169" s="4" t="s">
        <v>166</v>
      </c>
      <c r="NI169" s="4">
        <v>0</v>
      </c>
      <c r="NJ169" s="4">
        <v>25.48</v>
      </c>
      <c r="NK169" s="4">
        <v>0</v>
      </c>
      <c r="NL169" s="4">
        <v>0</v>
      </c>
      <c r="NM169" s="4">
        <v>0</v>
      </c>
      <c r="NN169" s="4">
        <v>0</v>
      </c>
      <c r="NO169" s="4">
        <v>0</v>
      </c>
      <c r="NP169" s="4">
        <v>0</v>
      </c>
      <c r="NQ169" s="4">
        <v>0</v>
      </c>
      <c r="NR169" s="4">
        <v>0</v>
      </c>
      <c r="NS169" s="4">
        <v>0</v>
      </c>
      <c r="NT169" s="4">
        <v>0</v>
      </c>
      <c r="NU169" s="4">
        <v>25.48</v>
      </c>
    </row>
    <row r="170" spans="2:385" x14ac:dyDescent="0.2">
      <c r="B170">
        <f t="shared" si="50"/>
        <v>160</v>
      </c>
      <c r="C170" s="4" t="s">
        <v>2</v>
      </c>
      <c r="D170" s="4" t="s">
        <v>167</v>
      </c>
      <c r="E170" s="4">
        <v>6887.31</v>
      </c>
      <c r="F170" s="4">
        <v>5260.73</v>
      </c>
      <c r="G170" s="4">
        <v>3657.94</v>
      </c>
      <c r="H170" s="4">
        <v>3112.36</v>
      </c>
      <c r="I170" s="4">
        <v>3294.16</v>
      </c>
      <c r="J170" s="4">
        <v>3294.61</v>
      </c>
      <c r="K170" s="4">
        <v>3983.41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29490.52</v>
      </c>
      <c r="R170" s="4"/>
      <c r="S170" s="4" t="s">
        <v>2</v>
      </c>
      <c r="T170" s="4" t="s">
        <v>167</v>
      </c>
      <c r="U170" s="4">
        <v>16554.21</v>
      </c>
      <c r="V170" s="4">
        <v>5132.03</v>
      </c>
      <c r="W170" s="4">
        <v>5110.25</v>
      </c>
      <c r="X170" s="4">
        <v>7224.28</v>
      </c>
      <c r="Y170" s="4">
        <v>6297.43</v>
      </c>
      <c r="Z170" s="4">
        <v>10526.78</v>
      </c>
      <c r="AA170" s="4">
        <v>16572.47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67417.45</v>
      </c>
      <c r="AH170" s="4"/>
      <c r="AI170" s="4" t="s">
        <v>2</v>
      </c>
      <c r="AJ170" s="4" t="s">
        <v>167</v>
      </c>
      <c r="AK170" s="4">
        <v>4823.8</v>
      </c>
      <c r="AL170" s="4">
        <v>1689.89</v>
      </c>
      <c r="AM170" s="4">
        <v>2168.92</v>
      </c>
      <c r="AN170" s="4">
        <v>1972.69</v>
      </c>
      <c r="AO170" s="4">
        <v>3578.27</v>
      </c>
      <c r="AP170" s="4">
        <v>1708.2</v>
      </c>
      <c r="AQ170" s="4">
        <v>3720.34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19662.11</v>
      </c>
      <c r="AX170" s="4"/>
      <c r="AY170" s="4" t="s">
        <v>2</v>
      </c>
      <c r="AZ170" s="4" t="s">
        <v>167</v>
      </c>
      <c r="BA170" s="4">
        <v>1711.33</v>
      </c>
      <c r="BB170" s="4">
        <v>1602.47</v>
      </c>
      <c r="BC170" s="4">
        <v>1508.88</v>
      </c>
      <c r="BD170" s="4">
        <v>1517.21</v>
      </c>
      <c r="BE170" s="4">
        <v>1916.48</v>
      </c>
      <c r="BF170" s="4">
        <v>2250.8000000000002</v>
      </c>
      <c r="BG170" s="4">
        <v>2218.6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12725.77</v>
      </c>
      <c r="BN170" s="4"/>
      <c r="BO170" s="4" t="s">
        <v>2</v>
      </c>
      <c r="BP170" s="4" t="s">
        <v>167</v>
      </c>
      <c r="BQ170" s="4">
        <v>411.98</v>
      </c>
      <c r="BR170" s="4">
        <v>1498.23</v>
      </c>
      <c r="BS170" s="4">
        <v>1249.22</v>
      </c>
      <c r="BT170" s="4">
        <v>1089.71</v>
      </c>
      <c r="BU170" s="4">
        <v>1792.52</v>
      </c>
      <c r="BV170" s="4">
        <v>1280.75</v>
      </c>
      <c r="BW170" s="4">
        <v>1650.35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8972.76</v>
      </c>
      <c r="CD170" s="4"/>
      <c r="CE170" s="4" t="s">
        <v>2</v>
      </c>
      <c r="CF170" s="4" t="s">
        <v>167</v>
      </c>
      <c r="CG170" s="4">
        <v>2103.0100000000002</v>
      </c>
      <c r="CH170" s="4">
        <v>2661.07</v>
      </c>
      <c r="CI170" s="4">
        <v>1444.89</v>
      </c>
      <c r="CJ170" s="4">
        <v>1487.51</v>
      </c>
      <c r="CK170" s="4">
        <v>2063.21</v>
      </c>
      <c r="CL170" s="4">
        <v>1396.96</v>
      </c>
      <c r="CM170" s="4">
        <v>2032.11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13188.76</v>
      </c>
      <c r="CT170" s="4"/>
      <c r="CU170" s="4" t="s">
        <v>2</v>
      </c>
      <c r="CV170" s="4" t="s">
        <v>167</v>
      </c>
      <c r="CW170" s="4">
        <v>1208.99</v>
      </c>
      <c r="CX170" s="4">
        <v>1743.29</v>
      </c>
      <c r="CY170" s="4">
        <v>2144.79</v>
      </c>
      <c r="CZ170" s="4">
        <v>1584.48</v>
      </c>
      <c r="DA170" s="4">
        <v>1926.27</v>
      </c>
      <c r="DB170" s="4">
        <v>1444.84</v>
      </c>
      <c r="DC170" s="4">
        <v>3052.73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13105.39</v>
      </c>
      <c r="DJ170" s="4"/>
      <c r="DK170" s="4" t="s">
        <v>2</v>
      </c>
      <c r="DL170" s="4" t="s">
        <v>167</v>
      </c>
      <c r="DM170" s="4">
        <v>2671.15</v>
      </c>
      <c r="DN170" s="4">
        <v>2176.41</v>
      </c>
      <c r="DO170" s="4">
        <v>1734.11</v>
      </c>
      <c r="DP170" s="4">
        <v>1629.34</v>
      </c>
      <c r="DQ170" s="4">
        <v>1805.62</v>
      </c>
      <c r="DR170" s="4">
        <v>1352.33</v>
      </c>
      <c r="DS170" s="4">
        <v>1904.34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13273.3</v>
      </c>
      <c r="DZ170" s="4"/>
      <c r="EA170" s="4" t="s">
        <v>2</v>
      </c>
      <c r="EB170" s="4" t="s">
        <v>167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0</v>
      </c>
      <c r="EM170" s="4">
        <v>0</v>
      </c>
      <c r="EN170" s="4">
        <v>0</v>
      </c>
      <c r="EO170" s="4">
        <v>0</v>
      </c>
      <c r="EP170" s="4"/>
      <c r="EQ170" s="4" t="s">
        <v>2</v>
      </c>
      <c r="ER170" s="4" t="s">
        <v>167</v>
      </c>
      <c r="ES170" s="4">
        <v>11187.78</v>
      </c>
      <c r="ET170" s="4">
        <v>11869.29</v>
      </c>
      <c r="EU170" s="4">
        <v>12938.74</v>
      </c>
      <c r="EV170" s="4">
        <v>7010.58</v>
      </c>
      <c r="EW170" s="4">
        <v>32155.69</v>
      </c>
      <c r="EX170" s="4">
        <v>21149.74</v>
      </c>
      <c r="EY170" s="4">
        <v>7723.31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104035.13</v>
      </c>
      <c r="FF170" s="4"/>
      <c r="FG170" s="4" t="s">
        <v>2</v>
      </c>
      <c r="FH170" s="4" t="s">
        <v>167</v>
      </c>
      <c r="FI170" s="4">
        <v>1847.76</v>
      </c>
      <c r="FJ170" s="4">
        <v>2723.87</v>
      </c>
      <c r="FK170" s="4">
        <v>2176.71</v>
      </c>
      <c r="FL170" s="4">
        <v>2333.62</v>
      </c>
      <c r="FM170" s="4">
        <v>2408.0500000000002</v>
      </c>
      <c r="FN170" s="4">
        <v>3553.38</v>
      </c>
      <c r="FO170" s="4">
        <v>4531.53</v>
      </c>
      <c r="FP170" s="4">
        <v>0</v>
      </c>
      <c r="FQ170" s="4">
        <v>0</v>
      </c>
      <c r="FR170" s="4">
        <v>0</v>
      </c>
      <c r="FS170" s="4">
        <v>0</v>
      </c>
      <c r="FT170" s="4">
        <v>0</v>
      </c>
      <c r="FU170" s="4">
        <v>19574.919999999998</v>
      </c>
      <c r="FV170" s="4"/>
      <c r="FW170" s="4" t="s">
        <v>2</v>
      </c>
      <c r="FX170" s="4" t="s">
        <v>167</v>
      </c>
      <c r="FY170" s="4">
        <v>2347.16</v>
      </c>
      <c r="FZ170" s="4">
        <v>1247.9100000000001</v>
      </c>
      <c r="GA170" s="4">
        <v>640.52</v>
      </c>
      <c r="GB170" s="4">
        <v>620.83000000000004</v>
      </c>
      <c r="GC170" s="4">
        <v>582.99</v>
      </c>
      <c r="GD170" s="4">
        <v>686.57</v>
      </c>
      <c r="GE170" s="4">
        <v>636.71</v>
      </c>
      <c r="GF170" s="4">
        <v>0</v>
      </c>
      <c r="GG170" s="4">
        <v>0</v>
      </c>
      <c r="GH170" s="4">
        <v>0</v>
      </c>
      <c r="GI170" s="4">
        <v>0</v>
      </c>
      <c r="GJ170" s="4">
        <v>0</v>
      </c>
      <c r="GK170" s="4">
        <v>6762.69</v>
      </c>
      <c r="GL170" s="4"/>
      <c r="GM170" s="4" t="s">
        <v>2</v>
      </c>
      <c r="GN170" s="4" t="s">
        <v>167</v>
      </c>
      <c r="GO170" s="4">
        <v>845.81</v>
      </c>
      <c r="GP170" s="4">
        <v>1499.44</v>
      </c>
      <c r="GQ170" s="4">
        <v>1668.51</v>
      </c>
      <c r="GR170" s="4">
        <v>2235.61</v>
      </c>
      <c r="GS170" s="4">
        <v>2401.4699999999998</v>
      </c>
      <c r="GT170" s="4">
        <v>2380.4899999999998</v>
      </c>
      <c r="GU170" s="4">
        <v>2173.16</v>
      </c>
      <c r="GV170" s="4">
        <v>0</v>
      </c>
      <c r="GW170" s="4">
        <v>0</v>
      </c>
      <c r="GX170" s="4">
        <v>0</v>
      </c>
      <c r="GY170" s="4">
        <v>0</v>
      </c>
      <c r="GZ170" s="4">
        <v>0</v>
      </c>
      <c r="HA170" s="4">
        <v>13204.49</v>
      </c>
      <c r="HB170" s="4"/>
      <c r="HC170" s="4" t="s">
        <v>2</v>
      </c>
      <c r="HD170" s="4" t="s">
        <v>167</v>
      </c>
      <c r="HE170" s="4">
        <v>1892.41</v>
      </c>
      <c r="HF170" s="4">
        <v>1667.31</v>
      </c>
      <c r="HG170" s="4">
        <v>1083.6500000000001</v>
      </c>
      <c r="HH170" s="4">
        <v>2501.58</v>
      </c>
      <c r="HI170" s="4">
        <v>1247.55</v>
      </c>
      <c r="HJ170" s="4">
        <v>1245.32</v>
      </c>
      <c r="HK170" s="4">
        <v>1540.84</v>
      </c>
      <c r="HL170" s="4">
        <v>0</v>
      </c>
      <c r="HM170" s="4">
        <v>0</v>
      </c>
      <c r="HN170" s="4">
        <v>0</v>
      </c>
      <c r="HO170" s="4">
        <v>0</v>
      </c>
      <c r="HP170" s="4">
        <v>0</v>
      </c>
      <c r="HQ170" s="4">
        <v>11178.66</v>
      </c>
      <c r="HR170" s="4"/>
      <c r="HS170" s="4" t="s">
        <v>2</v>
      </c>
      <c r="HT170" s="4" t="s">
        <v>167</v>
      </c>
      <c r="HU170" s="4">
        <v>5122.2299999999996</v>
      </c>
      <c r="HV170" s="4">
        <v>5009.59</v>
      </c>
      <c r="HW170" s="4">
        <v>5097.08</v>
      </c>
      <c r="HX170" s="4">
        <v>3983.57</v>
      </c>
      <c r="HY170" s="4">
        <v>4595.12</v>
      </c>
      <c r="HZ170" s="4">
        <v>3763.58</v>
      </c>
      <c r="IA170" s="4">
        <v>8703.66</v>
      </c>
      <c r="IB170" s="4">
        <v>0</v>
      </c>
      <c r="IC170" s="4">
        <v>0</v>
      </c>
      <c r="ID170" s="4">
        <v>0</v>
      </c>
      <c r="IE170" s="4">
        <v>0</v>
      </c>
      <c r="IF170" s="4">
        <v>0</v>
      </c>
      <c r="IG170" s="4">
        <v>36274.83</v>
      </c>
      <c r="IH170" s="4"/>
      <c r="II170" s="4" t="s">
        <v>2</v>
      </c>
      <c r="IJ170" s="4" t="s">
        <v>167</v>
      </c>
      <c r="IK170" s="4">
        <v>8204</v>
      </c>
      <c r="IL170" s="4">
        <v>6565.65</v>
      </c>
      <c r="IM170" s="4">
        <v>5874.08</v>
      </c>
      <c r="IN170" s="4">
        <v>4154.04</v>
      </c>
      <c r="IO170" s="4">
        <v>2543.92</v>
      </c>
      <c r="IP170" s="4">
        <v>1940.54</v>
      </c>
      <c r="IQ170" s="4">
        <v>2499.63</v>
      </c>
      <c r="IR170" s="4">
        <v>0</v>
      </c>
      <c r="IS170" s="4">
        <v>0</v>
      </c>
      <c r="IT170" s="4">
        <v>0</v>
      </c>
      <c r="IU170" s="4">
        <v>0</v>
      </c>
      <c r="IV170" s="4">
        <v>0</v>
      </c>
      <c r="IW170" s="4">
        <v>31781.86</v>
      </c>
      <c r="IX170" s="4"/>
      <c r="IY170" s="4" t="s">
        <v>2</v>
      </c>
      <c r="IZ170" s="4" t="s">
        <v>167</v>
      </c>
      <c r="JA170" s="4">
        <v>3897.58</v>
      </c>
      <c r="JB170" s="4">
        <v>2711.51</v>
      </c>
      <c r="JC170" s="4">
        <v>2054.61</v>
      </c>
      <c r="JD170" s="4">
        <v>2797.88</v>
      </c>
      <c r="JE170" s="4">
        <v>3158.58</v>
      </c>
      <c r="JF170" s="4">
        <v>2375.06</v>
      </c>
      <c r="JG170" s="4">
        <v>3230.93</v>
      </c>
      <c r="JH170" s="4">
        <v>0</v>
      </c>
      <c r="JI170" s="4">
        <v>0</v>
      </c>
      <c r="JJ170" s="4">
        <v>0</v>
      </c>
      <c r="JK170" s="4">
        <v>0</v>
      </c>
      <c r="JL170" s="4">
        <v>0</v>
      </c>
      <c r="JM170" s="4">
        <v>20226.150000000001</v>
      </c>
      <c r="JN170" s="4"/>
      <c r="JO170" s="4" t="s">
        <v>2</v>
      </c>
      <c r="JP170" s="4" t="s">
        <v>167</v>
      </c>
      <c r="JQ170" s="4">
        <v>637.29999999999995</v>
      </c>
      <c r="JR170" s="4">
        <v>1164.52</v>
      </c>
      <c r="JS170" s="4">
        <v>1092.92</v>
      </c>
      <c r="JT170" s="4">
        <v>1197.04</v>
      </c>
      <c r="JU170" s="4">
        <v>902.15</v>
      </c>
      <c r="JV170" s="4">
        <v>833.54</v>
      </c>
      <c r="JW170" s="4">
        <v>2045.41</v>
      </c>
      <c r="JX170" s="4">
        <v>0</v>
      </c>
      <c r="JY170" s="4">
        <v>0</v>
      </c>
      <c r="JZ170" s="4">
        <v>0</v>
      </c>
      <c r="KA170" s="4">
        <v>0</v>
      </c>
      <c r="KB170" s="4">
        <v>0</v>
      </c>
      <c r="KC170" s="4">
        <v>7872.88</v>
      </c>
      <c r="KD170" s="4"/>
      <c r="KE170" s="4" t="s">
        <v>2</v>
      </c>
      <c r="KF170" s="4" t="s">
        <v>167</v>
      </c>
      <c r="KG170" s="4">
        <v>3152.82</v>
      </c>
      <c r="KH170" s="4">
        <v>6453.53</v>
      </c>
      <c r="KI170" s="4">
        <v>11888.74</v>
      </c>
      <c r="KJ170" s="4">
        <v>14413.51</v>
      </c>
      <c r="KK170" s="4">
        <v>4796.47</v>
      </c>
      <c r="KL170" s="4">
        <v>5557.12</v>
      </c>
      <c r="KM170" s="4">
        <v>6569.01</v>
      </c>
      <c r="KN170" s="4">
        <v>0</v>
      </c>
      <c r="KO170" s="4">
        <v>0</v>
      </c>
      <c r="KP170" s="4">
        <v>0</v>
      </c>
      <c r="KQ170" s="4">
        <v>0</v>
      </c>
      <c r="KR170" s="4">
        <v>0</v>
      </c>
      <c r="KS170" s="4">
        <v>52831.199999999997</v>
      </c>
      <c r="KT170" s="4"/>
      <c r="KU170" s="4" t="s">
        <v>2</v>
      </c>
      <c r="KV170" s="4" t="s">
        <v>167</v>
      </c>
      <c r="KW170" s="4">
        <v>484.11</v>
      </c>
      <c r="KX170" s="4">
        <v>3712.79</v>
      </c>
      <c r="KY170" s="4">
        <v>1513.77</v>
      </c>
      <c r="KZ170" s="4">
        <v>3410.11</v>
      </c>
      <c r="LA170" s="4">
        <v>3421.26</v>
      </c>
      <c r="LB170" s="4">
        <v>2996.76</v>
      </c>
      <c r="LC170" s="4">
        <v>13020.06</v>
      </c>
      <c r="LD170" s="4">
        <v>0</v>
      </c>
      <c r="LE170" s="4">
        <v>0</v>
      </c>
      <c r="LF170" s="4">
        <v>0</v>
      </c>
      <c r="LG170" s="4">
        <v>0</v>
      </c>
      <c r="LH170" s="4">
        <v>0</v>
      </c>
      <c r="LI170" s="4">
        <v>28558.86</v>
      </c>
      <c r="LJ170" s="4"/>
      <c r="LK170" s="4" t="s">
        <v>2</v>
      </c>
      <c r="LL170" s="4" t="s">
        <v>167</v>
      </c>
      <c r="LM170" s="4">
        <v>3376.88</v>
      </c>
      <c r="LN170" s="4">
        <v>1564.81</v>
      </c>
      <c r="LO170" s="4">
        <v>1454.18</v>
      </c>
      <c r="LP170" s="4">
        <v>3034.78</v>
      </c>
      <c r="LQ170" s="4">
        <v>1957.19</v>
      </c>
      <c r="LR170" s="4">
        <v>1410.41</v>
      </c>
      <c r="LS170" s="4">
        <v>1950.12</v>
      </c>
      <c r="LT170" s="4">
        <v>0</v>
      </c>
      <c r="LU170" s="4">
        <v>0</v>
      </c>
      <c r="LV170" s="4">
        <v>0</v>
      </c>
      <c r="LW170" s="4">
        <v>0</v>
      </c>
      <c r="LX170" s="4">
        <v>0</v>
      </c>
      <c r="LY170" s="4">
        <v>14748.37</v>
      </c>
      <c r="LZ170" s="4"/>
      <c r="MA170" s="4" t="s">
        <v>2</v>
      </c>
      <c r="MB170" s="4" t="s">
        <v>167</v>
      </c>
      <c r="MC170" s="4">
        <v>6144.84</v>
      </c>
      <c r="MD170" s="4">
        <v>2127.73</v>
      </c>
      <c r="ME170" s="4">
        <v>2280.85</v>
      </c>
      <c r="MF170" s="4">
        <v>1971.98</v>
      </c>
      <c r="MG170" s="4">
        <v>2865.28</v>
      </c>
      <c r="MH170" s="4">
        <v>2326.56</v>
      </c>
      <c r="MI170" s="4">
        <v>2316.27</v>
      </c>
      <c r="MJ170" s="4">
        <v>0</v>
      </c>
      <c r="MK170" s="4">
        <v>0</v>
      </c>
      <c r="ML170" s="4">
        <v>0</v>
      </c>
      <c r="MM170" s="4">
        <v>0</v>
      </c>
      <c r="MN170" s="4">
        <v>0</v>
      </c>
      <c r="MO170" s="4">
        <v>20033.509999999998</v>
      </c>
      <c r="MP170" s="4"/>
      <c r="MQ170" s="4" t="s">
        <v>2</v>
      </c>
      <c r="MR170" s="4" t="s">
        <v>167</v>
      </c>
      <c r="MS170" s="4">
        <v>332.45</v>
      </c>
      <c r="MT170" s="4">
        <v>1138.24</v>
      </c>
      <c r="MU170" s="4">
        <v>1130.18</v>
      </c>
      <c r="MV170" s="4">
        <v>1517.03</v>
      </c>
      <c r="MW170" s="4">
        <v>1820.32</v>
      </c>
      <c r="MX170" s="4">
        <v>1476.74</v>
      </c>
      <c r="MY170" s="4">
        <v>1605.92</v>
      </c>
      <c r="MZ170" s="4">
        <v>0</v>
      </c>
      <c r="NA170" s="4">
        <v>0</v>
      </c>
      <c r="NB170" s="4">
        <v>0</v>
      </c>
      <c r="NC170" s="4">
        <v>0</v>
      </c>
      <c r="ND170" s="4">
        <v>0</v>
      </c>
      <c r="NE170" s="4">
        <v>9020.8799999999992</v>
      </c>
      <c r="NF170" s="4"/>
      <c r="NG170" s="4" t="s">
        <v>2</v>
      </c>
      <c r="NH170" s="4" t="s">
        <v>167</v>
      </c>
      <c r="NI170" s="4">
        <v>544.89</v>
      </c>
      <c r="NJ170" s="4">
        <v>3030.12</v>
      </c>
      <c r="NK170" s="4">
        <v>1798.72</v>
      </c>
      <c r="NL170" s="4">
        <v>1110</v>
      </c>
      <c r="NM170" s="4">
        <v>1872.67</v>
      </c>
      <c r="NN170" s="4">
        <v>1442.35</v>
      </c>
      <c r="NO170" s="4">
        <v>1734.19</v>
      </c>
      <c r="NP170" s="4">
        <v>0</v>
      </c>
      <c r="NQ170" s="4">
        <v>0</v>
      </c>
      <c r="NR170" s="4">
        <v>0</v>
      </c>
      <c r="NS170" s="4">
        <v>0</v>
      </c>
      <c r="NT170" s="4">
        <v>0</v>
      </c>
      <c r="NU170" s="4">
        <v>11532.94</v>
      </c>
    </row>
    <row r="171" spans="2:385" x14ac:dyDescent="0.2">
      <c r="B171">
        <f t="shared" si="50"/>
        <v>161</v>
      </c>
      <c r="C171" s="4" t="s">
        <v>2</v>
      </c>
      <c r="D171" s="4" t="s">
        <v>113</v>
      </c>
      <c r="E171" s="4" t="s">
        <v>2</v>
      </c>
      <c r="F171" s="4" t="s">
        <v>2</v>
      </c>
      <c r="G171" s="4" t="s">
        <v>2</v>
      </c>
      <c r="H171" s="4" t="s">
        <v>2</v>
      </c>
      <c r="I171" s="4" t="s">
        <v>2</v>
      </c>
      <c r="J171" s="4" t="s">
        <v>2</v>
      </c>
      <c r="K171" s="4" t="s">
        <v>2</v>
      </c>
      <c r="L171" s="4" t="s">
        <v>2</v>
      </c>
      <c r="M171" s="4" t="s">
        <v>2</v>
      </c>
      <c r="N171" s="4" t="s">
        <v>2</v>
      </c>
      <c r="O171" s="4" t="s">
        <v>2</v>
      </c>
      <c r="P171" s="4" t="s">
        <v>2</v>
      </c>
      <c r="Q171" s="4" t="s">
        <v>2</v>
      </c>
      <c r="R171" s="4"/>
      <c r="S171" s="4" t="s">
        <v>2</v>
      </c>
      <c r="T171" s="4" t="s">
        <v>113</v>
      </c>
      <c r="U171" s="4" t="s">
        <v>2</v>
      </c>
      <c r="V171" s="4" t="s">
        <v>2</v>
      </c>
      <c r="W171" s="4" t="s">
        <v>2</v>
      </c>
      <c r="X171" s="4" t="s">
        <v>2</v>
      </c>
      <c r="Y171" s="4" t="s">
        <v>2</v>
      </c>
      <c r="Z171" s="4" t="s">
        <v>2</v>
      </c>
      <c r="AA171" s="4" t="s">
        <v>2</v>
      </c>
      <c r="AB171" s="4" t="s">
        <v>2</v>
      </c>
      <c r="AC171" s="4" t="s">
        <v>2</v>
      </c>
      <c r="AD171" s="4" t="s">
        <v>2</v>
      </c>
      <c r="AE171" s="4" t="s">
        <v>2</v>
      </c>
      <c r="AF171" s="4" t="s">
        <v>2</v>
      </c>
      <c r="AG171" s="4" t="s">
        <v>2</v>
      </c>
      <c r="AH171" s="4"/>
      <c r="AI171" s="4" t="s">
        <v>2</v>
      </c>
      <c r="AJ171" s="4" t="s">
        <v>113</v>
      </c>
      <c r="AK171" s="4" t="s">
        <v>2</v>
      </c>
      <c r="AL171" s="4" t="s">
        <v>2</v>
      </c>
      <c r="AM171" s="4" t="s">
        <v>2</v>
      </c>
      <c r="AN171" s="4" t="s">
        <v>2</v>
      </c>
      <c r="AO171" s="4" t="s">
        <v>2</v>
      </c>
      <c r="AP171" s="4" t="s">
        <v>2</v>
      </c>
      <c r="AQ171" s="4" t="s">
        <v>2</v>
      </c>
      <c r="AR171" s="4" t="s">
        <v>2</v>
      </c>
      <c r="AS171" s="4" t="s">
        <v>2</v>
      </c>
      <c r="AT171" s="4" t="s">
        <v>2</v>
      </c>
      <c r="AU171" s="4" t="s">
        <v>2</v>
      </c>
      <c r="AV171" s="4" t="s">
        <v>2</v>
      </c>
      <c r="AW171" s="4" t="s">
        <v>2</v>
      </c>
      <c r="AX171" s="4"/>
      <c r="AY171" s="4" t="s">
        <v>2</v>
      </c>
      <c r="AZ171" s="4" t="s">
        <v>113</v>
      </c>
      <c r="BA171" s="4" t="s">
        <v>2</v>
      </c>
      <c r="BB171" s="4" t="s">
        <v>2</v>
      </c>
      <c r="BC171" s="4" t="s">
        <v>2</v>
      </c>
      <c r="BD171" s="4" t="s">
        <v>2</v>
      </c>
      <c r="BE171" s="4" t="s">
        <v>2</v>
      </c>
      <c r="BF171" s="4" t="s">
        <v>2</v>
      </c>
      <c r="BG171" s="4" t="s">
        <v>2</v>
      </c>
      <c r="BH171" s="4" t="s">
        <v>2</v>
      </c>
      <c r="BI171" s="4" t="s">
        <v>2</v>
      </c>
      <c r="BJ171" s="4" t="s">
        <v>2</v>
      </c>
      <c r="BK171" s="4" t="s">
        <v>2</v>
      </c>
      <c r="BL171" s="4" t="s">
        <v>2</v>
      </c>
      <c r="BM171" s="4" t="s">
        <v>2</v>
      </c>
      <c r="BN171" s="4"/>
      <c r="BO171" s="4" t="s">
        <v>2</v>
      </c>
      <c r="BP171" s="4" t="s">
        <v>113</v>
      </c>
      <c r="BQ171" s="4" t="s">
        <v>2</v>
      </c>
      <c r="BR171" s="4" t="s">
        <v>2</v>
      </c>
      <c r="BS171" s="4" t="s">
        <v>2</v>
      </c>
      <c r="BT171" s="4" t="s">
        <v>2</v>
      </c>
      <c r="BU171" s="4" t="s">
        <v>2</v>
      </c>
      <c r="BV171" s="4" t="s">
        <v>2</v>
      </c>
      <c r="BW171" s="4" t="s">
        <v>2</v>
      </c>
      <c r="BX171" s="4" t="s">
        <v>2</v>
      </c>
      <c r="BY171" s="4" t="s">
        <v>2</v>
      </c>
      <c r="BZ171" s="4" t="s">
        <v>2</v>
      </c>
      <c r="CA171" s="4" t="s">
        <v>2</v>
      </c>
      <c r="CB171" s="4" t="s">
        <v>2</v>
      </c>
      <c r="CC171" s="4" t="s">
        <v>2</v>
      </c>
      <c r="CD171" s="4"/>
      <c r="CE171" s="4" t="s">
        <v>2</v>
      </c>
      <c r="CF171" s="4" t="s">
        <v>113</v>
      </c>
      <c r="CG171" s="4" t="s">
        <v>2</v>
      </c>
      <c r="CH171" s="4" t="s">
        <v>2</v>
      </c>
      <c r="CI171" s="4" t="s">
        <v>2</v>
      </c>
      <c r="CJ171" s="4" t="s">
        <v>2</v>
      </c>
      <c r="CK171" s="4" t="s">
        <v>2</v>
      </c>
      <c r="CL171" s="4" t="s">
        <v>2</v>
      </c>
      <c r="CM171" s="4" t="s">
        <v>2</v>
      </c>
      <c r="CN171" s="4" t="s">
        <v>2</v>
      </c>
      <c r="CO171" s="4" t="s">
        <v>2</v>
      </c>
      <c r="CP171" s="4" t="s">
        <v>2</v>
      </c>
      <c r="CQ171" s="4" t="s">
        <v>2</v>
      </c>
      <c r="CR171" s="4" t="s">
        <v>2</v>
      </c>
      <c r="CS171" s="4" t="s">
        <v>2</v>
      </c>
      <c r="CT171" s="4"/>
      <c r="CU171" s="4" t="s">
        <v>2</v>
      </c>
      <c r="CV171" s="4" t="s">
        <v>113</v>
      </c>
      <c r="CW171" s="4" t="s">
        <v>2</v>
      </c>
      <c r="CX171" s="4" t="s">
        <v>2</v>
      </c>
      <c r="CY171" s="4" t="s">
        <v>2</v>
      </c>
      <c r="CZ171" s="4" t="s">
        <v>2</v>
      </c>
      <c r="DA171" s="4" t="s">
        <v>2</v>
      </c>
      <c r="DB171" s="4" t="s">
        <v>2</v>
      </c>
      <c r="DC171" s="4" t="s">
        <v>2</v>
      </c>
      <c r="DD171" s="4" t="s">
        <v>2</v>
      </c>
      <c r="DE171" s="4" t="s">
        <v>2</v>
      </c>
      <c r="DF171" s="4" t="s">
        <v>2</v>
      </c>
      <c r="DG171" s="4" t="s">
        <v>2</v>
      </c>
      <c r="DH171" s="4" t="s">
        <v>2</v>
      </c>
      <c r="DI171" s="4" t="s">
        <v>2</v>
      </c>
      <c r="DJ171" s="4"/>
      <c r="DK171" s="4" t="s">
        <v>2</v>
      </c>
      <c r="DL171" s="4" t="s">
        <v>113</v>
      </c>
      <c r="DM171" s="4" t="s">
        <v>2</v>
      </c>
      <c r="DN171" s="4" t="s">
        <v>2</v>
      </c>
      <c r="DO171" s="4" t="s">
        <v>2</v>
      </c>
      <c r="DP171" s="4" t="s">
        <v>2</v>
      </c>
      <c r="DQ171" s="4" t="s">
        <v>2</v>
      </c>
      <c r="DR171" s="4" t="s">
        <v>2</v>
      </c>
      <c r="DS171" s="4" t="s">
        <v>2</v>
      </c>
      <c r="DT171" s="4" t="s">
        <v>2</v>
      </c>
      <c r="DU171" s="4" t="s">
        <v>2</v>
      </c>
      <c r="DV171" s="4" t="s">
        <v>2</v>
      </c>
      <c r="DW171" s="4" t="s">
        <v>2</v>
      </c>
      <c r="DX171" s="4" t="s">
        <v>2</v>
      </c>
      <c r="DY171" s="4" t="s">
        <v>2</v>
      </c>
      <c r="DZ171" s="4"/>
      <c r="EA171" s="4" t="s">
        <v>2</v>
      </c>
      <c r="EB171" s="4" t="s">
        <v>113</v>
      </c>
      <c r="EC171" s="4" t="s">
        <v>2</v>
      </c>
      <c r="ED171" s="4" t="s">
        <v>2</v>
      </c>
      <c r="EE171" s="4" t="s">
        <v>2</v>
      </c>
      <c r="EF171" s="4" t="s">
        <v>2</v>
      </c>
      <c r="EG171" s="4" t="s">
        <v>2</v>
      </c>
      <c r="EH171" s="4" t="s">
        <v>2</v>
      </c>
      <c r="EI171" s="4" t="s">
        <v>2</v>
      </c>
      <c r="EJ171" s="4" t="s">
        <v>2</v>
      </c>
      <c r="EK171" s="4" t="s">
        <v>2</v>
      </c>
      <c r="EL171" s="4" t="s">
        <v>2</v>
      </c>
      <c r="EM171" s="4" t="s">
        <v>2</v>
      </c>
      <c r="EN171" s="4" t="s">
        <v>2</v>
      </c>
      <c r="EO171" s="4" t="s">
        <v>2</v>
      </c>
      <c r="EP171" s="4"/>
      <c r="EQ171" s="4" t="s">
        <v>2</v>
      </c>
      <c r="ER171" s="4" t="s">
        <v>113</v>
      </c>
      <c r="ES171" s="4" t="s">
        <v>2</v>
      </c>
      <c r="ET171" s="4" t="s">
        <v>2</v>
      </c>
      <c r="EU171" s="4" t="s">
        <v>2</v>
      </c>
      <c r="EV171" s="4" t="s">
        <v>2</v>
      </c>
      <c r="EW171" s="4" t="s">
        <v>2</v>
      </c>
      <c r="EX171" s="4" t="s">
        <v>2</v>
      </c>
      <c r="EY171" s="4" t="s">
        <v>2</v>
      </c>
      <c r="EZ171" s="4" t="s">
        <v>2</v>
      </c>
      <c r="FA171" s="4" t="s">
        <v>2</v>
      </c>
      <c r="FB171" s="4" t="s">
        <v>2</v>
      </c>
      <c r="FC171" s="4" t="s">
        <v>2</v>
      </c>
      <c r="FD171" s="4" t="s">
        <v>2</v>
      </c>
      <c r="FE171" s="4" t="s">
        <v>2</v>
      </c>
      <c r="FF171" s="4"/>
      <c r="FG171" s="4" t="s">
        <v>2</v>
      </c>
      <c r="FH171" s="4" t="s">
        <v>113</v>
      </c>
      <c r="FI171" s="4" t="s">
        <v>2</v>
      </c>
      <c r="FJ171" s="4" t="s">
        <v>2</v>
      </c>
      <c r="FK171" s="4" t="s">
        <v>2</v>
      </c>
      <c r="FL171" s="4" t="s">
        <v>2</v>
      </c>
      <c r="FM171" s="4" t="s">
        <v>2</v>
      </c>
      <c r="FN171" s="4" t="s">
        <v>2</v>
      </c>
      <c r="FO171" s="4" t="s">
        <v>2</v>
      </c>
      <c r="FP171" s="4" t="s">
        <v>2</v>
      </c>
      <c r="FQ171" s="4" t="s">
        <v>2</v>
      </c>
      <c r="FR171" s="4" t="s">
        <v>2</v>
      </c>
      <c r="FS171" s="4" t="s">
        <v>2</v>
      </c>
      <c r="FT171" s="4" t="s">
        <v>2</v>
      </c>
      <c r="FU171" s="4" t="s">
        <v>2</v>
      </c>
      <c r="FV171" s="4"/>
      <c r="FW171" s="4" t="s">
        <v>2</v>
      </c>
      <c r="FX171" s="4" t="s">
        <v>113</v>
      </c>
      <c r="FY171" s="4" t="s">
        <v>2</v>
      </c>
      <c r="FZ171" s="4" t="s">
        <v>2</v>
      </c>
      <c r="GA171" s="4" t="s">
        <v>2</v>
      </c>
      <c r="GB171" s="4" t="s">
        <v>2</v>
      </c>
      <c r="GC171" s="4" t="s">
        <v>2</v>
      </c>
      <c r="GD171" s="4" t="s">
        <v>2</v>
      </c>
      <c r="GE171" s="4" t="s">
        <v>2</v>
      </c>
      <c r="GF171" s="4" t="s">
        <v>2</v>
      </c>
      <c r="GG171" s="4" t="s">
        <v>2</v>
      </c>
      <c r="GH171" s="4" t="s">
        <v>2</v>
      </c>
      <c r="GI171" s="4" t="s">
        <v>2</v>
      </c>
      <c r="GJ171" s="4" t="s">
        <v>2</v>
      </c>
      <c r="GK171" s="4" t="s">
        <v>2</v>
      </c>
      <c r="GL171" s="4"/>
      <c r="GM171" s="4" t="s">
        <v>2</v>
      </c>
      <c r="GN171" s="4" t="s">
        <v>113</v>
      </c>
      <c r="GO171" s="4" t="s">
        <v>2</v>
      </c>
      <c r="GP171" s="4" t="s">
        <v>2</v>
      </c>
      <c r="GQ171" s="4" t="s">
        <v>2</v>
      </c>
      <c r="GR171" s="4" t="s">
        <v>2</v>
      </c>
      <c r="GS171" s="4" t="s">
        <v>2</v>
      </c>
      <c r="GT171" s="4" t="s">
        <v>2</v>
      </c>
      <c r="GU171" s="4" t="s">
        <v>2</v>
      </c>
      <c r="GV171" s="4" t="s">
        <v>2</v>
      </c>
      <c r="GW171" s="4" t="s">
        <v>2</v>
      </c>
      <c r="GX171" s="4" t="s">
        <v>2</v>
      </c>
      <c r="GY171" s="4" t="s">
        <v>2</v>
      </c>
      <c r="GZ171" s="4" t="s">
        <v>2</v>
      </c>
      <c r="HA171" s="4" t="s">
        <v>2</v>
      </c>
      <c r="HB171" s="4"/>
      <c r="HC171" s="4" t="s">
        <v>2</v>
      </c>
      <c r="HD171" s="4" t="s">
        <v>113</v>
      </c>
      <c r="HE171" s="4" t="s">
        <v>2</v>
      </c>
      <c r="HF171" s="4" t="s">
        <v>2</v>
      </c>
      <c r="HG171" s="4" t="s">
        <v>2</v>
      </c>
      <c r="HH171" s="4" t="s">
        <v>2</v>
      </c>
      <c r="HI171" s="4" t="s">
        <v>2</v>
      </c>
      <c r="HJ171" s="4" t="s">
        <v>2</v>
      </c>
      <c r="HK171" s="4" t="s">
        <v>2</v>
      </c>
      <c r="HL171" s="4" t="s">
        <v>2</v>
      </c>
      <c r="HM171" s="4" t="s">
        <v>2</v>
      </c>
      <c r="HN171" s="4" t="s">
        <v>2</v>
      </c>
      <c r="HO171" s="4" t="s">
        <v>2</v>
      </c>
      <c r="HP171" s="4" t="s">
        <v>2</v>
      </c>
      <c r="HQ171" s="4" t="s">
        <v>2</v>
      </c>
      <c r="HR171" s="4"/>
      <c r="HS171" s="4" t="s">
        <v>2</v>
      </c>
      <c r="HT171" s="4" t="s">
        <v>113</v>
      </c>
      <c r="HU171" s="4" t="s">
        <v>2</v>
      </c>
      <c r="HV171" s="4" t="s">
        <v>2</v>
      </c>
      <c r="HW171" s="4" t="s">
        <v>2</v>
      </c>
      <c r="HX171" s="4" t="s">
        <v>2</v>
      </c>
      <c r="HY171" s="4" t="s">
        <v>2</v>
      </c>
      <c r="HZ171" s="4" t="s">
        <v>2</v>
      </c>
      <c r="IA171" s="4" t="s">
        <v>2</v>
      </c>
      <c r="IB171" s="4" t="s">
        <v>2</v>
      </c>
      <c r="IC171" s="4" t="s">
        <v>2</v>
      </c>
      <c r="ID171" s="4" t="s">
        <v>2</v>
      </c>
      <c r="IE171" s="4" t="s">
        <v>2</v>
      </c>
      <c r="IF171" s="4" t="s">
        <v>2</v>
      </c>
      <c r="IG171" s="4" t="s">
        <v>2</v>
      </c>
      <c r="IH171" s="4"/>
      <c r="II171" s="4" t="s">
        <v>2</v>
      </c>
      <c r="IJ171" s="4" t="s">
        <v>113</v>
      </c>
      <c r="IK171" s="4" t="s">
        <v>2</v>
      </c>
      <c r="IL171" s="4" t="s">
        <v>2</v>
      </c>
      <c r="IM171" s="4" t="s">
        <v>2</v>
      </c>
      <c r="IN171" s="4" t="s">
        <v>2</v>
      </c>
      <c r="IO171" s="4" t="s">
        <v>2</v>
      </c>
      <c r="IP171" s="4" t="s">
        <v>2</v>
      </c>
      <c r="IQ171" s="4" t="s">
        <v>2</v>
      </c>
      <c r="IR171" s="4" t="s">
        <v>2</v>
      </c>
      <c r="IS171" s="4" t="s">
        <v>2</v>
      </c>
      <c r="IT171" s="4" t="s">
        <v>2</v>
      </c>
      <c r="IU171" s="4" t="s">
        <v>2</v>
      </c>
      <c r="IV171" s="4" t="s">
        <v>2</v>
      </c>
      <c r="IW171" s="4" t="s">
        <v>2</v>
      </c>
      <c r="IX171" s="4"/>
      <c r="IY171" s="4" t="s">
        <v>2</v>
      </c>
      <c r="IZ171" s="4" t="s">
        <v>113</v>
      </c>
      <c r="JA171" s="4" t="s">
        <v>2</v>
      </c>
      <c r="JB171" s="4" t="s">
        <v>2</v>
      </c>
      <c r="JC171" s="4" t="s">
        <v>2</v>
      </c>
      <c r="JD171" s="4" t="s">
        <v>2</v>
      </c>
      <c r="JE171" s="4" t="s">
        <v>2</v>
      </c>
      <c r="JF171" s="4" t="s">
        <v>2</v>
      </c>
      <c r="JG171" s="4" t="s">
        <v>2</v>
      </c>
      <c r="JH171" s="4" t="s">
        <v>2</v>
      </c>
      <c r="JI171" s="4" t="s">
        <v>2</v>
      </c>
      <c r="JJ171" s="4" t="s">
        <v>2</v>
      </c>
      <c r="JK171" s="4" t="s">
        <v>2</v>
      </c>
      <c r="JL171" s="4" t="s">
        <v>2</v>
      </c>
      <c r="JM171" s="4" t="s">
        <v>2</v>
      </c>
      <c r="JN171" s="4"/>
      <c r="JO171" s="4" t="s">
        <v>2</v>
      </c>
      <c r="JP171" s="4" t="s">
        <v>113</v>
      </c>
      <c r="JQ171" s="4" t="s">
        <v>2</v>
      </c>
      <c r="JR171" s="4" t="s">
        <v>2</v>
      </c>
      <c r="JS171" s="4" t="s">
        <v>2</v>
      </c>
      <c r="JT171" s="4" t="s">
        <v>2</v>
      </c>
      <c r="JU171" s="4" t="s">
        <v>2</v>
      </c>
      <c r="JV171" s="4" t="s">
        <v>2</v>
      </c>
      <c r="JW171" s="4" t="s">
        <v>2</v>
      </c>
      <c r="JX171" s="4" t="s">
        <v>2</v>
      </c>
      <c r="JY171" s="4" t="s">
        <v>2</v>
      </c>
      <c r="JZ171" s="4" t="s">
        <v>2</v>
      </c>
      <c r="KA171" s="4" t="s">
        <v>2</v>
      </c>
      <c r="KB171" s="4" t="s">
        <v>2</v>
      </c>
      <c r="KC171" s="4" t="s">
        <v>2</v>
      </c>
      <c r="KD171" s="4"/>
      <c r="KE171" s="4" t="s">
        <v>2</v>
      </c>
      <c r="KF171" s="4" t="s">
        <v>113</v>
      </c>
      <c r="KG171" s="4" t="s">
        <v>2</v>
      </c>
      <c r="KH171" s="4" t="s">
        <v>2</v>
      </c>
      <c r="KI171" s="4" t="s">
        <v>2</v>
      </c>
      <c r="KJ171" s="4" t="s">
        <v>2</v>
      </c>
      <c r="KK171" s="4" t="s">
        <v>2</v>
      </c>
      <c r="KL171" s="4" t="s">
        <v>2</v>
      </c>
      <c r="KM171" s="4" t="s">
        <v>2</v>
      </c>
      <c r="KN171" s="4" t="s">
        <v>2</v>
      </c>
      <c r="KO171" s="4" t="s">
        <v>2</v>
      </c>
      <c r="KP171" s="4" t="s">
        <v>2</v>
      </c>
      <c r="KQ171" s="4" t="s">
        <v>2</v>
      </c>
      <c r="KR171" s="4" t="s">
        <v>2</v>
      </c>
      <c r="KS171" s="4" t="s">
        <v>2</v>
      </c>
      <c r="KT171" s="4"/>
      <c r="KU171" s="4" t="s">
        <v>2</v>
      </c>
      <c r="KV171" s="4" t="s">
        <v>113</v>
      </c>
      <c r="KW171" s="4" t="s">
        <v>2</v>
      </c>
      <c r="KX171" s="4" t="s">
        <v>2</v>
      </c>
      <c r="KY171" s="4" t="s">
        <v>2</v>
      </c>
      <c r="KZ171" s="4" t="s">
        <v>2</v>
      </c>
      <c r="LA171" s="4" t="s">
        <v>2</v>
      </c>
      <c r="LB171" s="4" t="s">
        <v>2</v>
      </c>
      <c r="LC171" s="4" t="s">
        <v>2</v>
      </c>
      <c r="LD171" s="4" t="s">
        <v>2</v>
      </c>
      <c r="LE171" s="4" t="s">
        <v>2</v>
      </c>
      <c r="LF171" s="4" t="s">
        <v>2</v>
      </c>
      <c r="LG171" s="4" t="s">
        <v>2</v>
      </c>
      <c r="LH171" s="4" t="s">
        <v>2</v>
      </c>
      <c r="LI171" s="4" t="s">
        <v>2</v>
      </c>
      <c r="LJ171" s="4"/>
      <c r="LK171" s="4" t="s">
        <v>2</v>
      </c>
      <c r="LL171" s="4" t="s">
        <v>113</v>
      </c>
      <c r="LM171" s="4" t="s">
        <v>2</v>
      </c>
      <c r="LN171" s="4" t="s">
        <v>2</v>
      </c>
      <c r="LO171" s="4" t="s">
        <v>2</v>
      </c>
      <c r="LP171" s="4" t="s">
        <v>2</v>
      </c>
      <c r="LQ171" s="4" t="s">
        <v>2</v>
      </c>
      <c r="LR171" s="4" t="s">
        <v>2</v>
      </c>
      <c r="LS171" s="4" t="s">
        <v>2</v>
      </c>
      <c r="LT171" s="4" t="s">
        <v>2</v>
      </c>
      <c r="LU171" s="4" t="s">
        <v>2</v>
      </c>
      <c r="LV171" s="4" t="s">
        <v>2</v>
      </c>
      <c r="LW171" s="4" t="s">
        <v>2</v>
      </c>
      <c r="LX171" s="4" t="s">
        <v>2</v>
      </c>
      <c r="LY171" s="4" t="s">
        <v>2</v>
      </c>
      <c r="LZ171" s="4"/>
      <c r="MA171" s="4" t="s">
        <v>2</v>
      </c>
      <c r="MB171" s="4" t="s">
        <v>113</v>
      </c>
      <c r="MC171" s="4" t="s">
        <v>2</v>
      </c>
      <c r="MD171" s="4" t="s">
        <v>2</v>
      </c>
      <c r="ME171" s="4" t="s">
        <v>2</v>
      </c>
      <c r="MF171" s="4" t="s">
        <v>2</v>
      </c>
      <c r="MG171" s="4" t="s">
        <v>2</v>
      </c>
      <c r="MH171" s="4" t="s">
        <v>2</v>
      </c>
      <c r="MI171" s="4" t="s">
        <v>2</v>
      </c>
      <c r="MJ171" s="4" t="s">
        <v>2</v>
      </c>
      <c r="MK171" s="4" t="s">
        <v>2</v>
      </c>
      <c r="ML171" s="4" t="s">
        <v>2</v>
      </c>
      <c r="MM171" s="4" t="s">
        <v>2</v>
      </c>
      <c r="MN171" s="4" t="s">
        <v>2</v>
      </c>
      <c r="MO171" s="4" t="s">
        <v>2</v>
      </c>
      <c r="MP171" s="4"/>
      <c r="MQ171" s="4" t="s">
        <v>2</v>
      </c>
      <c r="MR171" s="4" t="s">
        <v>113</v>
      </c>
      <c r="MS171" s="4" t="s">
        <v>2</v>
      </c>
      <c r="MT171" s="4" t="s">
        <v>2</v>
      </c>
      <c r="MU171" s="4" t="s">
        <v>2</v>
      </c>
      <c r="MV171" s="4" t="s">
        <v>2</v>
      </c>
      <c r="MW171" s="4" t="s">
        <v>2</v>
      </c>
      <c r="MX171" s="4" t="s">
        <v>2</v>
      </c>
      <c r="MY171" s="4" t="s">
        <v>2</v>
      </c>
      <c r="MZ171" s="4" t="s">
        <v>2</v>
      </c>
      <c r="NA171" s="4" t="s">
        <v>2</v>
      </c>
      <c r="NB171" s="4" t="s">
        <v>2</v>
      </c>
      <c r="NC171" s="4" t="s">
        <v>2</v>
      </c>
      <c r="ND171" s="4" t="s">
        <v>2</v>
      </c>
      <c r="NE171" s="4" t="s">
        <v>2</v>
      </c>
      <c r="NF171" s="4"/>
      <c r="NG171" s="4" t="s">
        <v>2</v>
      </c>
      <c r="NH171" s="4" t="s">
        <v>113</v>
      </c>
      <c r="NI171" s="4" t="s">
        <v>2</v>
      </c>
      <c r="NJ171" s="4" t="s">
        <v>2</v>
      </c>
      <c r="NK171" s="4" t="s">
        <v>2</v>
      </c>
      <c r="NL171" s="4" t="s">
        <v>2</v>
      </c>
      <c r="NM171" s="4" t="s">
        <v>2</v>
      </c>
      <c r="NN171" s="4" t="s">
        <v>2</v>
      </c>
      <c r="NO171" s="4" t="s">
        <v>2</v>
      </c>
      <c r="NP171" s="4" t="s">
        <v>2</v>
      </c>
      <c r="NQ171" s="4" t="s">
        <v>2</v>
      </c>
      <c r="NR171" s="4" t="s">
        <v>2</v>
      </c>
      <c r="NS171" s="4" t="s">
        <v>2</v>
      </c>
      <c r="NT171" s="4" t="s">
        <v>2</v>
      </c>
      <c r="NU171" s="4" t="s">
        <v>2</v>
      </c>
    </row>
    <row r="172" spans="2:385" x14ac:dyDescent="0.2">
      <c r="B172">
        <f t="shared" si="50"/>
        <v>162</v>
      </c>
      <c r="C172" s="4">
        <v>6112</v>
      </c>
      <c r="D172" s="4" t="s">
        <v>168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/>
      <c r="S172" s="4">
        <v>6112</v>
      </c>
      <c r="T172" s="4" t="s">
        <v>168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/>
      <c r="AI172" s="4">
        <v>6112</v>
      </c>
      <c r="AJ172" s="4" t="s">
        <v>168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/>
      <c r="AY172" s="4">
        <v>6112</v>
      </c>
      <c r="AZ172" s="4" t="s">
        <v>168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/>
      <c r="BO172" s="4">
        <v>6112</v>
      </c>
      <c r="BP172" s="4" t="s">
        <v>168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/>
      <c r="CE172" s="4">
        <v>6112</v>
      </c>
      <c r="CF172" s="4" t="s">
        <v>168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/>
      <c r="CU172" s="4">
        <v>6112</v>
      </c>
      <c r="CV172" s="4" t="s">
        <v>168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/>
      <c r="DK172" s="4">
        <v>6112</v>
      </c>
      <c r="DL172" s="4" t="s">
        <v>168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/>
      <c r="EA172" s="4">
        <v>6112</v>
      </c>
      <c r="EB172" s="4" t="s">
        <v>168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/>
      <c r="EQ172" s="4">
        <v>6112</v>
      </c>
      <c r="ER172" s="4" t="s">
        <v>168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/>
      <c r="FG172" s="4">
        <v>6112</v>
      </c>
      <c r="FH172" s="4" t="s">
        <v>168</v>
      </c>
      <c r="FI172" s="4">
        <v>0</v>
      </c>
      <c r="FJ172" s="4">
        <v>0</v>
      </c>
      <c r="FK172" s="4">
        <v>0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0</v>
      </c>
      <c r="FU172" s="4">
        <v>0</v>
      </c>
      <c r="FV172" s="4"/>
      <c r="FW172" s="4">
        <v>6112</v>
      </c>
      <c r="FX172" s="4" t="s">
        <v>168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0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/>
      <c r="GM172" s="4">
        <v>6112</v>
      </c>
      <c r="GN172" s="4" t="s">
        <v>168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/>
      <c r="HC172" s="4">
        <v>6112</v>
      </c>
      <c r="HD172" s="4" t="s">
        <v>168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/>
      <c r="HS172" s="4">
        <v>6112</v>
      </c>
      <c r="HT172" s="4" t="s">
        <v>168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/>
      <c r="II172" s="4">
        <v>6112</v>
      </c>
      <c r="IJ172" s="4" t="s">
        <v>168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/>
      <c r="IY172" s="4">
        <v>6112</v>
      </c>
      <c r="IZ172" s="4" t="s">
        <v>168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/>
      <c r="JO172" s="4">
        <v>6112</v>
      </c>
      <c r="JP172" s="4" t="s">
        <v>168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/>
      <c r="KE172" s="4">
        <v>6112</v>
      </c>
      <c r="KF172" s="4" t="s">
        <v>168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/>
      <c r="KU172" s="4">
        <v>6112</v>
      </c>
      <c r="KV172" s="4" t="s">
        <v>168</v>
      </c>
      <c r="KW172" s="4">
        <v>0</v>
      </c>
      <c r="KX172" s="4">
        <v>0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/>
      <c r="LK172" s="4">
        <v>6112</v>
      </c>
      <c r="LL172" s="4" t="s">
        <v>168</v>
      </c>
      <c r="LM172" s="4">
        <v>0</v>
      </c>
      <c r="LN172" s="4">
        <v>0</v>
      </c>
      <c r="LO172" s="4">
        <v>0</v>
      </c>
      <c r="LP172" s="4">
        <v>0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/>
      <c r="MA172" s="4">
        <v>6112</v>
      </c>
      <c r="MB172" s="4" t="s">
        <v>168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0</v>
      </c>
      <c r="MP172" s="4"/>
      <c r="MQ172" s="4">
        <v>6112</v>
      </c>
      <c r="MR172" s="4" t="s">
        <v>168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0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  <c r="ND172" s="4">
        <v>0</v>
      </c>
      <c r="NE172" s="4">
        <v>0</v>
      </c>
      <c r="NF172" s="4"/>
      <c r="NG172" s="4">
        <v>6112</v>
      </c>
      <c r="NH172" s="4" t="s">
        <v>168</v>
      </c>
      <c r="NI172" s="4">
        <v>0</v>
      </c>
      <c r="NJ172" s="4">
        <v>0</v>
      </c>
      <c r="NK172" s="4">
        <v>0</v>
      </c>
      <c r="NL172" s="4">
        <v>0</v>
      </c>
      <c r="NM172" s="4">
        <v>0</v>
      </c>
      <c r="NN172" s="4">
        <v>0</v>
      </c>
      <c r="NO172" s="4">
        <v>0</v>
      </c>
      <c r="NP172" s="4">
        <v>0</v>
      </c>
      <c r="NQ172" s="4">
        <v>0</v>
      </c>
      <c r="NR172" s="4">
        <v>0</v>
      </c>
      <c r="NS172" s="4">
        <v>0</v>
      </c>
      <c r="NT172" s="4">
        <v>0</v>
      </c>
      <c r="NU172" s="4">
        <v>0</v>
      </c>
    </row>
    <row r="173" spans="2:385" x14ac:dyDescent="0.2">
      <c r="B173">
        <f t="shared" si="50"/>
        <v>163</v>
      </c>
      <c r="C173" s="4">
        <v>6113</v>
      </c>
      <c r="D173" s="4" t="s">
        <v>169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/>
      <c r="S173" s="4">
        <v>6113</v>
      </c>
      <c r="T173" s="4" t="s">
        <v>169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/>
      <c r="AI173" s="4">
        <v>6113</v>
      </c>
      <c r="AJ173" s="4" t="s">
        <v>169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/>
      <c r="AY173" s="4">
        <v>6113</v>
      </c>
      <c r="AZ173" s="4" t="s">
        <v>169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/>
      <c r="BO173" s="4">
        <v>6113</v>
      </c>
      <c r="BP173" s="4" t="s">
        <v>169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/>
      <c r="CE173" s="4">
        <v>6113</v>
      </c>
      <c r="CF173" s="4" t="s">
        <v>169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/>
      <c r="CU173" s="4">
        <v>6113</v>
      </c>
      <c r="CV173" s="4" t="s">
        <v>169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/>
      <c r="DK173" s="4">
        <v>6113</v>
      </c>
      <c r="DL173" s="4" t="s">
        <v>169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/>
      <c r="EA173" s="4">
        <v>6113</v>
      </c>
      <c r="EB173" s="4" t="s">
        <v>169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/>
      <c r="EQ173" s="4">
        <v>6113</v>
      </c>
      <c r="ER173" s="4" t="s">
        <v>169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/>
      <c r="FG173" s="4">
        <v>6113</v>
      </c>
      <c r="FH173" s="4" t="s">
        <v>169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/>
      <c r="FW173" s="4">
        <v>6113</v>
      </c>
      <c r="FX173" s="4" t="s">
        <v>169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/>
      <c r="GM173" s="4">
        <v>6113</v>
      </c>
      <c r="GN173" s="4" t="s">
        <v>169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/>
      <c r="HC173" s="4">
        <v>6113</v>
      </c>
      <c r="HD173" s="4" t="s">
        <v>169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/>
      <c r="HS173" s="4">
        <v>6113</v>
      </c>
      <c r="HT173" s="4" t="s">
        <v>169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/>
      <c r="II173" s="4">
        <v>6113</v>
      </c>
      <c r="IJ173" s="4" t="s">
        <v>169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/>
      <c r="IY173" s="4">
        <v>6113</v>
      </c>
      <c r="IZ173" s="4" t="s">
        <v>169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/>
      <c r="JO173" s="4">
        <v>6113</v>
      </c>
      <c r="JP173" s="4" t="s">
        <v>169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/>
      <c r="KE173" s="4">
        <v>6113</v>
      </c>
      <c r="KF173" s="4" t="s">
        <v>169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/>
      <c r="KU173" s="4">
        <v>6113</v>
      </c>
      <c r="KV173" s="4" t="s">
        <v>169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/>
      <c r="LK173" s="4">
        <v>6113</v>
      </c>
      <c r="LL173" s="4" t="s">
        <v>169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/>
      <c r="MA173" s="4">
        <v>6113</v>
      </c>
      <c r="MB173" s="4" t="s">
        <v>169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/>
      <c r="MQ173" s="4">
        <v>6113</v>
      </c>
      <c r="MR173" s="4" t="s">
        <v>169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  <c r="ND173" s="4">
        <v>0</v>
      </c>
      <c r="NE173" s="4">
        <v>0</v>
      </c>
      <c r="NF173" s="4"/>
      <c r="NG173" s="4">
        <v>6113</v>
      </c>
      <c r="NH173" s="4" t="s">
        <v>169</v>
      </c>
      <c r="NI173" s="4">
        <v>0</v>
      </c>
      <c r="NJ173" s="4">
        <v>0</v>
      </c>
      <c r="NK173" s="4">
        <v>0</v>
      </c>
      <c r="NL173" s="4">
        <v>0</v>
      </c>
      <c r="NM173" s="4">
        <v>0</v>
      </c>
      <c r="NN173" s="4">
        <v>0</v>
      </c>
      <c r="NO173" s="4">
        <v>0</v>
      </c>
      <c r="NP173" s="4">
        <v>0</v>
      </c>
      <c r="NQ173" s="4">
        <v>0</v>
      </c>
      <c r="NR173" s="4">
        <v>0</v>
      </c>
      <c r="NS173" s="4">
        <v>0</v>
      </c>
      <c r="NT173" s="4">
        <v>0</v>
      </c>
      <c r="NU173" s="4">
        <v>0</v>
      </c>
    </row>
    <row r="174" spans="2:385" x14ac:dyDescent="0.2">
      <c r="B174">
        <f t="shared" si="50"/>
        <v>164</v>
      </c>
      <c r="C174" s="4">
        <v>6451</v>
      </c>
      <c r="D174" s="4" t="s">
        <v>170</v>
      </c>
      <c r="E174" s="4">
        <v>1353.91</v>
      </c>
      <c r="F174" s="4">
        <v>1297.1400000000001</v>
      </c>
      <c r="G174" s="4">
        <v>1315.38</v>
      </c>
      <c r="H174" s="4">
        <v>5278.07</v>
      </c>
      <c r="I174" s="4">
        <v>2620.13</v>
      </c>
      <c r="J174" s="4">
        <v>4874.24</v>
      </c>
      <c r="K174" s="4">
        <v>2958.09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19696.96</v>
      </c>
      <c r="R174" s="4"/>
      <c r="S174" s="4">
        <v>6451</v>
      </c>
      <c r="T174" s="4" t="s">
        <v>170</v>
      </c>
      <c r="U174" s="4">
        <v>0</v>
      </c>
      <c r="V174" s="4">
        <v>1063.48</v>
      </c>
      <c r="W174" s="4">
        <v>1355.19</v>
      </c>
      <c r="X174" s="4">
        <v>1911.7</v>
      </c>
      <c r="Y174" s="4">
        <v>2813.52</v>
      </c>
      <c r="Z174" s="4">
        <v>939.12</v>
      </c>
      <c r="AA174" s="4">
        <v>88.47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8171.48</v>
      </c>
      <c r="AH174" s="4"/>
      <c r="AI174" s="4">
        <v>6451</v>
      </c>
      <c r="AJ174" s="4" t="s">
        <v>170</v>
      </c>
      <c r="AK174" s="4">
        <v>0</v>
      </c>
      <c r="AL174" s="4">
        <v>604.86</v>
      </c>
      <c r="AM174" s="4">
        <v>407.1</v>
      </c>
      <c r="AN174" s="4">
        <v>501.48</v>
      </c>
      <c r="AO174" s="4">
        <v>565.86</v>
      </c>
      <c r="AP174" s="4">
        <v>531.48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2610.7800000000002</v>
      </c>
      <c r="AX174" s="4"/>
      <c r="AY174" s="4">
        <v>6451</v>
      </c>
      <c r="AZ174" s="4" t="s">
        <v>170</v>
      </c>
      <c r="BA174" s="4">
        <v>0</v>
      </c>
      <c r="BB174" s="4">
        <v>643.26</v>
      </c>
      <c r="BC174" s="4">
        <v>655.26</v>
      </c>
      <c r="BD174" s="4">
        <v>673.5</v>
      </c>
      <c r="BE174" s="4">
        <v>1274.8699999999999</v>
      </c>
      <c r="BF174" s="4">
        <v>1459.91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4706.8</v>
      </c>
      <c r="BN174" s="4"/>
      <c r="BO174" s="4">
        <v>6451</v>
      </c>
      <c r="BP174" s="4" t="s">
        <v>170</v>
      </c>
      <c r="BQ174" s="4">
        <v>0</v>
      </c>
      <c r="BR174" s="4">
        <v>285.3</v>
      </c>
      <c r="BS174" s="4">
        <v>387.47</v>
      </c>
      <c r="BT174" s="4">
        <v>265.8</v>
      </c>
      <c r="BU174" s="4">
        <v>285.36</v>
      </c>
      <c r="BV174" s="4">
        <v>267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1490.93</v>
      </c>
      <c r="CD174" s="4"/>
      <c r="CE174" s="4">
        <v>6451</v>
      </c>
      <c r="CF174" s="4" t="s">
        <v>170</v>
      </c>
      <c r="CG174" s="4">
        <v>0</v>
      </c>
      <c r="CH174" s="4">
        <v>442.09</v>
      </c>
      <c r="CI174" s="4">
        <v>733.42</v>
      </c>
      <c r="CJ174" s="4">
        <v>720.43</v>
      </c>
      <c r="CK174" s="4">
        <v>553.25</v>
      </c>
      <c r="CL174" s="4">
        <v>503.88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2953.07</v>
      </c>
      <c r="CT174" s="4"/>
      <c r="CU174" s="4">
        <v>6451</v>
      </c>
      <c r="CV174" s="4" t="s">
        <v>170</v>
      </c>
      <c r="CW174" s="4">
        <v>0</v>
      </c>
      <c r="CX174" s="4">
        <v>520.94000000000005</v>
      </c>
      <c r="CY174" s="4">
        <v>706.08</v>
      </c>
      <c r="CZ174" s="4">
        <v>352.92</v>
      </c>
      <c r="DA174" s="4">
        <v>597.54</v>
      </c>
      <c r="DB174" s="4">
        <v>622.86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2800.34</v>
      </c>
      <c r="DJ174" s="4"/>
      <c r="DK174" s="4">
        <v>6451</v>
      </c>
      <c r="DL174" s="4" t="s">
        <v>170</v>
      </c>
      <c r="DM174" s="4">
        <v>0</v>
      </c>
      <c r="DN174" s="4">
        <v>658.55</v>
      </c>
      <c r="DO174" s="4">
        <v>1649.66</v>
      </c>
      <c r="DP174" s="4">
        <v>730.11</v>
      </c>
      <c r="DQ174" s="4">
        <v>807.54</v>
      </c>
      <c r="DR174" s="4">
        <v>1525.16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5371.02</v>
      </c>
      <c r="DZ174" s="4"/>
      <c r="EA174" s="4">
        <v>6451</v>
      </c>
      <c r="EB174" s="4" t="s">
        <v>170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/>
      <c r="EQ174" s="4">
        <v>6451</v>
      </c>
      <c r="ER174" s="4" t="s">
        <v>170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/>
      <c r="FG174" s="4">
        <v>6451</v>
      </c>
      <c r="FH174" s="4" t="s">
        <v>170</v>
      </c>
      <c r="FI174" s="4">
        <v>834.96</v>
      </c>
      <c r="FJ174" s="4">
        <v>-6171.14</v>
      </c>
      <c r="FK174" s="4">
        <v>639.01</v>
      </c>
      <c r="FL174" s="4">
        <v>483.66</v>
      </c>
      <c r="FM174" s="4">
        <v>557.16</v>
      </c>
      <c r="FN174" s="4">
        <v>2652.86</v>
      </c>
      <c r="FO174" s="4">
        <v>447.06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-556.42999999999995</v>
      </c>
      <c r="FV174" s="4"/>
      <c r="FW174" s="4">
        <v>6451</v>
      </c>
      <c r="FX174" s="4" t="s">
        <v>170</v>
      </c>
      <c r="FY174" s="4">
        <v>133.5</v>
      </c>
      <c r="FZ174" s="4">
        <v>176.1</v>
      </c>
      <c r="GA174" s="4">
        <v>175.5</v>
      </c>
      <c r="GB174" s="4">
        <v>264.55</v>
      </c>
      <c r="GC174" s="4">
        <v>115.5</v>
      </c>
      <c r="GD174" s="4">
        <v>145.5</v>
      </c>
      <c r="GE174" s="4">
        <v>481.5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1492.15</v>
      </c>
      <c r="GL174" s="4"/>
      <c r="GM174" s="4">
        <v>6451</v>
      </c>
      <c r="GN174" s="4" t="s">
        <v>170</v>
      </c>
      <c r="GO174" s="4">
        <v>397.32</v>
      </c>
      <c r="GP174" s="4">
        <v>463.92</v>
      </c>
      <c r="GQ174" s="4">
        <v>441.48</v>
      </c>
      <c r="GR174" s="4">
        <v>855.77</v>
      </c>
      <c r="GS174" s="4">
        <v>461.52</v>
      </c>
      <c r="GT174" s="4">
        <v>1504.2</v>
      </c>
      <c r="GU174" s="4">
        <v>355.02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4479.2299999999996</v>
      </c>
      <c r="HB174" s="4"/>
      <c r="HC174" s="4">
        <v>6451</v>
      </c>
      <c r="HD174" s="4" t="s">
        <v>170</v>
      </c>
      <c r="HE174" s="4">
        <v>227.88</v>
      </c>
      <c r="HF174" s="4">
        <v>227.88</v>
      </c>
      <c r="HG174" s="4">
        <v>407.52</v>
      </c>
      <c r="HH174" s="4">
        <v>266.94</v>
      </c>
      <c r="HI174" s="4">
        <v>235.8</v>
      </c>
      <c r="HJ174" s="4">
        <v>1114.53</v>
      </c>
      <c r="HK174" s="4">
        <v>204.42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2684.97</v>
      </c>
      <c r="HR174" s="4"/>
      <c r="HS174" s="4">
        <v>6451</v>
      </c>
      <c r="HT174" s="4" t="s">
        <v>170</v>
      </c>
      <c r="HU174" s="4">
        <v>1012.88</v>
      </c>
      <c r="HV174" s="4">
        <v>980.04</v>
      </c>
      <c r="HW174" s="4">
        <v>1059.81</v>
      </c>
      <c r="HX174" s="4">
        <v>1624.66</v>
      </c>
      <c r="HY174" s="4">
        <v>1987.52</v>
      </c>
      <c r="HZ174" s="4">
        <v>2865.65</v>
      </c>
      <c r="IA174" s="4">
        <v>1088.3399999999999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10618.9</v>
      </c>
      <c r="IH174" s="4"/>
      <c r="II174" s="4">
        <v>6451</v>
      </c>
      <c r="IJ174" s="4" t="s">
        <v>170</v>
      </c>
      <c r="IK174" s="4">
        <v>614.58000000000004</v>
      </c>
      <c r="IL174" s="4">
        <v>508.38</v>
      </c>
      <c r="IM174" s="4">
        <v>958.5</v>
      </c>
      <c r="IN174" s="4">
        <v>3192.76</v>
      </c>
      <c r="IO174" s="4">
        <v>667.26</v>
      </c>
      <c r="IP174" s="4">
        <v>1414.98</v>
      </c>
      <c r="IQ174" s="4">
        <v>499.8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7856.26</v>
      </c>
      <c r="IX174" s="4"/>
      <c r="IY174" s="4">
        <v>6451</v>
      </c>
      <c r="IZ174" s="4" t="s">
        <v>170</v>
      </c>
      <c r="JA174" s="4">
        <v>1591.89</v>
      </c>
      <c r="JB174" s="4">
        <v>851.97</v>
      </c>
      <c r="JC174" s="4">
        <v>1244.28</v>
      </c>
      <c r="JD174" s="4">
        <v>3326.46</v>
      </c>
      <c r="JE174" s="4">
        <v>1999.92</v>
      </c>
      <c r="JF174" s="4">
        <v>3975.41</v>
      </c>
      <c r="JG174" s="4">
        <v>1013.35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14003.28</v>
      </c>
      <c r="JN174" s="4"/>
      <c r="JO174" s="4">
        <v>6451</v>
      </c>
      <c r="JP174" s="4" t="s">
        <v>170</v>
      </c>
      <c r="JQ174" s="4">
        <v>0</v>
      </c>
      <c r="JR174" s="4">
        <v>105.06</v>
      </c>
      <c r="JS174" s="4">
        <v>201</v>
      </c>
      <c r="JT174" s="4">
        <v>251.94</v>
      </c>
      <c r="JU174" s="4">
        <v>210.42</v>
      </c>
      <c r="JV174" s="4">
        <v>114.53</v>
      </c>
      <c r="JW174" s="4">
        <v>213.48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1096.43</v>
      </c>
      <c r="KD174" s="4"/>
      <c r="KE174" s="4">
        <v>6451</v>
      </c>
      <c r="KF174" s="4" t="s">
        <v>170</v>
      </c>
      <c r="KG174" s="4">
        <v>150.36000000000001</v>
      </c>
      <c r="KH174" s="4">
        <v>120.9</v>
      </c>
      <c r="KI174" s="4">
        <v>122.4</v>
      </c>
      <c r="KJ174" s="4">
        <v>180.9</v>
      </c>
      <c r="KK174" s="4">
        <v>241.8</v>
      </c>
      <c r="KL174" s="4">
        <v>287.04000000000002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1103.4000000000001</v>
      </c>
      <c r="KT174" s="4"/>
      <c r="KU174" s="4">
        <v>6451</v>
      </c>
      <c r="KV174" s="4" t="s">
        <v>170</v>
      </c>
      <c r="KW174" s="4">
        <v>276</v>
      </c>
      <c r="KX174" s="4">
        <v>150</v>
      </c>
      <c r="KY174" s="4">
        <v>324</v>
      </c>
      <c r="KZ174" s="4">
        <v>100</v>
      </c>
      <c r="LA174" s="4">
        <v>299</v>
      </c>
      <c r="LB174" s="4">
        <v>300</v>
      </c>
      <c r="LC174" s="4">
        <v>149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1598</v>
      </c>
      <c r="LJ174" s="4"/>
      <c r="LK174" s="4">
        <v>6451</v>
      </c>
      <c r="LL174" s="4" t="s">
        <v>170</v>
      </c>
      <c r="LM174" s="4">
        <v>1653.93</v>
      </c>
      <c r="LN174" s="4">
        <v>673.02</v>
      </c>
      <c r="LO174" s="4">
        <v>368.22</v>
      </c>
      <c r="LP174" s="4">
        <v>782.22</v>
      </c>
      <c r="LQ174" s="4">
        <v>662.22</v>
      </c>
      <c r="LR174" s="4">
        <v>1291.74</v>
      </c>
      <c r="LS174" s="4">
        <v>664.3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6095.65</v>
      </c>
      <c r="LZ174" s="4"/>
      <c r="MA174" s="4">
        <v>6451</v>
      </c>
      <c r="MB174" s="4" t="s">
        <v>170</v>
      </c>
      <c r="MC174" s="4">
        <v>507.38</v>
      </c>
      <c r="MD174" s="4">
        <v>707.04</v>
      </c>
      <c r="ME174" s="4">
        <v>681.54</v>
      </c>
      <c r="MF174" s="4">
        <v>1372.94</v>
      </c>
      <c r="MG174" s="4">
        <v>1135.02</v>
      </c>
      <c r="MH174" s="4">
        <v>816.18</v>
      </c>
      <c r="MI174" s="4">
        <v>62.22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5282.32</v>
      </c>
      <c r="MP174" s="4"/>
      <c r="MQ174" s="4">
        <v>6451</v>
      </c>
      <c r="MR174" s="4" t="s">
        <v>170</v>
      </c>
      <c r="MS174" s="4">
        <v>0</v>
      </c>
      <c r="MT174" s="4">
        <v>0</v>
      </c>
      <c r="MU174" s="4">
        <v>229.15</v>
      </c>
      <c r="MV174" s="4">
        <v>229.39</v>
      </c>
      <c r="MW174" s="4">
        <v>293.17</v>
      </c>
      <c r="MX174" s="4">
        <v>151.15</v>
      </c>
      <c r="MY174" s="4">
        <v>100</v>
      </c>
      <c r="MZ174" s="4">
        <v>0</v>
      </c>
      <c r="NA174" s="4">
        <v>0</v>
      </c>
      <c r="NB174" s="4">
        <v>0</v>
      </c>
      <c r="NC174" s="4">
        <v>0</v>
      </c>
      <c r="ND174" s="4">
        <v>0</v>
      </c>
      <c r="NE174" s="4">
        <v>1002.86</v>
      </c>
      <c r="NF174" s="4"/>
      <c r="NG174" s="4">
        <v>6451</v>
      </c>
      <c r="NH174" s="4" t="s">
        <v>170</v>
      </c>
      <c r="NI174" s="4">
        <v>0</v>
      </c>
      <c r="NJ174" s="4">
        <v>0</v>
      </c>
      <c r="NK174" s="4">
        <v>0</v>
      </c>
      <c r="NL174" s="4">
        <v>0</v>
      </c>
      <c r="NM174" s="4">
        <v>0</v>
      </c>
      <c r="NN174" s="4">
        <v>300</v>
      </c>
      <c r="NO174" s="4">
        <v>0</v>
      </c>
      <c r="NP174" s="4">
        <v>0</v>
      </c>
      <c r="NQ174" s="4">
        <v>0</v>
      </c>
      <c r="NR174" s="4">
        <v>0</v>
      </c>
      <c r="NS174" s="4">
        <v>0</v>
      </c>
      <c r="NT174" s="4">
        <v>0</v>
      </c>
      <c r="NU174" s="4">
        <v>300</v>
      </c>
    </row>
    <row r="175" spans="2:385" x14ac:dyDescent="0.2">
      <c r="B175">
        <f t="shared" si="50"/>
        <v>165</v>
      </c>
      <c r="C175" s="4">
        <v>6452</v>
      </c>
      <c r="D175" s="4" t="s">
        <v>171</v>
      </c>
      <c r="E175" s="4">
        <v>942.19</v>
      </c>
      <c r="F175" s="4">
        <v>432.38</v>
      </c>
      <c r="G175" s="4">
        <v>438.46</v>
      </c>
      <c r="H175" s="4">
        <v>2438.1999999999998</v>
      </c>
      <c r="I175" s="4">
        <v>517.96</v>
      </c>
      <c r="J175" s="4">
        <v>490.52</v>
      </c>
      <c r="K175" s="4">
        <v>643.03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5902.74</v>
      </c>
      <c r="R175" s="4"/>
      <c r="S175" s="4">
        <v>6452</v>
      </c>
      <c r="T175" s="4" t="s">
        <v>171</v>
      </c>
      <c r="U175" s="4">
        <v>0</v>
      </c>
      <c r="V175" s="4">
        <v>354.49</v>
      </c>
      <c r="W175" s="4">
        <v>451.73</v>
      </c>
      <c r="X175" s="4">
        <v>995.92</v>
      </c>
      <c r="Y175" s="4">
        <v>501.05</v>
      </c>
      <c r="Z175" s="4">
        <v>313.04000000000002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2616.23</v>
      </c>
      <c r="AH175" s="4"/>
      <c r="AI175" s="4">
        <v>6452</v>
      </c>
      <c r="AJ175" s="4" t="s">
        <v>171</v>
      </c>
      <c r="AK175" s="4">
        <v>0</v>
      </c>
      <c r="AL175" s="4">
        <v>201.62</v>
      </c>
      <c r="AM175" s="4">
        <v>135.69999999999999</v>
      </c>
      <c r="AN175" s="4">
        <v>453.89</v>
      </c>
      <c r="AO175" s="4">
        <v>188.62</v>
      </c>
      <c r="AP175" s="4">
        <v>177.16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1156.99</v>
      </c>
      <c r="AX175" s="4"/>
      <c r="AY175" s="4">
        <v>6452</v>
      </c>
      <c r="AZ175" s="4" t="s">
        <v>171</v>
      </c>
      <c r="BA175" s="4">
        <v>0</v>
      </c>
      <c r="BB175" s="4">
        <v>214.42</v>
      </c>
      <c r="BC175" s="4">
        <v>218.42</v>
      </c>
      <c r="BD175" s="4">
        <v>601.86</v>
      </c>
      <c r="BE175" s="4">
        <v>229.2</v>
      </c>
      <c r="BF175" s="4">
        <v>302.56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1566.46</v>
      </c>
      <c r="BN175" s="4"/>
      <c r="BO175" s="4">
        <v>6452</v>
      </c>
      <c r="BP175" s="4" t="s">
        <v>171</v>
      </c>
      <c r="BQ175" s="4">
        <v>0</v>
      </c>
      <c r="BR175" s="4">
        <v>95.1</v>
      </c>
      <c r="BS175" s="4">
        <v>88.6</v>
      </c>
      <c r="BT175" s="4">
        <v>245.59</v>
      </c>
      <c r="BU175" s="4">
        <v>95.12</v>
      </c>
      <c r="BV175" s="4">
        <v>89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613.41</v>
      </c>
      <c r="CD175" s="4"/>
      <c r="CE175" s="4">
        <v>6452</v>
      </c>
      <c r="CF175" s="4" t="s">
        <v>171</v>
      </c>
      <c r="CG175" s="4">
        <v>0</v>
      </c>
      <c r="CH175" s="4">
        <v>147.36000000000001</v>
      </c>
      <c r="CI175" s="4">
        <v>244.47</v>
      </c>
      <c r="CJ175" s="4">
        <v>416.99</v>
      </c>
      <c r="CK175" s="4">
        <v>184.42</v>
      </c>
      <c r="CL175" s="4">
        <v>167.96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1161.2</v>
      </c>
      <c r="CT175" s="4"/>
      <c r="CU175" s="4">
        <v>6452</v>
      </c>
      <c r="CV175" s="4" t="s">
        <v>171</v>
      </c>
      <c r="CW175" s="4">
        <v>0</v>
      </c>
      <c r="CX175" s="4">
        <v>173.65</v>
      </c>
      <c r="CY175" s="4">
        <v>235.36</v>
      </c>
      <c r="CZ175" s="4">
        <v>492.32</v>
      </c>
      <c r="DA175" s="4">
        <v>101.54</v>
      </c>
      <c r="DB175" s="4">
        <v>207.62</v>
      </c>
      <c r="DC175" s="4">
        <v>0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1210.49</v>
      </c>
      <c r="DJ175" s="4"/>
      <c r="DK175" s="4">
        <v>6452</v>
      </c>
      <c r="DL175" s="4" t="s">
        <v>171</v>
      </c>
      <c r="DM175" s="4">
        <v>0</v>
      </c>
      <c r="DN175" s="4">
        <v>219.52</v>
      </c>
      <c r="DO175" s="4">
        <v>330.7</v>
      </c>
      <c r="DP175" s="4">
        <v>971.05</v>
      </c>
      <c r="DQ175" s="4">
        <v>269.18</v>
      </c>
      <c r="DR175" s="4">
        <v>288.66000000000003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2079.11</v>
      </c>
      <c r="DZ175" s="4"/>
      <c r="EA175" s="4">
        <v>6452</v>
      </c>
      <c r="EB175" s="4" t="s">
        <v>171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/>
      <c r="EQ175" s="4">
        <v>6452</v>
      </c>
      <c r="ER175" s="4" t="s">
        <v>171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/>
      <c r="FG175" s="4">
        <v>6452</v>
      </c>
      <c r="FH175" s="4" t="s">
        <v>171</v>
      </c>
      <c r="FI175" s="4">
        <v>278.32</v>
      </c>
      <c r="FJ175" s="4">
        <v>221.62</v>
      </c>
      <c r="FK175" s="4">
        <v>213</v>
      </c>
      <c r="FL175" s="4">
        <v>377.02</v>
      </c>
      <c r="FM175" s="4">
        <v>185.72</v>
      </c>
      <c r="FN175" s="4">
        <v>188.06</v>
      </c>
      <c r="FO175" s="4">
        <v>149.02000000000001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1612.76</v>
      </c>
      <c r="FV175" s="4"/>
      <c r="FW175" s="4">
        <v>6452</v>
      </c>
      <c r="FX175" s="4" t="s">
        <v>171</v>
      </c>
      <c r="FY175" s="4">
        <v>44.5</v>
      </c>
      <c r="FZ175" s="4">
        <v>58.7</v>
      </c>
      <c r="GA175" s="4">
        <v>58.5</v>
      </c>
      <c r="GB175" s="4">
        <v>173.18</v>
      </c>
      <c r="GC175" s="4">
        <v>38.5</v>
      </c>
      <c r="GD175" s="4">
        <v>48.5</v>
      </c>
      <c r="GE175" s="4">
        <v>160.5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582.38</v>
      </c>
      <c r="GL175" s="4"/>
      <c r="GM175" s="4">
        <v>6452</v>
      </c>
      <c r="GN175" s="4" t="s">
        <v>171</v>
      </c>
      <c r="GO175" s="4">
        <v>107.76</v>
      </c>
      <c r="GP175" s="4">
        <v>154.63999999999999</v>
      </c>
      <c r="GQ175" s="4">
        <v>147.16</v>
      </c>
      <c r="GR175" s="4">
        <v>791.9</v>
      </c>
      <c r="GS175" s="4">
        <v>153.84</v>
      </c>
      <c r="GT175" s="4">
        <v>101.84</v>
      </c>
      <c r="GU175" s="4">
        <v>118.34</v>
      </c>
      <c r="GV175" s="4">
        <v>0</v>
      </c>
      <c r="GW175" s="4">
        <v>0</v>
      </c>
      <c r="GX175" s="4">
        <v>0</v>
      </c>
      <c r="GY175" s="4">
        <v>0</v>
      </c>
      <c r="GZ175" s="4">
        <v>0</v>
      </c>
      <c r="HA175" s="4">
        <v>1575.48</v>
      </c>
      <c r="HB175" s="4"/>
      <c r="HC175" s="4">
        <v>6452</v>
      </c>
      <c r="HD175" s="4" t="s">
        <v>171</v>
      </c>
      <c r="HE175" s="4">
        <v>75.959999999999994</v>
      </c>
      <c r="HF175" s="4">
        <v>75.959999999999994</v>
      </c>
      <c r="HG175" s="4">
        <v>135.84</v>
      </c>
      <c r="HH175" s="4">
        <v>267.8</v>
      </c>
      <c r="HI175" s="4">
        <v>78.599999999999994</v>
      </c>
      <c r="HJ175" s="4">
        <v>95.69</v>
      </c>
      <c r="HK175" s="4">
        <v>68.14</v>
      </c>
      <c r="HL175" s="4">
        <v>0</v>
      </c>
      <c r="HM175" s="4">
        <v>0</v>
      </c>
      <c r="HN175" s="4">
        <v>0</v>
      </c>
      <c r="HO175" s="4">
        <v>0</v>
      </c>
      <c r="HP175" s="4">
        <v>0</v>
      </c>
      <c r="HQ175" s="4">
        <v>797.99</v>
      </c>
      <c r="HR175" s="4"/>
      <c r="HS175" s="4">
        <v>6452</v>
      </c>
      <c r="HT175" s="4" t="s">
        <v>171</v>
      </c>
      <c r="HU175" s="4">
        <v>337.63</v>
      </c>
      <c r="HV175" s="4">
        <v>326.68</v>
      </c>
      <c r="HW175" s="4">
        <v>353.27</v>
      </c>
      <c r="HX175" s="4">
        <v>1119.2</v>
      </c>
      <c r="HY175" s="4">
        <v>376.7</v>
      </c>
      <c r="HZ175" s="4">
        <v>366.22</v>
      </c>
      <c r="IA175" s="4">
        <v>362.78</v>
      </c>
      <c r="IB175" s="4">
        <v>0</v>
      </c>
      <c r="IC175" s="4">
        <v>0</v>
      </c>
      <c r="ID175" s="4">
        <v>0</v>
      </c>
      <c r="IE175" s="4">
        <v>0</v>
      </c>
      <c r="IF175" s="4">
        <v>0</v>
      </c>
      <c r="IG175" s="4">
        <v>3242.48</v>
      </c>
      <c r="IH175" s="4"/>
      <c r="II175" s="4">
        <v>6452</v>
      </c>
      <c r="IJ175" s="4" t="s">
        <v>171</v>
      </c>
      <c r="IK175" s="4">
        <v>204.86</v>
      </c>
      <c r="IL175" s="4">
        <v>169.46</v>
      </c>
      <c r="IM175" s="4">
        <v>319.5</v>
      </c>
      <c r="IN175" s="4">
        <v>682.18</v>
      </c>
      <c r="IO175" s="4">
        <v>222.42</v>
      </c>
      <c r="IP175" s="4">
        <v>187.9</v>
      </c>
      <c r="IQ175" s="4">
        <v>166.6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1952.92</v>
      </c>
      <c r="IX175" s="4"/>
      <c r="IY175" s="4">
        <v>6452</v>
      </c>
      <c r="IZ175" s="4" t="s">
        <v>171</v>
      </c>
      <c r="JA175" s="4">
        <v>460.47</v>
      </c>
      <c r="JB175" s="4">
        <v>283.99</v>
      </c>
      <c r="JC175" s="4">
        <v>414.63</v>
      </c>
      <c r="JD175" s="4">
        <v>1255.78</v>
      </c>
      <c r="JE175" s="4">
        <v>417.08</v>
      </c>
      <c r="JF175" s="4">
        <v>448.04</v>
      </c>
      <c r="JG175" s="4">
        <v>337.78</v>
      </c>
      <c r="JH175" s="4">
        <v>0</v>
      </c>
      <c r="JI175" s="4">
        <v>0</v>
      </c>
      <c r="JJ175" s="4">
        <v>0</v>
      </c>
      <c r="JK175" s="4">
        <v>0</v>
      </c>
      <c r="JL175" s="4">
        <v>0</v>
      </c>
      <c r="JM175" s="4">
        <v>3617.77</v>
      </c>
      <c r="JN175" s="4"/>
      <c r="JO175" s="4">
        <v>6452</v>
      </c>
      <c r="JP175" s="4" t="s">
        <v>171</v>
      </c>
      <c r="JQ175" s="4">
        <v>70.16</v>
      </c>
      <c r="JR175" s="4">
        <v>35.020000000000003</v>
      </c>
      <c r="JS175" s="4">
        <v>67</v>
      </c>
      <c r="JT175" s="4">
        <v>338.93</v>
      </c>
      <c r="JU175" s="4">
        <v>70.14</v>
      </c>
      <c r="JV175" s="4">
        <v>38.17</v>
      </c>
      <c r="JW175" s="4">
        <v>71.16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690.58</v>
      </c>
      <c r="KD175" s="4"/>
      <c r="KE175" s="4">
        <v>6452</v>
      </c>
      <c r="KF175" s="4" t="s">
        <v>171</v>
      </c>
      <c r="KG175" s="4">
        <v>50.12</v>
      </c>
      <c r="KH175" s="4">
        <v>40.299999999999997</v>
      </c>
      <c r="KI175" s="4">
        <v>40.799999999999997</v>
      </c>
      <c r="KJ175" s="4">
        <v>19.579999999999998</v>
      </c>
      <c r="KK175" s="4">
        <v>40.299999999999997</v>
      </c>
      <c r="KL175" s="4">
        <v>95.68</v>
      </c>
      <c r="KM175" s="4">
        <v>0</v>
      </c>
      <c r="KN175" s="4">
        <v>0</v>
      </c>
      <c r="KO175" s="4">
        <v>0</v>
      </c>
      <c r="KP175" s="4">
        <v>0</v>
      </c>
      <c r="KQ175" s="4">
        <v>0</v>
      </c>
      <c r="KR175" s="4">
        <v>0</v>
      </c>
      <c r="KS175" s="4">
        <v>286.77999999999997</v>
      </c>
      <c r="KT175" s="4"/>
      <c r="KU175" s="4">
        <v>6452</v>
      </c>
      <c r="KV175" s="4" t="s">
        <v>171</v>
      </c>
      <c r="KW175" s="4">
        <v>92</v>
      </c>
      <c r="KX175" s="4">
        <v>50</v>
      </c>
      <c r="KY175" s="4">
        <v>108</v>
      </c>
      <c r="KZ175" s="4">
        <v>100</v>
      </c>
      <c r="LA175" s="4">
        <v>50</v>
      </c>
      <c r="LB175" s="4">
        <v>150</v>
      </c>
      <c r="LC175" s="4">
        <v>0</v>
      </c>
      <c r="LD175" s="4">
        <v>0</v>
      </c>
      <c r="LE175" s="4">
        <v>0</v>
      </c>
      <c r="LF175" s="4">
        <v>0</v>
      </c>
      <c r="LG175" s="4">
        <v>0</v>
      </c>
      <c r="LH175" s="4">
        <v>0</v>
      </c>
      <c r="LI175" s="4">
        <v>550</v>
      </c>
      <c r="LJ175" s="4"/>
      <c r="LK175" s="4">
        <v>6452</v>
      </c>
      <c r="LL175" s="4" t="s">
        <v>171</v>
      </c>
      <c r="LM175" s="4">
        <v>517.24</v>
      </c>
      <c r="LN175" s="4">
        <v>224.34</v>
      </c>
      <c r="LO175" s="4">
        <v>122.74</v>
      </c>
      <c r="LP175" s="4">
        <v>260.74</v>
      </c>
      <c r="LQ175" s="4">
        <v>220.74</v>
      </c>
      <c r="LR175" s="4">
        <v>216.94</v>
      </c>
      <c r="LS175" s="4">
        <v>0</v>
      </c>
      <c r="LT175" s="4">
        <v>0</v>
      </c>
      <c r="LU175" s="4">
        <v>0</v>
      </c>
      <c r="LV175" s="4">
        <v>0</v>
      </c>
      <c r="LW175" s="4">
        <v>0</v>
      </c>
      <c r="LX175" s="4">
        <v>0</v>
      </c>
      <c r="LY175" s="4">
        <v>1562.74</v>
      </c>
      <c r="LZ175" s="4"/>
      <c r="MA175" s="4">
        <v>6452</v>
      </c>
      <c r="MB175" s="4" t="s">
        <v>171</v>
      </c>
      <c r="MC175" s="4">
        <v>169.23</v>
      </c>
      <c r="MD175" s="4">
        <v>235.68</v>
      </c>
      <c r="ME175" s="4">
        <v>227.18</v>
      </c>
      <c r="MF175" s="4">
        <v>264.83999999999997</v>
      </c>
      <c r="MG175" s="4">
        <v>378.34</v>
      </c>
      <c r="MH175" s="4">
        <v>0</v>
      </c>
      <c r="MI175" s="4">
        <v>0</v>
      </c>
      <c r="MJ175" s="4">
        <v>0</v>
      </c>
      <c r="MK175" s="4">
        <v>0</v>
      </c>
      <c r="ML175" s="4">
        <v>0</v>
      </c>
      <c r="MM175" s="4">
        <v>0</v>
      </c>
      <c r="MN175" s="4">
        <v>0</v>
      </c>
      <c r="MO175" s="4">
        <v>1275.27</v>
      </c>
      <c r="MP175" s="4"/>
      <c r="MQ175" s="4">
        <v>6452</v>
      </c>
      <c r="MR175" s="4" t="s">
        <v>171</v>
      </c>
      <c r="MS175" s="4">
        <v>0</v>
      </c>
      <c r="MT175" s="4">
        <v>0</v>
      </c>
      <c r="MU175" s="4">
        <v>76.39</v>
      </c>
      <c r="MV175" s="4">
        <v>76.47</v>
      </c>
      <c r="MW175" s="4">
        <v>97.73</v>
      </c>
      <c r="MX175" s="4">
        <v>50.38</v>
      </c>
      <c r="MY175" s="4">
        <v>0</v>
      </c>
      <c r="MZ175" s="4">
        <v>0</v>
      </c>
      <c r="NA175" s="4">
        <v>0</v>
      </c>
      <c r="NB175" s="4">
        <v>0</v>
      </c>
      <c r="NC175" s="4">
        <v>0</v>
      </c>
      <c r="ND175" s="4">
        <v>0</v>
      </c>
      <c r="NE175" s="4">
        <v>300.97000000000003</v>
      </c>
      <c r="NF175" s="4"/>
      <c r="NG175" s="4">
        <v>6452</v>
      </c>
      <c r="NH175" s="4" t="s">
        <v>171</v>
      </c>
      <c r="NI175" s="4">
        <v>0</v>
      </c>
      <c r="NJ175" s="4">
        <v>0</v>
      </c>
      <c r="NK175" s="4">
        <v>0</v>
      </c>
      <c r="NL175" s="4">
        <v>0</v>
      </c>
      <c r="NM175" s="4">
        <v>0</v>
      </c>
      <c r="NN175" s="4">
        <v>100</v>
      </c>
      <c r="NO175" s="4">
        <v>0</v>
      </c>
      <c r="NP175" s="4">
        <v>0</v>
      </c>
      <c r="NQ175" s="4">
        <v>0</v>
      </c>
      <c r="NR175" s="4">
        <v>0</v>
      </c>
      <c r="NS175" s="4">
        <v>0</v>
      </c>
      <c r="NT175" s="4">
        <v>0</v>
      </c>
      <c r="NU175" s="4">
        <v>100</v>
      </c>
    </row>
    <row r="176" spans="2:385" x14ac:dyDescent="0.2">
      <c r="B176">
        <f t="shared" si="50"/>
        <v>166</v>
      </c>
      <c r="C176" s="4">
        <v>6453</v>
      </c>
      <c r="D176" s="4" t="s">
        <v>172</v>
      </c>
      <c r="E176" s="4">
        <v>325</v>
      </c>
      <c r="F176" s="4">
        <v>0</v>
      </c>
      <c r="G176" s="4">
        <v>0</v>
      </c>
      <c r="H176" s="4">
        <v>0</v>
      </c>
      <c r="I176" s="4">
        <v>350</v>
      </c>
      <c r="J176" s="4">
        <v>315</v>
      </c>
      <c r="K176" s="4">
        <v>576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1566</v>
      </c>
      <c r="R176" s="4"/>
      <c r="S176" s="4">
        <v>6453</v>
      </c>
      <c r="T176" s="4" t="s">
        <v>172</v>
      </c>
      <c r="U176" s="4">
        <v>0</v>
      </c>
      <c r="V176" s="4">
        <v>0</v>
      </c>
      <c r="W176" s="4">
        <v>0</v>
      </c>
      <c r="X176" s="4">
        <v>1200</v>
      </c>
      <c r="Y176" s="4">
        <v>400</v>
      </c>
      <c r="Z176" s="4">
        <v>615</v>
      </c>
      <c r="AA176" s="4">
        <v>0</v>
      </c>
      <c r="AB176" s="4">
        <v>800</v>
      </c>
      <c r="AC176" s="4">
        <v>0</v>
      </c>
      <c r="AD176" s="4">
        <v>0</v>
      </c>
      <c r="AE176" s="4">
        <v>0</v>
      </c>
      <c r="AF176" s="4">
        <v>0</v>
      </c>
      <c r="AG176" s="4">
        <v>3015</v>
      </c>
      <c r="AH176" s="4"/>
      <c r="AI176" s="4">
        <v>6453</v>
      </c>
      <c r="AJ176" s="4" t="s">
        <v>172</v>
      </c>
      <c r="AK176" s="4">
        <v>0</v>
      </c>
      <c r="AL176" s="4">
        <v>0</v>
      </c>
      <c r="AM176" s="4">
        <v>1625</v>
      </c>
      <c r="AN176" s="4">
        <v>0</v>
      </c>
      <c r="AO176" s="4">
        <v>0</v>
      </c>
      <c r="AP176" s="4">
        <v>0</v>
      </c>
      <c r="AQ176" s="4">
        <v>800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2425</v>
      </c>
      <c r="AX176" s="4"/>
      <c r="AY176" s="4">
        <v>6453</v>
      </c>
      <c r="AZ176" s="4" t="s">
        <v>172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1225</v>
      </c>
      <c r="BI176" s="4">
        <v>0</v>
      </c>
      <c r="BJ176" s="4">
        <v>0</v>
      </c>
      <c r="BK176" s="4">
        <v>0</v>
      </c>
      <c r="BL176" s="4">
        <v>0</v>
      </c>
      <c r="BM176" s="4">
        <v>1225</v>
      </c>
      <c r="BN176" s="4"/>
      <c r="BO176" s="4">
        <v>6453</v>
      </c>
      <c r="BP176" s="4" t="s">
        <v>172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/>
      <c r="CE176" s="4">
        <v>6453</v>
      </c>
      <c r="CF176" s="4" t="s">
        <v>172</v>
      </c>
      <c r="CG176" s="4">
        <v>0</v>
      </c>
      <c r="CH176" s="4">
        <v>0</v>
      </c>
      <c r="CI176" s="4">
        <v>1594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1594</v>
      </c>
      <c r="CT176" s="4"/>
      <c r="CU176" s="4">
        <v>6453</v>
      </c>
      <c r="CV176" s="4" t="s">
        <v>172</v>
      </c>
      <c r="CW176" s="4">
        <v>0</v>
      </c>
      <c r="CX176" s="4">
        <v>0</v>
      </c>
      <c r="CY176" s="4">
        <v>0</v>
      </c>
      <c r="CZ176" s="4">
        <v>0</v>
      </c>
      <c r="DA176" s="4">
        <v>0</v>
      </c>
      <c r="DB176" s="4">
        <v>950</v>
      </c>
      <c r="DC176" s="4">
        <v>0</v>
      </c>
      <c r="DD176" s="4">
        <v>900</v>
      </c>
      <c r="DE176" s="4">
        <v>0</v>
      </c>
      <c r="DF176" s="4">
        <v>0</v>
      </c>
      <c r="DG176" s="4">
        <v>0</v>
      </c>
      <c r="DH176" s="4">
        <v>0</v>
      </c>
      <c r="DI176" s="4">
        <v>1850</v>
      </c>
      <c r="DJ176" s="4"/>
      <c r="DK176" s="4">
        <v>6453</v>
      </c>
      <c r="DL176" s="4" t="s">
        <v>172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0</v>
      </c>
      <c r="DY176" s="4">
        <v>0</v>
      </c>
      <c r="DZ176" s="4"/>
      <c r="EA176" s="4">
        <v>6453</v>
      </c>
      <c r="EB176" s="4" t="s">
        <v>172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0</v>
      </c>
      <c r="EK176" s="4">
        <v>0</v>
      </c>
      <c r="EL176" s="4">
        <v>0</v>
      </c>
      <c r="EM176" s="4">
        <v>0</v>
      </c>
      <c r="EN176" s="4">
        <v>0</v>
      </c>
      <c r="EO176" s="4">
        <v>0</v>
      </c>
      <c r="EP176" s="4"/>
      <c r="EQ176" s="4">
        <v>6453</v>
      </c>
      <c r="ER176" s="4" t="s">
        <v>172</v>
      </c>
      <c r="ES176" s="4">
        <v>0</v>
      </c>
      <c r="ET176" s="4">
        <v>0</v>
      </c>
      <c r="EU176" s="4">
        <v>0</v>
      </c>
      <c r="EV176" s="4">
        <v>0</v>
      </c>
      <c r="EW176" s="4">
        <v>0</v>
      </c>
      <c r="EX176" s="4">
        <v>0</v>
      </c>
      <c r="EY176" s="4">
        <v>3100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3100</v>
      </c>
      <c r="FF176" s="4"/>
      <c r="FG176" s="4">
        <v>6453</v>
      </c>
      <c r="FH176" s="4" t="s">
        <v>172</v>
      </c>
      <c r="FI176" s="4">
        <v>0</v>
      </c>
      <c r="FJ176" s="4">
        <v>0</v>
      </c>
      <c r="FK176" s="4">
        <v>0</v>
      </c>
      <c r="FL176" s="4">
        <v>0</v>
      </c>
      <c r="FM176" s="4">
        <v>0</v>
      </c>
      <c r="FN176" s="4">
        <v>0</v>
      </c>
      <c r="FO176" s="4">
        <v>975</v>
      </c>
      <c r="FP176" s="4">
        <v>0</v>
      </c>
      <c r="FQ176" s="4">
        <v>0</v>
      </c>
      <c r="FR176" s="4">
        <v>0</v>
      </c>
      <c r="FS176" s="4">
        <v>0</v>
      </c>
      <c r="FT176" s="4">
        <v>0</v>
      </c>
      <c r="FU176" s="4">
        <v>975</v>
      </c>
      <c r="FV176" s="4"/>
      <c r="FW176" s="4">
        <v>6453</v>
      </c>
      <c r="FX176" s="4" t="s">
        <v>172</v>
      </c>
      <c r="FY176" s="4">
        <v>0</v>
      </c>
      <c r="FZ176" s="4">
        <v>0</v>
      </c>
      <c r="GA176" s="4">
        <v>0</v>
      </c>
      <c r="GB176" s="4">
        <v>0</v>
      </c>
      <c r="GC176" s="4">
        <v>0</v>
      </c>
      <c r="GD176" s="4">
        <v>0</v>
      </c>
      <c r="GE176" s="4">
        <v>0</v>
      </c>
      <c r="GF176" s="4">
        <v>0</v>
      </c>
      <c r="GG176" s="4">
        <v>0</v>
      </c>
      <c r="GH176" s="4">
        <v>0</v>
      </c>
      <c r="GI176" s="4">
        <v>0</v>
      </c>
      <c r="GJ176" s="4">
        <v>0</v>
      </c>
      <c r="GK176" s="4">
        <v>0</v>
      </c>
      <c r="GL176" s="4"/>
      <c r="GM176" s="4">
        <v>6453</v>
      </c>
      <c r="GN176" s="4" t="s">
        <v>172</v>
      </c>
      <c r="GO176" s="4">
        <v>0</v>
      </c>
      <c r="GP176" s="4">
        <v>0</v>
      </c>
      <c r="GQ176" s="4">
        <v>0</v>
      </c>
      <c r="GR176" s="4">
        <v>0</v>
      </c>
      <c r="GS176" s="4">
        <v>0</v>
      </c>
      <c r="GT176" s="4">
        <v>0</v>
      </c>
      <c r="GU176" s="4">
        <v>0</v>
      </c>
      <c r="GV176" s="4">
        <v>0</v>
      </c>
      <c r="GW176" s="4">
        <v>0</v>
      </c>
      <c r="GX176" s="4">
        <v>0</v>
      </c>
      <c r="GY176" s="4">
        <v>0</v>
      </c>
      <c r="GZ176" s="4">
        <v>0</v>
      </c>
      <c r="HA176" s="4">
        <v>0</v>
      </c>
      <c r="HB176" s="4"/>
      <c r="HC176" s="4">
        <v>6453</v>
      </c>
      <c r="HD176" s="4" t="s">
        <v>172</v>
      </c>
      <c r="HE176" s="4">
        <v>0</v>
      </c>
      <c r="HF176" s="4">
        <v>0</v>
      </c>
      <c r="HG176" s="4">
        <v>0</v>
      </c>
      <c r="HH176" s="4">
        <v>0</v>
      </c>
      <c r="HI176" s="4">
        <v>0</v>
      </c>
      <c r="HJ176" s="4">
        <v>0</v>
      </c>
      <c r="HK176" s="4">
        <v>0</v>
      </c>
      <c r="HL176" s="4">
        <v>0</v>
      </c>
      <c r="HM176" s="4">
        <v>0</v>
      </c>
      <c r="HN176" s="4">
        <v>0</v>
      </c>
      <c r="HO176" s="4">
        <v>0</v>
      </c>
      <c r="HP176" s="4">
        <v>0</v>
      </c>
      <c r="HQ176" s="4">
        <v>0</v>
      </c>
      <c r="HR176" s="4"/>
      <c r="HS176" s="4">
        <v>6453</v>
      </c>
      <c r="HT176" s="4" t="s">
        <v>172</v>
      </c>
      <c r="HU176" s="4">
        <v>0</v>
      </c>
      <c r="HV176" s="4">
        <v>0</v>
      </c>
      <c r="HW176" s="4">
        <v>0</v>
      </c>
      <c r="HX176" s="4">
        <v>800</v>
      </c>
      <c r="HY176" s="4">
        <v>0</v>
      </c>
      <c r="HZ176" s="4">
        <v>0</v>
      </c>
      <c r="IA176" s="4">
        <v>0</v>
      </c>
      <c r="IB176" s="4">
        <v>0</v>
      </c>
      <c r="IC176" s="4">
        <v>0</v>
      </c>
      <c r="ID176" s="4">
        <v>0</v>
      </c>
      <c r="IE176" s="4">
        <v>0</v>
      </c>
      <c r="IF176" s="4">
        <v>0</v>
      </c>
      <c r="IG176" s="4">
        <v>800</v>
      </c>
      <c r="IH176" s="4"/>
      <c r="II176" s="4">
        <v>6453</v>
      </c>
      <c r="IJ176" s="4" t="s">
        <v>172</v>
      </c>
      <c r="IK176" s="4">
        <v>0</v>
      </c>
      <c r="IL176" s="4">
        <v>0</v>
      </c>
      <c r="IM176" s="4">
        <v>0</v>
      </c>
      <c r="IN176" s="4">
        <v>0</v>
      </c>
      <c r="IO176" s="4">
        <v>0</v>
      </c>
      <c r="IP176" s="4">
        <v>0</v>
      </c>
      <c r="IQ176" s="4">
        <v>0</v>
      </c>
      <c r="IR176" s="4">
        <v>0</v>
      </c>
      <c r="IS176" s="4">
        <v>0</v>
      </c>
      <c r="IT176" s="4">
        <v>0</v>
      </c>
      <c r="IU176" s="4">
        <v>0</v>
      </c>
      <c r="IV176" s="4">
        <v>0</v>
      </c>
      <c r="IW176" s="4">
        <v>0</v>
      </c>
      <c r="IX176" s="4"/>
      <c r="IY176" s="4">
        <v>6453</v>
      </c>
      <c r="IZ176" s="4" t="s">
        <v>172</v>
      </c>
      <c r="JA176" s="4">
        <v>0</v>
      </c>
      <c r="JB176" s="4">
        <v>0</v>
      </c>
      <c r="JC176" s="4">
        <v>0</v>
      </c>
      <c r="JD176" s="4">
        <v>0</v>
      </c>
      <c r="JE176" s="4">
        <v>0</v>
      </c>
      <c r="JF176" s="4">
        <v>0</v>
      </c>
      <c r="JG176" s="4">
        <v>0</v>
      </c>
      <c r="JH176" s="4">
        <v>0</v>
      </c>
      <c r="JI176" s="4">
        <v>0</v>
      </c>
      <c r="JJ176" s="4">
        <v>0</v>
      </c>
      <c r="JK176" s="4">
        <v>0</v>
      </c>
      <c r="JL176" s="4">
        <v>0</v>
      </c>
      <c r="JM176" s="4">
        <v>0</v>
      </c>
      <c r="JN176" s="4"/>
      <c r="JO176" s="4">
        <v>6453</v>
      </c>
      <c r="JP176" s="4" t="s">
        <v>172</v>
      </c>
      <c r="JQ176" s="4">
        <v>0</v>
      </c>
      <c r="JR176" s="4">
        <v>0</v>
      </c>
      <c r="JS176" s="4">
        <v>1225</v>
      </c>
      <c r="JT176" s="4">
        <v>0</v>
      </c>
      <c r="JU176" s="4">
        <v>0</v>
      </c>
      <c r="JV176" s="4">
        <v>0</v>
      </c>
      <c r="JW176" s="4">
        <v>875</v>
      </c>
      <c r="JX176" s="4">
        <v>0</v>
      </c>
      <c r="JY176" s="4">
        <v>0</v>
      </c>
      <c r="JZ176" s="4">
        <v>0</v>
      </c>
      <c r="KA176" s="4">
        <v>0</v>
      </c>
      <c r="KB176" s="4">
        <v>0</v>
      </c>
      <c r="KC176" s="4">
        <v>2100</v>
      </c>
      <c r="KD176" s="4"/>
      <c r="KE176" s="4">
        <v>6453</v>
      </c>
      <c r="KF176" s="4" t="s">
        <v>172</v>
      </c>
      <c r="KG176" s="4">
        <v>0</v>
      </c>
      <c r="KH176" s="4">
        <v>0</v>
      </c>
      <c r="KI176" s="4">
        <v>0</v>
      </c>
      <c r="KJ176" s="4">
        <v>0</v>
      </c>
      <c r="KK176" s="4">
        <v>0</v>
      </c>
      <c r="KL176" s="4">
        <v>0</v>
      </c>
      <c r="KM176" s="4">
        <v>0</v>
      </c>
      <c r="KN176" s="4">
        <v>0</v>
      </c>
      <c r="KO176" s="4">
        <v>0</v>
      </c>
      <c r="KP176" s="4">
        <v>0</v>
      </c>
      <c r="KQ176" s="4">
        <v>0</v>
      </c>
      <c r="KR176" s="4">
        <v>0</v>
      </c>
      <c r="KS176" s="4">
        <v>0</v>
      </c>
      <c r="KT176" s="4"/>
      <c r="KU176" s="4">
        <v>6453</v>
      </c>
      <c r="KV176" s="4" t="s">
        <v>172</v>
      </c>
      <c r="KW176" s="4">
        <v>0</v>
      </c>
      <c r="KX176" s="4">
        <v>0</v>
      </c>
      <c r="KY176" s="4">
        <v>0</v>
      </c>
      <c r="KZ176" s="4">
        <v>0</v>
      </c>
      <c r="LA176" s="4">
        <v>0</v>
      </c>
      <c r="LB176" s="4">
        <v>0</v>
      </c>
      <c r="LC176" s="4">
        <v>0</v>
      </c>
      <c r="LD176" s="4">
        <v>0</v>
      </c>
      <c r="LE176" s="4">
        <v>0</v>
      </c>
      <c r="LF176" s="4">
        <v>0</v>
      </c>
      <c r="LG176" s="4">
        <v>0</v>
      </c>
      <c r="LH176" s="4">
        <v>0</v>
      </c>
      <c r="LI176" s="4">
        <v>0</v>
      </c>
      <c r="LJ176" s="4"/>
      <c r="LK176" s="4">
        <v>6453</v>
      </c>
      <c r="LL176" s="4" t="s">
        <v>172</v>
      </c>
      <c r="LM176" s="4">
        <v>0</v>
      </c>
      <c r="LN176" s="4">
        <v>0</v>
      </c>
      <c r="LO176" s="4">
        <v>0</v>
      </c>
      <c r="LP176" s="4">
        <v>0</v>
      </c>
      <c r="LQ176" s="4">
        <v>0</v>
      </c>
      <c r="LR176" s="4">
        <v>0</v>
      </c>
      <c r="LS176" s="4">
        <v>0</v>
      </c>
      <c r="LT176" s="4">
        <v>0</v>
      </c>
      <c r="LU176" s="4">
        <v>0</v>
      </c>
      <c r="LV176" s="4">
        <v>0</v>
      </c>
      <c r="LW176" s="4">
        <v>0</v>
      </c>
      <c r="LX176" s="4">
        <v>0</v>
      </c>
      <c r="LY176" s="4">
        <v>0</v>
      </c>
      <c r="LZ176" s="4"/>
      <c r="MA176" s="4">
        <v>6453</v>
      </c>
      <c r="MB176" s="4" t="s">
        <v>172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/>
      <c r="MQ176" s="4">
        <v>6453</v>
      </c>
      <c r="MR176" s="4" t="s">
        <v>172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  <c r="ND176" s="4">
        <v>0</v>
      </c>
      <c r="NE176" s="4">
        <v>0</v>
      </c>
      <c r="NF176" s="4"/>
      <c r="NG176" s="4">
        <v>6453</v>
      </c>
      <c r="NH176" s="4" t="s">
        <v>172</v>
      </c>
      <c r="NI176" s="4">
        <v>0</v>
      </c>
      <c r="NJ176" s="4">
        <v>0</v>
      </c>
      <c r="NK176" s="4">
        <v>0</v>
      </c>
      <c r="NL176" s="4">
        <v>0</v>
      </c>
      <c r="NM176" s="4">
        <v>0</v>
      </c>
      <c r="NN176" s="4">
        <v>0</v>
      </c>
      <c r="NO176" s="4">
        <v>0</v>
      </c>
      <c r="NP176" s="4">
        <v>0</v>
      </c>
      <c r="NQ176" s="4">
        <v>0</v>
      </c>
      <c r="NR176" s="4">
        <v>0</v>
      </c>
      <c r="NS176" s="4">
        <v>0</v>
      </c>
      <c r="NT176" s="4">
        <v>0</v>
      </c>
      <c r="NU176" s="4">
        <v>0</v>
      </c>
    </row>
    <row r="177" spans="2:385" x14ac:dyDescent="0.2">
      <c r="B177">
        <f t="shared" si="50"/>
        <v>167</v>
      </c>
      <c r="C177" s="4">
        <v>6454</v>
      </c>
      <c r="D177" s="4" t="s">
        <v>173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/>
      <c r="S177" s="4">
        <v>6454</v>
      </c>
      <c r="T177" s="4" t="s">
        <v>173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/>
      <c r="AI177" s="4">
        <v>6454</v>
      </c>
      <c r="AJ177" s="4" t="s">
        <v>173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/>
      <c r="AY177" s="4">
        <v>6454</v>
      </c>
      <c r="AZ177" s="4" t="s">
        <v>173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/>
      <c r="BO177" s="4">
        <v>6454</v>
      </c>
      <c r="BP177" s="4" t="s">
        <v>173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/>
      <c r="CE177" s="4">
        <v>6454</v>
      </c>
      <c r="CF177" s="4" t="s">
        <v>173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/>
      <c r="CU177" s="4">
        <v>6454</v>
      </c>
      <c r="CV177" s="4" t="s">
        <v>173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/>
      <c r="DK177" s="4">
        <v>6454</v>
      </c>
      <c r="DL177" s="4" t="s">
        <v>173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/>
      <c r="EA177" s="4">
        <v>6454</v>
      </c>
      <c r="EB177" s="4" t="s">
        <v>173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/>
      <c r="EQ177" s="4">
        <v>6454</v>
      </c>
      <c r="ER177" s="4" t="s">
        <v>173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  <c r="EX177" s="4">
        <v>0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/>
      <c r="FG177" s="4">
        <v>6454</v>
      </c>
      <c r="FH177" s="4" t="s">
        <v>173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>
        <v>0</v>
      </c>
      <c r="FU177" s="4">
        <v>0</v>
      </c>
      <c r="FV177" s="4"/>
      <c r="FW177" s="4">
        <v>6454</v>
      </c>
      <c r="FX177" s="4" t="s">
        <v>173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>
        <v>0</v>
      </c>
      <c r="GH177" s="4">
        <v>0</v>
      </c>
      <c r="GI177" s="4">
        <v>0</v>
      </c>
      <c r="GJ177" s="4">
        <v>0</v>
      </c>
      <c r="GK177" s="4">
        <v>0</v>
      </c>
      <c r="GL177" s="4"/>
      <c r="GM177" s="4">
        <v>6454</v>
      </c>
      <c r="GN177" s="4" t="s">
        <v>173</v>
      </c>
      <c r="GO177" s="4">
        <v>0</v>
      </c>
      <c r="GP177" s="4">
        <v>0</v>
      </c>
      <c r="GQ177" s="4">
        <v>0</v>
      </c>
      <c r="GR177" s="4">
        <v>0</v>
      </c>
      <c r="GS177" s="4">
        <v>0</v>
      </c>
      <c r="GT177" s="4">
        <v>0</v>
      </c>
      <c r="GU177" s="4">
        <v>0</v>
      </c>
      <c r="GV177" s="4">
        <v>0</v>
      </c>
      <c r="GW177" s="4">
        <v>0</v>
      </c>
      <c r="GX177" s="4">
        <v>0</v>
      </c>
      <c r="GY177" s="4">
        <v>0</v>
      </c>
      <c r="GZ177" s="4">
        <v>0</v>
      </c>
      <c r="HA177" s="4">
        <v>0</v>
      </c>
      <c r="HB177" s="4"/>
      <c r="HC177" s="4">
        <v>6454</v>
      </c>
      <c r="HD177" s="4" t="s">
        <v>173</v>
      </c>
      <c r="HE177" s="4">
        <v>0</v>
      </c>
      <c r="HF177" s="4">
        <v>0</v>
      </c>
      <c r="HG177" s="4">
        <v>0</v>
      </c>
      <c r="HH177" s="4">
        <v>0</v>
      </c>
      <c r="HI177" s="4">
        <v>0</v>
      </c>
      <c r="HJ177" s="4">
        <v>0</v>
      </c>
      <c r="HK177" s="4">
        <v>0</v>
      </c>
      <c r="HL177" s="4">
        <v>0</v>
      </c>
      <c r="HM177" s="4">
        <v>0</v>
      </c>
      <c r="HN177" s="4">
        <v>0</v>
      </c>
      <c r="HO177" s="4">
        <v>0</v>
      </c>
      <c r="HP177" s="4">
        <v>0</v>
      </c>
      <c r="HQ177" s="4">
        <v>0</v>
      </c>
      <c r="HR177" s="4"/>
      <c r="HS177" s="4">
        <v>6454</v>
      </c>
      <c r="HT177" s="4" t="s">
        <v>173</v>
      </c>
      <c r="HU177" s="4">
        <v>0</v>
      </c>
      <c r="HV177" s="4">
        <v>0</v>
      </c>
      <c r="HW177" s="4">
        <v>0</v>
      </c>
      <c r="HX177" s="4">
        <v>0</v>
      </c>
      <c r="HY177" s="4">
        <v>0</v>
      </c>
      <c r="HZ177" s="4">
        <v>0</v>
      </c>
      <c r="IA177" s="4">
        <v>0</v>
      </c>
      <c r="IB177" s="4">
        <v>0</v>
      </c>
      <c r="IC177" s="4">
        <v>0</v>
      </c>
      <c r="ID177" s="4">
        <v>0</v>
      </c>
      <c r="IE177" s="4">
        <v>0</v>
      </c>
      <c r="IF177" s="4">
        <v>0</v>
      </c>
      <c r="IG177" s="4">
        <v>0</v>
      </c>
      <c r="IH177" s="4"/>
      <c r="II177" s="4">
        <v>6454</v>
      </c>
      <c r="IJ177" s="4" t="s">
        <v>173</v>
      </c>
      <c r="IK177" s="4">
        <v>0</v>
      </c>
      <c r="IL177" s="4">
        <v>0</v>
      </c>
      <c r="IM177" s="4">
        <v>0</v>
      </c>
      <c r="IN177" s="4">
        <v>0</v>
      </c>
      <c r="IO177" s="4">
        <v>0</v>
      </c>
      <c r="IP177" s="4">
        <v>0</v>
      </c>
      <c r="IQ177" s="4">
        <v>0</v>
      </c>
      <c r="IR177" s="4">
        <v>0</v>
      </c>
      <c r="IS177" s="4">
        <v>0</v>
      </c>
      <c r="IT177" s="4">
        <v>0</v>
      </c>
      <c r="IU177" s="4">
        <v>0</v>
      </c>
      <c r="IV177" s="4">
        <v>0</v>
      </c>
      <c r="IW177" s="4">
        <v>0</v>
      </c>
      <c r="IX177" s="4"/>
      <c r="IY177" s="4">
        <v>6454</v>
      </c>
      <c r="IZ177" s="4" t="s">
        <v>173</v>
      </c>
      <c r="JA177" s="4">
        <v>0</v>
      </c>
      <c r="JB177" s="4">
        <v>0</v>
      </c>
      <c r="JC177" s="4">
        <v>0</v>
      </c>
      <c r="JD177" s="4">
        <v>0</v>
      </c>
      <c r="JE177" s="4">
        <v>0</v>
      </c>
      <c r="JF177" s="4">
        <v>0</v>
      </c>
      <c r="JG177" s="4">
        <v>0</v>
      </c>
      <c r="JH177" s="4">
        <v>0</v>
      </c>
      <c r="JI177" s="4">
        <v>0</v>
      </c>
      <c r="JJ177" s="4">
        <v>0</v>
      </c>
      <c r="JK177" s="4">
        <v>0</v>
      </c>
      <c r="JL177" s="4">
        <v>0</v>
      </c>
      <c r="JM177" s="4">
        <v>0</v>
      </c>
      <c r="JN177" s="4"/>
      <c r="JO177" s="4">
        <v>6454</v>
      </c>
      <c r="JP177" s="4" t="s">
        <v>173</v>
      </c>
      <c r="JQ177" s="4">
        <v>0</v>
      </c>
      <c r="JR177" s="4">
        <v>0</v>
      </c>
      <c r="JS177" s="4">
        <v>0</v>
      </c>
      <c r="JT177" s="4">
        <v>0</v>
      </c>
      <c r="JU177" s="4">
        <v>0</v>
      </c>
      <c r="JV177" s="4">
        <v>0</v>
      </c>
      <c r="JW177" s="4">
        <v>0</v>
      </c>
      <c r="JX177" s="4">
        <v>0</v>
      </c>
      <c r="JY177" s="4">
        <v>0</v>
      </c>
      <c r="JZ177" s="4">
        <v>0</v>
      </c>
      <c r="KA177" s="4">
        <v>0</v>
      </c>
      <c r="KB177" s="4">
        <v>0</v>
      </c>
      <c r="KC177" s="4">
        <v>0</v>
      </c>
      <c r="KD177" s="4"/>
      <c r="KE177" s="4">
        <v>6454</v>
      </c>
      <c r="KF177" s="4" t="s">
        <v>173</v>
      </c>
      <c r="KG177" s="4">
        <v>0</v>
      </c>
      <c r="KH177" s="4">
        <v>0</v>
      </c>
      <c r="KI177" s="4">
        <v>0</v>
      </c>
      <c r="KJ177" s="4">
        <v>0</v>
      </c>
      <c r="KK177" s="4">
        <v>0</v>
      </c>
      <c r="KL177" s="4">
        <v>0</v>
      </c>
      <c r="KM177" s="4">
        <v>0</v>
      </c>
      <c r="KN177" s="4">
        <v>0</v>
      </c>
      <c r="KO177" s="4">
        <v>0</v>
      </c>
      <c r="KP177" s="4">
        <v>0</v>
      </c>
      <c r="KQ177" s="4">
        <v>0</v>
      </c>
      <c r="KR177" s="4">
        <v>0</v>
      </c>
      <c r="KS177" s="4">
        <v>0</v>
      </c>
      <c r="KT177" s="4"/>
      <c r="KU177" s="4">
        <v>6454</v>
      </c>
      <c r="KV177" s="4" t="s">
        <v>173</v>
      </c>
      <c r="KW177" s="4">
        <v>0</v>
      </c>
      <c r="KX177" s="4">
        <v>0</v>
      </c>
      <c r="KY177" s="4">
        <v>0</v>
      </c>
      <c r="KZ177" s="4">
        <v>0</v>
      </c>
      <c r="LA177" s="4">
        <v>0</v>
      </c>
      <c r="LB177" s="4">
        <v>0</v>
      </c>
      <c r="LC177" s="4">
        <v>0</v>
      </c>
      <c r="LD177" s="4">
        <v>0</v>
      </c>
      <c r="LE177" s="4">
        <v>0</v>
      </c>
      <c r="LF177" s="4">
        <v>0</v>
      </c>
      <c r="LG177" s="4">
        <v>0</v>
      </c>
      <c r="LH177" s="4">
        <v>0</v>
      </c>
      <c r="LI177" s="4">
        <v>0</v>
      </c>
      <c r="LJ177" s="4"/>
      <c r="LK177" s="4">
        <v>6454</v>
      </c>
      <c r="LL177" s="4" t="s">
        <v>173</v>
      </c>
      <c r="LM177" s="4">
        <v>0</v>
      </c>
      <c r="LN177" s="4">
        <v>0</v>
      </c>
      <c r="LO177" s="4">
        <v>0</v>
      </c>
      <c r="LP177" s="4">
        <v>0</v>
      </c>
      <c r="LQ177" s="4">
        <v>0</v>
      </c>
      <c r="LR177" s="4">
        <v>0</v>
      </c>
      <c r="LS177" s="4">
        <v>0</v>
      </c>
      <c r="LT177" s="4">
        <v>0</v>
      </c>
      <c r="LU177" s="4">
        <v>0</v>
      </c>
      <c r="LV177" s="4">
        <v>0</v>
      </c>
      <c r="LW177" s="4">
        <v>0</v>
      </c>
      <c r="LX177" s="4">
        <v>0</v>
      </c>
      <c r="LY177" s="4">
        <v>0</v>
      </c>
      <c r="LZ177" s="4"/>
      <c r="MA177" s="4">
        <v>6454</v>
      </c>
      <c r="MB177" s="4" t="s">
        <v>173</v>
      </c>
      <c r="MC177" s="4">
        <v>0</v>
      </c>
      <c r="MD177" s="4">
        <v>0</v>
      </c>
      <c r="ME177" s="4">
        <v>0</v>
      </c>
      <c r="MF177" s="4">
        <v>0</v>
      </c>
      <c r="MG177" s="4">
        <v>0</v>
      </c>
      <c r="MH177" s="4">
        <v>0</v>
      </c>
      <c r="MI177" s="4">
        <v>0</v>
      </c>
      <c r="MJ177" s="4">
        <v>0</v>
      </c>
      <c r="MK177" s="4">
        <v>0</v>
      </c>
      <c r="ML177" s="4">
        <v>0</v>
      </c>
      <c r="MM177" s="4">
        <v>0</v>
      </c>
      <c r="MN177" s="4">
        <v>0</v>
      </c>
      <c r="MO177" s="4">
        <v>0</v>
      </c>
      <c r="MP177" s="4"/>
      <c r="MQ177" s="4">
        <v>6454</v>
      </c>
      <c r="MR177" s="4" t="s">
        <v>173</v>
      </c>
      <c r="MS177" s="4">
        <v>0</v>
      </c>
      <c r="MT177" s="4">
        <v>0</v>
      </c>
      <c r="MU177" s="4">
        <v>0</v>
      </c>
      <c r="MV177" s="4">
        <v>0</v>
      </c>
      <c r="MW177" s="4">
        <v>0</v>
      </c>
      <c r="MX177" s="4">
        <v>0</v>
      </c>
      <c r="MY177" s="4">
        <v>0</v>
      </c>
      <c r="MZ177" s="4">
        <v>0</v>
      </c>
      <c r="NA177" s="4">
        <v>0</v>
      </c>
      <c r="NB177" s="4">
        <v>0</v>
      </c>
      <c r="NC177" s="4">
        <v>0</v>
      </c>
      <c r="ND177" s="4">
        <v>0</v>
      </c>
      <c r="NE177" s="4">
        <v>0</v>
      </c>
      <c r="NF177" s="4"/>
      <c r="NG177" s="4">
        <v>6454</v>
      </c>
      <c r="NH177" s="4" t="s">
        <v>173</v>
      </c>
      <c r="NI177" s="4">
        <v>0</v>
      </c>
      <c r="NJ177" s="4">
        <v>0</v>
      </c>
      <c r="NK177" s="4">
        <v>0</v>
      </c>
      <c r="NL177" s="4">
        <v>0</v>
      </c>
      <c r="NM177" s="4">
        <v>0</v>
      </c>
      <c r="NN177" s="4">
        <v>0</v>
      </c>
      <c r="NO177" s="4">
        <v>0</v>
      </c>
      <c r="NP177" s="4">
        <v>0</v>
      </c>
      <c r="NQ177" s="4">
        <v>0</v>
      </c>
      <c r="NR177" s="4">
        <v>0</v>
      </c>
      <c r="NS177" s="4">
        <v>0</v>
      </c>
      <c r="NT177" s="4">
        <v>0</v>
      </c>
      <c r="NU177" s="4">
        <v>0</v>
      </c>
    </row>
    <row r="178" spans="2:385" x14ac:dyDescent="0.2">
      <c r="B178">
        <f t="shared" si="50"/>
        <v>168</v>
      </c>
      <c r="C178" s="4">
        <v>6455</v>
      </c>
      <c r="D178" s="4" t="s">
        <v>174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51.13</v>
      </c>
      <c r="M178" s="4">
        <v>0</v>
      </c>
      <c r="N178" s="4">
        <v>0</v>
      </c>
      <c r="O178" s="4">
        <v>0</v>
      </c>
      <c r="P178" s="4">
        <v>0</v>
      </c>
      <c r="Q178" s="4">
        <v>51.13</v>
      </c>
      <c r="R178" s="4"/>
      <c r="S178" s="4">
        <v>6455</v>
      </c>
      <c r="T178" s="4" t="s">
        <v>174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/>
      <c r="AI178" s="4">
        <v>6455</v>
      </c>
      <c r="AJ178" s="4" t="s">
        <v>174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/>
      <c r="AY178" s="4">
        <v>6455</v>
      </c>
      <c r="AZ178" s="4" t="s">
        <v>174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/>
      <c r="BO178" s="4">
        <v>6455</v>
      </c>
      <c r="BP178" s="4" t="s">
        <v>174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/>
      <c r="CE178" s="4">
        <v>6455</v>
      </c>
      <c r="CF178" s="4" t="s">
        <v>174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/>
      <c r="CU178" s="4">
        <v>6455</v>
      </c>
      <c r="CV178" s="4" t="s">
        <v>174</v>
      </c>
      <c r="CW178" s="4">
        <v>0</v>
      </c>
      <c r="CX178" s="4">
        <v>0</v>
      </c>
      <c r="CY178" s="4">
        <v>0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/>
      <c r="DK178" s="4">
        <v>6455</v>
      </c>
      <c r="DL178" s="4" t="s">
        <v>174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/>
      <c r="EA178" s="4">
        <v>6455</v>
      </c>
      <c r="EB178" s="4" t="s">
        <v>174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0</v>
      </c>
      <c r="EI178" s="4">
        <v>0</v>
      </c>
      <c r="EJ178" s="4">
        <v>0</v>
      </c>
      <c r="EK178" s="4">
        <v>0</v>
      </c>
      <c r="EL178" s="4">
        <v>0</v>
      </c>
      <c r="EM178" s="4">
        <v>0</v>
      </c>
      <c r="EN178" s="4">
        <v>0</v>
      </c>
      <c r="EO178" s="4">
        <v>0</v>
      </c>
      <c r="EP178" s="4"/>
      <c r="EQ178" s="4">
        <v>6455</v>
      </c>
      <c r="ER178" s="4" t="s">
        <v>174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  <c r="EX178" s="4">
        <v>0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0</v>
      </c>
      <c r="FE178" s="4">
        <v>0</v>
      </c>
      <c r="FF178" s="4"/>
      <c r="FG178" s="4">
        <v>6455</v>
      </c>
      <c r="FH178" s="4" t="s">
        <v>174</v>
      </c>
      <c r="FI178" s="4">
        <v>0</v>
      </c>
      <c r="FJ178" s="4">
        <v>0</v>
      </c>
      <c r="FK178" s="4">
        <v>0</v>
      </c>
      <c r="FL178" s="4">
        <v>0</v>
      </c>
      <c r="FM178" s="4">
        <v>0</v>
      </c>
      <c r="FN178" s="4">
        <v>0</v>
      </c>
      <c r="FO178" s="4">
        <v>0</v>
      </c>
      <c r="FP178" s="4">
        <v>0</v>
      </c>
      <c r="FQ178" s="4">
        <v>0</v>
      </c>
      <c r="FR178" s="4">
        <v>0</v>
      </c>
      <c r="FS178" s="4">
        <v>0</v>
      </c>
      <c r="FT178" s="4">
        <v>0</v>
      </c>
      <c r="FU178" s="4">
        <v>0</v>
      </c>
      <c r="FV178" s="4"/>
      <c r="FW178" s="4">
        <v>6455</v>
      </c>
      <c r="FX178" s="4" t="s">
        <v>174</v>
      </c>
      <c r="FY178" s="4">
        <v>0</v>
      </c>
      <c r="FZ178" s="4">
        <v>0</v>
      </c>
      <c r="GA178" s="4">
        <v>0</v>
      </c>
      <c r="GB178" s="4">
        <v>0</v>
      </c>
      <c r="GC178" s="4">
        <v>0</v>
      </c>
      <c r="GD178" s="4">
        <v>0</v>
      </c>
      <c r="GE178" s="4">
        <v>0</v>
      </c>
      <c r="GF178" s="4">
        <v>0</v>
      </c>
      <c r="GG178" s="4">
        <v>0</v>
      </c>
      <c r="GH178" s="4">
        <v>0</v>
      </c>
      <c r="GI178" s="4">
        <v>0</v>
      </c>
      <c r="GJ178" s="4">
        <v>0</v>
      </c>
      <c r="GK178" s="4">
        <v>0</v>
      </c>
      <c r="GL178" s="4"/>
      <c r="GM178" s="4">
        <v>6455</v>
      </c>
      <c r="GN178" s="4" t="s">
        <v>174</v>
      </c>
      <c r="GO178" s="4">
        <v>0</v>
      </c>
      <c r="GP178" s="4">
        <v>0</v>
      </c>
      <c r="GQ178" s="4">
        <v>0</v>
      </c>
      <c r="GR178" s="4">
        <v>0</v>
      </c>
      <c r="GS178" s="4">
        <v>0</v>
      </c>
      <c r="GT178" s="4">
        <v>0</v>
      </c>
      <c r="GU178" s="4">
        <v>0</v>
      </c>
      <c r="GV178" s="4">
        <v>0</v>
      </c>
      <c r="GW178" s="4">
        <v>0</v>
      </c>
      <c r="GX178" s="4">
        <v>0</v>
      </c>
      <c r="GY178" s="4">
        <v>0</v>
      </c>
      <c r="GZ178" s="4">
        <v>0</v>
      </c>
      <c r="HA178" s="4">
        <v>0</v>
      </c>
      <c r="HB178" s="4"/>
      <c r="HC178" s="4">
        <v>6455</v>
      </c>
      <c r="HD178" s="4" t="s">
        <v>174</v>
      </c>
      <c r="HE178" s="4">
        <v>0</v>
      </c>
      <c r="HF178" s="4">
        <v>0</v>
      </c>
      <c r="HG178" s="4">
        <v>0</v>
      </c>
      <c r="HH178" s="4">
        <v>0</v>
      </c>
      <c r="HI178" s="4">
        <v>0</v>
      </c>
      <c r="HJ178" s="4">
        <v>0</v>
      </c>
      <c r="HK178" s="4">
        <v>0</v>
      </c>
      <c r="HL178" s="4">
        <v>0</v>
      </c>
      <c r="HM178" s="4">
        <v>0</v>
      </c>
      <c r="HN178" s="4">
        <v>0</v>
      </c>
      <c r="HO178" s="4">
        <v>0</v>
      </c>
      <c r="HP178" s="4">
        <v>0</v>
      </c>
      <c r="HQ178" s="4">
        <v>0</v>
      </c>
      <c r="HR178" s="4"/>
      <c r="HS178" s="4">
        <v>6455</v>
      </c>
      <c r="HT178" s="4" t="s">
        <v>174</v>
      </c>
      <c r="HU178" s="4">
        <v>0</v>
      </c>
      <c r="HV178" s="4">
        <v>0</v>
      </c>
      <c r="HW178" s="4">
        <v>0</v>
      </c>
      <c r="HX178" s="4">
        <v>0</v>
      </c>
      <c r="HY178" s="4">
        <v>0</v>
      </c>
      <c r="HZ178" s="4">
        <v>0</v>
      </c>
      <c r="IA178" s="4">
        <v>0</v>
      </c>
      <c r="IB178" s="4">
        <v>0</v>
      </c>
      <c r="IC178" s="4">
        <v>0</v>
      </c>
      <c r="ID178" s="4">
        <v>0</v>
      </c>
      <c r="IE178" s="4">
        <v>0</v>
      </c>
      <c r="IF178" s="4">
        <v>0</v>
      </c>
      <c r="IG178" s="4">
        <v>0</v>
      </c>
      <c r="IH178" s="4"/>
      <c r="II178" s="4">
        <v>6455</v>
      </c>
      <c r="IJ178" s="4" t="s">
        <v>174</v>
      </c>
      <c r="IK178" s="4">
        <v>0</v>
      </c>
      <c r="IL178" s="4">
        <v>0</v>
      </c>
      <c r="IM178" s="4">
        <v>0</v>
      </c>
      <c r="IN178" s="4">
        <v>0</v>
      </c>
      <c r="IO178" s="4">
        <v>0</v>
      </c>
      <c r="IP178" s="4">
        <v>0</v>
      </c>
      <c r="IQ178" s="4">
        <v>0</v>
      </c>
      <c r="IR178" s="4">
        <v>0</v>
      </c>
      <c r="IS178" s="4">
        <v>0</v>
      </c>
      <c r="IT178" s="4">
        <v>0</v>
      </c>
      <c r="IU178" s="4">
        <v>0</v>
      </c>
      <c r="IV178" s="4">
        <v>0</v>
      </c>
      <c r="IW178" s="4">
        <v>0</v>
      </c>
      <c r="IX178" s="4"/>
      <c r="IY178" s="4">
        <v>6455</v>
      </c>
      <c r="IZ178" s="4" t="s">
        <v>174</v>
      </c>
      <c r="JA178" s="4">
        <v>0</v>
      </c>
      <c r="JB178" s="4">
        <v>0</v>
      </c>
      <c r="JC178" s="4">
        <v>0</v>
      </c>
      <c r="JD178" s="4">
        <v>0</v>
      </c>
      <c r="JE178" s="4">
        <v>0</v>
      </c>
      <c r="JF178" s="4">
        <v>0</v>
      </c>
      <c r="JG178" s="4">
        <v>0</v>
      </c>
      <c r="JH178" s="4">
        <v>27.77</v>
      </c>
      <c r="JI178" s="4">
        <v>0</v>
      </c>
      <c r="JJ178" s="4">
        <v>0</v>
      </c>
      <c r="JK178" s="4">
        <v>0</v>
      </c>
      <c r="JL178" s="4">
        <v>0</v>
      </c>
      <c r="JM178" s="4">
        <v>27.77</v>
      </c>
      <c r="JN178" s="4"/>
      <c r="JO178" s="4">
        <v>6455</v>
      </c>
      <c r="JP178" s="4" t="s">
        <v>174</v>
      </c>
      <c r="JQ178" s="4">
        <v>0</v>
      </c>
      <c r="JR178" s="4">
        <v>0</v>
      </c>
      <c r="JS178" s="4">
        <v>0</v>
      </c>
      <c r="JT178" s="4">
        <v>0</v>
      </c>
      <c r="JU178" s="4">
        <v>0</v>
      </c>
      <c r="JV178" s="4">
        <v>0</v>
      </c>
      <c r="JW178" s="4">
        <v>0</v>
      </c>
      <c r="JX178" s="4">
        <v>0</v>
      </c>
      <c r="JY178" s="4">
        <v>0</v>
      </c>
      <c r="JZ178" s="4">
        <v>0</v>
      </c>
      <c r="KA178" s="4">
        <v>0</v>
      </c>
      <c r="KB178" s="4">
        <v>0</v>
      </c>
      <c r="KC178" s="4">
        <v>0</v>
      </c>
      <c r="KD178" s="4"/>
      <c r="KE178" s="4">
        <v>6455</v>
      </c>
      <c r="KF178" s="4" t="s">
        <v>174</v>
      </c>
      <c r="KG178" s="4">
        <v>0</v>
      </c>
      <c r="KH178" s="4">
        <v>0</v>
      </c>
      <c r="KI178" s="4">
        <v>0</v>
      </c>
      <c r="KJ178" s="4">
        <v>0</v>
      </c>
      <c r="KK178" s="4">
        <v>0</v>
      </c>
      <c r="KL178" s="4">
        <v>0</v>
      </c>
      <c r="KM178" s="4">
        <v>0</v>
      </c>
      <c r="KN178" s="4">
        <v>0</v>
      </c>
      <c r="KO178" s="4">
        <v>0</v>
      </c>
      <c r="KP178" s="4">
        <v>0</v>
      </c>
      <c r="KQ178" s="4">
        <v>0</v>
      </c>
      <c r="KR178" s="4">
        <v>0</v>
      </c>
      <c r="KS178" s="4">
        <v>0</v>
      </c>
      <c r="KT178" s="4"/>
      <c r="KU178" s="4">
        <v>6455</v>
      </c>
      <c r="KV178" s="4" t="s">
        <v>174</v>
      </c>
      <c r="KW178" s="4">
        <v>0</v>
      </c>
      <c r="KX178" s="4">
        <v>0</v>
      </c>
      <c r="KY178" s="4">
        <v>0</v>
      </c>
      <c r="KZ178" s="4">
        <v>0</v>
      </c>
      <c r="LA178" s="4">
        <v>0</v>
      </c>
      <c r="LB178" s="4">
        <v>0</v>
      </c>
      <c r="LC178" s="4">
        <v>12.51</v>
      </c>
      <c r="LD178" s="4">
        <v>0</v>
      </c>
      <c r="LE178" s="4">
        <v>0</v>
      </c>
      <c r="LF178" s="4">
        <v>0</v>
      </c>
      <c r="LG178" s="4">
        <v>0</v>
      </c>
      <c r="LH178" s="4">
        <v>0</v>
      </c>
      <c r="LI178" s="4">
        <v>12.51</v>
      </c>
      <c r="LJ178" s="4"/>
      <c r="LK178" s="4">
        <v>6455</v>
      </c>
      <c r="LL178" s="4" t="s">
        <v>174</v>
      </c>
      <c r="LM178" s="4">
        <v>0</v>
      </c>
      <c r="LN178" s="4">
        <v>0</v>
      </c>
      <c r="LO178" s="4">
        <v>0</v>
      </c>
      <c r="LP178" s="4">
        <v>0</v>
      </c>
      <c r="LQ178" s="4">
        <v>0</v>
      </c>
      <c r="LR178" s="4">
        <v>0</v>
      </c>
      <c r="LS178" s="4">
        <v>0</v>
      </c>
      <c r="LT178" s="4">
        <v>0</v>
      </c>
      <c r="LU178" s="4">
        <v>0</v>
      </c>
      <c r="LV178" s="4">
        <v>0</v>
      </c>
      <c r="LW178" s="4">
        <v>0</v>
      </c>
      <c r="LX178" s="4">
        <v>0</v>
      </c>
      <c r="LY178" s="4">
        <v>0</v>
      </c>
      <c r="LZ178" s="4"/>
      <c r="MA178" s="4">
        <v>6455</v>
      </c>
      <c r="MB178" s="4" t="s">
        <v>174</v>
      </c>
      <c r="MC178" s="4">
        <v>0</v>
      </c>
      <c r="MD178" s="4">
        <v>0</v>
      </c>
      <c r="ME178" s="4">
        <v>0</v>
      </c>
      <c r="MF178" s="4">
        <v>0</v>
      </c>
      <c r="MG178" s="4">
        <v>0</v>
      </c>
      <c r="MH178" s="4">
        <v>0</v>
      </c>
      <c r="MI178" s="4">
        <v>22.88</v>
      </c>
      <c r="MJ178" s="4">
        <v>0</v>
      </c>
      <c r="MK178" s="4">
        <v>0</v>
      </c>
      <c r="ML178" s="4">
        <v>0</v>
      </c>
      <c r="MM178" s="4">
        <v>0</v>
      </c>
      <c r="MN178" s="4">
        <v>0</v>
      </c>
      <c r="MO178" s="4">
        <v>22.88</v>
      </c>
      <c r="MP178" s="4"/>
      <c r="MQ178" s="4">
        <v>6455</v>
      </c>
      <c r="MR178" s="4" t="s">
        <v>174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0</v>
      </c>
      <c r="MY178" s="4">
        <v>3.78</v>
      </c>
      <c r="MZ178" s="4">
        <v>0</v>
      </c>
      <c r="NA178" s="4">
        <v>0</v>
      </c>
      <c r="NB178" s="4">
        <v>0</v>
      </c>
      <c r="NC178" s="4">
        <v>0</v>
      </c>
      <c r="ND178" s="4">
        <v>0</v>
      </c>
      <c r="NE178" s="4">
        <v>3.78</v>
      </c>
      <c r="NF178" s="4"/>
      <c r="NG178" s="4">
        <v>6455</v>
      </c>
      <c r="NH178" s="4" t="s">
        <v>174</v>
      </c>
      <c r="NI178" s="4">
        <v>0</v>
      </c>
      <c r="NJ178" s="4">
        <v>0</v>
      </c>
      <c r="NK178" s="4">
        <v>0</v>
      </c>
      <c r="NL178" s="4">
        <v>0</v>
      </c>
      <c r="NM178" s="4">
        <v>0</v>
      </c>
      <c r="NN178" s="4">
        <v>0</v>
      </c>
      <c r="NO178" s="4">
        <v>2</v>
      </c>
      <c r="NP178" s="4">
        <v>0</v>
      </c>
      <c r="NQ178" s="4">
        <v>0</v>
      </c>
      <c r="NR178" s="4">
        <v>0</v>
      </c>
      <c r="NS178" s="4">
        <v>0</v>
      </c>
      <c r="NT178" s="4">
        <v>0</v>
      </c>
      <c r="NU178" s="4">
        <v>2</v>
      </c>
    </row>
    <row r="179" spans="2:385" x14ac:dyDescent="0.2">
      <c r="B179">
        <f t="shared" si="50"/>
        <v>169</v>
      </c>
      <c r="C179" s="4" t="s">
        <v>2</v>
      </c>
      <c r="D179" s="4" t="s">
        <v>175</v>
      </c>
      <c r="E179" s="4">
        <v>2621.1</v>
      </c>
      <c r="F179" s="4">
        <v>1729.52</v>
      </c>
      <c r="G179" s="4">
        <v>1753.84</v>
      </c>
      <c r="H179" s="4">
        <v>7716.27</v>
      </c>
      <c r="I179" s="4">
        <v>3488.09</v>
      </c>
      <c r="J179" s="4">
        <v>5679.76</v>
      </c>
      <c r="K179" s="4">
        <v>4177.12</v>
      </c>
      <c r="L179" s="4">
        <v>51.13</v>
      </c>
      <c r="M179" s="4">
        <v>0</v>
      </c>
      <c r="N179" s="4">
        <v>0</v>
      </c>
      <c r="O179" s="4">
        <v>0</v>
      </c>
      <c r="P179" s="4">
        <v>0</v>
      </c>
      <c r="Q179" s="4">
        <v>27216.83</v>
      </c>
      <c r="R179" s="4"/>
      <c r="S179" s="4" t="s">
        <v>2</v>
      </c>
      <c r="T179" s="4" t="s">
        <v>175</v>
      </c>
      <c r="U179" s="4">
        <v>0</v>
      </c>
      <c r="V179" s="4">
        <v>1417.97</v>
      </c>
      <c r="W179" s="4">
        <v>1806.92</v>
      </c>
      <c r="X179" s="4">
        <v>4107.62</v>
      </c>
      <c r="Y179" s="4">
        <v>3714.57</v>
      </c>
      <c r="Z179" s="4">
        <v>1867.16</v>
      </c>
      <c r="AA179" s="4">
        <v>88.47</v>
      </c>
      <c r="AB179" s="4">
        <v>800</v>
      </c>
      <c r="AC179" s="4">
        <v>0</v>
      </c>
      <c r="AD179" s="4">
        <v>0</v>
      </c>
      <c r="AE179" s="4">
        <v>0</v>
      </c>
      <c r="AF179" s="4">
        <v>0</v>
      </c>
      <c r="AG179" s="4">
        <v>13802.71</v>
      </c>
      <c r="AH179" s="4"/>
      <c r="AI179" s="4" t="s">
        <v>2</v>
      </c>
      <c r="AJ179" s="4" t="s">
        <v>175</v>
      </c>
      <c r="AK179" s="4">
        <v>0</v>
      </c>
      <c r="AL179" s="4">
        <v>806.48</v>
      </c>
      <c r="AM179" s="4">
        <v>2167.8000000000002</v>
      </c>
      <c r="AN179" s="4">
        <v>955.37</v>
      </c>
      <c r="AO179" s="4">
        <v>754.48</v>
      </c>
      <c r="AP179" s="4">
        <v>708.64</v>
      </c>
      <c r="AQ179" s="4">
        <v>800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6192.77</v>
      </c>
      <c r="AX179" s="4"/>
      <c r="AY179" s="4" t="s">
        <v>2</v>
      </c>
      <c r="AZ179" s="4" t="s">
        <v>175</v>
      </c>
      <c r="BA179" s="4">
        <v>0</v>
      </c>
      <c r="BB179" s="4">
        <v>857.68</v>
      </c>
      <c r="BC179" s="4">
        <v>873.68</v>
      </c>
      <c r="BD179" s="4">
        <v>1275.3599999999999</v>
      </c>
      <c r="BE179" s="4">
        <v>1504.07</v>
      </c>
      <c r="BF179" s="4">
        <v>1762.47</v>
      </c>
      <c r="BG179" s="4">
        <v>0</v>
      </c>
      <c r="BH179" s="4">
        <v>1225</v>
      </c>
      <c r="BI179" s="4">
        <v>0</v>
      </c>
      <c r="BJ179" s="4">
        <v>0</v>
      </c>
      <c r="BK179" s="4">
        <v>0</v>
      </c>
      <c r="BL179" s="4">
        <v>0</v>
      </c>
      <c r="BM179" s="4">
        <v>7498.26</v>
      </c>
      <c r="BN179" s="4"/>
      <c r="BO179" s="4" t="s">
        <v>2</v>
      </c>
      <c r="BP179" s="4" t="s">
        <v>175</v>
      </c>
      <c r="BQ179" s="4">
        <v>0</v>
      </c>
      <c r="BR179" s="4">
        <v>380.4</v>
      </c>
      <c r="BS179" s="4">
        <v>476.07</v>
      </c>
      <c r="BT179" s="4">
        <v>511.39</v>
      </c>
      <c r="BU179" s="4">
        <v>380.48</v>
      </c>
      <c r="BV179" s="4">
        <v>356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2104.34</v>
      </c>
      <c r="CD179" s="4"/>
      <c r="CE179" s="4" t="s">
        <v>2</v>
      </c>
      <c r="CF179" s="4" t="s">
        <v>175</v>
      </c>
      <c r="CG179" s="4">
        <v>0</v>
      </c>
      <c r="CH179" s="4">
        <v>589.45000000000005</v>
      </c>
      <c r="CI179" s="4">
        <v>2571.89</v>
      </c>
      <c r="CJ179" s="4">
        <v>1137.42</v>
      </c>
      <c r="CK179" s="4">
        <v>737.67</v>
      </c>
      <c r="CL179" s="4">
        <v>671.84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5708.27</v>
      </c>
      <c r="CT179" s="4"/>
      <c r="CU179" s="4" t="s">
        <v>2</v>
      </c>
      <c r="CV179" s="4" t="s">
        <v>175</v>
      </c>
      <c r="CW179" s="4">
        <v>0</v>
      </c>
      <c r="CX179" s="4">
        <v>694.59</v>
      </c>
      <c r="CY179" s="4">
        <v>941.44</v>
      </c>
      <c r="CZ179" s="4">
        <v>845.24</v>
      </c>
      <c r="DA179" s="4">
        <v>699.08</v>
      </c>
      <c r="DB179" s="4">
        <v>1780.48</v>
      </c>
      <c r="DC179" s="4">
        <v>0</v>
      </c>
      <c r="DD179" s="4">
        <v>900</v>
      </c>
      <c r="DE179" s="4">
        <v>0</v>
      </c>
      <c r="DF179" s="4">
        <v>0</v>
      </c>
      <c r="DG179" s="4">
        <v>0</v>
      </c>
      <c r="DH179" s="4">
        <v>0</v>
      </c>
      <c r="DI179" s="4">
        <v>5860.83</v>
      </c>
      <c r="DJ179" s="4"/>
      <c r="DK179" s="4" t="s">
        <v>2</v>
      </c>
      <c r="DL179" s="4" t="s">
        <v>175</v>
      </c>
      <c r="DM179" s="4">
        <v>0</v>
      </c>
      <c r="DN179" s="4">
        <v>878.07</v>
      </c>
      <c r="DO179" s="4">
        <v>1980.36</v>
      </c>
      <c r="DP179" s="4">
        <v>1701.16</v>
      </c>
      <c r="DQ179" s="4">
        <v>1076.72</v>
      </c>
      <c r="DR179" s="4">
        <v>1813.82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7450.13</v>
      </c>
      <c r="DZ179" s="4"/>
      <c r="EA179" s="4" t="s">
        <v>2</v>
      </c>
      <c r="EB179" s="4" t="s">
        <v>175</v>
      </c>
      <c r="EC179" s="4">
        <v>0</v>
      </c>
      <c r="ED179" s="4">
        <v>0</v>
      </c>
      <c r="EE179" s="4">
        <v>0</v>
      </c>
      <c r="EF179" s="4">
        <v>0</v>
      </c>
      <c r="EG179" s="4">
        <v>0</v>
      </c>
      <c r="EH179" s="4">
        <v>0</v>
      </c>
      <c r="EI179" s="4">
        <v>0</v>
      </c>
      <c r="EJ179" s="4">
        <v>0</v>
      </c>
      <c r="EK179" s="4">
        <v>0</v>
      </c>
      <c r="EL179" s="4">
        <v>0</v>
      </c>
      <c r="EM179" s="4">
        <v>0</v>
      </c>
      <c r="EN179" s="4">
        <v>0</v>
      </c>
      <c r="EO179" s="4">
        <v>0</v>
      </c>
      <c r="EP179" s="4"/>
      <c r="EQ179" s="4" t="s">
        <v>2</v>
      </c>
      <c r="ER179" s="4" t="s">
        <v>175</v>
      </c>
      <c r="ES179" s="4">
        <v>0</v>
      </c>
      <c r="ET179" s="4">
        <v>0</v>
      </c>
      <c r="EU179" s="4">
        <v>0</v>
      </c>
      <c r="EV179" s="4">
        <v>0</v>
      </c>
      <c r="EW179" s="4">
        <v>0</v>
      </c>
      <c r="EX179" s="4">
        <v>0</v>
      </c>
      <c r="EY179" s="4">
        <v>3100</v>
      </c>
      <c r="EZ179" s="4">
        <v>0</v>
      </c>
      <c r="FA179" s="4">
        <v>0</v>
      </c>
      <c r="FB179" s="4">
        <v>0</v>
      </c>
      <c r="FC179" s="4">
        <v>0</v>
      </c>
      <c r="FD179" s="4">
        <v>0</v>
      </c>
      <c r="FE179" s="4">
        <v>3100</v>
      </c>
      <c r="FF179" s="4"/>
      <c r="FG179" s="4" t="s">
        <v>2</v>
      </c>
      <c r="FH179" s="4" t="s">
        <v>175</v>
      </c>
      <c r="FI179" s="4">
        <v>1113.28</v>
      </c>
      <c r="FJ179" s="4">
        <v>-5949.52</v>
      </c>
      <c r="FK179" s="4">
        <v>852.01</v>
      </c>
      <c r="FL179" s="4">
        <v>860.68</v>
      </c>
      <c r="FM179" s="4">
        <v>742.88</v>
      </c>
      <c r="FN179" s="4">
        <v>2840.92</v>
      </c>
      <c r="FO179" s="4">
        <v>1571.08</v>
      </c>
      <c r="FP179" s="4">
        <v>0</v>
      </c>
      <c r="FQ179" s="4">
        <v>0</v>
      </c>
      <c r="FR179" s="4">
        <v>0</v>
      </c>
      <c r="FS179" s="4">
        <v>0</v>
      </c>
      <c r="FT179" s="4">
        <v>0</v>
      </c>
      <c r="FU179" s="4">
        <v>2031.33</v>
      </c>
      <c r="FV179" s="4"/>
      <c r="FW179" s="4" t="s">
        <v>2</v>
      </c>
      <c r="FX179" s="4" t="s">
        <v>175</v>
      </c>
      <c r="FY179" s="4">
        <v>178</v>
      </c>
      <c r="FZ179" s="4">
        <v>234.8</v>
      </c>
      <c r="GA179" s="4">
        <v>234</v>
      </c>
      <c r="GB179" s="4">
        <v>437.73</v>
      </c>
      <c r="GC179" s="4">
        <v>154</v>
      </c>
      <c r="GD179" s="4">
        <v>194</v>
      </c>
      <c r="GE179" s="4">
        <v>642</v>
      </c>
      <c r="GF179" s="4">
        <v>0</v>
      </c>
      <c r="GG179" s="4">
        <v>0</v>
      </c>
      <c r="GH179" s="4">
        <v>0</v>
      </c>
      <c r="GI179" s="4">
        <v>0</v>
      </c>
      <c r="GJ179" s="4">
        <v>0</v>
      </c>
      <c r="GK179" s="4">
        <v>2074.5300000000002</v>
      </c>
      <c r="GL179" s="4"/>
      <c r="GM179" s="4" t="s">
        <v>2</v>
      </c>
      <c r="GN179" s="4" t="s">
        <v>175</v>
      </c>
      <c r="GO179" s="4">
        <v>505.08</v>
      </c>
      <c r="GP179" s="4">
        <v>618.55999999999995</v>
      </c>
      <c r="GQ179" s="4">
        <v>588.64</v>
      </c>
      <c r="GR179" s="4">
        <v>1647.67</v>
      </c>
      <c r="GS179" s="4">
        <v>615.36</v>
      </c>
      <c r="GT179" s="4">
        <v>1606.04</v>
      </c>
      <c r="GU179" s="4">
        <v>473.36</v>
      </c>
      <c r="GV179" s="4">
        <v>0</v>
      </c>
      <c r="GW179" s="4">
        <v>0</v>
      </c>
      <c r="GX179" s="4">
        <v>0</v>
      </c>
      <c r="GY179" s="4">
        <v>0</v>
      </c>
      <c r="GZ179" s="4">
        <v>0</v>
      </c>
      <c r="HA179" s="4">
        <v>6054.71</v>
      </c>
      <c r="HB179" s="4"/>
      <c r="HC179" s="4" t="s">
        <v>2</v>
      </c>
      <c r="HD179" s="4" t="s">
        <v>175</v>
      </c>
      <c r="HE179" s="4">
        <v>303.83999999999997</v>
      </c>
      <c r="HF179" s="4">
        <v>303.83999999999997</v>
      </c>
      <c r="HG179" s="4">
        <v>543.36</v>
      </c>
      <c r="HH179" s="4">
        <v>534.74</v>
      </c>
      <c r="HI179" s="4">
        <v>314.39999999999998</v>
      </c>
      <c r="HJ179" s="4">
        <v>1210.22</v>
      </c>
      <c r="HK179" s="4">
        <v>272.56</v>
      </c>
      <c r="HL179" s="4">
        <v>0</v>
      </c>
      <c r="HM179" s="4">
        <v>0</v>
      </c>
      <c r="HN179" s="4">
        <v>0</v>
      </c>
      <c r="HO179" s="4">
        <v>0</v>
      </c>
      <c r="HP179" s="4">
        <v>0</v>
      </c>
      <c r="HQ179" s="4">
        <v>3482.96</v>
      </c>
      <c r="HR179" s="4"/>
      <c r="HS179" s="4" t="s">
        <v>2</v>
      </c>
      <c r="HT179" s="4" t="s">
        <v>175</v>
      </c>
      <c r="HU179" s="4">
        <v>1350.51</v>
      </c>
      <c r="HV179" s="4">
        <v>1306.72</v>
      </c>
      <c r="HW179" s="4">
        <v>1413.08</v>
      </c>
      <c r="HX179" s="4">
        <v>3543.86</v>
      </c>
      <c r="HY179" s="4">
        <v>2364.2199999999998</v>
      </c>
      <c r="HZ179" s="4">
        <v>3231.87</v>
      </c>
      <c r="IA179" s="4">
        <v>1451.12</v>
      </c>
      <c r="IB179" s="4">
        <v>0</v>
      </c>
      <c r="IC179" s="4">
        <v>0</v>
      </c>
      <c r="ID179" s="4">
        <v>0</v>
      </c>
      <c r="IE179" s="4">
        <v>0</v>
      </c>
      <c r="IF179" s="4">
        <v>0</v>
      </c>
      <c r="IG179" s="4">
        <v>14661.38</v>
      </c>
      <c r="IH179" s="4"/>
      <c r="II179" s="4" t="s">
        <v>2</v>
      </c>
      <c r="IJ179" s="4" t="s">
        <v>175</v>
      </c>
      <c r="IK179" s="4">
        <v>819.44</v>
      </c>
      <c r="IL179" s="4">
        <v>677.84</v>
      </c>
      <c r="IM179" s="4">
        <v>1278</v>
      </c>
      <c r="IN179" s="4">
        <v>3874.94</v>
      </c>
      <c r="IO179" s="4">
        <v>889.68</v>
      </c>
      <c r="IP179" s="4">
        <v>1602.88</v>
      </c>
      <c r="IQ179" s="4">
        <v>666.4</v>
      </c>
      <c r="IR179" s="4">
        <v>0</v>
      </c>
      <c r="IS179" s="4">
        <v>0</v>
      </c>
      <c r="IT179" s="4">
        <v>0</v>
      </c>
      <c r="IU179" s="4">
        <v>0</v>
      </c>
      <c r="IV179" s="4">
        <v>0</v>
      </c>
      <c r="IW179" s="4">
        <v>9809.18</v>
      </c>
      <c r="IX179" s="4"/>
      <c r="IY179" s="4" t="s">
        <v>2</v>
      </c>
      <c r="IZ179" s="4" t="s">
        <v>175</v>
      </c>
      <c r="JA179" s="4">
        <v>2052.36</v>
      </c>
      <c r="JB179" s="4">
        <v>1135.96</v>
      </c>
      <c r="JC179" s="4">
        <v>1658.91</v>
      </c>
      <c r="JD179" s="4">
        <v>4582.24</v>
      </c>
      <c r="JE179" s="4">
        <v>2417</v>
      </c>
      <c r="JF179" s="4">
        <v>4423.45</v>
      </c>
      <c r="JG179" s="4">
        <v>1351.13</v>
      </c>
      <c r="JH179" s="4">
        <v>27.77</v>
      </c>
      <c r="JI179" s="4">
        <v>0</v>
      </c>
      <c r="JJ179" s="4">
        <v>0</v>
      </c>
      <c r="JK179" s="4">
        <v>0</v>
      </c>
      <c r="JL179" s="4">
        <v>0</v>
      </c>
      <c r="JM179" s="4">
        <v>17648.82</v>
      </c>
      <c r="JN179" s="4"/>
      <c r="JO179" s="4" t="s">
        <v>2</v>
      </c>
      <c r="JP179" s="4" t="s">
        <v>175</v>
      </c>
      <c r="JQ179" s="4">
        <v>70.16</v>
      </c>
      <c r="JR179" s="4">
        <v>140.08000000000001</v>
      </c>
      <c r="JS179" s="4">
        <v>1493</v>
      </c>
      <c r="JT179" s="4">
        <v>590.87</v>
      </c>
      <c r="JU179" s="4">
        <v>280.56</v>
      </c>
      <c r="JV179" s="4">
        <v>152.69999999999999</v>
      </c>
      <c r="JW179" s="4">
        <v>1159.6400000000001</v>
      </c>
      <c r="JX179" s="4">
        <v>0</v>
      </c>
      <c r="JY179" s="4">
        <v>0</v>
      </c>
      <c r="JZ179" s="4">
        <v>0</v>
      </c>
      <c r="KA179" s="4">
        <v>0</v>
      </c>
      <c r="KB179" s="4">
        <v>0</v>
      </c>
      <c r="KC179" s="4">
        <v>3887.01</v>
      </c>
      <c r="KD179" s="4"/>
      <c r="KE179" s="4" t="s">
        <v>2</v>
      </c>
      <c r="KF179" s="4" t="s">
        <v>175</v>
      </c>
      <c r="KG179" s="4">
        <v>200.48</v>
      </c>
      <c r="KH179" s="4">
        <v>161.19999999999999</v>
      </c>
      <c r="KI179" s="4">
        <v>163.19999999999999</v>
      </c>
      <c r="KJ179" s="4">
        <v>200.48</v>
      </c>
      <c r="KK179" s="4">
        <v>282.10000000000002</v>
      </c>
      <c r="KL179" s="4">
        <v>382.72</v>
      </c>
      <c r="KM179" s="4">
        <v>0</v>
      </c>
      <c r="KN179" s="4">
        <v>0</v>
      </c>
      <c r="KO179" s="4">
        <v>0</v>
      </c>
      <c r="KP179" s="4">
        <v>0</v>
      </c>
      <c r="KQ179" s="4">
        <v>0</v>
      </c>
      <c r="KR179" s="4">
        <v>0</v>
      </c>
      <c r="KS179" s="4">
        <v>1390.18</v>
      </c>
      <c r="KT179" s="4"/>
      <c r="KU179" s="4" t="s">
        <v>2</v>
      </c>
      <c r="KV179" s="4" t="s">
        <v>175</v>
      </c>
      <c r="KW179" s="4">
        <v>368</v>
      </c>
      <c r="KX179" s="4">
        <v>200</v>
      </c>
      <c r="KY179" s="4">
        <v>432</v>
      </c>
      <c r="KZ179" s="4">
        <v>200</v>
      </c>
      <c r="LA179" s="4">
        <v>349</v>
      </c>
      <c r="LB179" s="4">
        <v>450</v>
      </c>
      <c r="LC179" s="4">
        <v>161.51</v>
      </c>
      <c r="LD179" s="4">
        <v>0</v>
      </c>
      <c r="LE179" s="4">
        <v>0</v>
      </c>
      <c r="LF179" s="4">
        <v>0</v>
      </c>
      <c r="LG179" s="4">
        <v>0</v>
      </c>
      <c r="LH179" s="4">
        <v>0</v>
      </c>
      <c r="LI179" s="4">
        <v>2160.5100000000002</v>
      </c>
      <c r="LJ179" s="4"/>
      <c r="LK179" s="4" t="s">
        <v>2</v>
      </c>
      <c r="LL179" s="4" t="s">
        <v>175</v>
      </c>
      <c r="LM179" s="4">
        <v>2171.17</v>
      </c>
      <c r="LN179" s="4">
        <v>897.36</v>
      </c>
      <c r="LO179" s="4">
        <v>490.96</v>
      </c>
      <c r="LP179" s="4">
        <v>1042.96</v>
      </c>
      <c r="LQ179" s="4">
        <v>882.96</v>
      </c>
      <c r="LR179" s="4">
        <v>1508.68</v>
      </c>
      <c r="LS179" s="4">
        <v>664.3</v>
      </c>
      <c r="LT179" s="4">
        <v>0</v>
      </c>
      <c r="LU179" s="4">
        <v>0</v>
      </c>
      <c r="LV179" s="4">
        <v>0</v>
      </c>
      <c r="LW179" s="4">
        <v>0</v>
      </c>
      <c r="LX179" s="4">
        <v>0</v>
      </c>
      <c r="LY179" s="4">
        <v>7658.39</v>
      </c>
      <c r="LZ179" s="4"/>
      <c r="MA179" s="4" t="s">
        <v>2</v>
      </c>
      <c r="MB179" s="4" t="s">
        <v>175</v>
      </c>
      <c r="MC179" s="4">
        <v>676.61</v>
      </c>
      <c r="MD179" s="4">
        <v>942.72</v>
      </c>
      <c r="ME179" s="4">
        <v>908.72</v>
      </c>
      <c r="MF179" s="4">
        <v>1637.78</v>
      </c>
      <c r="MG179" s="4">
        <v>1513.36</v>
      </c>
      <c r="MH179" s="4">
        <v>816.18</v>
      </c>
      <c r="MI179" s="4">
        <v>85.1</v>
      </c>
      <c r="MJ179" s="4">
        <v>0</v>
      </c>
      <c r="MK179" s="4">
        <v>0</v>
      </c>
      <c r="ML179" s="4">
        <v>0</v>
      </c>
      <c r="MM179" s="4">
        <v>0</v>
      </c>
      <c r="MN179" s="4">
        <v>0</v>
      </c>
      <c r="MO179" s="4">
        <v>6580.47</v>
      </c>
      <c r="MP179" s="4"/>
      <c r="MQ179" s="4" t="s">
        <v>2</v>
      </c>
      <c r="MR179" s="4" t="s">
        <v>175</v>
      </c>
      <c r="MS179" s="4">
        <v>0</v>
      </c>
      <c r="MT179" s="4">
        <v>0</v>
      </c>
      <c r="MU179" s="4">
        <v>305.54000000000002</v>
      </c>
      <c r="MV179" s="4">
        <v>305.86</v>
      </c>
      <c r="MW179" s="4">
        <v>390.9</v>
      </c>
      <c r="MX179" s="4">
        <v>201.53</v>
      </c>
      <c r="MY179" s="4">
        <v>103.78</v>
      </c>
      <c r="MZ179" s="4">
        <v>0</v>
      </c>
      <c r="NA179" s="4">
        <v>0</v>
      </c>
      <c r="NB179" s="4">
        <v>0</v>
      </c>
      <c r="NC179" s="4">
        <v>0</v>
      </c>
      <c r="ND179" s="4">
        <v>0</v>
      </c>
      <c r="NE179" s="4">
        <v>1307.6099999999999</v>
      </c>
      <c r="NF179" s="4"/>
      <c r="NG179" s="4" t="s">
        <v>2</v>
      </c>
      <c r="NH179" s="4" t="s">
        <v>175</v>
      </c>
      <c r="NI179" s="4">
        <v>0</v>
      </c>
      <c r="NJ179" s="4">
        <v>0</v>
      </c>
      <c r="NK179" s="4">
        <v>0</v>
      </c>
      <c r="NL179" s="4">
        <v>0</v>
      </c>
      <c r="NM179" s="4">
        <v>0</v>
      </c>
      <c r="NN179" s="4">
        <v>400</v>
      </c>
      <c r="NO179" s="4">
        <v>2</v>
      </c>
      <c r="NP179" s="4">
        <v>0</v>
      </c>
      <c r="NQ179" s="4">
        <v>0</v>
      </c>
      <c r="NR179" s="4">
        <v>0</v>
      </c>
      <c r="NS179" s="4">
        <v>0</v>
      </c>
      <c r="NT179" s="4">
        <v>0</v>
      </c>
      <c r="NU179" s="4">
        <v>402</v>
      </c>
    </row>
    <row r="180" spans="2:385" x14ac:dyDescent="0.2">
      <c r="B180">
        <f t="shared" si="50"/>
        <v>170</v>
      </c>
      <c r="C180" s="4" t="s">
        <v>2</v>
      </c>
      <c r="D180" s="4" t="s">
        <v>176</v>
      </c>
      <c r="E180" s="4" t="s">
        <v>2</v>
      </c>
      <c r="F180" s="4" t="s">
        <v>2</v>
      </c>
      <c r="G180" s="4" t="s">
        <v>2</v>
      </c>
      <c r="H180" s="4" t="s">
        <v>2</v>
      </c>
      <c r="I180" s="4" t="s">
        <v>2</v>
      </c>
      <c r="J180" s="4" t="s">
        <v>2</v>
      </c>
      <c r="K180" s="4" t="s">
        <v>2</v>
      </c>
      <c r="L180" s="4" t="s">
        <v>2</v>
      </c>
      <c r="M180" s="4" t="s">
        <v>2</v>
      </c>
      <c r="N180" s="4" t="s">
        <v>2</v>
      </c>
      <c r="O180" s="4" t="s">
        <v>2</v>
      </c>
      <c r="P180" s="4" t="s">
        <v>2</v>
      </c>
      <c r="Q180" s="4" t="s">
        <v>2</v>
      </c>
      <c r="R180" s="4"/>
      <c r="S180" s="4" t="s">
        <v>2</v>
      </c>
      <c r="T180" s="4" t="s">
        <v>176</v>
      </c>
      <c r="U180" s="4" t="s">
        <v>2</v>
      </c>
      <c r="V180" s="4" t="s">
        <v>2</v>
      </c>
      <c r="W180" s="4" t="s">
        <v>2</v>
      </c>
      <c r="X180" s="4" t="s">
        <v>2</v>
      </c>
      <c r="Y180" s="4" t="s">
        <v>2</v>
      </c>
      <c r="Z180" s="4" t="s">
        <v>2</v>
      </c>
      <c r="AA180" s="4" t="s">
        <v>2</v>
      </c>
      <c r="AB180" s="4" t="s">
        <v>2</v>
      </c>
      <c r="AC180" s="4" t="s">
        <v>2</v>
      </c>
      <c r="AD180" s="4" t="s">
        <v>2</v>
      </c>
      <c r="AE180" s="4" t="s">
        <v>2</v>
      </c>
      <c r="AF180" s="4" t="s">
        <v>2</v>
      </c>
      <c r="AG180" s="4" t="s">
        <v>2</v>
      </c>
      <c r="AH180" s="4"/>
      <c r="AI180" s="4" t="s">
        <v>2</v>
      </c>
      <c r="AJ180" s="4" t="s">
        <v>176</v>
      </c>
      <c r="AK180" s="4" t="s">
        <v>2</v>
      </c>
      <c r="AL180" s="4" t="s">
        <v>2</v>
      </c>
      <c r="AM180" s="4" t="s">
        <v>2</v>
      </c>
      <c r="AN180" s="4" t="s">
        <v>2</v>
      </c>
      <c r="AO180" s="4" t="s">
        <v>2</v>
      </c>
      <c r="AP180" s="4" t="s">
        <v>2</v>
      </c>
      <c r="AQ180" s="4" t="s">
        <v>2</v>
      </c>
      <c r="AR180" s="4" t="s">
        <v>2</v>
      </c>
      <c r="AS180" s="4" t="s">
        <v>2</v>
      </c>
      <c r="AT180" s="4" t="s">
        <v>2</v>
      </c>
      <c r="AU180" s="4" t="s">
        <v>2</v>
      </c>
      <c r="AV180" s="4" t="s">
        <v>2</v>
      </c>
      <c r="AW180" s="4" t="s">
        <v>2</v>
      </c>
      <c r="AX180" s="4"/>
      <c r="AY180" s="4" t="s">
        <v>2</v>
      </c>
      <c r="AZ180" s="4" t="s">
        <v>176</v>
      </c>
      <c r="BA180" s="4" t="s">
        <v>2</v>
      </c>
      <c r="BB180" s="4" t="s">
        <v>2</v>
      </c>
      <c r="BC180" s="4" t="s">
        <v>2</v>
      </c>
      <c r="BD180" s="4" t="s">
        <v>2</v>
      </c>
      <c r="BE180" s="4" t="s">
        <v>2</v>
      </c>
      <c r="BF180" s="4" t="s">
        <v>2</v>
      </c>
      <c r="BG180" s="4" t="s">
        <v>2</v>
      </c>
      <c r="BH180" s="4" t="s">
        <v>2</v>
      </c>
      <c r="BI180" s="4" t="s">
        <v>2</v>
      </c>
      <c r="BJ180" s="4" t="s">
        <v>2</v>
      </c>
      <c r="BK180" s="4" t="s">
        <v>2</v>
      </c>
      <c r="BL180" s="4" t="s">
        <v>2</v>
      </c>
      <c r="BM180" s="4" t="s">
        <v>2</v>
      </c>
      <c r="BN180" s="4"/>
      <c r="BO180" s="4" t="s">
        <v>2</v>
      </c>
      <c r="BP180" s="4" t="s">
        <v>176</v>
      </c>
      <c r="BQ180" s="4" t="s">
        <v>2</v>
      </c>
      <c r="BR180" s="4" t="s">
        <v>2</v>
      </c>
      <c r="BS180" s="4" t="s">
        <v>2</v>
      </c>
      <c r="BT180" s="4" t="s">
        <v>2</v>
      </c>
      <c r="BU180" s="4" t="s">
        <v>2</v>
      </c>
      <c r="BV180" s="4" t="s">
        <v>2</v>
      </c>
      <c r="BW180" s="4" t="s">
        <v>2</v>
      </c>
      <c r="BX180" s="4" t="s">
        <v>2</v>
      </c>
      <c r="BY180" s="4" t="s">
        <v>2</v>
      </c>
      <c r="BZ180" s="4" t="s">
        <v>2</v>
      </c>
      <c r="CA180" s="4" t="s">
        <v>2</v>
      </c>
      <c r="CB180" s="4" t="s">
        <v>2</v>
      </c>
      <c r="CC180" s="4" t="s">
        <v>2</v>
      </c>
      <c r="CD180" s="4"/>
      <c r="CE180" s="4" t="s">
        <v>2</v>
      </c>
      <c r="CF180" s="4" t="s">
        <v>176</v>
      </c>
      <c r="CG180" s="4" t="s">
        <v>2</v>
      </c>
      <c r="CH180" s="4" t="s">
        <v>2</v>
      </c>
      <c r="CI180" s="4" t="s">
        <v>2</v>
      </c>
      <c r="CJ180" s="4" t="s">
        <v>2</v>
      </c>
      <c r="CK180" s="4" t="s">
        <v>2</v>
      </c>
      <c r="CL180" s="4" t="s">
        <v>2</v>
      </c>
      <c r="CM180" s="4" t="s">
        <v>2</v>
      </c>
      <c r="CN180" s="4" t="s">
        <v>2</v>
      </c>
      <c r="CO180" s="4" t="s">
        <v>2</v>
      </c>
      <c r="CP180" s="4" t="s">
        <v>2</v>
      </c>
      <c r="CQ180" s="4" t="s">
        <v>2</v>
      </c>
      <c r="CR180" s="4" t="s">
        <v>2</v>
      </c>
      <c r="CS180" s="4" t="s">
        <v>2</v>
      </c>
      <c r="CT180" s="4"/>
      <c r="CU180" s="4" t="s">
        <v>2</v>
      </c>
      <c r="CV180" s="4" t="s">
        <v>176</v>
      </c>
      <c r="CW180" s="4" t="s">
        <v>2</v>
      </c>
      <c r="CX180" s="4" t="s">
        <v>2</v>
      </c>
      <c r="CY180" s="4" t="s">
        <v>2</v>
      </c>
      <c r="CZ180" s="4" t="s">
        <v>2</v>
      </c>
      <c r="DA180" s="4" t="s">
        <v>2</v>
      </c>
      <c r="DB180" s="4" t="s">
        <v>2</v>
      </c>
      <c r="DC180" s="4" t="s">
        <v>2</v>
      </c>
      <c r="DD180" s="4" t="s">
        <v>2</v>
      </c>
      <c r="DE180" s="4" t="s">
        <v>2</v>
      </c>
      <c r="DF180" s="4" t="s">
        <v>2</v>
      </c>
      <c r="DG180" s="4" t="s">
        <v>2</v>
      </c>
      <c r="DH180" s="4" t="s">
        <v>2</v>
      </c>
      <c r="DI180" s="4" t="s">
        <v>2</v>
      </c>
      <c r="DJ180" s="4"/>
      <c r="DK180" s="4" t="s">
        <v>2</v>
      </c>
      <c r="DL180" s="4" t="s">
        <v>176</v>
      </c>
      <c r="DM180" s="4" t="s">
        <v>2</v>
      </c>
      <c r="DN180" s="4" t="s">
        <v>2</v>
      </c>
      <c r="DO180" s="4" t="s">
        <v>2</v>
      </c>
      <c r="DP180" s="4" t="s">
        <v>2</v>
      </c>
      <c r="DQ180" s="4" t="s">
        <v>2</v>
      </c>
      <c r="DR180" s="4" t="s">
        <v>2</v>
      </c>
      <c r="DS180" s="4" t="s">
        <v>2</v>
      </c>
      <c r="DT180" s="4" t="s">
        <v>2</v>
      </c>
      <c r="DU180" s="4" t="s">
        <v>2</v>
      </c>
      <c r="DV180" s="4" t="s">
        <v>2</v>
      </c>
      <c r="DW180" s="4" t="s">
        <v>2</v>
      </c>
      <c r="DX180" s="4" t="s">
        <v>2</v>
      </c>
      <c r="DY180" s="4" t="s">
        <v>2</v>
      </c>
      <c r="DZ180" s="4"/>
      <c r="EA180" s="4" t="s">
        <v>2</v>
      </c>
      <c r="EB180" s="4" t="s">
        <v>176</v>
      </c>
      <c r="EC180" s="4" t="s">
        <v>2</v>
      </c>
      <c r="ED180" s="4" t="s">
        <v>2</v>
      </c>
      <c r="EE180" s="4" t="s">
        <v>2</v>
      </c>
      <c r="EF180" s="4" t="s">
        <v>2</v>
      </c>
      <c r="EG180" s="4" t="s">
        <v>2</v>
      </c>
      <c r="EH180" s="4" t="s">
        <v>2</v>
      </c>
      <c r="EI180" s="4" t="s">
        <v>2</v>
      </c>
      <c r="EJ180" s="4" t="s">
        <v>2</v>
      </c>
      <c r="EK180" s="4" t="s">
        <v>2</v>
      </c>
      <c r="EL180" s="4" t="s">
        <v>2</v>
      </c>
      <c r="EM180" s="4" t="s">
        <v>2</v>
      </c>
      <c r="EN180" s="4" t="s">
        <v>2</v>
      </c>
      <c r="EO180" s="4" t="s">
        <v>2</v>
      </c>
      <c r="EP180" s="4"/>
      <c r="EQ180" s="4" t="s">
        <v>2</v>
      </c>
      <c r="ER180" s="4" t="s">
        <v>176</v>
      </c>
      <c r="ES180" s="4" t="s">
        <v>2</v>
      </c>
      <c r="ET180" s="4" t="s">
        <v>2</v>
      </c>
      <c r="EU180" s="4" t="s">
        <v>2</v>
      </c>
      <c r="EV180" s="4" t="s">
        <v>2</v>
      </c>
      <c r="EW180" s="4" t="s">
        <v>2</v>
      </c>
      <c r="EX180" s="4" t="s">
        <v>2</v>
      </c>
      <c r="EY180" s="4" t="s">
        <v>2</v>
      </c>
      <c r="EZ180" s="4" t="s">
        <v>2</v>
      </c>
      <c r="FA180" s="4" t="s">
        <v>2</v>
      </c>
      <c r="FB180" s="4" t="s">
        <v>2</v>
      </c>
      <c r="FC180" s="4" t="s">
        <v>2</v>
      </c>
      <c r="FD180" s="4" t="s">
        <v>2</v>
      </c>
      <c r="FE180" s="4" t="s">
        <v>2</v>
      </c>
      <c r="FF180" s="4"/>
      <c r="FG180" s="4" t="s">
        <v>2</v>
      </c>
      <c r="FH180" s="4" t="s">
        <v>176</v>
      </c>
      <c r="FI180" s="4" t="s">
        <v>2</v>
      </c>
      <c r="FJ180" s="4" t="s">
        <v>2</v>
      </c>
      <c r="FK180" s="4" t="s">
        <v>2</v>
      </c>
      <c r="FL180" s="4" t="s">
        <v>2</v>
      </c>
      <c r="FM180" s="4" t="s">
        <v>2</v>
      </c>
      <c r="FN180" s="4" t="s">
        <v>2</v>
      </c>
      <c r="FO180" s="4" t="s">
        <v>2</v>
      </c>
      <c r="FP180" s="4" t="s">
        <v>2</v>
      </c>
      <c r="FQ180" s="4" t="s">
        <v>2</v>
      </c>
      <c r="FR180" s="4" t="s">
        <v>2</v>
      </c>
      <c r="FS180" s="4" t="s">
        <v>2</v>
      </c>
      <c r="FT180" s="4" t="s">
        <v>2</v>
      </c>
      <c r="FU180" s="4" t="s">
        <v>2</v>
      </c>
      <c r="FV180" s="4"/>
      <c r="FW180" s="4" t="s">
        <v>2</v>
      </c>
      <c r="FX180" s="4" t="s">
        <v>176</v>
      </c>
      <c r="FY180" s="4" t="s">
        <v>2</v>
      </c>
      <c r="FZ180" s="4" t="s">
        <v>2</v>
      </c>
      <c r="GA180" s="4" t="s">
        <v>2</v>
      </c>
      <c r="GB180" s="4" t="s">
        <v>2</v>
      </c>
      <c r="GC180" s="4" t="s">
        <v>2</v>
      </c>
      <c r="GD180" s="4" t="s">
        <v>2</v>
      </c>
      <c r="GE180" s="4" t="s">
        <v>2</v>
      </c>
      <c r="GF180" s="4" t="s">
        <v>2</v>
      </c>
      <c r="GG180" s="4" t="s">
        <v>2</v>
      </c>
      <c r="GH180" s="4" t="s">
        <v>2</v>
      </c>
      <c r="GI180" s="4" t="s">
        <v>2</v>
      </c>
      <c r="GJ180" s="4" t="s">
        <v>2</v>
      </c>
      <c r="GK180" s="4" t="s">
        <v>2</v>
      </c>
      <c r="GL180" s="4"/>
      <c r="GM180" s="4" t="s">
        <v>2</v>
      </c>
      <c r="GN180" s="4" t="s">
        <v>176</v>
      </c>
      <c r="GO180" s="4" t="s">
        <v>2</v>
      </c>
      <c r="GP180" s="4" t="s">
        <v>2</v>
      </c>
      <c r="GQ180" s="4" t="s">
        <v>2</v>
      </c>
      <c r="GR180" s="4" t="s">
        <v>2</v>
      </c>
      <c r="GS180" s="4" t="s">
        <v>2</v>
      </c>
      <c r="GT180" s="4" t="s">
        <v>2</v>
      </c>
      <c r="GU180" s="4" t="s">
        <v>2</v>
      </c>
      <c r="GV180" s="4" t="s">
        <v>2</v>
      </c>
      <c r="GW180" s="4" t="s">
        <v>2</v>
      </c>
      <c r="GX180" s="4" t="s">
        <v>2</v>
      </c>
      <c r="GY180" s="4" t="s">
        <v>2</v>
      </c>
      <c r="GZ180" s="4" t="s">
        <v>2</v>
      </c>
      <c r="HA180" s="4" t="s">
        <v>2</v>
      </c>
      <c r="HB180" s="4"/>
      <c r="HC180" s="4" t="s">
        <v>2</v>
      </c>
      <c r="HD180" s="4" t="s">
        <v>176</v>
      </c>
      <c r="HE180" s="4" t="s">
        <v>2</v>
      </c>
      <c r="HF180" s="4" t="s">
        <v>2</v>
      </c>
      <c r="HG180" s="4" t="s">
        <v>2</v>
      </c>
      <c r="HH180" s="4" t="s">
        <v>2</v>
      </c>
      <c r="HI180" s="4" t="s">
        <v>2</v>
      </c>
      <c r="HJ180" s="4" t="s">
        <v>2</v>
      </c>
      <c r="HK180" s="4" t="s">
        <v>2</v>
      </c>
      <c r="HL180" s="4" t="s">
        <v>2</v>
      </c>
      <c r="HM180" s="4" t="s">
        <v>2</v>
      </c>
      <c r="HN180" s="4" t="s">
        <v>2</v>
      </c>
      <c r="HO180" s="4" t="s">
        <v>2</v>
      </c>
      <c r="HP180" s="4" t="s">
        <v>2</v>
      </c>
      <c r="HQ180" s="4" t="s">
        <v>2</v>
      </c>
      <c r="HR180" s="4"/>
      <c r="HS180" s="4" t="s">
        <v>2</v>
      </c>
      <c r="HT180" s="4" t="s">
        <v>176</v>
      </c>
      <c r="HU180" s="4" t="s">
        <v>2</v>
      </c>
      <c r="HV180" s="4" t="s">
        <v>2</v>
      </c>
      <c r="HW180" s="4" t="s">
        <v>2</v>
      </c>
      <c r="HX180" s="4" t="s">
        <v>2</v>
      </c>
      <c r="HY180" s="4" t="s">
        <v>2</v>
      </c>
      <c r="HZ180" s="4" t="s">
        <v>2</v>
      </c>
      <c r="IA180" s="4" t="s">
        <v>2</v>
      </c>
      <c r="IB180" s="4" t="s">
        <v>2</v>
      </c>
      <c r="IC180" s="4" t="s">
        <v>2</v>
      </c>
      <c r="ID180" s="4" t="s">
        <v>2</v>
      </c>
      <c r="IE180" s="4" t="s">
        <v>2</v>
      </c>
      <c r="IF180" s="4" t="s">
        <v>2</v>
      </c>
      <c r="IG180" s="4" t="s">
        <v>2</v>
      </c>
      <c r="IH180" s="4"/>
      <c r="II180" s="4" t="s">
        <v>2</v>
      </c>
      <c r="IJ180" s="4" t="s">
        <v>176</v>
      </c>
      <c r="IK180" s="4" t="s">
        <v>2</v>
      </c>
      <c r="IL180" s="4" t="s">
        <v>2</v>
      </c>
      <c r="IM180" s="4" t="s">
        <v>2</v>
      </c>
      <c r="IN180" s="4" t="s">
        <v>2</v>
      </c>
      <c r="IO180" s="4" t="s">
        <v>2</v>
      </c>
      <c r="IP180" s="4" t="s">
        <v>2</v>
      </c>
      <c r="IQ180" s="4" t="s">
        <v>2</v>
      </c>
      <c r="IR180" s="4" t="s">
        <v>2</v>
      </c>
      <c r="IS180" s="4" t="s">
        <v>2</v>
      </c>
      <c r="IT180" s="4" t="s">
        <v>2</v>
      </c>
      <c r="IU180" s="4" t="s">
        <v>2</v>
      </c>
      <c r="IV180" s="4" t="s">
        <v>2</v>
      </c>
      <c r="IW180" s="4" t="s">
        <v>2</v>
      </c>
      <c r="IX180" s="4"/>
      <c r="IY180" s="4" t="s">
        <v>2</v>
      </c>
      <c r="IZ180" s="4" t="s">
        <v>176</v>
      </c>
      <c r="JA180" s="4" t="s">
        <v>2</v>
      </c>
      <c r="JB180" s="4" t="s">
        <v>2</v>
      </c>
      <c r="JC180" s="4" t="s">
        <v>2</v>
      </c>
      <c r="JD180" s="4" t="s">
        <v>2</v>
      </c>
      <c r="JE180" s="4" t="s">
        <v>2</v>
      </c>
      <c r="JF180" s="4" t="s">
        <v>2</v>
      </c>
      <c r="JG180" s="4" t="s">
        <v>2</v>
      </c>
      <c r="JH180" s="4" t="s">
        <v>2</v>
      </c>
      <c r="JI180" s="4" t="s">
        <v>2</v>
      </c>
      <c r="JJ180" s="4" t="s">
        <v>2</v>
      </c>
      <c r="JK180" s="4" t="s">
        <v>2</v>
      </c>
      <c r="JL180" s="4" t="s">
        <v>2</v>
      </c>
      <c r="JM180" s="4" t="s">
        <v>2</v>
      </c>
      <c r="JN180" s="4"/>
      <c r="JO180" s="4" t="s">
        <v>2</v>
      </c>
      <c r="JP180" s="4" t="s">
        <v>176</v>
      </c>
      <c r="JQ180" s="4" t="s">
        <v>2</v>
      </c>
      <c r="JR180" s="4" t="s">
        <v>2</v>
      </c>
      <c r="JS180" s="4" t="s">
        <v>2</v>
      </c>
      <c r="JT180" s="4" t="s">
        <v>2</v>
      </c>
      <c r="JU180" s="4" t="s">
        <v>2</v>
      </c>
      <c r="JV180" s="4" t="s">
        <v>2</v>
      </c>
      <c r="JW180" s="4" t="s">
        <v>2</v>
      </c>
      <c r="JX180" s="4" t="s">
        <v>2</v>
      </c>
      <c r="JY180" s="4" t="s">
        <v>2</v>
      </c>
      <c r="JZ180" s="4" t="s">
        <v>2</v>
      </c>
      <c r="KA180" s="4" t="s">
        <v>2</v>
      </c>
      <c r="KB180" s="4" t="s">
        <v>2</v>
      </c>
      <c r="KC180" s="4" t="s">
        <v>2</v>
      </c>
      <c r="KD180" s="4"/>
      <c r="KE180" s="4" t="s">
        <v>2</v>
      </c>
      <c r="KF180" s="4" t="s">
        <v>176</v>
      </c>
      <c r="KG180" s="4" t="s">
        <v>2</v>
      </c>
      <c r="KH180" s="4" t="s">
        <v>2</v>
      </c>
      <c r="KI180" s="4" t="s">
        <v>2</v>
      </c>
      <c r="KJ180" s="4" t="s">
        <v>2</v>
      </c>
      <c r="KK180" s="4" t="s">
        <v>2</v>
      </c>
      <c r="KL180" s="4" t="s">
        <v>2</v>
      </c>
      <c r="KM180" s="4" t="s">
        <v>2</v>
      </c>
      <c r="KN180" s="4" t="s">
        <v>2</v>
      </c>
      <c r="KO180" s="4" t="s">
        <v>2</v>
      </c>
      <c r="KP180" s="4" t="s">
        <v>2</v>
      </c>
      <c r="KQ180" s="4" t="s">
        <v>2</v>
      </c>
      <c r="KR180" s="4" t="s">
        <v>2</v>
      </c>
      <c r="KS180" s="4" t="s">
        <v>2</v>
      </c>
      <c r="KT180" s="4"/>
      <c r="KU180" s="4" t="s">
        <v>2</v>
      </c>
      <c r="KV180" s="4" t="s">
        <v>176</v>
      </c>
      <c r="KW180" s="4" t="s">
        <v>2</v>
      </c>
      <c r="KX180" s="4" t="s">
        <v>2</v>
      </c>
      <c r="KY180" s="4" t="s">
        <v>2</v>
      </c>
      <c r="KZ180" s="4" t="s">
        <v>2</v>
      </c>
      <c r="LA180" s="4" t="s">
        <v>2</v>
      </c>
      <c r="LB180" s="4" t="s">
        <v>2</v>
      </c>
      <c r="LC180" s="4" t="s">
        <v>2</v>
      </c>
      <c r="LD180" s="4" t="s">
        <v>2</v>
      </c>
      <c r="LE180" s="4" t="s">
        <v>2</v>
      </c>
      <c r="LF180" s="4" t="s">
        <v>2</v>
      </c>
      <c r="LG180" s="4" t="s">
        <v>2</v>
      </c>
      <c r="LH180" s="4" t="s">
        <v>2</v>
      </c>
      <c r="LI180" s="4" t="s">
        <v>2</v>
      </c>
      <c r="LJ180" s="4"/>
      <c r="LK180" s="4" t="s">
        <v>2</v>
      </c>
      <c r="LL180" s="4" t="s">
        <v>176</v>
      </c>
      <c r="LM180" s="4" t="s">
        <v>2</v>
      </c>
      <c r="LN180" s="4" t="s">
        <v>2</v>
      </c>
      <c r="LO180" s="4" t="s">
        <v>2</v>
      </c>
      <c r="LP180" s="4" t="s">
        <v>2</v>
      </c>
      <c r="LQ180" s="4" t="s">
        <v>2</v>
      </c>
      <c r="LR180" s="4" t="s">
        <v>2</v>
      </c>
      <c r="LS180" s="4" t="s">
        <v>2</v>
      </c>
      <c r="LT180" s="4" t="s">
        <v>2</v>
      </c>
      <c r="LU180" s="4" t="s">
        <v>2</v>
      </c>
      <c r="LV180" s="4" t="s">
        <v>2</v>
      </c>
      <c r="LW180" s="4" t="s">
        <v>2</v>
      </c>
      <c r="LX180" s="4" t="s">
        <v>2</v>
      </c>
      <c r="LY180" s="4" t="s">
        <v>2</v>
      </c>
      <c r="LZ180" s="4"/>
      <c r="MA180" s="4" t="s">
        <v>2</v>
      </c>
      <c r="MB180" s="4" t="s">
        <v>176</v>
      </c>
      <c r="MC180" s="4" t="s">
        <v>2</v>
      </c>
      <c r="MD180" s="4" t="s">
        <v>2</v>
      </c>
      <c r="ME180" s="4" t="s">
        <v>2</v>
      </c>
      <c r="MF180" s="4" t="s">
        <v>2</v>
      </c>
      <c r="MG180" s="4" t="s">
        <v>2</v>
      </c>
      <c r="MH180" s="4" t="s">
        <v>2</v>
      </c>
      <c r="MI180" s="4" t="s">
        <v>2</v>
      </c>
      <c r="MJ180" s="4" t="s">
        <v>2</v>
      </c>
      <c r="MK180" s="4" t="s">
        <v>2</v>
      </c>
      <c r="ML180" s="4" t="s">
        <v>2</v>
      </c>
      <c r="MM180" s="4" t="s">
        <v>2</v>
      </c>
      <c r="MN180" s="4" t="s">
        <v>2</v>
      </c>
      <c r="MO180" s="4" t="s">
        <v>2</v>
      </c>
      <c r="MP180" s="4"/>
      <c r="MQ180" s="4" t="s">
        <v>2</v>
      </c>
      <c r="MR180" s="4" t="s">
        <v>176</v>
      </c>
      <c r="MS180" s="4" t="s">
        <v>2</v>
      </c>
      <c r="MT180" s="4" t="s">
        <v>2</v>
      </c>
      <c r="MU180" s="4" t="s">
        <v>2</v>
      </c>
      <c r="MV180" s="4" t="s">
        <v>2</v>
      </c>
      <c r="MW180" s="4" t="s">
        <v>2</v>
      </c>
      <c r="MX180" s="4" t="s">
        <v>2</v>
      </c>
      <c r="MY180" s="4" t="s">
        <v>2</v>
      </c>
      <c r="MZ180" s="4" t="s">
        <v>2</v>
      </c>
      <c r="NA180" s="4" t="s">
        <v>2</v>
      </c>
      <c r="NB180" s="4" t="s">
        <v>2</v>
      </c>
      <c r="NC180" s="4" t="s">
        <v>2</v>
      </c>
      <c r="ND180" s="4" t="s">
        <v>2</v>
      </c>
      <c r="NE180" s="4" t="s">
        <v>2</v>
      </c>
      <c r="NF180" s="4"/>
      <c r="NG180" s="4" t="s">
        <v>2</v>
      </c>
      <c r="NH180" s="4" t="s">
        <v>176</v>
      </c>
      <c r="NI180" s="4" t="s">
        <v>2</v>
      </c>
      <c r="NJ180" s="4" t="s">
        <v>2</v>
      </c>
      <c r="NK180" s="4" t="s">
        <v>2</v>
      </c>
      <c r="NL180" s="4" t="s">
        <v>2</v>
      </c>
      <c r="NM180" s="4" t="s">
        <v>2</v>
      </c>
      <c r="NN180" s="4" t="s">
        <v>2</v>
      </c>
      <c r="NO180" s="4" t="s">
        <v>2</v>
      </c>
      <c r="NP180" s="4" t="s">
        <v>2</v>
      </c>
      <c r="NQ180" s="4" t="s">
        <v>2</v>
      </c>
      <c r="NR180" s="4" t="s">
        <v>2</v>
      </c>
      <c r="NS180" s="4" t="s">
        <v>2</v>
      </c>
      <c r="NT180" s="4" t="s">
        <v>2</v>
      </c>
      <c r="NU180" s="4" t="s">
        <v>2</v>
      </c>
    </row>
    <row r="181" spans="2:385" x14ac:dyDescent="0.2">
      <c r="B181">
        <f t="shared" si="50"/>
        <v>171</v>
      </c>
      <c r="C181" s="4">
        <v>6505</v>
      </c>
      <c r="D181" s="4" t="s">
        <v>61</v>
      </c>
      <c r="E181" s="4">
        <v>10396.06</v>
      </c>
      <c r="F181" s="4">
        <v>10398.1</v>
      </c>
      <c r="G181" s="4">
        <v>9376.94</v>
      </c>
      <c r="H181" s="4">
        <v>10368.049999999999</v>
      </c>
      <c r="I181" s="4">
        <v>10026.459999999999</v>
      </c>
      <c r="J181" s="4">
        <v>10351.17</v>
      </c>
      <c r="K181" s="4">
        <v>10010.02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70926.8</v>
      </c>
      <c r="R181" s="4"/>
      <c r="S181" s="4">
        <v>6505</v>
      </c>
      <c r="T181" s="4" t="s">
        <v>61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/>
      <c r="AI181" s="4">
        <v>6505</v>
      </c>
      <c r="AJ181" s="4" t="s">
        <v>61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/>
      <c r="AY181" s="4">
        <v>6505</v>
      </c>
      <c r="AZ181" s="4" t="s">
        <v>61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/>
      <c r="BO181" s="4">
        <v>6505</v>
      </c>
      <c r="BP181" s="4" t="s">
        <v>61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/>
      <c r="CE181" s="4">
        <v>6505</v>
      </c>
      <c r="CF181" s="4" t="s">
        <v>61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/>
      <c r="CU181" s="4">
        <v>6505</v>
      </c>
      <c r="CV181" s="4" t="s">
        <v>61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/>
      <c r="DK181" s="4">
        <v>6505</v>
      </c>
      <c r="DL181" s="4" t="s">
        <v>61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/>
      <c r="EA181" s="4">
        <v>6505</v>
      </c>
      <c r="EB181" s="4" t="s">
        <v>61</v>
      </c>
      <c r="EC181" s="4">
        <v>0</v>
      </c>
      <c r="ED181" s="4">
        <v>0</v>
      </c>
      <c r="EE181" s="4">
        <v>0</v>
      </c>
      <c r="EF181" s="4">
        <v>0</v>
      </c>
      <c r="EG181" s="4">
        <v>0</v>
      </c>
      <c r="EH181" s="4">
        <v>0</v>
      </c>
      <c r="EI181" s="4">
        <v>0</v>
      </c>
      <c r="EJ181" s="4">
        <v>0</v>
      </c>
      <c r="EK181" s="4">
        <v>0</v>
      </c>
      <c r="EL181" s="4">
        <v>0</v>
      </c>
      <c r="EM181" s="4">
        <v>0</v>
      </c>
      <c r="EN181" s="4">
        <v>0</v>
      </c>
      <c r="EO181" s="4">
        <v>0</v>
      </c>
      <c r="EP181" s="4"/>
      <c r="EQ181" s="4">
        <v>6505</v>
      </c>
      <c r="ER181" s="4" t="s">
        <v>61</v>
      </c>
      <c r="ES181" s="4">
        <v>2997.86</v>
      </c>
      <c r="ET181" s="4">
        <v>3193</v>
      </c>
      <c r="EU181" s="4">
        <v>3143.54</v>
      </c>
      <c r="EV181" s="4">
        <v>0</v>
      </c>
      <c r="EW181" s="4">
        <v>3909.94</v>
      </c>
      <c r="EX181" s="4">
        <v>9530.73</v>
      </c>
      <c r="EY181" s="4">
        <v>3708.77</v>
      </c>
      <c r="EZ181" s="4">
        <v>0</v>
      </c>
      <c r="FA181" s="4">
        <v>0</v>
      </c>
      <c r="FB181" s="4">
        <v>0</v>
      </c>
      <c r="FC181" s="4">
        <v>0</v>
      </c>
      <c r="FD181" s="4">
        <v>0</v>
      </c>
      <c r="FE181" s="4">
        <v>26483.84</v>
      </c>
      <c r="FF181" s="4"/>
      <c r="FG181" s="4">
        <v>6505</v>
      </c>
      <c r="FH181" s="4" t="s">
        <v>61</v>
      </c>
      <c r="FI181" s="4">
        <v>0</v>
      </c>
      <c r="FJ181" s="4">
        <v>0</v>
      </c>
      <c r="FK181" s="4">
        <v>0</v>
      </c>
      <c r="FL181" s="4">
        <v>0</v>
      </c>
      <c r="FM181" s="4">
        <v>0</v>
      </c>
      <c r="FN181" s="4">
        <v>0</v>
      </c>
      <c r="FO181" s="4">
        <v>0</v>
      </c>
      <c r="FP181" s="4">
        <v>0</v>
      </c>
      <c r="FQ181" s="4">
        <v>0</v>
      </c>
      <c r="FR181" s="4">
        <v>0</v>
      </c>
      <c r="FS181" s="4">
        <v>0</v>
      </c>
      <c r="FT181" s="4">
        <v>0</v>
      </c>
      <c r="FU181" s="4">
        <v>0</v>
      </c>
      <c r="FV181" s="4"/>
      <c r="FW181" s="4">
        <v>6505</v>
      </c>
      <c r="FX181" s="4" t="s">
        <v>61</v>
      </c>
      <c r="FY181" s="4">
        <v>0</v>
      </c>
      <c r="FZ181" s="4">
        <v>0</v>
      </c>
      <c r="GA181" s="4">
        <v>0</v>
      </c>
      <c r="GB181" s="4">
        <v>0</v>
      </c>
      <c r="GC181" s="4">
        <v>0</v>
      </c>
      <c r="GD181" s="4">
        <v>0</v>
      </c>
      <c r="GE181" s="4">
        <v>0</v>
      </c>
      <c r="GF181" s="4">
        <v>0</v>
      </c>
      <c r="GG181" s="4">
        <v>0</v>
      </c>
      <c r="GH181" s="4">
        <v>0</v>
      </c>
      <c r="GI181" s="4">
        <v>0</v>
      </c>
      <c r="GJ181" s="4">
        <v>0</v>
      </c>
      <c r="GK181" s="4">
        <v>0</v>
      </c>
      <c r="GL181" s="4"/>
      <c r="GM181" s="4">
        <v>6505</v>
      </c>
      <c r="GN181" s="4" t="s">
        <v>61</v>
      </c>
      <c r="GO181" s="4">
        <v>0</v>
      </c>
      <c r="GP181" s="4">
        <v>0</v>
      </c>
      <c r="GQ181" s="4">
        <v>0</v>
      </c>
      <c r="GR181" s="4">
        <v>0</v>
      </c>
      <c r="GS181" s="4">
        <v>0</v>
      </c>
      <c r="GT181" s="4">
        <v>0</v>
      </c>
      <c r="GU181" s="4">
        <v>0</v>
      </c>
      <c r="GV181" s="4">
        <v>0</v>
      </c>
      <c r="GW181" s="4">
        <v>0</v>
      </c>
      <c r="GX181" s="4">
        <v>0</v>
      </c>
      <c r="GY181" s="4">
        <v>0</v>
      </c>
      <c r="GZ181" s="4">
        <v>0</v>
      </c>
      <c r="HA181" s="4">
        <v>0</v>
      </c>
      <c r="HB181" s="4"/>
      <c r="HC181" s="4">
        <v>6505</v>
      </c>
      <c r="HD181" s="4" t="s">
        <v>61</v>
      </c>
      <c r="HE181" s="4">
        <v>0</v>
      </c>
      <c r="HF181" s="4">
        <v>0</v>
      </c>
      <c r="HG181" s="4">
        <v>0</v>
      </c>
      <c r="HH181" s="4">
        <v>0</v>
      </c>
      <c r="HI181" s="4">
        <v>0</v>
      </c>
      <c r="HJ181" s="4">
        <v>0</v>
      </c>
      <c r="HK181" s="4">
        <v>0</v>
      </c>
      <c r="HL181" s="4">
        <v>0</v>
      </c>
      <c r="HM181" s="4">
        <v>0</v>
      </c>
      <c r="HN181" s="4">
        <v>0</v>
      </c>
      <c r="HO181" s="4">
        <v>0</v>
      </c>
      <c r="HP181" s="4">
        <v>0</v>
      </c>
      <c r="HQ181" s="4">
        <v>0</v>
      </c>
      <c r="HR181" s="4"/>
      <c r="HS181" s="4">
        <v>6505</v>
      </c>
      <c r="HT181" s="4" t="s">
        <v>61</v>
      </c>
      <c r="HU181" s="4">
        <v>0</v>
      </c>
      <c r="HV181" s="4">
        <v>0</v>
      </c>
      <c r="HW181" s="4">
        <v>0</v>
      </c>
      <c r="HX181" s="4">
        <v>0</v>
      </c>
      <c r="HY181" s="4">
        <v>0</v>
      </c>
      <c r="HZ181" s="4">
        <v>0</v>
      </c>
      <c r="IA181" s="4">
        <v>0</v>
      </c>
      <c r="IB181" s="4">
        <v>0</v>
      </c>
      <c r="IC181" s="4">
        <v>0</v>
      </c>
      <c r="ID181" s="4">
        <v>0</v>
      </c>
      <c r="IE181" s="4">
        <v>0</v>
      </c>
      <c r="IF181" s="4">
        <v>0</v>
      </c>
      <c r="IG181" s="4">
        <v>0</v>
      </c>
      <c r="IH181" s="4"/>
      <c r="II181" s="4">
        <v>6505</v>
      </c>
      <c r="IJ181" s="4" t="s">
        <v>61</v>
      </c>
      <c r="IK181" s="4">
        <v>0</v>
      </c>
      <c r="IL181" s="4">
        <v>0</v>
      </c>
      <c r="IM181" s="4">
        <v>0</v>
      </c>
      <c r="IN181" s="4">
        <v>0</v>
      </c>
      <c r="IO181" s="4">
        <v>0</v>
      </c>
      <c r="IP181" s="4">
        <v>0</v>
      </c>
      <c r="IQ181" s="4">
        <v>0</v>
      </c>
      <c r="IR181" s="4">
        <v>0</v>
      </c>
      <c r="IS181" s="4">
        <v>0</v>
      </c>
      <c r="IT181" s="4">
        <v>0</v>
      </c>
      <c r="IU181" s="4">
        <v>0</v>
      </c>
      <c r="IV181" s="4">
        <v>0</v>
      </c>
      <c r="IW181" s="4">
        <v>0</v>
      </c>
      <c r="IX181" s="4"/>
      <c r="IY181" s="4">
        <v>6505</v>
      </c>
      <c r="IZ181" s="4" t="s">
        <v>61</v>
      </c>
      <c r="JA181" s="4">
        <v>0</v>
      </c>
      <c r="JB181" s="4">
        <v>0</v>
      </c>
      <c r="JC181" s="4">
        <v>0</v>
      </c>
      <c r="JD181" s="4">
        <v>0</v>
      </c>
      <c r="JE181" s="4">
        <v>0</v>
      </c>
      <c r="JF181" s="4">
        <v>0</v>
      </c>
      <c r="JG181" s="4">
        <v>0</v>
      </c>
      <c r="JH181" s="4">
        <v>0</v>
      </c>
      <c r="JI181" s="4">
        <v>0</v>
      </c>
      <c r="JJ181" s="4">
        <v>0</v>
      </c>
      <c r="JK181" s="4">
        <v>0</v>
      </c>
      <c r="JL181" s="4">
        <v>0</v>
      </c>
      <c r="JM181" s="4">
        <v>0</v>
      </c>
      <c r="JN181" s="4"/>
      <c r="JO181" s="4">
        <v>6505</v>
      </c>
      <c r="JP181" s="4" t="s">
        <v>61</v>
      </c>
      <c r="JQ181" s="4">
        <v>0</v>
      </c>
      <c r="JR181" s="4">
        <v>0</v>
      </c>
      <c r="JS181" s="4">
        <v>0</v>
      </c>
      <c r="JT181" s="4">
        <v>0</v>
      </c>
      <c r="JU181" s="4">
        <v>0</v>
      </c>
      <c r="JV181" s="4">
        <v>0</v>
      </c>
      <c r="JW181" s="4">
        <v>0</v>
      </c>
      <c r="JX181" s="4">
        <v>0</v>
      </c>
      <c r="JY181" s="4">
        <v>0</v>
      </c>
      <c r="JZ181" s="4">
        <v>0</v>
      </c>
      <c r="KA181" s="4">
        <v>0</v>
      </c>
      <c r="KB181" s="4">
        <v>0</v>
      </c>
      <c r="KC181" s="4">
        <v>0</v>
      </c>
      <c r="KD181" s="4"/>
      <c r="KE181" s="4">
        <v>6505</v>
      </c>
      <c r="KF181" s="4" t="s">
        <v>61</v>
      </c>
      <c r="KG181" s="4">
        <v>3799.77</v>
      </c>
      <c r="KH181" s="4">
        <v>3730.85</v>
      </c>
      <c r="KI181" s="4">
        <v>3361.96</v>
      </c>
      <c r="KJ181" s="4">
        <v>0</v>
      </c>
      <c r="KK181" s="4">
        <v>3671.54</v>
      </c>
      <c r="KL181" s="4">
        <v>7566.44</v>
      </c>
      <c r="KM181" s="4">
        <v>3721.2</v>
      </c>
      <c r="KN181" s="4">
        <v>0</v>
      </c>
      <c r="KO181" s="4">
        <v>0</v>
      </c>
      <c r="KP181" s="4">
        <v>0</v>
      </c>
      <c r="KQ181" s="4">
        <v>0</v>
      </c>
      <c r="KR181" s="4">
        <v>0</v>
      </c>
      <c r="KS181" s="4">
        <v>25851.759999999998</v>
      </c>
      <c r="KT181" s="4"/>
      <c r="KU181" s="4">
        <v>6505</v>
      </c>
      <c r="KV181" s="4" t="s">
        <v>61</v>
      </c>
      <c r="KW181" s="4">
        <v>0</v>
      </c>
      <c r="KX181" s="4">
        <v>0</v>
      </c>
      <c r="KY181" s="4">
        <v>0</v>
      </c>
      <c r="KZ181" s="4">
        <v>0</v>
      </c>
      <c r="LA181" s="4">
        <v>0</v>
      </c>
      <c r="LB181" s="4">
        <v>0</v>
      </c>
      <c r="LC181" s="4">
        <v>0</v>
      </c>
      <c r="LD181" s="4">
        <v>0</v>
      </c>
      <c r="LE181" s="4">
        <v>0</v>
      </c>
      <c r="LF181" s="4">
        <v>0</v>
      </c>
      <c r="LG181" s="4">
        <v>0</v>
      </c>
      <c r="LH181" s="4">
        <v>0</v>
      </c>
      <c r="LI181" s="4">
        <v>0</v>
      </c>
      <c r="LJ181" s="4"/>
      <c r="LK181" s="4">
        <v>6505</v>
      </c>
      <c r="LL181" s="4" t="s">
        <v>61</v>
      </c>
      <c r="LM181" s="4">
        <v>0</v>
      </c>
      <c r="LN181" s="4">
        <v>0</v>
      </c>
      <c r="LO181" s="4">
        <v>6136.31</v>
      </c>
      <c r="LP181" s="4">
        <v>4688.75</v>
      </c>
      <c r="LQ181" s="4">
        <v>4533.96</v>
      </c>
      <c r="LR181" s="4">
        <v>4685.09</v>
      </c>
      <c r="LS181" s="4">
        <v>4533.96</v>
      </c>
      <c r="LT181" s="4">
        <v>0</v>
      </c>
      <c r="LU181" s="4">
        <v>0</v>
      </c>
      <c r="LV181" s="4">
        <v>0</v>
      </c>
      <c r="LW181" s="4">
        <v>0</v>
      </c>
      <c r="LX181" s="4">
        <v>0</v>
      </c>
      <c r="LY181" s="4">
        <v>24578.07</v>
      </c>
      <c r="LZ181" s="4"/>
      <c r="MA181" s="4">
        <v>6505</v>
      </c>
      <c r="MB181" s="4" t="s">
        <v>61</v>
      </c>
      <c r="MC181" s="4">
        <v>2902.49</v>
      </c>
      <c r="MD181" s="4">
        <v>0</v>
      </c>
      <c r="ME181" s="4">
        <v>13493.38</v>
      </c>
      <c r="MF181" s="4">
        <v>7100.22</v>
      </c>
      <c r="MG181" s="4">
        <v>6865.82</v>
      </c>
      <c r="MH181" s="4">
        <v>7094.68</v>
      </c>
      <c r="MI181" s="4">
        <v>6865.82</v>
      </c>
      <c r="MJ181" s="4">
        <v>0</v>
      </c>
      <c r="MK181" s="4">
        <v>0</v>
      </c>
      <c r="ML181" s="4">
        <v>0</v>
      </c>
      <c r="MM181" s="4">
        <v>0</v>
      </c>
      <c r="MN181" s="4">
        <v>0</v>
      </c>
      <c r="MO181" s="4">
        <v>44322.41</v>
      </c>
      <c r="MP181" s="4"/>
      <c r="MQ181" s="4">
        <v>6505</v>
      </c>
      <c r="MR181" s="4" t="s">
        <v>61</v>
      </c>
      <c r="MS181" s="4">
        <v>0</v>
      </c>
      <c r="MT181" s="4">
        <v>0</v>
      </c>
      <c r="MU181" s="4">
        <v>0</v>
      </c>
      <c r="MV181" s="4">
        <v>0</v>
      </c>
      <c r="MW181" s="4">
        <v>0</v>
      </c>
      <c r="MX181" s="4">
        <v>0</v>
      </c>
      <c r="MY181" s="4">
        <v>0</v>
      </c>
      <c r="MZ181" s="4">
        <v>0</v>
      </c>
      <c r="NA181" s="4">
        <v>0</v>
      </c>
      <c r="NB181" s="4">
        <v>0</v>
      </c>
      <c r="NC181" s="4">
        <v>0</v>
      </c>
      <c r="ND181" s="4">
        <v>0</v>
      </c>
      <c r="NE181" s="4">
        <v>0</v>
      </c>
      <c r="NF181" s="4"/>
      <c r="NG181" s="4">
        <v>6505</v>
      </c>
      <c r="NH181" s="4" t="s">
        <v>61</v>
      </c>
      <c r="NI181" s="4">
        <v>0</v>
      </c>
      <c r="NJ181" s="4">
        <v>0</v>
      </c>
      <c r="NK181" s="4">
        <v>0</v>
      </c>
      <c r="NL181" s="4">
        <v>0</v>
      </c>
      <c r="NM181" s="4">
        <v>0</v>
      </c>
      <c r="NN181" s="4">
        <v>0</v>
      </c>
      <c r="NO181" s="4">
        <v>0</v>
      </c>
      <c r="NP181" s="4">
        <v>0</v>
      </c>
      <c r="NQ181" s="4">
        <v>0</v>
      </c>
      <c r="NR181" s="4">
        <v>0</v>
      </c>
      <c r="NS181" s="4">
        <v>0</v>
      </c>
      <c r="NT181" s="4">
        <v>0</v>
      </c>
      <c r="NU181" s="4">
        <v>0</v>
      </c>
    </row>
    <row r="182" spans="2:385" x14ac:dyDescent="0.2">
      <c r="B182">
        <f t="shared" si="50"/>
        <v>172</v>
      </c>
      <c r="C182" s="4">
        <v>6510</v>
      </c>
      <c r="D182" s="4" t="s">
        <v>177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/>
      <c r="S182" s="4">
        <v>6510</v>
      </c>
      <c r="T182" s="4" t="s">
        <v>177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/>
      <c r="AI182" s="4">
        <v>6510</v>
      </c>
      <c r="AJ182" s="4" t="s">
        <v>177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/>
      <c r="AY182" s="4">
        <v>6510</v>
      </c>
      <c r="AZ182" s="4" t="s">
        <v>177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/>
      <c r="BO182" s="4">
        <v>6510</v>
      </c>
      <c r="BP182" s="4" t="s">
        <v>177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/>
      <c r="CE182" s="4">
        <v>6510</v>
      </c>
      <c r="CF182" s="4" t="s">
        <v>177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/>
      <c r="CU182" s="4">
        <v>6510</v>
      </c>
      <c r="CV182" s="4" t="s">
        <v>177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/>
      <c r="DK182" s="4">
        <v>6510</v>
      </c>
      <c r="DL182" s="4" t="s">
        <v>177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/>
      <c r="EA182" s="4">
        <v>6510</v>
      </c>
      <c r="EB182" s="4" t="s">
        <v>177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/>
      <c r="EQ182" s="4">
        <v>6510</v>
      </c>
      <c r="ER182" s="4" t="s">
        <v>177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/>
      <c r="FG182" s="4">
        <v>6510</v>
      </c>
      <c r="FH182" s="4" t="s">
        <v>177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/>
      <c r="FW182" s="4">
        <v>6510</v>
      </c>
      <c r="FX182" s="4" t="s">
        <v>177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/>
      <c r="GM182" s="4">
        <v>6510</v>
      </c>
      <c r="GN182" s="4" t="s">
        <v>177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/>
      <c r="HC182" s="4">
        <v>6510</v>
      </c>
      <c r="HD182" s="4" t="s">
        <v>177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/>
      <c r="HS182" s="4">
        <v>6510</v>
      </c>
      <c r="HT182" s="4" t="s">
        <v>177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/>
      <c r="II182" s="4">
        <v>6510</v>
      </c>
      <c r="IJ182" s="4" t="s">
        <v>177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/>
      <c r="IY182" s="4">
        <v>6510</v>
      </c>
      <c r="IZ182" s="4" t="s">
        <v>177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/>
      <c r="JO182" s="4">
        <v>6510</v>
      </c>
      <c r="JP182" s="4" t="s">
        <v>177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/>
      <c r="KE182" s="4">
        <v>6510</v>
      </c>
      <c r="KF182" s="4" t="s">
        <v>177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/>
      <c r="KU182" s="4">
        <v>6510</v>
      </c>
      <c r="KV182" s="4" t="s">
        <v>177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/>
      <c r="LK182" s="4">
        <v>6510</v>
      </c>
      <c r="LL182" s="4" t="s">
        <v>177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0</v>
      </c>
      <c r="LZ182" s="4"/>
      <c r="MA182" s="4">
        <v>6510</v>
      </c>
      <c r="MB182" s="4" t="s">
        <v>177</v>
      </c>
      <c r="MC182" s="4">
        <v>0</v>
      </c>
      <c r="MD182" s="4">
        <v>0</v>
      </c>
      <c r="ME182" s="4">
        <v>0</v>
      </c>
      <c r="MF182" s="4">
        <v>0</v>
      </c>
      <c r="MG182" s="4">
        <v>0</v>
      </c>
      <c r="MH182" s="4">
        <v>0</v>
      </c>
      <c r="MI182" s="4">
        <v>0</v>
      </c>
      <c r="MJ182" s="4">
        <v>0</v>
      </c>
      <c r="MK182" s="4">
        <v>0</v>
      </c>
      <c r="ML182" s="4">
        <v>0</v>
      </c>
      <c r="MM182" s="4">
        <v>0</v>
      </c>
      <c r="MN182" s="4">
        <v>0</v>
      </c>
      <c r="MO182" s="4">
        <v>0</v>
      </c>
      <c r="MP182" s="4"/>
      <c r="MQ182" s="4">
        <v>6510</v>
      </c>
      <c r="MR182" s="4" t="s">
        <v>177</v>
      </c>
      <c r="MS182" s="4">
        <v>0</v>
      </c>
      <c r="MT182" s="4">
        <v>0</v>
      </c>
      <c r="MU182" s="4">
        <v>0</v>
      </c>
      <c r="MV182" s="4">
        <v>0</v>
      </c>
      <c r="MW182" s="4">
        <v>0</v>
      </c>
      <c r="MX182" s="4">
        <v>0</v>
      </c>
      <c r="MY182" s="4">
        <v>0</v>
      </c>
      <c r="MZ182" s="4">
        <v>0</v>
      </c>
      <c r="NA182" s="4">
        <v>0</v>
      </c>
      <c r="NB182" s="4">
        <v>0</v>
      </c>
      <c r="NC182" s="4">
        <v>0</v>
      </c>
      <c r="ND182" s="4">
        <v>0</v>
      </c>
      <c r="NE182" s="4">
        <v>0</v>
      </c>
      <c r="NF182" s="4"/>
      <c r="NG182" s="4">
        <v>6510</v>
      </c>
      <c r="NH182" s="4" t="s">
        <v>177</v>
      </c>
      <c r="NI182" s="4">
        <v>0</v>
      </c>
      <c r="NJ182" s="4">
        <v>0</v>
      </c>
      <c r="NK182" s="4">
        <v>0</v>
      </c>
      <c r="NL182" s="4">
        <v>0</v>
      </c>
      <c r="NM182" s="4">
        <v>0</v>
      </c>
      <c r="NN182" s="4">
        <v>0</v>
      </c>
      <c r="NO182" s="4">
        <v>0</v>
      </c>
      <c r="NP182" s="4">
        <v>0</v>
      </c>
      <c r="NQ182" s="4">
        <v>0</v>
      </c>
      <c r="NR182" s="4">
        <v>0</v>
      </c>
      <c r="NS182" s="4">
        <v>0</v>
      </c>
      <c r="NT182" s="4">
        <v>0</v>
      </c>
      <c r="NU182" s="4">
        <v>0</v>
      </c>
    </row>
    <row r="183" spans="2:385" x14ac:dyDescent="0.2">
      <c r="B183">
        <f t="shared" si="50"/>
        <v>173</v>
      </c>
      <c r="C183" s="4">
        <v>6515</v>
      </c>
      <c r="D183" s="4" t="s">
        <v>178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/>
      <c r="S183" s="4">
        <v>6515</v>
      </c>
      <c r="T183" s="4" t="s">
        <v>178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/>
      <c r="AI183" s="4">
        <v>6515</v>
      </c>
      <c r="AJ183" s="4" t="s">
        <v>178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/>
      <c r="AY183" s="4">
        <v>6515</v>
      </c>
      <c r="AZ183" s="4" t="s">
        <v>178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/>
      <c r="BO183" s="4">
        <v>6515</v>
      </c>
      <c r="BP183" s="4" t="s">
        <v>178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/>
      <c r="CE183" s="4">
        <v>6515</v>
      </c>
      <c r="CF183" s="4" t="s">
        <v>178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/>
      <c r="CU183" s="4">
        <v>6515</v>
      </c>
      <c r="CV183" s="4" t="s">
        <v>178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0</v>
      </c>
      <c r="DJ183" s="4"/>
      <c r="DK183" s="4">
        <v>6515</v>
      </c>
      <c r="DL183" s="4" t="s">
        <v>178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/>
      <c r="EA183" s="4">
        <v>6515</v>
      </c>
      <c r="EB183" s="4" t="s">
        <v>178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0</v>
      </c>
      <c r="EK183" s="4">
        <v>0</v>
      </c>
      <c r="EL183" s="4">
        <v>0</v>
      </c>
      <c r="EM183" s="4">
        <v>0</v>
      </c>
      <c r="EN183" s="4">
        <v>0</v>
      </c>
      <c r="EO183" s="4">
        <v>0</v>
      </c>
      <c r="EP183" s="4"/>
      <c r="EQ183" s="4">
        <v>6515</v>
      </c>
      <c r="ER183" s="4" t="s">
        <v>178</v>
      </c>
      <c r="ES183" s="4">
        <v>0</v>
      </c>
      <c r="ET183" s="4">
        <v>0</v>
      </c>
      <c r="EU183" s="4">
        <v>0</v>
      </c>
      <c r="EV183" s="4">
        <v>0</v>
      </c>
      <c r="EW183" s="4">
        <v>0</v>
      </c>
      <c r="EX183" s="4">
        <v>0</v>
      </c>
      <c r="EY183" s="4">
        <v>0</v>
      </c>
      <c r="EZ183" s="4">
        <v>0</v>
      </c>
      <c r="FA183" s="4">
        <v>0</v>
      </c>
      <c r="FB183" s="4">
        <v>0</v>
      </c>
      <c r="FC183" s="4">
        <v>0</v>
      </c>
      <c r="FD183" s="4">
        <v>0</v>
      </c>
      <c r="FE183" s="4">
        <v>0</v>
      </c>
      <c r="FF183" s="4"/>
      <c r="FG183" s="4">
        <v>6515</v>
      </c>
      <c r="FH183" s="4" t="s">
        <v>178</v>
      </c>
      <c r="FI183" s="4">
        <v>0</v>
      </c>
      <c r="FJ183" s="4">
        <v>0</v>
      </c>
      <c r="FK183" s="4">
        <v>0</v>
      </c>
      <c r="FL183" s="4">
        <v>0</v>
      </c>
      <c r="FM183" s="4">
        <v>0</v>
      </c>
      <c r="FN183" s="4">
        <v>0</v>
      </c>
      <c r="FO183" s="4">
        <v>0</v>
      </c>
      <c r="FP183" s="4">
        <v>0</v>
      </c>
      <c r="FQ183" s="4">
        <v>0</v>
      </c>
      <c r="FR183" s="4">
        <v>0</v>
      </c>
      <c r="FS183" s="4">
        <v>0</v>
      </c>
      <c r="FT183" s="4">
        <v>0</v>
      </c>
      <c r="FU183" s="4">
        <v>0</v>
      </c>
      <c r="FV183" s="4"/>
      <c r="FW183" s="4">
        <v>6515</v>
      </c>
      <c r="FX183" s="4" t="s">
        <v>178</v>
      </c>
      <c r="FY183" s="4">
        <v>0</v>
      </c>
      <c r="FZ183" s="4">
        <v>0</v>
      </c>
      <c r="GA183" s="4">
        <v>0</v>
      </c>
      <c r="GB183" s="4">
        <v>0</v>
      </c>
      <c r="GC183" s="4">
        <v>0</v>
      </c>
      <c r="GD183" s="4">
        <v>0</v>
      </c>
      <c r="GE183" s="4">
        <v>0</v>
      </c>
      <c r="GF183" s="4">
        <v>0</v>
      </c>
      <c r="GG183" s="4">
        <v>0</v>
      </c>
      <c r="GH183" s="4">
        <v>0</v>
      </c>
      <c r="GI183" s="4">
        <v>0</v>
      </c>
      <c r="GJ183" s="4">
        <v>0</v>
      </c>
      <c r="GK183" s="4">
        <v>0</v>
      </c>
      <c r="GL183" s="4"/>
      <c r="GM183" s="4">
        <v>6515</v>
      </c>
      <c r="GN183" s="4" t="s">
        <v>178</v>
      </c>
      <c r="GO183" s="4">
        <v>0</v>
      </c>
      <c r="GP183" s="4">
        <v>0</v>
      </c>
      <c r="GQ183" s="4">
        <v>0</v>
      </c>
      <c r="GR183" s="4">
        <v>0</v>
      </c>
      <c r="GS183" s="4">
        <v>0</v>
      </c>
      <c r="GT183" s="4">
        <v>0</v>
      </c>
      <c r="GU183" s="4">
        <v>0</v>
      </c>
      <c r="GV183" s="4">
        <v>0</v>
      </c>
      <c r="GW183" s="4">
        <v>0</v>
      </c>
      <c r="GX183" s="4">
        <v>0</v>
      </c>
      <c r="GY183" s="4">
        <v>0</v>
      </c>
      <c r="GZ183" s="4">
        <v>0</v>
      </c>
      <c r="HA183" s="4">
        <v>0</v>
      </c>
      <c r="HB183" s="4"/>
      <c r="HC183" s="4">
        <v>6515</v>
      </c>
      <c r="HD183" s="4" t="s">
        <v>178</v>
      </c>
      <c r="HE183" s="4">
        <v>0</v>
      </c>
      <c r="HF183" s="4">
        <v>0</v>
      </c>
      <c r="HG183" s="4">
        <v>0</v>
      </c>
      <c r="HH183" s="4">
        <v>0</v>
      </c>
      <c r="HI183" s="4">
        <v>0</v>
      </c>
      <c r="HJ183" s="4">
        <v>0</v>
      </c>
      <c r="HK183" s="4">
        <v>0</v>
      </c>
      <c r="HL183" s="4">
        <v>0</v>
      </c>
      <c r="HM183" s="4">
        <v>0</v>
      </c>
      <c r="HN183" s="4">
        <v>0</v>
      </c>
      <c r="HO183" s="4">
        <v>0</v>
      </c>
      <c r="HP183" s="4">
        <v>0</v>
      </c>
      <c r="HQ183" s="4">
        <v>0</v>
      </c>
      <c r="HR183" s="4"/>
      <c r="HS183" s="4">
        <v>6515</v>
      </c>
      <c r="HT183" s="4" t="s">
        <v>178</v>
      </c>
      <c r="HU183" s="4">
        <v>0</v>
      </c>
      <c r="HV183" s="4">
        <v>0</v>
      </c>
      <c r="HW183" s="4">
        <v>0</v>
      </c>
      <c r="HX183" s="4">
        <v>0</v>
      </c>
      <c r="HY183" s="4">
        <v>0</v>
      </c>
      <c r="HZ183" s="4">
        <v>0</v>
      </c>
      <c r="IA183" s="4">
        <v>0</v>
      </c>
      <c r="IB183" s="4">
        <v>0</v>
      </c>
      <c r="IC183" s="4">
        <v>0</v>
      </c>
      <c r="ID183" s="4">
        <v>0</v>
      </c>
      <c r="IE183" s="4">
        <v>0</v>
      </c>
      <c r="IF183" s="4">
        <v>0</v>
      </c>
      <c r="IG183" s="4">
        <v>0</v>
      </c>
      <c r="IH183" s="4"/>
      <c r="II183" s="4">
        <v>6515</v>
      </c>
      <c r="IJ183" s="4" t="s">
        <v>178</v>
      </c>
      <c r="IK183" s="4">
        <v>0</v>
      </c>
      <c r="IL183" s="4">
        <v>0</v>
      </c>
      <c r="IM183" s="4">
        <v>0</v>
      </c>
      <c r="IN183" s="4">
        <v>0</v>
      </c>
      <c r="IO183" s="4">
        <v>0</v>
      </c>
      <c r="IP183" s="4">
        <v>0</v>
      </c>
      <c r="IQ183" s="4">
        <v>0</v>
      </c>
      <c r="IR183" s="4">
        <v>0</v>
      </c>
      <c r="IS183" s="4">
        <v>0</v>
      </c>
      <c r="IT183" s="4">
        <v>0</v>
      </c>
      <c r="IU183" s="4">
        <v>0</v>
      </c>
      <c r="IV183" s="4">
        <v>0</v>
      </c>
      <c r="IW183" s="4">
        <v>0</v>
      </c>
      <c r="IX183" s="4"/>
      <c r="IY183" s="4">
        <v>6515</v>
      </c>
      <c r="IZ183" s="4" t="s">
        <v>178</v>
      </c>
      <c r="JA183" s="4">
        <v>0</v>
      </c>
      <c r="JB183" s="4">
        <v>0</v>
      </c>
      <c r="JC183" s="4">
        <v>0</v>
      </c>
      <c r="JD183" s="4">
        <v>0</v>
      </c>
      <c r="JE183" s="4">
        <v>0</v>
      </c>
      <c r="JF183" s="4">
        <v>0</v>
      </c>
      <c r="JG183" s="4">
        <v>0</v>
      </c>
      <c r="JH183" s="4">
        <v>0</v>
      </c>
      <c r="JI183" s="4">
        <v>0</v>
      </c>
      <c r="JJ183" s="4">
        <v>0</v>
      </c>
      <c r="JK183" s="4">
        <v>0</v>
      </c>
      <c r="JL183" s="4">
        <v>0</v>
      </c>
      <c r="JM183" s="4">
        <v>0</v>
      </c>
      <c r="JN183" s="4"/>
      <c r="JO183" s="4">
        <v>6515</v>
      </c>
      <c r="JP183" s="4" t="s">
        <v>178</v>
      </c>
      <c r="JQ183" s="4">
        <v>0</v>
      </c>
      <c r="JR183" s="4">
        <v>0</v>
      </c>
      <c r="JS183" s="4">
        <v>0</v>
      </c>
      <c r="JT183" s="4">
        <v>0</v>
      </c>
      <c r="JU183" s="4">
        <v>0</v>
      </c>
      <c r="JV183" s="4">
        <v>0</v>
      </c>
      <c r="JW183" s="4">
        <v>0</v>
      </c>
      <c r="JX183" s="4">
        <v>0</v>
      </c>
      <c r="JY183" s="4">
        <v>0</v>
      </c>
      <c r="JZ183" s="4">
        <v>0</v>
      </c>
      <c r="KA183" s="4">
        <v>0</v>
      </c>
      <c r="KB183" s="4">
        <v>0</v>
      </c>
      <c r="KC183" s="4">
        <v>0</v>
      </c>
      <c r="KD183" s="4"/>
      <c r="KE183" s="4">
        <v>6515</v>
      </c>
      <c r="KF183" s="4" t="s">
        <v>178</v>
      </c>
      <c r="KG183" s="4">
        <v>0</v>
      </c>
      <c r="KH183" s="4">
        <v>0</v>
      </c>
      <c r="KI183" s="4">
        <v>0</v>
      </c>
      <c r="KJ183" s="4">
        <v>0</v>
      </c>
      <c r="KK183" s="4">
        <v>0</v>
      </c>
      <c r="KL183" s="4">
        <v>0</v>
      </c>
      <c r="KM183" s="4">
        <v>0</v>
      </c>
      <c r="KN183" s="4">
        <v>0</v>
      </c>
      <c r="KO183" s="4">
        <v>0</v>
      </c>
      <c r="KP183" s="4">
        <v>0</v>
      </c>
      <c r="KQ183" s="4">
        <v>0</v>
      </c>
      <c r="KR183" s="4">
        <v>0</v>
      </c>
      <c r="KS183" s="4">
        <v>0</v>
      </c>
      <c r="KT183" s="4"/>
      <c r="KU183" s="4">
        <v>6515</v>
      </c>
      <c r="KV183" s="4" t="s">
        <v>178</v>
      </c>
      <c r="KW183" s="4">
        <v>0</v>
      </c>
      <c r="KX183" s="4">
        <v>0</v>
      </c>
      <c r="KY183" s="4">
        <v>0</v>
      </c>
      <c r="KZ183" s="4">
        <v>0</v>
      </c>
      <c r="LA183" s="4">
        <v>0</v>
      </c>
      <c r="LB183" s="4">
        <v>0</v>
      </c>
      <c r="LC183" s="4">
        <v>0</v>
      </c>
      <c r="LD183" s="4">
        <v>0</v>
      </c>
      <c r="LE183" s="4">
        <v>0</v>
      </c>
      <c r="LF183" s="4">
        <v>0</v>
      </c>
      <c r="LG183" s="4">
        <v>0</v>
      </c>
      <c r="LH183" s="4">
        <v>0</v>
      </c>
      <c r="LI183" s="4">
        <v>0</v>
      </c>
      <c r="LJ183" s="4"/>
      <c r="LK183" s="4">
        <v>6515</v>
      </c>
      <c r="LL183" s="4" t="s">
        <v>178</v>
      </c>
      <c r="LM183" s="4">
        <v>0</v>
      </c>
      <c r="LN183" s="4">
        <v>0</v>
      </c>
      <c r="LO183" s="4">
        <v>0</v>
      </c>
      <c r="LP183" s="4">
        <v>0</v>
      </c>
      <c r="LQ183" s="4">
        <v>0</v>
      </c>
      <c r="LR183" s="4">
        <v>0</v>
      </c>
      <c r="LS183" s="4">
        <v>0</v>
      </c>
      <c r="LT183" s="4">
        <v>0</v>
      </c>
      <c r="LU183" s="4">
        <v>0</v>
      </c>
      <c r="LV183" s="4">
        <v>0</v>
      </c>
      <c r="LW183" s="4">
        <v>0</v>
      </c>
      <c r="LX183" s="4">
        <v>0</v>
      </c>
      <c r="LY183" s="4">
        <v>0</v>
      </c>
      <c r="LZ183" s="4"/>
      <c r="MA183" s="4">
        <v>6515</v>
      </c>
      <c r="MB183" s="4" t="s">
        <v>178</v>
      </c>
      <c r="MC183" s="4">
        <v>0</v>
      </c>
      <c r="MD183" s="4">
        <v>0</v>
      </c>
      <c r="ME183" s="4">
        <v>0</v>
      </c>
      <c r="MF183" s="4">
        <v>0</v>
      </c>
      <c r="MG183" s="4">
        <v>0</v>
      </c>
      <c r="MH183" s="4">
        <v>0</v>
      </c>
      <c r="MI183" s="4">
        <v>0</v>
      </c>
      <c r="MJ183" s="4">
        <v>0</v>
      </c>
      <c r="MK183" s="4">
        <v>0</v>
      </c>
      <c r="ML183" s="4">
        <v>0</v>
      </c>
      <c r="MM183" s="4">
        <v>0</v>
      </c>
      <c r="MN183" s="4">
        <v>0</v>
      </c>
      <c r="MO183" s="4">
        <v>0</v>
      </c>
      <c r="MP183" s="4"/>
      <c r="MQ183" s="4">
        <v>6515</v>
      </c>
      <c r="MR183" s="4" t="s">
        <v>178</v>
      </c>
      <c r="MS183" s="4">
        <v>0</v>
      </c>
      <c r="MT183" s="4">
        <v>0</v>
      </c>
      <c r="MU183" s="4">
        <v>0</v>
      </c>
      <c r="MV183" s="4">
        <v>0</v>
      </c>
      <c r="MW183" s="4">
        <v>0</v>
      </c>
      <c r="MX183" s="4">
        <v>0</v>
      </c>
      <c r="MY183" s="4">
        <v>0</v>
      </c>
      <c r="MZ183" s="4">
        <v>0</v>
      </c>
      <c r="NA183" s="4">
        <v>0</v>
      </c>
      <c r="NB183" s="4">
        <v>0</v>
      </c>
      <c r="NC183" s="4">
        <v>0</v>
      </c>
      <c r="ND183" s="4">
        <v>0</v>
      </c>
      <c r="NE183" s="4">
        <v>0</v>
      </c>
      <c r="NF183" s="4"/>
      <c r="NG183" s="4">
        <v>6515</v>
      </c>
      <c r="NH183" s="4" t="s">
        <v>178</v>
      </c>
      <c r="NI183" s="4">
        <v>0</v>
      </c>
      <c r="NJ183" s="4">
        <v>0</v>
      </c>
      <c r="NK183" s="4">
        <v>0</v>
      </c>
      <c r="NL183" s="4">
        <v>0</v>
      </c>
      <c r="NM183" s="4">
        <v>0</v>
      </c>
      <c r="NN183" s="4">
        <v>0</v>
      </c>
      <c r="NO183" s="4">
        <v>0</v>
      </c>
      <c r="NP183" s="4">
        <v>0</v>
      </c>
      <c r="NQ183" s="4">
        <v>0</v>
      </c>
      <c r="NR183" s="4">
        <v>0</v>
      </c>
      <c r="NS183" s="4">
        <v>0</v>
      </c>
      <c r="NT183" s="4">
        <v>0</v>
      </c>
      <c r="NU183" s="4">
        <v>0</v>
      </c>
    </row>
    <row r="184" spans="2:385" x14ac:dyDescent="0.2">
      <c r="B184">
        <f t="shared" si="50"/>
        <v>174</v>
      </c>
      <c r="C184" s="4">
        <v>6520</v>
      </c>
      <c r="D184" s="4" t="s">
        <v>179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/>
      <c r="S184" s="4">
        <v>6520</v>
      </c>
      <c r="T184" s="4" t="s">
        <v>179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/>
      <c r="AI184" s="4">
        <v>6520</v>
      </c>
      <c r="AJ184" s="4" t="s">
        <v>179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/>
      <c r="AY184" s="4">
        <v>6520</v>
      </c>
      <c r="AZ184" s="4" t="s">
        <v>179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/>
      <c r="BO184" s="4">
        <v>6520</v>
      </c>
      <c r="BP184" s="4" t="s">
        <v>179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/>
      <c r="CE184" s="4">
        <v>6520</v>
      </c>
      <c r="CF184" s="4" t="s">
        <v>179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/>
      <c r="CU184" s="4">
        <v>6520</v>
      </c>
      <c r="CV184" s="4" t="s">
        <v>179</v>
      </c>
      <c r="CW184" s="4">
        <v>0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/>
      <c r="DK184" s="4">
        <v>6520</v>
      </c>
      <c r="DL184" s="4" t="s">
        <v>179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/>
      <c r="EA184" s="4">
        <v>6520</v>
      </c>
      <c r="EB184" s="4" t="s">
        <v>179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0</v>
      </c>
      <c r="EK184" s="4">
        <v>0</v>
      </c>
      <c r="EL184" s="4">
        <v>0</v>
      </c>
      <c r="EM184" s="4">
        <v>0</v>
      </c>
      <c r="EN184" s="4">
        <v>0</v>
      </c>
      <c r="EO184" s="4">
        <v>0</v>
      </c>
      <c r="EP184" s="4"/>
      <c r="EQ184" s="4">
        <v>6520</v>
      </c>
      <c r="ER184" s="4" t="s">
        <v>179</v>
      </c>
      <c r="ES184" s="4">
        <v>0</v>
      </c>
      <c r="ET184" s="4">
        <v>0</v>
      </c>
      <c r="EU184" s="4">
        <v>0</v>
      </c>
      <c r="EV184" s="4">
        <v>0</v>
      </c>
      <c r="EW184" s="4">
        <v>0</v>
      </c>
      <c r="EX184" s="4">
        <v>0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/>
      <c r="FG184" s="4">
        <v>6520</v>
      </c>
      <c r="FH184" s="4" t="s">
        <v>179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>
        <v>0</v>
      </c>
      <c r="FU184" s="4">
        <v>0</v>
      </c>
      <c r="FV184" s="4"/>
      <c r="FW184" s="4">
        <v>6520</v>
      </c>
      <c r="FX184" s="4" t="s">
        <v>179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 s="4">
        <v>0</v>
      </c>
      <c r="GE184" s="4">
        <v>0</v>
      </c>
      <c r="GF184" s="4">
        <v>0</v>
      </c>
      <c r="GG184" s="4">
        <v>0</v>
      </c>
      <c r="GH184" s="4">
        <v>0</v>
      </c>
      <c r="GI184" s="4">
        <v>0</v>
      </c>
      <c r="GJ184" s="4">
        <v>0</v>
      </c>
      <c r="GK184" s="4">
        <v>0</v>
      </c>
      <c r="GL184" s="4"/>
      <c r="GM184" s="4">
        <v>6520</v>
      </c>
      <c r="GN184" s="4" t="s">
        <v>179</v>
      </c>
      <c r="GO184" s="4">
        <v>0</v>
      </c>
      <c r="GP184" s="4">
        <v>0</v>
      </c>
      <c r="GQ184" s="4">
        <v>0</v>
      </c>
      <c r="GR184" s="4">
        <v>0</v>
      </c>
      <c r="GS184" s="4">
        <v>0</v>
      </c>
      <c r="GT184" s="4">
        <v>0</v>
      </c>
      <c r="GU184" s="4">
        <v>0</v>
      </c>
      <c r="GV184" s="4">
        <v>0</v>
      </c>
      <c r="GW184" s="4">
        <v>0</v>
      </c>
      <c r="GX184" s="4">
        <v>0</v>
      </c>
      <c r="GY184" s="4">
        <v>0</v>
      </c>
      <c r="GZ184" s="4">
        <v>0</v>
      </c>
      <c r="HA184" s="4">
        <v>0</v>
      </c>
      <c r="HB184" s="4"/>
      <c r="HC184" s="4">
        <v>6520</v>
      </c>
      <c r="HD184" s="4" t="s">
        <v>179</v>
      </c>
      <c r="HE184" s="4">
        <v>0</v>
      </c>
      <c r="HF184" s="4">
        <v>0</v>
      </c>
      <c r="HG184" s="4">
        <v>0</v>
      </c>
      <c r="HH184" s="4">
        <v>0</v>
      </c>
      <c r="HI184" s="4">
        <v>0</v>
      </c>
      <c r="HJ184" s="4">
        <v>0</v>
      </c>
      <c r="HK184" s="4">
        <v>0</v>
      </c>
      <c r="HL184" s="4">
        <v>0</v>
      </c>
      <c r="HM184" s="4">
        <v>0</v>
      </c>
      <c r="HN184" s="4">
        <v>0</v>
      </c>
      <c r="HO184" s="4">
        <v>0</v>
      </c>
      <c r="HP184" s="4">
        <v>0</v>
      </c>
      <c r="HQ184" s="4">
        <v>0</v>
      </c>
      <c r="HR184" s="4"/>
      <c r="HS184" s="4">
        <v>6520</v>
      </c>
      <c r="HT184" s="4" t="s">
        <v>179</v>
      </c>
      <c r="HU184" s="4">
        <v>0</v>
      </c>
      <c r="HV184" s="4">
        <v>0</v>
      </c>
      <c r="HW184" s="4">
        <v>0</v>
      </c>
      <c r="HX184" s="4">
        <v>0</v>
      </c>
      <c r="HY184" s="4">
        <v>0</v>
      </c>
      <c r="HZ184" s="4">
        <v>0</v>
      </c>
      <c r="IA184" s="4">
        <v>0</v>
      </c>
      <c r="IB184" s="4">
        <v>0</v>
      </c>
      <c r="IC184" s="4">
        <v>0</v>
      </c>
      <c r="ID184" s="4">
        <v>0</v>
      </c>
      <c r="IE184" s="4">
        <v>0</v>
      </c>
      <c r="IF184" s="4">
        <v>0</v>
      </c>
      <c r="IG184" s="4">
        <v>0</v>
      </c>
      <c r="IH184" s="4"/>
      <c r="II184" s="4">
        <v>6520</v>
      </c>
      <c r="IJ184" s="4" t="s">
        <v>179</v>
      </c>
      <c r="IK184" s="4">
        <v>0</v>
      </c>
      <c r="IL184" s="4">
        <v>0</v>
      </c>
      <c r="IM184" s="4">
        <v>0</v>
      </c>
      <c r="IN184" s="4">
        <v>0</v>
      </c>
      <c r="IO184" s="4">
        <v>0</v>
      </c>
      <c r="IP184" s="4">
        <v>0</v>
      </c>
      <c r="IQ184" s="4">
        <v>0</v>
      </c>
      <c r="IR184" s="4">
        <v>0</v>
      </c>
      <c r="IS184" s="4">
        <v>0</v>
      </c>
      <c r="IT184" s="4">
        <v>0</v>
      </c>
      <c r="IU184" s="4">
        <v>0</v>
      </c>
      <c r="IV184" s="4">
        <v>0</v>
      </c>
      <c r="IW184" s="4">
        <v>0</v>
      </c>
      <c r="IX184" s="4"/>
      <c r="IY184" s="4">
        <v>6520</v>
      </c>
      <c r="IZ184" s="4" t="s">
        <v>179</v>
      </c>
      <c r="JA184" s="4">
        <v>0</v>
      </c>
      <c r="JB184" s="4">
        <v>0</v>
      </c>
      <c r="JC184" s="4">
        <v>0</v>
      </c>
      <c r="JD184" s="4">
        <v>0</v>
      </c>
      <c r="JE184" s="4">
        <v>0</v>
      </c>
      <c r="JF184" s="4">
        <v>0</v>
      </c>
      <c r="JG184" s="4">
        <v>0</v>
      </c>
      <c r="JH184" s="4">
        <v>0</v>
      </c>
      <c r="JI184" s="4">
        <v>0</v>
      </c>
      <c r="JJ184" s="4">
        <v>0</v>
      </c>
      <c r="JK184" s="4">
        <v>0</v>
      </c>
      <c r="JL184" s="4">
        <v>0</v>
      </c>
      <c r="JM184" s="4">
        <v>0</v>
      </c>
      <c r="JN184" s="4"/>
      <c r="JO184" s="4">
        <v>6520</v>
      </c>
      <c r="JP184" s="4" t="s">
        <v>179</v>
      </c>
      <c r="JQ184" s="4">
        <v>0</v>
      </c>
      <c r="JR184" s="4">
        <v>0</v>
      </c>
      <c r="JS184" s="4">
        <v>0</v>
      </c>
      <c r="JT184" s="4">
        <v>0</v>
      </c>
      <c r="JU184" s="4">
        <v>0</v>
      </c>
      <c r="JV184" s="4">
        <v>0</v>
      </c>
      <c r="JW184" s="4">
        <v>0</v>
      </c>
      <c r="JX184" s="4">
        <v>0</v>
      </c>
      <c r="JY184" s="4">
        <v>0</v>
      </c>
      <c r="JZ184" s="4">
        <v>0</v>
      </c>
      <c r="KA184" s="4">
        <v>0</v>
      </c>
      <c r="KB184" s="4">
        <v>0</v>
      </c>
      <c r="KC184" s="4">
        <v>0</v>
      </c>
      <c r="KD184" s="4"/>
      <c r="KE184" s="4">
        <v>6520</v>
      </c>
      <c r="KF184" s="4" t="s">
        <v>179</v>
      </c>
      <c r="KG184" s="4">
        <v>0</v>
      </c>
      <c r="KH184" s="4">
        <v>0</v>
      </c>
      <c r="KI184" s="4">
        <v>0</v>
      </c>
      <c r="KJ184" s="4">
        <v>0</v>
      </c>
      <c r="KK184" s="4">
        <v>0</v>
      </c>
      <c r="KL184" s="4">
        <v>0</v>
      </c>
      <c r="KM184" s="4">
        <v>0</v>
      </c>
      <c r="KN184" s="4">
        <v>0</v>
      </c>
      <c r="KO184" s="4">
        <v>0</v>
      </c>
      <c r="KP184" s="4">
        <v>0</v>
      </c>
      <c r="KQ184" s="4">
        <v>0</v>
      </c>
      <c r="KR184" s="4">
        <v>0</v>
      </c>
      <c r="KS184" s="4">
        <v>0</v>
      </c>
      <c r="KT184" s="4"/>
      <c r="KU184" s="4">
        <v>6520</v>
      </c>
      <c r="KV184" s="4" t="s">
        <v>179</v>
      </c>
      <c r="KW184" s="4">
        <v>0</v>
      </c>
      <c r="KX184" s="4">
        <v>0</v>
      </c>
      <c r="KY184" s="4">
        <v>0</v>
      </c>
      <c r="KZ184" s="4">
        <v>0</v>
      </c>
      <c r="LA184" s="4">
        <v>0</v>
      </c>
      <c r="LB184" s="4">
        <v>0</v>
      </c>
      <c r="LC184" s="4">
        <v>0</v>
      </c>
      <c r="LD184" s="4">
        <v>0</v>
      </c>
      <c r="LE184" s="4">
        <v>0</v>
      </c>
      <c r="LF184" s="4">
        <v>0</v>
      </c>
      <c r="LG184" s="4">
        <v>0</v>
      </c>
      <c r="LH184" s="4">
        <v>0</v>
      </c>
      <c r="LI184" s="4">
        <v>0</v>
      </c>
      <c r="LJ184" s="4"/>
      <c r="LK184" s="4">
        <v>6520</v>
      </c>
      <c r="LL184" s="4" t="s">
        <v>179</v>
      </c>
      <c r="LM184" s="4">
        <v>0</v>
      </c>
      <c r="LN184" s="4">
        <v>0</v>
      </c>
      <c r="LO184" s="4">
        <v>0</v>
      </c>
      <c r="LP184" s="4">
        <v>0</v>
      </c>
      <c r="LQ184" s="4">
        <v>0</v>
      </c>
      <c r="LR184" s="4">
        <v>0</v>
      </c>
      <c r="LS184" s="4">
        <v>0</v>
      </c>
      <c r="LT184" s="4">
        <v>0</v>
      </c>
      <c r="LU184" s="4">
        <v>0</v>
      </c>
      <c r="LV184" s="4">
        <v>0</v>
      </c>
      <c r="LW184" s="4">
        <v>0</v>
      </c>
      <c r="LX184" s="4">
        <v>0</v>
      </c>
      <c r="LY184" s="4">
        <v>0</v>
      </c>
      <c r="LZ184" s="4"/>
      <c r="MA184" s="4">
        <v>6520</v>
      </c>
      <c r="MB184" s="4" t="s">
        <v>179</v>
      </c>
      <c r="MC184" s="4">
        <v>0</v>
      </c>
      <c r="MD184" s="4">
        <v>0</v>
      </c>
      <c r="ME184" s="4">
        <v>0</v>
      </c>
      <c r="MF184" s="4">
        <v>0</v>
      </c>
      <c r="MG184" s="4">
        <v>0</v>
      </c>
      <c r="MH184" s="4">
        <v>0</v>
      </c>
      <c r="MI184" s="4">
        <v>0</v>
      </c>
      <c r="MJ184" s="4">
        <v>0</v>
      </c>
      <c r="MK184" s="4">
        <v>0</v>
      </c>
      <c r="ML184" s="4">
        <v>0</v>
      </c>
      <c r="MM184" s="4">
        <v>0</v>
      </c>
      <c r="MN184" s="4">
        <v>0</v>
      </c>
      <c r="MO184" s="4">
        <v>0</v>
      </c>
      <c r="MP184" s="4"/>
      <c r="MQ184" s="4">
        <v>6520</v>
      </c>
      <c r="MR184" s="4" t="s">
        <v>179</v>
      </c>
      <c r="MS184" s="4">
        <v>0</v>
      </c>
      <c r="MT184" s="4">
        <v>0</v>
      </c>
      <c r="MU184" s="4">
        <v>0</v>
      </c>
      <c r="MV184" s="4">
        <v>0</v>
      </c>
      <c r="MW184" s="4">
        <v>0</v>
      </c>
      <c r="MX184" s="4">
        <v>0</v>
      </c>
      <c r="MY184" s="4">
        <v>0</v>
      </c>
      <c r="MZ184" s="4">
        <v>0</v>
      </c>
      <c r="NA184" s="4">
        <v>0</v>
      </c>
      <c r="NB184" s="4">
        <v>0</v>
      </c>
      <c r="NC184" s="4">
        <v>0</v>
      </c>
      <c r="ND184" s="4">
        <v>0</v>
      </c>
      <c r="NE184" s="4">
        <v>0</v>
      </c>
      <c r="NF184" s="4"/>
      <c r="NG184" s="4">
        <v>6520</v>
      </c>
      <c r="NH184" s="4" t="s">
        <v>179</v>
      </c>
      <c r="NI184" s="4">
        <v>0</v>
      </c>
      <c r="NJ184" s="4">
        <v>0</v>
      </c>
      <c r="NK184" s="4">
        <v>0</v>
      </c>
      <c r="NL184" s="4">
        <v>0</v>
      </c>
      <c r="NM184" s="4">
        <v>0</v>
      </c>
      <c r="NN184" s="4">
        <v>0</v>
      </c>
      <c r="NO184" s="4">
        <v>0</v>
      </c>
      <c r="NP184" s="4">
        <v>0</v>
      </c>
      <c r="NQ184" s="4">
        <v>0</v>
      </c>
      <c r="NR184" s="4">
        <v>0</v>
      </c>
      <c r="NS184" s="4">
        <v>0</v>
      </c>
      <c r="NT184" s="4">
        <v>0</v>
      </c>
      <c r="NU184" s="4">
        <v>0</v>
      </c>
    </row>
    <row r="185" spans="2:385" x14ac:dyDescent="0.2">
      <c r="B185">
        <f t="shared" si="50"/>
        <v>175</v>
      </c>
      <c r="C185" s="4">
        <v>6525</v>
      </c>
      <c r="D185" s="4" t="s">
        <v>180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/>
      <c r="S185" s="4">
        <v>6525</v>
      </c>
      <c r="T185" s="4" t="s">
        <v>180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/>
      <c r="AI185" s="4">
        <v>6525</v>
      </c>
      <c r="AJ185" s="4" t="s">
        <v>180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/>
      <c r="AY185" s="4">
        <v>6525</v>
      </c>
      <c r="AZ185" s="4" t="s">
        <v>180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/>
      <c r="BO185" s="4">
        <v>6525</v>
      </c>
      <c r="BP185" s="4" t="s">
        <v>180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/>
      <c r="CE185" s="4">
        <v>6525</v>
      </c>
      <c r="CF185" s="4" t="s">
        <v>180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/>
      <c r="CU185" s="4">
        <v>6525</v>
      </c>
      <c r="CV185" s="4" t="s">
        <v>180</v>
      </c>
      <c r="CW185" s="4">
        <v>0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/>
      <c r="DK185" s="4">
        <v>6525</v>
      </c>
      <c r="DL185" s="4" t="s">
        <v>180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/>
      <c r="EA185" s="4">
        <v>6525</v>
      </c>
      <c r="EB185" s="4" t="s">
        <v>180</v>
      </c>
      <c r="EC185" s="4">
        <v>0</v>
      </c>
      <c r="ED185" s="4">
        <v>0</v>
      </c>
      <c r="EE185" s="4">
        <v>0</v>
      </c>
      <c r="EF185" s="4">
        <v>0</v>
      </c>
      <c r="EG185" s="4">
        <v>0</v>
      </c>
      <c r="EH185" s="4">
        <v>0</v>
      </c>
      <c r="EI185" s="4">
        <v>0</v>
      </c>
      <c r="EJ185" s="4">
        <v>0</v>
      </c>
      <c r="EK185" s="4">
        <v>0</v>
      </c>
      <c r="EL185" s="4">
        <v>0</v>
      </c>
      <c r="EM185" s="4">
        <v>0</v>
      </c>
      <c r="EN185" s="4">
        <v>0</v>
      </c>
      <c r="EO185" s="4">
        <v>0</v>
      </c>
      <c r="EP185" s="4"/>
      <c r="EQ185" s="4">
        <v>6525</v>
      </c>
      <c r="ER185" s="4" t="s">
        <v>180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0</v>
      </c>
      <c r="EY185" s="4">
        <v>0</v>
      </c>
      <c r="EZ185" s="4">
        <v>0</v>
      </c>
      <c r="FA185" s="4">
        <v>0</v>
      </c>
      <c r="FB185" s="4">
        <v>0</v>
      </c>
      <c r="FC185" s="4">
        <v>0</v>
      </c>
      <c r="FD185" s="4">
        <v>0</v>
      </c>
      <c r="FE185" s="4">
        <v>0</v>
      </c>
      <c r="FF185" s="4"/>
      <c r="FG185" s="4">
        <v>6525</v>
      </c>
      <c r="FH185" s="4" t="s">
        <v>180</v>
      </c>
      <c r="FI185" s="4">
        <v>0</v>
      </c>
      <c r="FJ185" s="4">
        <v>0</v>
      </c>
      <c r="FK185" s="4">
        <v>0</v>
      </c>
      <c r="FL185" s="4">
        <v>0</v>
      </c>
      <c r="FM185" s="4">
        <v>0</v>
      </c>
      <c r="FN185" s="4">
        <v>0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/>
      <c r="FW185" s="4">
        <v>6525</v>
      </c>
      <c r="FX185" s="4" t="s">
        <v>180</v>
      </c>
      <c r="FY185" s="4">
        <v>0</v>
      </c>
      <c r="FZ185" s="4">
        <v>0</v>
      </c>
      <c r="GA185" s="4">
        <v>0</v>
      </c>
      <c r="GB185" s="4">
        <v>0</v>
      </c>
      <c r="GC185" s="4">
        <v>0</v>
      </c>
      <c r="GD185" s="4">
        <v>0</v>
      </c>
      <c r="GE185" s="4">
        <v>0</v>
      </c>
      <c r="GF185" s="4">
        <v>0</v>
      </c>
      <c r="GG185" s="4">
        <v>0</v>
      </c>
      <c r="GH185" s="4">
        <v>0</v>
      </c>
      <c r="GI185" s="4">
        <v>0</v>
      </c>
      <c r="GJ185" s="4">
        <v>0</v>
      </c>
      <c r="GK185" s="4">
        <v>0</v>
      </c>
      <c r="GL185" s="4"/>
      <c r="GM185" s="4">
        <v>6525</v>
      </c>
      <c r="GN185" s="4" t="s">
        <v>180</v>
      </c>
      <c r="GO185" s="4">
        <v>0</v>
      </c>
      <c r="GP185" s="4">
        <v>0</v>
      </c>
      <c r="GQ185" s="4">
        <v>0</v>
      </c>
      <c r="GR185" s="4">
        <v>0</v>
      </c>
      <c r="GS185" s="4">
        <v>0</v>
      </c>
      <c r="GT185" s="4">
        <v>0</v>
      </c>
      <c r="GU185" s="4">
        <v>0</v>
      </c>
      <c r="GV185" s="4">
        <v>0</v>
      </c>
      <c r="GW185" s="4">
        <v>0</v>
      </c>
      <c r="GX185" s="4">
        <v>0</v>
      </c>
      <c r="GY185" s="4">
        <v>0</v>
      </c>
      <c r="GZ185" s="4">
        <v>0</v>
      </c>
      <c r="HA185" s="4">
        <v>0</v>
      </c>
      <c r="HB185" s="4"/>
      <c r="HC185" s="4">
        <v>6525</v>
      </c>
      <c r="HD185" s="4" t="s">
        <v>180</v>
      </c>
      <c r="HE185" s="4">
        <v>0</v>
      </c>
      <c r="HF185" s="4">
        <v>0</v>
      </c>
      <c r="HG185" s="4">
        <v>0</v>
      </c>
      <c r="HH185" s="4">
        <v>0</v>
      </c>
      <c r="HI185" s="4">
        <v>0</v>
      </c>
      <c r="HJ185" s="4">
        <v>0</v>
      </c>
      <c r="HK185" s="4">
        <v>0</v>
      </c>
      <c r="HL185" s="4">
        <v>0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/>
      <c r="HS185" s="4">
        <v>6525</v>
      </c>
      <c r="HT185" s="4" t="s">
        <v>180</v>
      </c>
      <c r="HU185" s="4">
        <v>0</v>
      </c>
      <c r="HV185" s="4">
        <v>0</v>
      </c>
      <c r="HW185" s="4">
        <v>0</v>
      </c>
      <c r="HX185" s="4">
        <v>0</v>
      </c>
      <c r="HY185" s="4">
        <v>0</v>
      </c>
      <c r="HZ185" s="4">
        <v>0</v>
      </c>
      <c r="IA185" s="4">
        <v>0</v>
      </c>
      <c r="IB185" s="4">
        <v>0</v>
      </c>
      <c r="IC185" s="4">
        <v>0</v>
      </c>
      <c r="ID185" s="4">
        <v>0</v>
      </c>
      <c r="IE185" s="4">
        <v>0</v>
      </c>
      <c r="IF185" s="4">
        <v>0</v>
      </c>
      <c r="IG185" s="4">
        <v>0</v>
      </c>
      <c r="IH185" s="4"/>
      <c r="II185" s="4">
        <v>6525</v>
      </c>
      <c r="IJ185" s="4" t="s">
        <v>180</v>
      </c>
      <c r="IK185" s="4">
        <v>0</v>
      </c>
      <c r="IL185" s="4">
        <v>0</v>
      </c>
      <c r="IM185" s="4">
        <v>0</v>
      </c>
      <c r="IN185" s="4">
        <v>0</v>
      </c>
      <c r="IO185" s="4">
        <v>0</v>
      </c>
      <c r="IP185" s="4">
        <v>0</v>
      </c>
      <c r="IQ185" s="4">
        <v>0</v>
      </c>
      <c r="IR185" s="4">
        <v>0</v>
      </c>
      <c r="IS185" s="4">
        <v>0</v>
      </c>
      <c r="IT185" s="4">
        <v>0</v>
      </c>
      <c r="IU185" s="4">
        <v>0</v>
      </c>
      <c r="IV185" s="4">
        <v>0</v>
      </c>
      <c r="IW185" s="4">
        <v>0</v>
      </c>
      <c r="IX185" s="4"/>
      <c r="IY185" s="4">
        <v>6525</v>
      </c>
      <c r="IZ185" s="4" t="s">
        <v>180</v>
      </c>
      <c r="JA185" s="4">
        <v>0</v>
      </c>
      <c r="JB185" s="4">
        <v>0</v>
      </c>
      <c r="JC185" s="4">
        <v>0</v>
      </c>
      <c r="JD185" s="4">
        <v>0</v>
      </c>
      <c r="JE185" s="4">
        <v>0</v>
      </c>
      <c r="JF185" s="4">
        <v>0</v>
      </c>
      <c r="JG185" s="4">
        <v>0</v>
      </c>
      <c r="JH185" s="4">
        <v>0</v>
      </c>
      <c r="JI185" s="4">
        <v>0</v>
      </c>
      <c r="JJ185" s="4">
        <v>0</v>
      </c>
      <c r="JK185" s="4">
        <v>0</v>
      </c>
      <c r="JL185" s="4">
        <v>0</v>
      </c>
      <c r="JM185" s="4">
        <v>0</v>
      </c>
      <c r="JN185" s="4"/>
      <c r="JO185" s="4">
        <v>6525</v>
      </c>
      <c r="JP185" s="4" t="s">
        <v>180</v>
      </c>
      <c r="JQ185" s="4">
        <v>0</v>
      </c>
      <c r="JR185" s="4">
        <v>0</v>
      </c>
      <c r="JS185" s="4">
        <v>0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/>
      <c r="KE185" s="4">
        <v>6525</v>
      </c>
      <c r="KF185" s="4" t="s">
        <v>180</v>
      </c>
      <c r="KG185" s="4">
        <v>0</v>
      </c>
      <c r="KH185" s="4">
        <v>0</v>
      </c>
      <c r="KI185" s="4">
        <v>0</v>
      </c>
      <c r="KJ185" s="4">
        <v>0</v>
      </c>
      <c r="KK185" s="4">
        <v>0</v>
      </c>
      <c r="KL185" s="4">
        <v>0</v>
      </c>
      <c r="KM185" s="4">
        <v>0</v>
      </c>
      <c r="KN185" s="4">
        <v>0</v>
      </c>
      <c r="KO185" s="4">
        <v>0</v>
      </c>
      <c r="KP185" s="4">
        <v>0</v>
      </c>
      <c r="KQ185" s="4">
        <v>0</v>
      </c>
      <c r="KR185" s="4">
        <v>0</v>
      </c>
      <c r="KS185" s="4">
        <v>0</v>
      </c>
      <c r="KT185" s="4"/>
      <c r="KU185" s="4">
        <v>6525</v>
      </c>
      <c r="KV185" s="4" t="s">
        <v>180</v>
      </c>
      <c r="KW185" s="4">
        <v>0</v>
      </c>
      <c r="KX185" s="4">
        <v>0</v>
      </c>
      <c r="KY185" s="4">
        <v>0</v>
      </c>
      <c r="KZ185" s="4">
        <v>0</v>
      </c>
      <c r="LA185" s="4">
        <v>0</v>
      </c>
      <c r="LB185" s="4">
        <v>0</v>
      </c>
      <c r="LC185" s="4">
        <v>0</v>
      </c>
      <c r="LD185" s="4">
        <v>0</v>
      </c>
      <c r="LE185" s="4">
        <v>0</v>
      </c>
      <c r="LF185" s="4">
        <v>0</v>
      </c>
      <c r="LG185" s="4">
        <v>0</v>
      </c>
      <c r="LH185" s="4">
        <v>0</v>
      </c>
      <c r="LI185" s="4">
        <v>0</v>
      </c>
      <c r="LJ185" s="4"/>
      <c r="LK185" s="4">
        <v>6525</v>
      </c>
      <c r="LL185" s="4" t="s">
        <v>180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0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/>
      <c r="MA185" s="4">
        <v>6525</v>
      </c>
      <c r="MB185" s="4" t="s">
        <v>180</v>
      </c>
      <c r="MC185" s="4">
        <v>0</v>
      </c>
      <c r="MD185" s="4">
        <v>0</v>
      </c>
      <c r="ME185" s="4">
        <v>0</v>
      </c>
      <c r="MF185" s="4">
        <v>0</v>
      </c>
      <c r="MG185" s="4">
        <v>0</v>
      </c>
      <c r="MH185" s="4">
        <v>0</v>
      </c>
      <c r="MI185" s="4">
        <v>0</v>
      </c>
      <c r="MJ185" s="4">
        <v>0</v>
      </c>
      <c r="MK185" s="4">
        <v>0</v>
      </c>
      <c r="ML185" s="4">
        <v>0</v>
      </c>
      <c r="MM185" s="4">
        <v>0</v>
      </c>
      <c r="MN185" s="4">
        <v>0</v>
      </c>
      <c r="MO185" s="4">
        <v>0</v>
      </c>
      <c r="MP185" s="4"/>
      <c r="MQ185" s="4">
        <v>6525</v>
      </c>
      <c r="MR185" s="4" t="s">
        <v>180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  <c r="ND185" s="4">
        <v>0</v>
      </c>
      <c r="NE185" s="4">
        <v>0</v>
      </c>
      <c r="NF185" s="4"/>
      <c r="NG185" s="4">
        <v>6525</v>
      </c>
      <c r="NH185" s="4" t="s">
        <v>180</v>
      </c>
      <c r="NI185" s="4">
        <v>0</v>
      </c>
      <c r="NJ185" s="4">
        <v>0</v>
      </c>
      <c r="NK185" s="4">
        <v>0</v>
      </c>
      <c r="NL185" s="4">
        <v>0</v>
      </c>
      <c r="NM185" s="4">
        <v>0</v>
      </c>
      <c r="NN185" s="4">
        <v>0</v>
      </c>
      <c r="NO185" s="4">
        <v>0</v>
      </c>
      <c r="NP185" s="4">
        <v>0</v>
      </c>
      <c r="NQ185" s="4">
        <v>0</v>
      </c>
      <c r="NR185" s="4">
        <v>0</v>
      </c>
      <c r="NS185" s="4">
        <v>0</v>
      </c>
      <c r="NT185" s="4">
        <v>0</v>
      </c>
      <c r="NU185" s="4">
        <v>0</v>
      </c>
    </row>
    <row r="186" spans="2:385" x14ac:dyDescent="0.2">
      <c r="B186">
        <f t="shared" si="50"/>
        <v>176</v>
      </c>
      <c r="C186" s="4">
        <v>6530</v>
      </c>
      <c r="D186" s="4" t="s">
        <v>181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/>
      <c r="S186" s="4">
        <v>6530</v>
      </c>
      <c r="T186" s="4" t="s">
        <v>181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/>
      <c r="AI186" s="4">
        <v>6530</v>
      </c>
      <c r="AJ186" s="4" t="s">
        <v>181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/>
      <c r="AY186" s="4">
        <v>6530</v>
      </c>
      <c r="AZ186" s="4" t="s">
        <v>181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/>
      <c r="BO186" s="4">
        <v>6530</v>
      </c>
      <c r="BP186" s="4" t="s">
        <v>181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/>
      <c r="CE186" s="4">
        <v>6530</v>
      </c>
      <c r="CF186" s="4" t="s">
        <v>181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/>
      <c r="CU186" s="4">
        <v>6530</v>
      </c>
      <c r="CV186" s="4" t="s">
        <v>181</v>
      </c>
      <c r="CW186" s="4">
        <v>0</v>
      </c>
      <c r="CX186" s="4">
        <v>0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/>
      <c r="DK186" s="4">
        <v>6530</v>
      </c>
      <c r="DL186" s="4" t="s">
        <v>181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/>
      <c r="EA186" s="4">
        <v>6530</v>
      </c>
      <c r="EB186" s="4" t="s">
        <v>181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/>
      <c r="EQ186" s="4">
        <v>6530</v>
      </c>
      <c r="ER186" s="4" t="s">
        <v>181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/>
      <c r="FG186" s="4">
        <v>6530</v>
      </c>
      <c r="FH186" s="4" t="s">
        <v>181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/>
      <c r="FW186" s="4">
        <v>6530</v>
      </c>
      <c r="FX186" s="4" t="s">
        <v>181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0</v>
      </c>
      <c r="GK186" s="4">
        <v>0</v>
      </c>
      <c r="GL186" s="4"/>
      <c r="GM186" s="4">
        <v>6530</v>
      </c>
      <c r="GN186" s="4" t="s">
        <v>181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/>
      <c r="HC186" s="4">
        <v>6530</v>
      </c>
      <c r="HD186" s="4" t="s">
        <v>181</v>
      </c>
      <c r="HE186" s="4">
        <v>0</v>
      </c>
      <c r="HF186" s="4">
        <v>0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/>
      <c r="HS186" s="4">
        <v>6530</v>
      </c>
      <c r="HT186" s="4" t="s">
        <v>181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/>
      <c r="II186" s="4">
        <v>6530</v>
      </c>
      <c r="IJ186" s="4" t="s">
        <v>181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/>
      <c r="IY186" s="4">
        <v>6530</v>
      </c>
      <c r="IZ186" s="4" t="s">
        <v>181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/>
      <c r="JO186" s="4">
        <v>6530</v>
      </c>
      <c r="JP186" s="4" t="s">
        <v>181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0</v>
      </c>
      <c r="JZ186" s="4">
        <v>0</v>
      </c>
      <c r="KA186" s="4">
        <v>0</v>
      </c>
      <c r="KB186" s="4">
        <v>0</v>
      </c>
      <c r="KC186" s="4">
        <v>0</v>
      </c>
      <c r="KD186" s="4"/>
      <c r="KE186" s="4">
        <v>6530</v>
      </c>
      <c r="KF186" s="4" t="s">
        <v>181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/>
      <c r="KU186" s="4">
        <v>6530</v>
      </c>
      <c r="KV186" s="4" t="s">
        <v>181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/>
      <c r="LK186" s="4">
        <v>6530</v>
      </c>
      <c r="LL186" s="4" t="s">
        <v>181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0</v>
      </c>
      <c r="LX186" s="4">
        <v>0</v>
      </c>
      <c r="LY186" s="4">
        <v>0</v>
      </c>
      <c r="LZ186" s="4"/>
      <c r="MA186" s="4">
        <v>6530</v>
      </c>
      <c r="MB186" s="4" t="s">
        <v>181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/>
      <c r="MQ186" s="4">
        <v>6530</v>
      </c>
      <c r="MR186" s="4" t="s">
        <v>181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  <c r="ND186" s="4">
        <v>0</v>
      </c>
      <c r="NE186" s="4">
        <v>0</v>
      </c>
      <c r="NF186" s="4"/>
      <c r="NG186" s="4">
        <v>6530</v>
      </c>
      <c r="NH186" s="4" t="s">
        <v>181</v>
      </c>
      <c r="NI186" s="4">
        <v>0</v>
      </c>
      <c r="NJ186" s="4">
        <v>0</v>
      </c>
      <c r="NK186" s="4">
        <v>0</v>
      </c>
      <c r="NL186" s="4">
        <v>0</v>
      </c>
      <c r="NM186" s="4">
        <v>0</v>
      </c>
      <c r="NN186" s="4">
        <v>0</v>
      </c>
      <c r="NO186" s="4">
        <v>0</v>
      </c>
      <c r="NP186" s="4">
        <v>0</v>
      </c>
      <c r="NQ186" s="4">
        <v>0</v>
      </c>
      <c r="NR186" s="4">
        <v>0</v>
      </c>
      <c r="NS186" s="4">
        <v>0</v>
      </c>
      <c r="NT186" s="4">
        <v>0</v>
      </c>
      <c r="NU186" s="4">
        <v>0</v>
      </c>
    </row>
    <row r="187" spans="2:385" x14ac:dyDescent="0.2">
      <c r="B187">
        <f t="shared" si="50"/>
        <v>177</v>
      </c>
      <c r="C187" s="4">
        <v>6535</v>
      </c>
      <c r="D187" s="4" t="s">
        <v>182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/>
      <c r="S187" s="4">
        <v>6535</v>
      </c>
      <c r="T187" s="4" t="s">
        <v>182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/>
      <c r="AI187" s="4">
        <v>6535</v>
      </c>
      <c r="AJ187" s="4" t="s">
        <v>182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/>
      <c r="AY187" s="4">
        <v>6535</v>
      </c>
      <c r="AZ187" s="4" t="s">
        <v>182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/>
      <c r="BO187" s="4">
        <v>6535</v>
      </c>
      <c r="BP187" s="4" t="s">
        <v>182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/>
      <c r="CE187" s="4">
        <v>6535</v>
      </c>
      <c r="CF187" s="4" t="s">
        <v>182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/>
      <c r="CU187" s="4">
        <v>6535</v>
      </c>
      <c r="CV187" s="4" t="s">
        <v>182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/>
      <c r="DK187" s="4">
        <v>6535</v>
      </c>
      <c r="DL187" s="4" t="s">
        <v>182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/>
      <c r="EA187" s="4">
        <v>6535</v>
      </c>
      <c r="EB187" s="4" t="s">
        <v>182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0</v>
      </c>
      <c r="EK187" s="4">
        <v>0</v>
      </c>
      <c r="EL187" s="4">
        <v>0</v>
      </c>
      <c r="EM187" s="4">
        <v>0</v>
      </c>
      <c r="EN187" s="4">
        <v>0</v>
      </c>
      <c r="EO187" s="4">
        <v>0</v>
      </c>
      <c r="EP187" s="4"/>
      <c r="EQ187" s="4">
        <v>6535</v>
      </c>
      <c r="ER187" s="4" t="s">
        <v>182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0</v>
      </c>
      <c r="FC187" s="4">
        <v>0</v>
      </c>
      <c r="FD187" s="4">
        <v>0</v>
      </c>
      <c r="FE187" s="4">
        <v>0</v>
      </c>
      <c r="FF187" s="4"/>
      <c r="FG187" s="4">
        <v>6535</v>
      </c>
      <c r="FH187" s="4" t="s">
        <v>182</v>
      </c>
      <c r="FI187" s="4">
        <v>0</v>
      </c>
      <c r="FJ187" s="4">
        <v>0</v>
      </c>
      <c r="FK187" s="4">
        <v>0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0</v>
      </c>
      <c r="FS187" s="4">
        <v>0</v>
      </c>
      <c r="FT187" s="4">
        <v>0</v>
      </c>
      <c r="FU187" s="4">
        <v>0</v>
      </c>
      <c r="FV187" s="4"/>
      <c r="FW187" s="4">
        <v>6535</v>
      </c>
      <c r="FX187" s="4" t="s">
        <v>182</v>
      </c>
      <c r="FY187" s="4">
        <v>0</v>
      </c>
      <c r="FZ187" s="4">
        <v>0</v>
      </c>
      <c r="GA187" s="4">
        <v>0</v>
      </c>
      <c r="GB187" s="4">
        <v>0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/>
      <c r="GM187" s="4">
        <v>6535</v>
      </c>
      <c r="GN187" s="4" t="s">
        <v>182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0</v>
      </c>
      <c r="GY187" s="4">
        <v>0</v>
      </c>
      <c r="GZ187" s="4">
        <v>0</v>
      </c>
      <c r="HA187" s="4">
        <v>0</v>
      </c>
      <c r="HB187" s="4"/>
      <c r="HC187" s="4">
        <v>6535</v>
      </c>
      <c r="HD187" s="4" t="s">
        <v>182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0</v>
      </c>
      <c r="HN187" s="4">
        <v>0</v>
      </c>
      <c r="HO187" s="4">
        <v>0</v>
      </c>
      <c r="HP187" s="4">
        <v>0</v>
      </c>
      <c r="HQ187" s="4">
        <v>0</v>
      </c>
      <c r="HR187" s="4"/>
      <c r="HS187" s="4">
        <v>6535</v>
      </c>
      <c r="HT187" s="4" t="s">
        <v>182</v>
      </c>
      <c r="HU187" s="4">
        <v>0</v>
      </c>
      <c r="HV187" s="4">
        <v>0</v>
      </c>
      <c r="HW187" s="4">
        <v>0</v>
      </c>
      <c r="HX187" s="4">
        <v>0</v>
      </c>
      <c r="HY187" s="4">
        <v>0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/>
      <c r="II187" s="4">
        <v>6535</v>
      </c>
      <c r="IJ187" s="4" t="s">
        <v>182</v>
      </c>
      <c r="IK187" s="4">
        <v>0</v>
      </c>
      <c r="IL187" s="4">
        <v>0</v>
      </c>
      <c r="IM187" s="4">
        <v>0</v>
      </c>
      <c r="IN187" s="4">
        <v>0</v>
      </c>
      <c r="IO187" s="4">
        <v>0</v>
      </c>
      <c r="IP187" s="4">
        <v>0</v>
      </c>
      <c r="IQ187" s="4">
        <v>0</v>
      </c>
      <c r="IR187" s="4">
        <v>0</v>
      </c>
      <c r="IS187" s="4">
        <v>0</v>
      </c>
      <c r="IT187" s="4">
        <v>0</v>
      </c>
      <c r="IU187" s="4">
        <v>0</v>
      </c>
      <c r="IV187" s="4">
        <v>0</v>
      </c>
      <c r="IW187" s="4">
        <v>0</v>
      </c>
      <c r="IX187" s="4"/>
      <c r="IY187" s="4">
        <v>6535</v>
      </c>
      <c r="IZ187" s="4" t="s">
        <v>182</v>
      </c>
      <c r="JA187" s="4">
        <v>0</v>
      </c>
      <c r="JB187" s="4">
        <v>0</v>
      </c>
      <c r="JC187" s="4">
        <v>0</v>
      </c>
      <c r="JD187" s="4">
        <v>0</v>
      </c>
      <c r="JE187" s="4">
        <v>0</v>
      </c>
      <c r="JF187" s="4">
        <v>0</v>
      </c>
      <c r="JG187" s="4">
        <v>0</v>
      </c>
      <c r="JH187" s="4">
        <v>0</v>
      </c>
      <c r="JI187" s="4">
        <v>0</v>
      </c>
      <c r="JJ187" s="4">
        <v>0</v>
      </c>
      <c r="JK187" s="4">
        <v>0</v>
      </c>
      <c r="JL187" s="4">
        <v>0</v>
      </c>
      <c r="JM187" s="4">
        <v>0</v>
      </c>
      <c r="JN187" s="4"/>
      <c r="JO187" s="4">
        <v>6535</v>
      </c>
      <c r="JP187" s="4" t="s">
        <v>182</v>
      </c>
      <c r="JQ187" s="4">
        <v>0</v>
      </c>
      <c r="JR187" s="4">
        <v>0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0</v>
      </c>
      <c r="JY187" s="4">
        <v>0</v>
      </c>
      <c r="JZ187" s="4">
        <v>0</v>
      </c>
      <c r="KA187" s="4">
        <v>0</v>
      </c>
      <c r="KB187" s="4">
        <v>0</v>
      </c>
      <c r="KC187" s="4">
        <v>0</v>
      </c>
      <c r="KD187" s="4"/>
      <c r="KE187" s="4">
        <v>6535</v>
      </c>
      <c r="KF187" s="4" t="s">
        <v>182</v>
      </c>
      <c r="KG187" s="4">
        <v>0</v>
      </c>
      <c r="KH187" s="4">
        <v>0</v>
      </c>
      <c r="KI187" s="4">
        <v>0</v>
      </c>
      <c r="KJ187" s="4">
        <v>0</v>
      </c>
      <c r="KK187" s="4">
        <v>0</v>
      </c>
      <c r="KL187" s="4">
        <v>0</v>
      </c>
      <c r="KM187" s="4">
        <v>0</v>
      </c>
      <c r="KN187" s="4">
        <v>0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/>
      <c r="KU187" s="4">
        <v>6535</v>
      </c>
      <c r="KV187" s="4" t="s">
        <v>182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0</v>
      </c>
      <c r="LE187" s="4">
        <v>0</v>
      </c>
      <c r="LF187" s="4">
        <v>0</v>
      </c>
      <c r="LG187" s="4">
        <v>0</v>
      </c>
      <c r="LH187" s="4">
        <v>0</v>
      </c>
      <c r="LI187" s="4">
        <v>0</v>
      </c>
      <c r="LJ187" s="4"/>
      <c r="LK187" s="4">
        <v>6535</v>
      </c>
      <c r="LL187" s="4" t="s">
        <v>182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/>
      <c r="MA187" s="4">
        <v>6535</v>
      </c>
      <c r="MB187" s="4" t="s">
        <v>182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0</v>
      </c>
      <c r="MO187" s="4">
        <v>0</v>
      </c>
      <c r="MP187" s="4"/>
      <c r="MQ187" s="4">
        <v>6535</v>
      </c>
      <c r="MR187" s="4" t="s">
        <v>182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  <c r="ND187" s="4">
        <v>0</v>
      </c>
      <c r="NE187" s="4">
        <v>0</v>
      </c>
      <c r="NF187" s="4"/>
      <c r="NG187" s="4">
        <v>6535</v>
      </c>
      <c r="NH187" s="4" t="s">
        <v>182</v>
      </c>
      <c r="NI187" s="4">
        <v>0</v>
      </c>
      <c r="NJ187" s="4">
        <v>0</v>
      </c>
      <c r="NK187" s="4">
        <v>0</v>
      </c>
      <c r="NL187" s="4">
        <v>0</v>
      </c>
      <c r="NM187" s="4">
        <v>0</v>
      </c>
      <c r="NN187" s="4">
        <v>0</v>
      </c>
      <c r="NO187" s="4">
        <v>0</v>
      </c>
      <c r="NP187" s="4">
        <v>0</v>
      </c>
      <c r="NQ187" s="4">
        <v>0</v>
      </c>
      <c r="NR187" s="4">
        <v>0</v>
      </c>
      <c r="NS187" s="4">
        <v>0</v>
      </c>
      <c r="NT187" s="4">
        <v>0</v>
      </c>
      <c r="NU187" s="4">
        <v>0</v>
      </c>
    </row>
    <row r="188" spans="2:385" x14ac:dyDescent="0.2">
      <c r="B188">
        <f t="shared" si="50"/>
        <v>178</v>
      </c>
      <c r="C188" s="4">
        <v>6540</v>
      </c>
      <c r="D188" s="4" t="s">
        <v>183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/>
      <c r="S188" s="4">
        <v>6540</v>
      </c>
      <c r="T188" s="4" t="s">
        <v>183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/>
      <c r="AI188" s="4">
        <v>6540</v>
      </c>
      <c r="AJ188" s="4" t="s">
        <v>183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/>
      <c r="AY188" s="4">
        <v>6540</v>
      </c>
      <c r="AZ188" s="4" t="s">
        <v>183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/>
      <c r="BO188" s="4">
        <v>6540</v>
      </c>
      <c r="BP188" s="4" t="s">
        <v>183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/>
      <c r="CE188" s="4">
        <v>6540</v>
      </c>
      <c r="CF188" s="4" t="s">
        <v>183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/>
      <c r="CU188" s="4">
        <v>6540</v>
      </c>
      <c r="CV188" s="4" t="s">
        <v>183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/>
      <c r="DK188" s="4">
        <v>6540</v>
      </c>
      <c r="DL188" s="4" t="s">
        <v>183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/>
      <c r="EA188" s="4">
        <v>6540</v>
      </c>
      <c r="EB188" s="4" t="s">
        <v>183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/>
      <c r="EQ188" s="4">
        <v>6540</v>
      </c>
      <c r="ER188" s="4" t="s">
        <v>183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/>
      <c r="FG188" s="4">
        <v>6540</v>
      </c>
      <c r="FH188" s="4" t="s">
        <v>183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/>
      <c r="FW188" s="4">
        <v>6540</v>
      </c>
      <c r="FX188" s="4" t="s">
        <v>183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/>
      <c r="GM188" s="4">
        <v>6540</v>
      </c>
      <c r="GN188" s="4" t="s">
        <v>183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/>
      <c r="HC188" s="4">
        <v>6540</v>
      </c>
      <c r="HD188" s="4" t="s">
        <v>183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/>
      <c r="HS188" s="4">
        <v>6540</v>
      </c>
      <c r="HT188" s="4" t="s">
        <v>183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/>
      <c r="II188" s="4">
        <v>6540</v>
      </c>
      <c r="IJ188" s="4" t="s">
        <v>183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/>
      <c r="IY188" s="4">
        <v>6540</v>
      </c>
      <c r="IZ188" s="4" t="s">
        <v>183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/>
      <c r="JO188" s="4">
        <v>6540</v>
      </c>
      <c r="JP188" s="4" t="s">
        <v>183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/>
      <c r="KE188" s="4">
        <v>6540</v>
      </c>
      <c r="KF188" s="4" t="s">
        <v>183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/>
      <c r="KU188" s="4">
        <v>6540</v>
      </c>
      <c r="KV188" s="4" t="s">
        <v>183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/>
      <c r="LK188" s="4">
        <v>6540</v>
      </c>
      <c r="LL188" s="4" t="s">
        <v>183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/>
      <c r="MA188" s="4">
        <v>6540</v>
      </c>
      <c r="MB188" s="4" t="s">
        <v>183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/>
      <c r="MQ188" s="4">
        <v>6540</v>
      </c>
      <c r="MR188" s="4" t="s">
        <v>183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  <c r="ND188" s="4">
        <v>0</v>
      </c>
      <c r="NE188" s="4">
        <v>0</v>
      </c>
      <c r="NF188" s="4"/>
      <c r="NG188" s="4">
        <v>6540</v>
      </c>
      <c r="NH188" s="4" t="s">
        <v>183</v>
      </c>
      <c r="NI188" s="4">
        <v>0</v>
      </c>
      <c r="NJ188" s="4">
        <v>0</v>
      </c>
      <c r="NK188" s="4">
        <v>0</v>
      </c>
      <c r="NL188" s="4">
        <v>0</v>
      </c>
      <c r="NM188" s="4">
        <v>0</v>
      </c>
      <c r="NN188" s="4">
        <v>0</v>
      </c>
      <c r="NO188" s="4">
        <v>0</v>
      </c>
      <c r="NP188" s="4">
        <v>0</v>
      </c>
      <c r="NQ188" s="4">
        <v>0</v>
      </c>
      <c r="NR188" s="4">
        <v>0</v>
      </c>
      <c r="NS188" s="4">
        <v>0</v>
      </c>
      <c r="NT188" s="4">
        <v>0</v>
      </c>
      <c r="NU188" s="4">
        <v>0</v>
      </c>
    </row>
    <row r="189" spans="2:385" x14ac:dyDescent="0.2">
      <c r="B189">
        <f t="shared" si="50"/>
        <v>179</v>
      </c>
      <c r="C189" s="4">
        <v>6541</v>
      </c>
      <c r="D189" s="4" t="s">
        <v>184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/>
      <c r="S189" s="4">
        <v>6541</v>
      </c>
      <c r="T189" s="4" t="s">
        <v>184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/>
      <c r="AI189" s="4">
        <v>6541</v>
      </c>
      <c r="AJ189" s="4" t="s">
        <v>184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/>
      <c r="AY189" s="4">
        <v>6541</v>
      </c>
      <c r="AZ189" s="4" t="s">
        <v>184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/>
      <c r="BO189" s="4">
        <v>6541</v>
      </c>
      <c r="BP189" s="4" t="s">
        <v>184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/>
      <c r="CE189" s="4">
        <v>6541</v>
      </c>
      <c r="CF189" s="4" t="s">
        <v>184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/>
      <c r="CU189" s="4">
        <v>6541</v>
      </c>
      <c r="CV189" s="4" t="s">
        <v>184</v>
      </c>
      <c r="CW189" s="4">
        <v>0</v>
      </c>
      <c r="CX189" s="4">
        <v>0</v>
      </c>
      <c r="CY189" s="4">
        <v>0</v>
      </c>
      <c r="CZ189" s="4">
        <v>0</v>
      </c>
      <c r="DA189" s="4">
        <v>0</v>
      </c>
      <c r="DB189" s="4">
        <v>0</v>
      </c>
      <c r="DC189" s="4">
        <v>0</v>
      </c>
      <c r="DD189" s="4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/>
      <c r="DK189" s="4">
        <v>6541</v>
      </c>
      <c r="DL189" s="4" t="s">
        <v>184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/>
      <c r="EA189" s="4">
        <v>6541</v>
      </c>
      <c r="EB189" s="4" t="s">
        <v>184</v>
      </c>
      <c r="EC189" s="4">
        <v>0</v>
      </c>
      <c r="ED189" s="4">
        <v>0</v>
      </c>
      <c r="EE189" s="4">
        <v>0</v>
      </c>
      <c r="EF189" s="4">
        <v>0</v>
      </c>
      <c r="EG189" s="4">
        <v>0</v>
      </c>
      <c r="EH189" s="4">
        <v>0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0</v>
      </c>
      <c r="EP189" s="4"/>
      <c r="EQ189" s="4">
        <v>6541</v>
      </c>
      <c r="ER189" s="4" t="s">
        <v>184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0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/>
      <c r="FG189" s="4">
        <v>6541</v>
      </c>
      <c r="FH189" s="4" t="s">
        <v>184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0</v>
      </c>
      <c r="FV189" s="4"/>
      <c r="FW189" s="4">
        <v>6541</v>
      </c>
      <c r="FX189" s="4" t="s">
        <v>184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0</v>
      </c>
      <c r="GF189" s="4">
        <v>0</v>
      </c>
      <c r="GG189" s="4">
        <v>0</v>
      </c>
      <c r="GH189" s="4">
        <v>0</v>
      </c>
      <c r="GI189" s="4">
        <v>0</v>
      </c>
      <c r="GJ189" s="4">
        <v>0</v>
      </c>
      <c r="GK189" s="4">
        <v>0</v>
      </c>
      <c r="GL189" s="4"/>
      <c r="GM189" s="4">
        <v>6541</v>
      </c>
      <c r="GN189" s="4" t="s">
        <v>184</v>
      </c>
      <c r="GO189" s="4">
        <v>0</v>
      </c>
      <c r="GP189" s="4">
        <v>0</v>
      </c>
      <c r="GQ189" s="4">
        <v>0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0</v>
      </c>
      <c r="GY189" s="4">
        <v>0</v>
      </c>
      <c r="GZ189" s="4">
        <v>0</v>
      </c>
      <c r="HA189" s="4">
        <v>0</v>
      </c>
      <c r="HB189" s="4"/>
      <c r="HC189" s="4">
        <v>6541</v>
      </c>
      <c r="HD189" s="4" t="s">
        <v>184</v>
      </c>
      <c r="HE189" s="4">
        <v>0</v>
      </c>
      <c r="HF189" s="4">
        <v>0</v>
      </c>
      <c r="HG189" s="4">
        <v>0</v>
      </c>
      <c r="HH189" s="4">
        <v>0</v>
      </c>
      <c r="HI189" s="4">
        <v>0</v>
      </c>
      <c r="HJ189" s="4">
        <v>0</v>
      </c>
      <c r="HK189" s="4">
        <v>0</v>
      </c>
      <c r="HL189" s="4">
        <v>0</v>
      </c>
      <c r="HM189" s="4">
        <v>0</v>
      </c>
      <c r="HN189" s="4">
        <v>0</v>
      </c>
      <c r="HO189" s="4">
        <v>0</v>
      </c>
      <c r="HP189" s="4">
        <v>0</v>
      </c>
      <c r="HQ189" s="4">
        <v>0</v>
      </c>
      <c r="HR189" s="4"/>
      <c r="HS189" s="4">
        <v>6541</v>
      </c>
      <c r="HT189" s="4" t="s">
        <v>184</v>
      </c>
      <c r="HU189" s="4">
        <v>0</v>
      </c>
      <c r="HV189" s="4">
        <v>0</v>
      </c>
      <c r="HW189" s="4">
        <v>0</v>
      </c>
      <c r="HX189" s="4">
        <v>0</v>
      </c>
      <c r="HY189" s="4">
        <v>0</v>
      </c>
      <c r="HZ189" s="4">
        <v>0</v>
      </c>
      <c r="IA189" s="4">
        <v>0</v>
      </c>
      <c r="IB189" s="4">
        <v>0</v>
      </c>
      <c r="IC189" s="4">
        <v>0</v>
      </c>
      <c r="ID189" s="4">
        <v>0</v>
      </c>
      <c r="IE189" s="4">
        <v>0</v>
      </c>
      <c r="IF189" s="4">
        <v>0</v>
      </c>
      <c r="IG189" s="4">
        <v>0</v>
      </c>
      <c r="IH189" s="4"/>
      <c r="II189" s="4">
        <v>6541</v>
      </c>
      <c r="IJ189" s="4" t="s">
        <v>184</v>
      </c>
      <c r="IK189" s="4">
        <v>0</v>
      </c>
      <c r="IL189" s="4">
        <v>0</v>
      </c>
      <c r="IM189" s="4">
        <v>0</v>
      </c>
      <c r="IN189" s="4">
        <v>0</v>
      </c>
      <c r="IO189" s="4">
        <v>0</v>
      </c>
      <c r="IP189" s="4">
        <v>0</v>
      </c>
      <c r="IQ189" s="4">
        <v>0</v>
      </c>
      <c r="IR189" s="4">
        <v>0</v>
      </c>
      <c r="IS189" s="4">
        <v>0</v>
      </c>
      <c r="IT189" s="4">
        <v>0</v>
      </c>
      <c r="IU189" s="4">
        <v>0</v>
      </c>
      <c r="IV189" s="4">
        <v>0</v>
      </c>
      <c r="IW189" s="4">
        <v>0</v>
      </c>
      <c r="IX189" s="4"/>
      <c r="IY189" s="4">
        <v>6541</v>
      </c>
      <c r="IZ189" s="4" t="s">
        <v>184</v>
      </c>
      <c r="JA189" s="4">
        <v>0</v>
      </c>
      <c r="JB189" s="4">
        <v>0</v>
      </c>
      <c r="JC189" s="4">
        <v>0</v>
      </c>
      <c r="JD189" s="4">
        <v>0</v>
      </c>
      <c r="JE189" s="4">
        <v>0</v>
      </c>
      <c r="JF189" s="4">
        <v>0</v>
      </c>
      <c r="JG189" s="4">
        <v>0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0</v>
      </c>
      <c r="JN189" s="4"/>
      <c r="JO189" s="4">
        <v>6541</v>
      </c>
      <c r="JP189" s="4" t="s">
        <v>184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0</v>
      </c>
      <c r="JW189" s="4">
        <v>0</v>
      </c>
      <c r="JX189" s="4">
        <v>0</v>
      </c>
      <c r="JY189" s="4">
        <v>0</v>
      </c>
      <c r="JZ189" s="4">
        <v>0</v>
      </c>
      <c r="KA189" s="4">
        <v>0</v>
      </c>
      <c r="KB189" s="4">
        <v>0</v>
      </c>
      <c r="KC189" s="4">
        <v>0</v>
      </c>
      <c r="KD189" s="4"/>
      <c r="KE189" s="4">
        <v>6541</v>
      </c>
      <c r="KF189" s="4" t="s">
        <v>184</v>
      </c>
      <c r="KG189" s="4">
        <v>0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0</v>
      </c>
      <c r="KT189" s="4"/>
      <c r="KU189" s="4">
        <v>6541</v>
      </c>
      <c r="KV189" s="4" t="s">
        <v>184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0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/>
      <c r="LK189" s="4">
        <v>6541</v>
      </c>
      <c r="LL189" s="4" t="s">
        <v>184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/>
      <c r="MA189" s="4">
        <v>6541</v>
      </c>
      <c r="MB189" s="4" t="s">
        <v>184</v>
      </c>
      <c r="MC189" s="4">
        <v>0</v>
      </c>
      <c r="MD189" s="4">
        <v>0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0</v>
      </c>
      <c r="MP189" s="4"/>
      <c r="MQ189" s="4">
        <v>6541</v>
      </c>
      <c r="MR189" s="4" t="s">
        <v>184</v>
      </c>
      <c r="MS189" s="4">
        <v>0</v>
      </c>
      <c r="MT189" s="4">
        <v>0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  <c r="ND189" s="4">
        <v>0</v>
      </c>
      <c r="NE189" s="4">
        <v>0</v>
      </c>
      <c r="NF189" s="4"/>
      <c r="NG189" s="4">
        <v>6541</v>
      </c>
      <c r="NH189" s="4" t="s">
        <v>184</v>
      </c>
      <c r="NI189" s="4">
        <v>0</v>
      </c>
      <c r="NJ189" s="4">
        <v>0</v>
      </c>
      <c r="NK189" s="4">
        <v>0</v>
      </c>
      <c r="NL189" s="4">
        <v>0</v>
      </c>
      <c r="NM189" s="4">
        <v>0</v>
      </c>
      <c r="NN189" s="4">
        <v>0</v>
      </c>
      <c r="NO189" s="4">
        <v>0</v>
      </c>
      <c r="NP189" s="4">
        <v>0</v>
      </c>
      <c r="NQ189" s="4">
        <v>0</v>
      </c>
      <c r="NR189" s="4">
        <v>0</v>
      </c>
      <c r="NS189" s="4">
        <v>0</v>
      </c>
      <c r="NT189" s="4">
        <v>0</v>
      </c>
      <c r="NU189" s="4">
        <v>0</v>
      </c>
    </row>
    <row r="190" spans="2:385" x14ac:dyDescent="0.2">
      <c r="B190">
        <f t="shared" si="50"/>
        <v>180</v>
      </c>
      <c r="C190" s="4">
        <v>6545</v>
      </c>
      <c r="D190" s="4" t="s">
        <v>185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/>
      <c r="S190" s="4">
        <v>6545</v>
      </c>
      <c r="T190" s="4" t="s">
        <v>185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/>
      <c r="AI190" s="4">
        <v>6545</v>
      </c>
      <c r="AJ190" s="4" t="s">
        <v>185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/>
      <c r="AY190" s="4">
        <v>6545</v>
      </c>
      <c r="AZ190" s="4" t="s">
        <v>185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/>
      <c r="BO190" s="4">
        <v>6545</v>
      </c>
      <c r="BP190" s="4" t="s">
        <v>185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/>
      <c r="CE190" s="4">
        <v>6545</v>
      </c>
      <c r="CF190" s="4" t="s">
        <v>185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/>
      <c r="CU190" s="4">
        <v>6545</v>
      </c>
      <c r="CV190" s="4" t="s">
        <v>185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/>
      <c r="DK190" s="4">
        <v>6545</v>
      </c>
      <c r="DL190" s="4" t="s">
        <v>185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0</v>
      </c>
      <c r="DY190" s="4">
        <v>0</v>
      </c>
      <c r="DZ190" s="4"/>
      <c r="EA190" s="4">
        <v>6545</v>
      </c>
      <c r="EB190" s="4" t="s">
        <v>185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0</v>
      </c>
      <c r="EK190" s="4">
        <v>0</v>
      </c>
      <c r="EL190" s="4">
        <v>0</v>
      </c>
      <c r="EM190" s="4">
        <v>0</v>
      </c>
      <c r="EN190" s="4">
        <v>0</v>
      </c>
      <c r="EO190" s="4">
        <v>0</v>
      </c>
      <c r="EP190" s="4"/>
      <c r="EQ190" s="4">
        <v>6545</v>
      </c>
      <c r="ER190" s="4" t="s">
        <v>185</v>
      </c>
      <c r="ES190" s="4">
        <v>0</v>
      </c>
      <c r="ET190" s="4">
        <v>0</v>
      </c>
      <c r="EU190" s="4">
        <v>0</v>
      </c>
      <c r="EV190" s="4">
        <v>0</v>
      </c>
      <c r="EW190" s="4">
        <v>0</v>
      </c>
      <c r="EX190" s="4">
        <v>0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/>
      <c r="FG190" s="4">
        <v>6545</v>
      </c>
      <c r="FH190" s="4" t="s">
        <v>185</v>
      </c>
      <c r="FI190" s="4">
        <v>0</v>
      </c>
      <c r="FJ190" s="4">
        <v>0</v>
      </c>
      <c r="FK190" s="4">
        <v>0</v>
      </c>
      <c r="FL190" s="4">
        <v>0</v>
      </c>
      <c r="FM190" s="4">
        <v>0</v>
      </c>
      <c r="FN190" s="4">
        <v>0</v>
      </c>
      <c r="FO190" s="4">
        <v>0</v>
      </c>
      <c r="FP190" s="4">
        <v>0</v>
      </c>
      <c r="FQ190" s="4">
        <v>0</v>
      </c>
      <c r="FR190" s="4">
        <v>0</v>
      </c>
      <c r="FS190" s="4">
        <v>0</v>
      </c>
      <c r="FT190" s="4">
        <v>0</v>
      </c>
      <c r="FU190" s="4">
        <v>0</v>
      </c>
      <c r="FV190" s="4"/>
      <c r="FW190" s="4">
        <v>6545</v>
      </c>
      <c r="FX190" s="4" t="s">
        <v>185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0</v>
      </c>
      <c r="GF190" s="4">
        <v>0</v>
      </c>
      <c r="GG190" s="4">
        <v>0</v>
      </c>
      <c r="GH190" s="4">
        <v>0</v>
      </c>
      <c r="GI190" s="4">
        <v>0</v>
      </c>
      <c r="GJ190" s="4">
        <v>0</v>
      </c>
      <c r="GK190" s="4">
        <v>0</v>
      </c>
      <c r="GL190" s="4"/>
      <c r="GM190" s="4">
        <v>6545</v>
      </c>
      <c r="GN190" s="4" t="s">
        <v>185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0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/>
      <c r="HC190" s="4">
        <v>6545</v>
      </c>
      <c r="HD190" s="4" t="s">
        <v>185</v>
      </c>
      <c r="HE190" s="4">
        <v>0</v>
      </c>
      <c r="HF190" s="4">
        <v>0</v>
      </c>
      <c r="HG190" s="4">
        <v>0</v>
      </c>
      <c r="HH190" s="4">
        <v>0</v>
      </c>
      <c r="HI190" s="4">
        <v>0</v>
      </c>
      <c r="HJ190" s="4">
        <v>0</v>
      </c>
      <c r="HK190" s="4">
        <v>0</v>
      </c>
      <c r="HL190" s="4">
        <v>0</v>
      </c>
      <c r="HM190" s="4">
        <v>0</v>
      </c>
      <c r="HN190" s="4">
        <v>0</v>
      </c>
      <c r="HO190" s="4">
        <v>0</v>
      </c>
      <c r="HP190" s="4">
        <v>0</v>
      </c>
      <c r="HQ190" s="4">
        <v>0</v>
      </c>
      <c r="HR190" s="4"/>
      <c r="HS190" s="4">
        <v>6545</v>
      </c>
      <c r="HT190" s="4" t="s">
        <v>185</v>
      </c>
      <c r="HU190" s="4">
        <v>0</v>
      </c>
      <c r="HV190" s="4">
        <v>0</v>
      </c>
      <c r="HW190" s="4">
        <v>0</v>
      </c>
      <c r="HX190" s="4">
        <v>0</v>
      </c>
      <c r="HY190" s="4">
        <v>0</v>
      </c>
      <c r="HZ190" s="4">
        <v>0</v>
      </c>
      <c r="IA190" s="4">
        <v>0</v>
      </c>
      <c r="IB190" s="4">
        <v>0</v>
      </c>
      <c r="IC190" s="4">
        <v>0</v>
      </c>
      <c r="ID190" s="4">
        <v>0</v>
      </c>
      <c r="IE190" s="4">
        <v>0</v>
      </c>
      <c r="IF190" s="4">
        <v>0</v>
      </c>
      <c r="IG190" s="4">
        <v>0</v>
      </c>
      <c r="IH190" s="4"/>
      <c r="II190" s="4">
        <v>6545</v>
      </c>
      <c r="IJ190" s="4" t="s">
        <v>185</v>
      </c>
      <c r="IK190" s="4">
        <v>0</v>
      </c>
      <c r="IL190" s="4">
        <v>0</v>
      </c>
      <c r="IM190" s="4">
        <v>0</v>
      </c>
      <c r="IN190" s="4">
        <v>0</v>
      </c>
      <c r="IO190" s="4">
        <v>0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0</v>
      </c>
      <c r="IV190" s="4">
        <v>0</v>
      </c>
      <c r="IW190" s="4">
        <v>0</v>
      </c>
      <c r="IX190" s="4"/>
      <c r="IY190" s="4">
        <v>6545</v>
      </c>
      <c r="IZ190" s="4" t="s">
        <v>185</v>
      </c>
      <c r="JA190" s="4">
        <v>0</v>
      </c>
      <c r="JB190" s="4">
        <v>0</v>
      </c>
      <c r="JC190" s="4">
        <v>0</v>
      </c>
      <c r="JD190" s="4">
        <v>0</v>
      </c>
      <c r="JE190" s="4">
        <v>0</v>
      </c>
      <c r="JF190" s="4">
        <v>0</v>
      </c>
      <c r="JG190" s="4">
        <v>0</v>
      </c>
      <c r="JH190" s="4">
        <v>0</v>
      </c>
      <c r="JI190" s="4">
        <v>0</v>
      </c>
      <c r="JJ190" s="4">
        <v>0</v>
      </c>
      <c r="JK190" s="4">
        <v>0</v>
      </c>
      <c r="JL190" s="4">
        <v>0</v>
      </c>
      <c r="JM190" s="4">
        <v>0</v>
      </c>
      <c r="JN190" s="4"/>
      <c r="JO190" s="4">
        <v>6545</v>
      </c>
      <c r="JP190" s="4" t="s">
        <v>185</v>
      </c>
      <c r="JQ190" s="4">
        <v>0</v>
      </c>
      <c r="JR190" s="4">
        <v>0</v>
      </c>
      <c r="JS190" s="4">
        <v>0</v>
      </c>
      <c r="JT190" s="4">
        <v>0</v>
      </c>
      <c r="JU190" s="4">
        <v>0</v>
      </c>
      <c r="JV190" s="4">
        <v>0</v>
      </c>
      <c r="JW190" s="4">
        <v>0</v>
      </c>
      <c r="JX190" s="4">
        <v>0</v>
      </c>
      <c r="JY190" s="4">
        <v>0</v>
      </c>
      <c r="JZ190" s="4">
        <v>0</v>
      </c>
      <c r="KA190" s="4">
        <v>0</v>
      </c>
      <c r="KB190" s="4">
        <v>0</v>
      </c>
      <c r="KC190" s="4">
        <v>0</v>
      </c>
      <c r="KD190" s="4"/>
      <c r="KE190" s="4">
        <v>6545</v>
      </c>
      <c r="KF190" s="4" t="s">
        <v>185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0</v>
      </c>
      <c r="KP190" s="4">
        <v>0</v>
      </c>
      <c r="KQ190" s="4">
        <v>0</v>
      </c>
      <c r="KR190" s="4">
        <v>0</v>
      </c>
      <c r="KS190" s="4">
        <v>0</v>
      </c>
      <c r="KT190" s="4"/>
      <c r="KU190" s="4">
        <v>6545</v>
      </c>
      <c r="KV190" s="4" t="s">
        <v>185</v>
      </c>
      <c r="KW190" s="4">
        <v>0</v>
      </c>
      <c r="KX190" s="4">
        <v>0</v>
      </c>
      <c r="KY190" s="4">
        <v>0</v>
      </c>
      <c r="KZ190" s="4">
        <v>0</v>
      </c>
      <c r="LA190" s="4">
        <v>0</v>
      </c>
      <c r="LB190" s="4">
        <v>0</v>
      </c>
      <c r="LC190" s="4">
        <v>0</v>
      </c>
      <c r="LD190" s="4">
        <v>0</v>
      </c>
      <c r="LE190" s="4">
        <v>0</v>
      </c>
      <c r="LF190" s="4">
        <v>0</v>
      </c>
      <c r="LG190" s="4">
        <v>0</v>
      </c>
      <c r="LH190" s="4">
        <v>0</v>
      </c>
      <c r="LI190" s="4">
        <v>0</v>
      </c>
      <c r="LJ190" s="4"/>
      <c r="LK190" s="4">
        <v>6545</v>
      </c>
      <c r="LL190" s="4" t="s">
        <v>185</v>
      </c>
      <c r="LM190" s="4">
        <v>0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0</v>
      </c>
      <c r="LV190" s="4">
        <v>0</v>
      </c>
      <c r="LW190" s="4">
        <v>0</v>
      </c>
      <c r="LX190" s="4">
        <v>0</v>
      </c>
      <c r="LY190" s="4">
        <v>0</v>
      </c>
      <c r="LZ190" s="4"/>
      <c r="MA190" s="4">
        <v>6545</v>
      </c>
      <c r="MB190" s="4" t="s">
        <v>185</v>
      </c>
      <c r="MC190" s="4">
        <v>0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0</v>
      </c>
      <c r="MK190" s="4">
        <v>0</v>
      </c>
      <c r="ML190" s="4">
        <v>0</v>
      </c>
      <c r="MM190" s="4">
        <v>0</v>
      </c>
      <c r="MN190" s="4">
        <v>0</v>
      </c>
      <c r="MO190" s="4">
        <v>0</v>
      </c>
      <c r="MP190" s="4"/>
      <c r="MQ190" s="4">
        <v>6545</v>
      </c>
      <c r="MR190" s="4" t="s">
        <v>185</v>
      </c>
      <c r="MS190" s="4">
        <v>0</v>
      </c>
      <c r="MT190" s="4">
        <v>0</v>
      </c>
      <c r="MU190" s="4">
        <v>0</v>
      </c>
      <c r="MV190" s="4">
        <v>0</v>
      </c>
      <c r="MW190" s="4">
        <v>0</v>
      </c>
      <c r="MX190" s="4">
        <v>0</v>
      </c>
      <c r="MY190" s="4">
        <v>0</v>
      </c>
      <c r="MZ190" s="4">
        <v>0</v>
      </c>
      <c r="NA190" s="4">
        <v>0</v>
      </c>
      <c r="NB190" s="4">
        <v>0</v>
      </c>
      <c r="NC190" s="4">
        <v>0</v>
      </c>
      <c r="ND190" s="4">
        <v>0</v>
      </c>
      <c r="NE190" s="4">
        <v>0</v>
      </c>
      <c r="NF190" s="4"/>
      <c r="NG190" s="4">
        <v>6545</v>
      </c>
      <c r="NH190" s="4" t="s">
        <v>185</v>
      </c>
      <c r="NI190" s="4">
        <v>0</v>
      </c>
      <c r="NJ190" s="4">
        <v>0</v>
      </c>
      <c r="NK190" s="4">
        <v>0</v>
      </c>
      <c r="NL190" s="4">
        <v>0</v>
      </c>
      <c r="NM190" s="4">
        <v>0</v>
      </c>
      <c r="NN190" s="4">
        <v>0</v>
      </c>
      <c r="NO190" s="4">
        <v>0</v>
      </c>
      <c r="NP190" s="4">
        <v>0</v>
      </c>
      <c r="NQ190" s="4">
        <v>0</v>
      </c>
      <c r="NR190" s="4">
        <v>0</v>
      </c>
      <c r="NS190" s="4">
        <v>0</v>
      </c>
      <c r="NT190" s="4">
        <v>0</v>
      </c>
      <c r="NU190" s="4">
        <v>0</v>
      </c>
    </row>
    <row r="191" spans="2:385" x14ac:dyDescent="0.2">
      <c r="B191">
        <f t="shared" si="50"/>
        <v>181</v>
      </c>
      <c r="C191" s="4">
        <v>6546</v>
      </c>
      <c r="D191" s="4" t="s">
        <v>186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/>
      <c r="S191" s="4">
        <v>6546</v>
      </c>
      <c r="T191" s="4" t="s">
        <v>186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/>
      <c r="AI191" s="4">
        <v>6546</v>
      </c>
      <c r="AJ191" s="4" t="s">
        <v>186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/>
      <c r="AY191" s="4">
        <v>6546</v>
      </c>
      <c r="AZ191" s="4" t="s">
        <v>186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/>
      <c r="BO191" s="4">
        <v>6546</v>
      </c>
      <c r="BP191" s="4" t="s">
        <v>186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/>
      <c r="CE191" s="4">
        <v>6546</v>
      </c>
      <c r="CF191" s="4" t="s">
        <v>186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/>
      <c r="CU191" s="4">
        <v>6546</v>
      </c>
      <c r="CV191" s="4" t="s">
        <v>186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/>
      <c r="DK191" s="4">
        <v>6546</v>
      </c>
      <c r="DL191" s="4" t="s">
        <v>186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/>
      <c r="EA191" s="4">
        <v>6546</v>
      </c>
      <c r="EB191" s="4" t="s">
        <v>186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/>
      <c r="EQ191" s="4">
        <v>6546</v>
      </c>
      <c r="ER191" s="4" t="s">
        <v>186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/>
      <c r="FG191" s="4">
        <v>6546</v>
      </c>
      <c r="FH191" s="4" t="s">
        <v>186</v>
      </c>
      <c r="FI191" s="4">
        <v>0</v>
      </c>
      <c r="FJ191" s="4">
        <v>0</v>
      </c>
      <c r="FK191" s="4">
        <v>0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0</v>
      </c>
      <c r="FR191" s="4">
        <v>0</v>
      </c>
      <c r="FS191" s="4">
        <v>0</v>
      </c>
      <c r="FT191" s="4">
        <v>0</v>
      </c>
      <c r="FU191" s="4">
        <v>0</v>
      </c>
      <c r="FV191" s="4"/>
      <c r="FW191" s="4">
        <v>6546</v>
      </c>
      <c r="FX191" s="4" t="s">
        <v>186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 s="4">
        <v>0</v>
      </c>
      <c r="GE191" s="4">
        <v>0</v>
      </c>
      <c r="GF191" s="4">
        <v>0</v>
      </c>
      <c r="GG191" s="4">
        <v>0</v>
      </c>
      <c r="GH191" s="4">
        <v>0</v>
      </c>
      <c r="GI191" s="4">
        <v>0</v>
      </c>
      <c r="GJ191" s="4">
        <v>0</v>
      </c>
      <c r="GK191" s="4">
        <v>0</v>
      </c>
      <c r="GL191" s="4"/>
      <c r="GM191" s="4">
        <v>6546</v>
      </c>
      <c r="GN191" s="4" t="s">
        <v>186</v>
      </c>
      <c r="GO191" s="4">
        <v>0</v>
      </c>
      <c r="GP191" s="4">
        <v>0</v>
      </c>
      <c r="GQ191" s="4">
        <v>0</v>
      </c>
      <c r="GR191" s="4">
        <v>0</v>
      </c>
      <c r="GS191" s="4">
        <v>0</v>
      </c>
      <c r="GT191" s="4">
        <v>0</v>
      </c>
      <c r="GU191" s="4">
        <v>0</v>
      </c>
      <c r="GV191" s="4">
        <v>0</v>
      </c>
      <c r="GW191" s="4">
        <v>0</v>
      </c>
      <c r="GX191" s="4">
        <v>0</v>
      </c>
      <c r="GY191" s="4">
        <v>0</v>
      </c>
      <c r="GZ191" s="4">
        <v>0</v>
      </c>
      <c r="HA191" s="4">
        <v>0</v>
      </c>
      <c r="HB191" s="4"/>
      <c r="HC191" s="4">
        <v>6546</v>
      </c>
      <c r="HD191" s="4" t="s">
        <v>186</v>
      </c>
      <c r="HE191" s="4">
        <v>0</v>
      </c>
      <c r="HF191" s="4">
        <v>0</v>
      </c>
      <c r="HG191" s="4">
        <v>0</v>
      </c>
      <c r="HH191" s="4">
        <v>0</v>
      </c>
      <c r="HI191" s="4">
        <v>0</v>
      </c>
      <c r="HJ191" s="4">
        <v>0</v>
      </c>
      <c r="HK191" s="4">
        <v>0</v>
      </c>
      <c r="HL191" s="4">
        <v>0</v>
      </c>
      <c r="HM191" s="4">
        <v>0</v>
      </c>
      <c r="HN191" s="4">
        <v>0</v>
      </c>
      <c r="HO191" s="4">
        <v>0</v>
      </c>
      <c r="HP191" s="4">
        <v>0</v>
      </c>
      <c r="HQ191" s="4">
        <v>0</v>
      </c>
      <c r="HR191" s="4"/>
      <c r="HS191" s="4">
        <v>6546</v>
      </c>
      <c r="HT191" s="4" t="s">
        <v>186</v>
      </c>
      <c r="HU191" s="4">
        <v>0</v>
      </c>
      <c r="HV191" s="4">
        <v>0</v>
      </c>
      <c r="HW191" s="4">
        <v>0</v>
      </c>
      <c r="HX191" s="4">
        <v>0</v>
      </c>
      <c r="HY191" s="4">
        <v>0</v>
      </c>
      <c r="HZ191" s="4">
        <v>0</v>
      </c>
      <c r="IA191" s="4">
        <v>0</v>
      </c>
      <c r="IB191" s="4">
        <v>0</v>
      </c>
      <c r="IC191" s="4">
        <v>0</v>
      </c>
      <c r="ID191" s="4">
        <v>0</v>
      </c>
      <c r="IE191" s="4">
        <v>0</v>
      </c>
      <c r="IF191" s="4">
        <v>0</v>
      </c>
      <c r="IG191" s="4">
        <v>0</v>
      </c>
      <c r="IH191" s="4"/>
      <c r="II191" s="4">
        <v>6546</v>
      </c>
      <c r="IJ191" s="4" t="s">
        <v>186</v>
      </c>
      <c r="IK191" s="4">
        <v>0</v>
      </c>
      <c r="IL191" s="4">
        <v>0</v>
      </c>
      <c r="IM191" s="4">
        <v>0</v>
      </c>
      <c r="IN191" s="4">
        <v>0</v>
      </c>
      <c r="IO191" s="4">
        <v>0</v>
      </c>
      <c r="IP191" s="4">
        <v>0</v>
      </c>
      <c r="IQ191" s="4">
        <v>0</v>
      </c>
      <c r="IR191" s="4">
        <v>0</v>
      </c>
      <c r="IS191" s="4">
        <v>0</v>
      </c>
      <c r="IT191" s="4">
        <v>0</v>
      </c>
      <c r="IU191" s="4">
        <v>0</v>
      </c>
      <c r="IV191" s="4">
        <v>0</v>
      </c>
      <c r="IW191" s="4">
        <v>0</v>
      </c>
      <c r="IX191" s="4"/>
      <c r="IY191" s="4">
        <v>6546</v>
      </c>
      <c r="IZ191" s="4" t="s">
        <v>186</v>
      </c>
      <c r="JA191" s="4">
        <v>0</v>
      </c>
      <c r="JB191" s="4">
        <v>0</v>
      </c>
      <c r="JC191" s="4">
        <v>0</v>
      </c>
      <c r="JD191" s="4">
        <v>0</v>
      </c>
      <c r="JE191" s="4">
        <v>0</v>
      </c>
      <c r="JF191" s="4">
        <v>0</v>
      </c>
      <c r="JG191" s="4">
        <v>0</v>
      </c>
      <c r="JH191" s="4">
        <v>0</v>
      </c>
      <c r="JI191" s="4">
        <v>0</v>
      </c>
      <c r="JJ191" s="4">
        <v>0</v>
      </c>
      <c r="JK191" s="4">
        <v>0</v>
      </c>
      <c r="JL191" s="4">
        <v>0</v>
      </c>
      <c r="JM191" s="4">
        <v>0</v>
      </c>
      <c r="JN191" s="4"/>
      <c r="JO191" s="4">
        <v>6546</v>
      </c>
      <c r="JP191" s="4" t="s">
        <v>186</v>
      </c>
      <c r="JQ191" s="4">
        <v>0</v>
      </c>
      <c r="JR191" s="4">
        <v>0</v>
      </c>
      <c r="JS191" s="4">
        <v>0</v>
      </c>
      <c r="JT191" s="4">
        <v>0</v>
      </c>
      <c r="JU191" s="4">
        <v>0</v>
      </c>
      <c r="JV191" s="4">
        <v>0</v>
      </c>
      <c r="JW191" s="4">
        <v>0</v>
      </c>
      <c r="JX191" s="4">
        <v>0</v>
      </c>
      <c r="JY191" s="4">
        <v>0</v>
      </c>
      <c r="JZ191" s="4">
        <v>0</v>
      </c>
      <c r="KA191" s="4">
        <v>0</v>
      </c>
      <c r="KB191" s="4">
        <v>0</v>
      </c>
      <c r="KC191" s="4">
        <v>0</v>
      </c>
      <c r="KD191" s="4"/>
      <c r="KE191" s="4">
        <v>6546</v>
      </c>
      <c r="KF191" s="4" t="s">
        <v>186</v>
      </c>
      <c r="KG191" s="4">
        <v>0</v>
      </c>
      <c r="KH191" s="4">
        <v>0</v>
      </c>
      <c r="KI191" s="4">
        <v>0</v>
      </c>
      <c r="KJ191" s="4">
        <v>0</v>
      </c>
      <c r="KK191" s="4">
        <v>0</v>
      </c>
      <c r="KL191" s="4">
        <v>0</v>
      </c>
      <c r="KM191" s="4">
        <v>0</v>
      </c>
      <c r="KN191" s="4">
        <v>0</v>
      </c>
      <c r="KO191" s="4">
        <v>0</v>
      </c>
      <c r="KP191" s="4">
        <v>0</v>
      </c>
      <c r="KQ191" s="4">
        <v>0</v>
      </c>
      <c r="KR191" s="4">
        <v>0</v>
      </c>
      <c r="KS191" s="4">
        <v>0</v>
      </c>
      <c r="KT191" s="4"/>
      <c r="KU191" s="4">
        <v>6546</v>
      </c>
      <c r="KV191" s="4" t="s">
        <v>186</v>
      </c>
      <c r="KW191" s="4">
        <v>0</v>
      </c>
      <c r="KX191" s="4">
        <v>0</v>
      </c>
      <c r="KY191" s="4">
        <v>0</v>
      </c>
      <c r="KZ191" s="4">
        <v>0</v>
      </c>
      <c r="LA191" s="4">
        <v>0</v>
      </c>
      <c r="LB191" s="4">
        <v>0</v>
      </c>
      <c r="LC191" s="4">
        <v>0</v>
      </c>
      <c r="LD191" s="4">
        <v>0</v>
      </c>
      <c r="LE191" s="4">
        <v>0</v>
      </c>
      <c r="LF191" s="4">
        <v>0</v>
      </c>
      <c r="LG191" s="4">
        <v>0</v>
      </c>
      <c r="LH191" s="4">
        <v>0</v>
      </c>
      <c r="LI191" s="4">
        <v>0</v>
      </c>
      <c r="LJ191" s="4"/>
      <c r="LK191" s="4">
        <v>6546</v>
      </c>
      <c r="LL191" s="4" t="s">
        <v>186</v>
      </c>
      <c r="LM191" s="4">
        <v>0</v>
      </c>
      <c r="LN191" s="4">
        <v>0</v>
      </c>
      <c r="LO191" s="4">
        <v>0</v>
      </c>
      <c r="LP191" s="4">
        <v>0</v>
      </c>
      <c r="LQ191" s="4">
        <v>0</v>
      </c>
      <c r="LR191" s="4">
        <v>0</v>
      </c>
      <c r="LS191" s="4">
        <v>0</v>
      </c>
      <c r="LT191" s="4">
        <v>0</v>
      </c>
      <c r="LU191" s="4">
        <v>0</v>
      </c>
      <c r="LV191" s="4">
        <v>0</v>
      </c>
      <c r="LW191" s="4">
        <v>0</v>
      </c>
      <c r="LX191" s="4">
        <v>0</v>
      </c>
      <c r="LY191" s="4">
        <v>0</v>
      </c>
      <c r="LZ191" s="4"/>
      <c r="MA191" s="4">
        <v>6546</v>
      </c>
      <c r="MB191" s="4" t="s">
        <v>186</v>
      </c>
      <c r="MC191" s="4">
        <v>0</v>
      </c>
      <c r="MD191" s="4">
        <v>0</v>
      </c>
      <c r="ME191" s="4">
        <v>0</v>
      </c>
      <c r="MF191" s="4">
        <v>0</v>
      </c>
      <c r="MG191" s="4">
        <v>0</v>
      </c>
      <c r="MH191" s="4">
        <v>0</v>
      </c>
      <c r="MI191" s="4">
        <v>0</v>
      </c>
      <c r="MJ191" s="4">
        <v>0</v>
      </c>
      <c r="MK191" s="4">
        <v>0</v>
      </c>
      <c r="ML191" s="4">
        <v>0</v>
      </c>
      <c r="MM191" s="4">
        <v>0</v>
      </c>
      <c r="MN191" s="4">
        <v>0</v>
      </c>
      <c r="MO191" s="4">
        <v>0</v>
      </c>
      <c r="MP191" s="4"/>
      <c r="MQ191" s="4">
        <v>6546</v>
      </c>
      <c r="MR191" s="4" t="s">
        <v>186</v>
      </c>
      <c r="MS191" s="4">
        <v>0</v>
      </c>
      <c r="MT191" s="4">
        <v>0</v>
      </c>
      <c r="MU191" s="4">
        <v>0</v>
      </c>
      <c r="MV191" s="4">
        <v>0</v>
      </c>
      <c r="MW191" s="4">
        <v>0</v>
      </c>
      <c r="MX191" s="4">
        <v>0</v>
      </c>
      <c r="MY191" s="4">
        <v>0</v>
      </c>
      <c r="MZ191" s="4">
        <v>0</v>
      </c>
      <c r="NA191" s="4">
        <v>0</v>
      </c>
      <c r="NB191" s="4">
        <v>0</v>
      </c>
      <c r="NC191" s="4">
        <v>0</v>
      </c>
      <c r="ND191" s="4">
        <v>0</v>
      </c>
      <c r="NE191" s="4">
        <v>0</v>
      </c>
      <c r="NF191" s="4"/>
      <c r="NG191" s="4">
        <v>6546</v>
      </c>
      <c r="NH191" s="4" t="s">
        <v>186</v>
      </c>
      <c r="NI191" s="4">
        <v>0</v>
      </c>
      <c r="NJ191" s="4">
        <v>0</v>
      </c>
      <c r="NK191" s="4">
        <v>0</v>
      </c>
      <c r="NL191" s="4">
        <v>0</v>
      </c>
      <c r="NM191" s="4">
        <v>0</v>
      </c>
      <c r="NN191" s="4">
        <v>0</v>
      </c>
      <c r="NO191" s="4">
        <v>0</v>
      </c>
      <c r="NP191" s="4">
        <v>0</v>
      </c>
      <c r="NQ191" s="4">
        <v>0</v>
      </c>
      <c r="NR191" s="4">
        <v>0</v>
      </c>
      <c r="NS191" s="4">
        <v>0</v>
      </c>
      <c r="NT191" s="4">
        <v>0</v>
      </c>
      <c r="NU191" s="4">
        <v>0</v>
      </c>
    </row>
    <row r="192" spans="2:385" x14ac:dyDescent="0.2">
      <c r="B192">
        <f t="shared" si="50"/>
        <v>182</v>
      </c>
      <c r="C192" s="4" t="s">
        <v>2</v>
      </c>
      <c r="D192" s="4" t="s">
        <v>187</v>
      </c>
      <c r="E192" s="4">
        <v>10396.06</v>
      </c>
      <c r="F192" s="4">
        <v>10398.1</v>
      </c>
      <c r="G192" s="4">
        <v>9376.94</v>
      </c>
      <c r="H192" s="4">
        <v>10368.049999999999</v>
      </c>
      <c r="I192" s="4">
        <v>10026.459999999999</v>
      </c>
      <c r="J192" s="4">
        <v>10351.17</v>
      </c>
      <c r="K192" s="4">
        <v>10010.02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70926.8</v>
      </c>
      <c r="R192" s="4"/>
      <c r="S192" s="4" t="s">
        <v>2</v>
      </c>
      <c r="T192" s="4" t="s">
        <v>187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/>
      <c r="AI192" s="4" t="s">
        <v>2</v>
      </c>
      <c r="AJ192" s="4" t="s">
        <v>187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/>
      <c r="AY192" s="4" t="s">
        <v>2</v>
      </c>
      <c r="AZ192" s="4" t="s">
        <v>187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/>
      <c r="BO192" s="4" t="s">
        <v>2</v>
      </c>
      <c r="BP192" s="4" t="s">
        <v>187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/>
      <c r="CE192" s="4" t="s">
        <v>2</v>
      </c>
      <c r="CF192" s="4" t="s">
        <v>187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/>
      <c r="CU192" s="4" t="s">
        <v>2</v>
      </c>
      <c r="CV192" s="4" t="s">
        <v>187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/>
      <c r="DK192" s="4" t="s">
        <v>2</v>
      </c>
      <c r="DL192" s="4" t="s">
        <v>187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/>
      <c r="EA192" s="4" t="s">
        <v>2</v>
      </c>
      <c r="EB192" s="4" t="s">
        <v>187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/>
      <c r="EQ192" s="4" t="s">
        <v>2</v>
      </c>
      <c r="ER192" s="4" t="s">
        <v>187</v>
      </c>
      <c r="ES192" s="4">
        <v>2997.86</v>
      </c>
      <c r="ET192" s="4">
        <v>3193</v>
      </c>
      <c r="EU192" s="4">
        <v>3143.54</v>
      </c>
      <c r="EV192" s="4">
        <v>0</v>
      </c>
      <c r="EW192" s="4">
        <v>3909.94</v>
      </c>
      <c r="EX192" s="4">
        <v>9530.73</v>
      </c>
      <c r="EY192" s="4">
        <v>3708.77</v>
      </c>
      <c r="EZ192" s="4">
        <v>0</v>
      </c>
      <c r="FA192" s="4">
        <v>0</v>
      </c>
      <c r="FB192" s="4">
        <v>0</v>
      </c>
      <c r="FC192" s="4">
        <v>0</v>
      </c>
      <c r="FD192" s="4">
        <v>0</v>
      </c>
      <c r="FE192" s="4">
        <v>26483.84</v>
      </c>
      <c r="FF192" s="4"/>
      <c r="FG192" s="4" t="s">
        <v>2</v>
      </c>
      <c r="FH192" s="4" t="s">
        <v>187</v>
      </c>
      <c r="FI192" s="4">
        <v>0</v>
      </c>
      <c r="FJ192" s="4">
        <v>0</v>
      </c>
      <c r="FK192" s="4">
        <v>0</v>
      </c>
      <c r="FL192" s="4">
        <v>0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0</v>
      </c>
      <c r="FT192" s="4">
        <v>0</v>
      </c>
      <c r="FU192" s="4">
        <v>0</v>
      </c>
      <c r="FV192" s="4"/>
      <c r="FW192" s="4" t="s">
        <v>2</v>
      </c>
      <c r="FX192" s="4" t="s">
        <v>187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0</v>
      </c>
      <c r="GI192" s="4">
        <v>0</v>
      </c>
      <c r="GJ192" s="4">
        <v>0</v>
      </c>
      <c r="GK192" s="4">
        <v>0</v>
      </c>
      <c r="GL192" s="4"/>
      <c r="GM192" s="4" t="s">
        <v>2</v>
      </c>
      <c r="GN192" s="4" t="s">
        <v>187</v>
      </c>
      <c r="GO192" s="4">
        <v>0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0</v>
      </c>
      <c r="GZ192" s="4">
        <v>0</v>
      </c>
      <c r="HA192" s="4">
        <v>0</v>
      </c>
      <c r="HB192" s="4"/>
      <c r="HC192" s="4" t="s">
        <v>2</v>
      </c>
      <c r="HD192" s="4" t="s">
        <v>187</v>
      </c>
      <c r="HE192" s="4">
        <v>0</v>
      </c>
      <c r="HF192" s="4">
        <v>0</v>
      </c>
      <c r="HG192" s="4">
        <v>0</v>
      </c>
      <c r="HH192" s="4">
        <v>0</v>
      </c>
      <c r="HI192" s="4">
        <v>0</v>
      </c>
      <c r="HJ192" s="4">
        <v>0</v>
      </c>
      <c r="HK192" s="4">
        <v>0</v>
      </c>
      <c r="HL192" s="4">
        <v>0</v>
      </c>
      <c r="HM192" s="4">
        <v>0</v>
      </c>
      <c r="HN192" s="4">
        <v>0</v>
      </c>
      <c r="HO192" s="4">
        <v>0</v>
      </c>
      <c r="HP192" s="4">
        <v>0</v>
      </c>
      <c r="HQ192" s="4">
        <v>0</v>
      </c>
      <c r="HR192" s="4"/>
      <c r="HS192" s="4" t="s">
        <v>2</v>
      </c>
      <c r="HT192" s="4" t="s">
        <v>187</v>
      </c>
      <c r="HU192" s="4">
        <v>0</v>
      </c>
      <c r="HV192" s="4">
        <v>0</v>
      </c>
      <c r="HW192" s="4">
        <v>0</v>
      </c>
      <c r="HX192" s="4">
        <v>0</v>
      </c>
      <c r="HY192" s="4">
        <v>0</v>
      </c>
      <c r="HZ192" s="4">
        <v>0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0</v>
      </c>
      <c r="IG192" s="4">
        <v>0</v>
      </c>
      <c r="IH192" s="4"/>
      <c r="II192" s="4" t="s">
        <v>2</v>
      </c>
      <c r="IJ192" s="4" t="s">
        <v>187</v>
      </c>
      <c r="IK192" s="4">
        <v>0</v>
      </c>
      <c r="IL192" s="4">
        <v>0</v>
      </c>
      <c r="IM192" s="4">
        <v>0</v>
      </c>
      <c r="IN192" s="4">
        <v>0</v>
      </c>
      <c r="IO192" s="4">
        <v>0</v>
      </c>
      <c r="IP192" s="4">
        <v>0</v>
      </c>
      <c r="IQ192" s="4">
        <v>0</v>
      </c>
      <c r="IR192" s="4">
        <v>0</v>
      </c>
      <c r="IS192" s="4">
        <v>0</v>
      </c>
      <c r="IT192" s="4">
        <v>0</v>
      </c>
      <c r="IU192" s="4">
        <v>0</v>
      </c>
      <c r="IV192" s="4">
        <v>0</v>
      </c>
      <c r="IW192" s="4">
        <v>0</v>
      </c>
      <c r="IX192" s="4"/>
      <c r="IY192" s="4" t="s">
        <v>2</v>
      </c>
      <c r="IZ192" s="4" t="s">
        <v>187</v>
      </c>
      <c r="JA192" s="4">
        <v>0</v>
      </c>
      <c r="JB192" s="4">
        <v>0</v>
      </c>
      <c r="JC192" s="4">
        <v>0</v>
      </c>
      <c r="JD192" s="4">
        <v>0</v>
      </c>
      <c r="JE192" s="4">
        <v>0</v>
      </c>
      <c r="JF192" s="4">
        <v>0</v>
      </c>
      <c r="JG192" s="4">
        <v>0</v>
      </c>
      <c r="JH192" s="4">
        <v>0</v>
      </c>
      <c r="JI192" s="4">
        <v>0</v>
      </c>
      <c r="JJ192" s="4">
        <v>0</v>
      </c>
      <c r="JK192" s="4">
        <v>0</v>
      </c>
      <c r="JL192" s="4">
        <v>0</v>
      </c>
      <c r="JM192" s="4">
        <v>0</v>
      </c>
      <c r="JN192" s="4"/>
      <c r="JO192" s="4" t="s">
        <v>2</v>
      </c>
      <c r="JP192" s="4" t="s">
        <v>187</v>
      </c>
      <c r="JQ192" s="4">
        <v>0</v>
      </c>
      <c r="JR192" s="4">
        <v>0</v>
      </c>
      <c r="JS192" s="4">
        <v>0</v>
      </c>
      <c r="JT192" s="4">
        <v>0</v>
      </c>
      <c r="JU192" s="4">
        <v>0</v>
      </c>
      <c r="JV192" s="4">
        <v>0</v>
      </c>
      <c r="JW192" s="4">
        <v>0</v>
      </c>
      <c r="JX192" s="4">
        <v>0</v>
      </c>
      <c r="JY192" s="4">
        <v>0</v>
      </c>
      <c r="JZ192" s="4">
        <v>0</v>
      </c>
      <c r="KA192" s="4">
        <v>0</v>
      </c>
      <c r="KB192" s="4">
        <v>0</v>
      </c>
      <c r="KC192" s="4">
        <v>0</v>
      </c>
      <c r="KD192" s="4"/>
      <c r="KE192" s="4" t="s">
        <v>2</v>
      </c>
      <c r="KF192" s="4" t="s">
        <v>187</v>
      </c>
      <c r="KG192" s="4">
        <v>3799.77</v>
      </c>
      <c r="KH192" s="4">
        <v>3730.85</v>
      </c>
      <c r="KI192" s="4">
        <v>3361.96</v>
      </c>
      <c r="KJ192" s="4">
        <v>0</v>
      </c>
      <c r="KK192" s="4">
        <v>3671.54</v>
      </c>
      <c r="KL192" s="4">
        <v>7566.44</v>
      </c>
      <c r="KM192" s="4">
        <v>3721.2</v>
      </c>
      <c r="KN192" s="4">
        <v>0</v>
      </c>
      <c r="KO192" s="4">
        <v>0</v>
      </c>
      <c r="KP192" s="4">
        <v>0</v>
      </c>
      <c r="KQ192" s="4">
        <v>0</v>
      </c>
      <c r="KR192" s="4">
        <v>0</v>
      </c>
      <c r="KS192" s="4">
        <v>25851.759999999998</v>
      </c>
      <c r="KT192" s="4"/>
      <c r="KU192" s="4" t="s">
        <v>2</v>
      </c>
      <c r="KV192" s="4" t="s">
        <v>187</v>
      </c>
      <c r="KW192" s="4">
        <v>0</v>
      </c>
      <c r="KX192" s="4">
        <v>0</v>
      </c>
      <c r="KY192" s="4">
        <v>0</v>
      </c>
      <c r="KZ192" s="4">
        <v>0</v>
      </c>
      <c r="LA192" s="4">
        <v>0</v>
      </c>
      <c r="LB192" s="4">
        <v>0</v>
      </c>
      <c r="LC192" s="4">
        <v>0</v>
      </c>
      <c r="LD192" s="4">
        <v>0</v>
      </c>
      <c r="LE192" s="4">
        <v>0</v>
      </c>
      <c r="LF192" s="4">
        <v>0</v>
      </c>
      <c r="LG192" s="4">
        <v>0</v>
      </c>
      <c r="LH192" s="4">
        <v>0</v>
      </c>
      <c r="LI192" s="4">
        <v>0</v>
      </c>
      <c r="LJ192" s="4"/>
      <c r="LK192" s="4" t="s">
        <v>2</v>
      </c>
      <c r="LL192" s="4" t="s">
        <v>187</v>
      </c>
      <c r="LM192" s="4">
        <v>0</v>
      </c>
      <c r="LN192" s="4">
        <v>0</v>
      </c>
      <c r="LO192" s="4">
        <v>6136.31</v>
      </c>
      <c r="LP192" s="4">
        <v>4688.75</v>
      </c>
      <c r="LQ192" s="4">
        <v>4533.96</v>
      </c>
      <c r="LR192" s="4">
        <v>4685.09</v>
      </c>
      <c r="LS192" s="4">
        <v>4533.96</v>
      </c>
      <c r="LT192" s="4">
        <v>0</v>
      </c>
      <c r="LU192" s="4">
        <v>0</v>
      </c>
      <c r="LV192" s="4">
        <v>0</v>
      </c>
      <c r="LW192" s="4">
        <v>0</v>
      </c>
      <c r="LX192" s="4">
        <v>0</v>
      </c>
      <c r="LY192" s="4">
        <v>24578.07</v>
      </c>
      <c r="LZ192" s="4"/>
      <c r="MA192" s="4" t="s">
        <v>2</v>
      </c>
      <c r="MB192" s="4" t="s">
        <v>187</v>
      </c>
      <c r="MC192" s="4">
        <v>2902.49</v>
      </c>
      <c r="MD192" s="4">
        <v>0</v>
      </c>
      <c r="ME192" s="4">
        <v>13493.38</v>
      </c>
      <c r="MF192" s="4">
        <v>7100.22</v>
      </c>
      <c r="MG192" s="4">
        <v>6865.82</v>
      </c>
      <c r="MH192" s="4">
        <v>7094.68</v>
      </c>
      <c r="MI192" s="4">
        <v>6865.82</v>
      </c>
      <c r="MJ192" s="4">
        <v>0</v>
      </c>
      <c r="MK192" s="4">
        <v>0</v>
      </c>
      <c r="ML192" s="4">
        <v>0</v>
      </c>
      <c r="MM192" s="4">
        <v>0</v>
      </c>
      <c r="MN192" s="4">
        <v>0</v>
      </c>
      <c r="MO192" s="4">
        <v>44322.41</v>
      </c>
      <c r="MP192" s="4"/>
      <c r="MQ192" s="4" t="s">
        <v>2</v>
      </c>
      <c r="MR192" s="4" t="s">
        <v>187</v>
      </c>
      <c r="MS192" s="4">
        <v>0</v>
      </c>
      <c r="MT192" s="4">
        <v>0</v>
      </c>
      <c r="MU192" s="4">
        <v>0</v>
      </c>
      <c r="MV192" s="4">
        <v>0</v>
      </c>
      <c r="MW192" s="4">
        <v>0</v>
      </c>
      <c r="MX192" s="4">
        <v>0</v>
      </c>
      <c r="MY192" s="4">
        <v>0</v>
      </c>
      <c r="MZ192" s="4">
        <v>0</v>
      </c>
      <c r="NA192" s="4">
        <v>0</v>
      </c>
      <c r="NB192" s="4">
        <v>0</v>
      </c>
      <c r="NC192" s="4">
        <v>0</v>
      </c>
      <c r="ND192" s="4">
        <v>0</v>
      </c>
      <c r="NE192" s="4">
        <v>0</v>
      </c>
      <c r="NF192" s="4"/>
      <c r="NG192" s="4" t="s">
        <v>2</v>
      </c>
      <c r="NH192" s="4" t="s">
        <v>187</v>
      </c>
      <c r="NI192" s="4">
        <v>0</v>
      </c>
      <c r="NJ192" s="4">
        <v>0</v>
      </c>
      <c r="NK192" s="4">
        <v>0</v>
      </c>
      <c r="NL192" s="4">
        <v>0</v>
      </c>
      <c r="NM192" s="4">
        <v>0</v>
      </c>
      <c r="NN192" s="4">
        <v>0</v>
      </c>
      <c r="NO192" s="4">
        <v>0</v>
      </c>
      <c r="NP192" s="4">
        <v>0</v>
      </c>
      <c r="NQ192" s="4">
        <v>0</v>
      </c>
      <c r="NR192" s="4">
        <v>0</v>
      </c>
      <c r="NS192" s="4">
        <v>0</v>
      </c>
      <c r="NT192" s="4">
        <v>0</v>
      </c>
      <c r="NU192" s="4">
        <v>0</v>
      </c>
    </row>
    <row r="193" spans="2:385" x14ac:dyDescent="0.2">
      <c r="B193">
        <f t="shared" si="50"/>
        <v>183</v>
      </c>
      <c r="C193" s="4" t="s">
        <v>2</v>
      </c>
      <c r="D193" s="4" t="s">
        <v>188</v>
      </c>
      <c r="E193" s="4" t="s">
        <v>2</v>
      </c>
      <c r="F193" s="4" t="s">
        <v>2</v>
      </c>
      <c r="G193" s="4" t="s">
        <v>2</v>
      </c>
      <c r="H193" s="4" t="s">
        <v>2</v>
      </c>
      <c r="I193" s="4" t="s">
        <v>2</v>
      </c>
      <c r="J193" s="4" t="s">
        <v>2</v>
      </c>
      <c r="K193" s="4" t="s">
        <v>2</v>
      </c>
      <c r="L193" s="4" t="s">
        <v>2</v>
      </c>
      <c r="M193" s="4" t="s">
        <v>2</v>
      </c>
      <c r="N193" s="4" t="s">
        <v>2</v>
      </c>
      <c r="O193" s="4" t="s">
        <v>2</v>
      </c>
      <c r="P193" s="4" t="s">
        <v>2</v>
      </c>
      <c r="Q193" s="4" t="s">
        <v>2</v>
      </c>
      <c r="R193" s="4"/>
      <c r="S193" s="4" t="s">
        <v>2</v>
      </c>
      <c r="T193" s="4" t="s">
        <v>188</v>
      </c>
      <c r="U193" s="4" t="s">
        <v>2</v>
      </c>
      <c r="V193" s="4" t="s">
        <v>2</v>
      </c>
      <c r="W193" s="4" t="s">
        <v>2</v>
      </c>
      <c r="X193" s="4" t="s">
        <v>2</v>
      </c>
      <c r="Y193" s="4" t="s">
        <v>2</v>
      </c>
      <c r="Z193" s="4" t="s">
        <v>2</v>
      </c>
      <c r="AA193" s="4" t="s">
        <v>2</v>
      </c>
      <c r="AB193" s="4" t="s">
        <v>2</v>
      </c>
      <c r="AC193" s="4" t="s">
        <v>2</v>
      </c>
      <c r="AD193" s="4" t="s">
        <v>2</v>
      </c>
      <c r="AE193" s="4" t="s">
        <v>2</v>
      </c>
      <c r="AF193" s="4" t="s">
        <v>2</v>
      </c>
      <c r="AG193" s="4" t="s">
        <v>2</v>
      </c>
      <c r="AH193" s="4"/>
      <c r="AI193" s="4" t="s">
        <v>2</v>
      </c>
      <c r="AJ193" s="4" t="s">
        <v>188</v>
      </c>
      <c r="AK193" s="4" t="s">
        <v>2</v>
      </c>
      <c r="AL193" s="4" t="s">
        <v>2</v>
      </c>
      <c r="AM193" s="4" t="s">
        <v>2</v>
      </c>
      <c r="AN193" s="4" t="s">
        <v>2</v>
      </c>
      <c r="AO193" s="4" t="s">
        <v>2</v>
      </c>
      <c r="AP193" s="4" t="s">
        <v>2</v>
      </c>
      <c r="AQ193" s="4" t="s">
        <v>2</v>
      </c>
      <c r="AR193" s="4" t="s">
        <v>2</v>
      </c>
      <c r="AS193" s="4" t="s">
        <v>2</v>
      </c>
      <c r="AT193" s="4" t="s">
        <v>2</v>
      </c>
      <c r="AU193" s="4" t="s">
        <v>2</v>
      </c>
      <c r="AV193" s="4" t="s">
        <v>2</v>
      </c>
      <c r="AW193" s="4" t="s">
        <v>2</v>
      </c>
      <c r="AX193" s="4"/>
      <c r="AY193" s="4" t="s">
        <v>2</v>
      </c>
      <c r="AZ193" s="4" t="s">
        <v>188</v>
      </c>
      <c r="BA193" s="4" t="s">
        <v>2</v>
      </c>
      <c r="BB193" s="4" t="s">
        <v>2</v>
      </c>
      <c r="BC193" s="4" t="s">
        <v>2</v>
      </c>
      <c r="BD193" s="4" t="s">
        <v>2</v>
      </c>
      <c r="BE193" s="4" t="s">
        <v>2</v>
      </c>
      <c r="BF193" s="4" t="s">
        <v>2</v>
      </c>
      <c r="BG193" s="4" t="s">
        <v>2</v>
      </c>
      <c r="BH193" s="4" t="s">
        <v>2</v>
      </c>
      <c r="BI193" s="4" t="s">
        <v>2</v>
      </c>
      <c r="BJ193" s="4" t="s">
        <v>2</v>
      </c>
      <c r="BK193" s="4" t="s">
        <v>2</v>
      </c>
      <c r="BL193" s="4" t="s">
        <v>2</v>
      </c>
      <c r="BM193" s="4" t="s">
        <v>2</v>
      </c>
      <c r="BN193" s="4"/>
      <c r="BO193" s="4" t="s">
        <v>2</v>
      </c>
      <c r="BP193" s="4" t="s">
        <v>188</v>
      </c>
      <c r="BQ193" s="4" t="s">
        <v>2</v>
      </c>
      <c r="BR193" s="4" t="s">
        <v>2</v>
      </c>
      <c r="BS193" s="4" t="s">
        <v>2</v>
      </c>
      <c r="BT193" s="4" t="s">
        <v>2</v>
      </c>
      <c r="BU193" s="4" t="s">
        <v>2</v>
      </c>
      <c r="BV193" s="4" t="s">
        <v>2</v>
      </c>
      <c r="BW193" s="4" t="s">
        <v>2</v>
      </c>
      <c r="BX193" s="4" t="s">
        <v>2</v>
      </c>
      <c r="BY193" s="4" t="s">
        <v>2</v>
      </c>
      <c r="BZ193" s="4" t="s">
        <v>2</v>
      </c>
      <c r="CA193" s="4" t="s">
        <v>2</v>
      </c>
      <c r="CB193" s="4" t="s">
        <v>2</v>
      </c>
      <c r="CC193" s="4" t="s">
        <v>2</v>
      </c>
      <c r="CD193" s="4"/>
      <c r="CE193" s="4" t="s">
        <v>2</v>
      </c>
      <c r="CF193" s="4" t="s">
        <v>188</v>
      </c>
      <c r="CG193" s="4" t="s">
        <v>2</v>
      </c>
      <c r="CH193" s="4" t="s">
        <v>2</v>
      </c>
      <c r="CI193" s="4" t="s">
        <v>2</v>
      </c>
      <c r="CJ193" s="4" t="s">
        <v>2</v>
      </c>
      <c r="CK193" s="4" t="s">
        <v>2</v>
      </c>
      <c r="CL193" s="4" t="s">
        <v>2</v>
      </c>
      <c r="CM193" s="4" t="s">
        <v>2</v>
      </c>
      <c r="CN193" s="4" t="s">
        <v>2</v>
      </c>
      <c r="CO193" s="4" t="s">
        <v>2</v>
      </c>
      <c r="CP193" s="4" t="s">
        <v>2</v>
      </c>
      <c r="CQ193" s="4" t="s">
        <v>2</v>
      </c>
      <c r="CR193" s="4" t="s">
        <v>2</v>
      </c>
      <c r="CS193" s="4" t="s">
        <v>2</v>
      </c>
      <c r="CT193" s="4"/>
      <c r="CU193" s="4" t="s">
        <v>2</v>
      </c>
      <c r="CV193" s="4" t="s">
        <v>188</v>
      </c>
      <c r="CW193" s="4" t="s">
        <v>2</v>
      </c>
      <c r="CX193" s="4" t="s">
        <v>2</v>
      </c>
      <c r="CY193" s="4" t="s">
        <v>2</v>
      </c>
      <c r="CZ193" s="4" t="s">
        <v>2</v>
      </c>
      <c r="DA193" s="4" t="s">
        <v>2</v>
      </c>
      <c r="DB193" s="4" t="s">
        <v>2</v>
      </c>
      <c r="DC193" s="4" t="s">
        <v>2</v>
      </c>
      <c r="DD193" s="4" t="s">
        <v>2</v>
      </c>
      <c r="DE193" s="4" t="s">
        <v>2</v>
      </c>
      <c r="DF193" s="4" t="s">
        <v>2</v>
      </c>
      <c r="DG193" s="4" t="s">
        <v>2</v>
      </c>
      <c r="DH193" s="4" t="s">
        <v>2</v>
      </c>
      <c r="DI193" s="4" t="s">
        <v>2</v>
      </c>
      <c r="DJ193" s="4"/>
      <c r="DK193" s="4" t="s">
        <v>2</v>
      </c>
      <c r="DL193" s="4" t="s">
        <v>188</v>
      </c>
      <c r="DM193" s="4" t="s">
        <v>2</v>
      </c>
      <c r="DN193" s="4" t="s">
        <v>2</v>
      </c>
      <c r="DO193" s="4" t="s">
        <v>2</v>
      </c>
      <c r="DP193" s="4" t="s">
        <v>2</v>
      </c>
      <c r="DQ193" s="4" t="s">
        <v>2</v>
      </c>
      <c r="DR193" s="4" t="s">
        <v>2</v>
      </c>
      <c r="DS193" s="4" t="s">
        <v>2</v>
      </c>
      <c r="DT193" s="4" t="s">
        <v>2</v>
      </c>
      <c r="DU193" s="4" t="s">
        <v>2</v>
      </c>
      <c r="DV193" s="4" t="s">
        <v>2</v>
      </c>
      <c r="DW193" s="4" t="s">
        <v>2</v>
      </c>
      <c r="DX193" s="4" t="s">
        <v>2</v>
      </c>
      <c r="DY193" s="4" t="s">
        <v>2</v>
      </c>
      <c r="DZ193" s="4"/>
      <c r="EA193" s="4" t="s">
        <v>2</v>
      </c>
      <c r="EB193" s="4" t="s">
        <v>188</v>
      </c>
      <c r="EC193" s="4" t="s">
        <v>2</v>
      </c>
      <c r="ED193" s="4" t="s">
        <v>2</v>
      </c>
      <c r="EE193" s="4" t="s">
        <v>2</v>
      </c>
      <c r="EF193" s="4" t="s">
        <v>2</v>
      </c>
      <c r="EG193" s="4" t="s">
        <v>2</v>
      </c>
      <c r="EH193" s="4" t="s">
        <v>2</v>
      </c>
      <c r="EI193" s="4" t="s">
        <v>2</v>
      </c>
      <c r="EJ193" s="4" t="s">
        <v>2</v>
      </c>
      <c r="EK193" s="4" t="s">
        <v>2</v>
      </c>
      <c r="EL193" s="4" t="s">
        <v>2</v>
      </c>
      <c r="EM193" s="4" t="s">
        <v>2</v>
      </c>
      <c r="EN193" s="4" t="s">
        <v>2</v>
      </c>
      <c r="EO193" s="4" t="s">
        <v>2</v>
      </c>
      <c r="EP193" s="4"/>
      <c r="EQ193" s="4" t="s">
        <v>2</v>
      </c>
      <c r="ER193" s="4" t="s">
        <v>188</v>
      </c>
      <c r="ES193" s="4" t="s">
        <v>2</v>
      </c>
      <c r="ET193" s="4" t="s">
        <v>2</v>
      </c>
      <c r="EU193" s="4" t="s">
        <v>2</v>
      </c>
      <c r="EV193" s="4" t="s">
        <v>2</v>
      </c>
      <c r="EW193" s="4" t="s">
        <v>2</v>
      </c>
      <c r="EX193" s="4" t="s">
        <v>2</v>
      </c>
      <c r="EY193" s="4" t="s">
        <v>2</v>
      </c>
      <c r="EZ193" s="4" t="s">
        <v>2</v>
      </c>
      <c r="FA193" s="4" t="s">
        <v>2</v>
      </c>
      <c r="FB193" s="4" t="s">
        <v>2</v>
      </c>
      <c r="FC193" s="4" t="s">
        <v>2</v>
      </c>
      <c r="FD193" s="4" t="s">
        <v>2</v>
      </c>
      <c r="FE193" s="4" t="s">
        <v>2</v>
      </c>
      <c r="FF193" s="4"/>
      <c r="FG193" s="4" t="s">
        <v>2</v>
      </c>
      <c r="FH193" s="4" t="s">
        <v>188</v>
      </c>
      <c r="FI193" s="4" t="s">
        <v>2</v>
      </c>
      <c r="FJ193" s="4" t="s">
        <v>2</v>
      </c>
      <c r="FK193" s="4" t="s">
        <v>2</v>
      </c>
      <c r="FL193" s="4" t="s">
        <v>2</v>
      </c>
      <c r="FM193" s="4" t="s">
        <v>2</v>
      </c>
      <c r="FN193" s="4" t="s">
        <v>2</v>
      </c>
      <c r="FO193" s="4" t="s">
        <v>2</v>
      </c>
      <c r="FP193" s="4" t="s">
        <v>2</v>
      </c>
      <c r="FQ193" s="4" t="s">
        <v>2</v>
      </c>
      <c r="FR193" s="4" t="s">
        <v>2</v>
      </c>
      <c r="FS193" s="4" t="s">
        <v>2</v>
      </c>
      <c r="FT193" s="4" t="s">
        <v>2</v>
      </c>
      <c r="FU193" s="4" t="s">
        <v>2</v>
      </c>
      <c r="FV193" s="4"/>
      <c r="FW193" s="4" t="s">
        <v>2</v>
      </c>
      <c r="FX193" s="4" t="s">
        <v>188</v>
      </c>
      <c r="FY193" s="4" t="s">
        <v>2</v>
      </c>
      <c r="FZ193" s="4" t="s">
        <v>2</v>
      </c>
      <c r="GA193" s="4" t="s">
        <v>2</v>
      </c>
      <c r="GB193" s="4" t="s">
        <v>2</v>
      </c>
      <c r="GC193" s="4" t="s">
        <v>2</v>
      </c>
      <c r="GD193" s="4" t="s">
        <v>2</v>
      </c>
      <c r="GE193" s="4" t="s">
        <v>2</v>
      </c>
      <c r="GF193" s="4" t="s">
        <v>2</v>
      </c>
      <c r="GG193" s="4" t="s">
        <v>2</v>
      </c>
      <c r="GH193" s="4" t="s">
        <v>2</v>
      </c>
      <c r="GI193" s="4" t="s">
        <v>2</v>
      </c>
      <c r="GJ193" s="4" t="s">
        <v>2</v>
      </c>
      <c r="GK193" s="4" t="s">
        <v>2</v>
      </c>
      <c r="GL193" s="4"/>
      <c r="GM193" s="4" t="s">
        <v>2</v>
      </c>
      <c r="GN193" s="4" t="s">
        <v>188</v>
      </c>
      <c r="GO193" s="4" t="s">
        <v>2</v>
      </c>
      <c r="GP193" s="4" t="s">
        <v>2</v>
      </c>
      <c r="GQ193" s="4" t="s">
        <v>2</v>
      </c>
      <c r="GR193" s="4" t="s">
        <v>2</v>
      </c>
      <c r="GS193" s="4" t="s">
        <v>2</v>
      </c>
      <c r="GT193" s="4" t="s">
        <v>2</v>
      </c>
      <c r="GU193" s="4" t="s">
        <v>2</v>
      </c>
      <c r="GV193" s="4" t="s">
        <v>2</v>
      </c>
      <c r="GW193" s="4" t="s">
        <v>2</v>
      </c>
      <c r="GX193" s="4" t="s">
        <v>2</v>
      </c>
      <c r="GY193" s="4" t="s">
        <v>2</v>
      </c>
      <c r="GZ193" s="4" t="s">
        <v>2</v>
      </c>
      <c r="HA193" s="4" t="s">
        <v>2</v>
      </c>
      <c r="HB193" s="4"/>
      <c r="HC193" s="4" t="s">
        <v>2</v>
      </c>
      <c r="HD193" s="4" t="s">
        <v>188</v>
      </c>
      <c r="HE193" s="4" t="s">
        <v>2</v>
      </c>
      <c r="HF193" s="4" t="s">
        <v>2</v>
      </c>
      <c r="HG193" s="4" t="s">
        <v>2</v>
      </c>
      <c r="HH193" s="4" t="s">
        <v>2</v>
      </c>
      <c r="HI193" s="4" t="s">
        <v>2</v>
      </c>
      <c r="HJ193" s="4" t="s">
        <v>2</v>
      </c>
      <c r="HK193" s="4" t="s">
        <v>2</v>
      </c>
      <c r="HL193" s="4" t="s">
        <v>2</v>
      </c>
      <c r="HM193" s="4" t="s">
        <v>2</v>
      </c>
      <c r="HN193" s="4" t="s">
        <v>2</v>
      </c>
      <c r="HO193" s="4" t="s">
        <v>2</v>
      </c>
      <c r="HP193" s="4" t="s">
        <v>2</v>
      </c>
      <c r="HQ193" s="4" t="s">
        <v>2</v>
      </c>
      <c r="HR193" s="4"/>
      <c r="HS193" s="4" t="s">
        <v>2</v>
      </c>
      <c r="HT193" s="4" t="s">
        <v>188</v>
      </c>
      <c r="HU193" s="4" t="s">
        <v>2</v>
      </c>
      <c r="HV193" s="4" t="s">
        <v>2</v>
      </c>
      <c r="HW193" s="4" t="s">
        <v>2</v>
      </c>
      <c r="HX193" s="4" t="s">
        <v>2</v>
      </c>
      <c r="HY193" s="4" t="s">
        <v>2</v>
      </c>
      <c r="HZ193" s="4" t="s">
        <v>2</v>
      </c>
      <c r="IA193" s="4" t="s">
        <v>2</v>
      </c>
      <c r="IB193" s="4" t="s">
        <v>2</v>
      </c>
      <c r="IC193" s="4" t="s">
        <v>2</v>
      </c>
      <c r="ID193" s="4" t="s">
        <v>2</v>
      </c>
      <c r="IE193" s="4" t="s">
        <v>2</v>
      </c>
      <c r="IF193" s="4" t="s">
        <v>2</v>
      </c>
      <c r="IG193" s="4" t="s">
        <v>2</v>
      </c>
      <c r="IH193" s="4"/>
      <c r="II193" s="4" t="s">
        <v>2</v>
      </c>
      <c r="IJ193" s="4" t="s">
        <v>188</v>
      </c>
      <c r="IK193" s="4" t="s">
        <v>2</v>
      </c>
      <c r="IL193" s="4" t="s">
        <v>2</v>
      </c>
      <c r="IM193" s="4" t="s">
        <v>2</v>
      </c>
      <c r="IN193" s="4" t="s">
        <v>2</v>
      </c>
      <c r="IO193" s="4" t="s">
        <v>2</v>
      </c>
      <c r="IP193" s="4" t="s">
        <v>2</v>
      </c>
      <c r="IQ193" s="4" t="s">
        <v>2</v>
      </c>
      <c r="IR193" s="4" t="s">
        <v>2</v>
      </c>
      <c r="IS193" s="4" t="s">
        <v>2</v>
      </c>
      <c r="IT193" s="4" t="s">
        <v>2</v>
      </c>
      <c r="IU193" s="4" t="s">
        <v>2</v>
      </c>
      <c r="IV193" s="4" t="s">
        <v>2</v>
      </c>
      <c r="IW193" s="4" t="s">
        <v>2</v>
      </c>
      <c r="IX193" s="4"/>
      <c r="IY193" s="4" t="s">
        <v>2</v>
      </c>
      <c r="IZ193" s="4" t="s">
        <v>188</v>
      </c>
      <c r="JA193" s="4" t="s">
        <v>2</v>
      </c>
      <c r="JB193" s="4" t="s">
        <v>2</v>
      </c>
      <c r="JC193" s="4" t="s">
        <v>2</v>
      </c>
      <c r="JD193" s="4" t="s">
        <v>2</v>
      </c>
      <c r="JE193" s="4" t="s">
        <v>2</v>
      </c>
      <c r="JF193" s="4" t="s">
        <v>2</v>
      </c>
      <c r="JG193" s="4" t="s">
        <v>2</v>
      </c>
      <c r="JH193" s="4" t="s">
        <v>2</v>
      </c>
      <c r="JI193" s="4" t="s">
        <v>2</v>
      </c>
      <c r="JJ193" s="4" t="s">
        <v>2</v>
      </c>
      <c r="JK193" s="4" t="s">
        <v>2</v>
      </c>
      <c r="JL193" s="4" t="s">
        <v>2</v>
      </c>
      <c r="JM193" s="4" t="s">
        <v>2</v>
      </c>
      <c r="JN193" s="4"/>
      <c r="JO193" s="4" t="s">
        <v>2</v>
      </c>
      <c r="JP193" s="4" t="s">
        <v>188</v>
      </c>
      <c r="JQ193" s="4" t="s">
        <v>2</v>
      </c>
      <c r="JR193" s="4" t="s">
        <v>2</v>
      </c>
      <c r="JS193" s="4" t="s">
        <v>2</v>
      </c>
      <c r="JT193" s="4" t="s">
        <v>2</v>
      </c>
      <c r="JU193" s="4" t="s">
        <v>2</v>
      </c>
      <c r="JV193" s="4" t="s">
        <v>2</v>
      </c>
      <c r="JW193" s="4" t="s">
        <v>2</v>
      </c>
      <c r="JX193" s="4" t="s">
        <v>2</v>
      </c>
      <c r="JY193" s="4" t="s">
        <v>2</v>
      </c>
      <c r="JZ193" s="4" t="s">
        <v>2</v>
      </c>
      <c r="KA193" s="4" t="s">
        <v>2</v>
      </c>
      <c r="KB193" s="4" t="s">
        <v>2</v>
      </c>
      <c r="KC193" s="4" t="s">
        <v>2</v>
      </c>
      <c r="KD193" s="4"/>
      <c r="KE193" s="4" t="s">
        <v>2</v>
      </c>
      <c r="KF193" s="4" t="s">
        <v>188</v>
      </c>
      <c r="KG193" s="4" t="s">
        <v>2</v>
      </c>
      <c r="KH193" s="4" t="s">
        <v>2</v>
      </c>
      <c r="KI193" s="4" t="s">
        <v>2</v>
      </c>
      <c r="KJ193" s="4" t="s">
        <v>2</v>
      </c>
      <c r="KK193" s="4" t="s">
        <v>2</v>
      </c>
      <c r="KL193" s="4" t="s">
        <v>2</v>
      </c>
      <c r="KM193" s="4" t="s">
        <v>2</v>
      </c>
      <c r="KN193" s="4" t="s">
        <v>2</v>
      </c>
      <c r="KO193" s="4" t="s">
        <v>2</v>
      </c>
      <c r="KP193" s="4" t="s">
        <v>2</v>
      </c>
      <c r="KQ193" s="4" t="s">
        <v>2</v>
      </c>
      <c r="KR193" s="4" t="s">
        <v>2</v>
      </c>
      <c r="KS193" s="4" t="s">
        <v>2</v>
      </c>
      <c r="KT193" s="4"/>
      <c r="KU193" s="4" t="s">
        <v>2</v>
      </c>
      <c r="KV193" s="4" t="s">
        <v>188</v>
      </c>
      <c r="KW193" s="4" t="s">
        <v>2</v>
      </c>
      <c r="KX193" s="4" t="s">
        <v>2</v>
      </c>
      <c r="KY193" s="4" t="s">
        <v>2</v>
      </c>
      <c r="KZ193" s="4" t="s">
        <v>2</v>
      </c>
      <c r="LA193" s="4" t="s">
        <v>2</v>
      </c>
      <c r="LB193" s="4" t="s">
        <v>2</v>
      </c>
      <c r="LC193" s="4" t="s">
        <v>2</v>
      </c>
      <c r="LD193" s="4" t="s">
        <v>2</v>
      </c>
      <c r="LE193" s="4" t="s">
        <v>2</v>
      </c>
      <c r="LF193" s="4" t="s">
        <v>2</v>
      </c>
      <c r="LG193" s="4" t="s">
        <v>2</v>
      </c>
      <c r="LH193" s="4" t="s">
        <v>2</v>
      </c>
      <c r="LI193" s="4" t="s">
        <v>2</v>
      </c>
      <c r="LJ193" s="4"/>
      <c r="LK193" s="4" t="s">
        <v>2</v>
      </c>
      <c r="LL193" s="4" t="s">
        <v>188</v>
      </c>
      <c r="LM193" s="4" t="s">
        <v>2</v>
      </c>
      <c r="LN193" s="4" t="s">
        <v>2</v>
      </c>
      <c r="LO193" s="4" t="s">
        <v>2</v>
      </c>
      <c r="LP193" s="4" t="s">
        <v>2</v>
      </c>
      <c r="LQ193" s="4" t="s">
        <v>2</v>
      </c>
      <c r="LR193" s="4" t="s">
        <v>2</v>
      </c>
      <c r="LS193" s="4" t="s">
        <v>2</v>
      </c>
      <c r="LT193" s="4" t="s">
        <v>2</v>
      </c>
      <c r="LU193" s="4" t="s">
        <v>2</v>
      </c>
      <c r="LV193" s="4" t="s">
        <v>2</v>
      </c>
      <c r="LW193" s="4" t="s">
        <v>2</v>
      </c>
      <c r="LX193" s="4" t="s">
        <v>2</v>
      </c>
      <c r="LY193" s="4" t="s">
        <v>2</v>
      </c>
      <c r="LZ193" s="4"/>
      <c r="MA193" s="4" t="s">
        <v>2</v>
      </c>
      <c r="MB193" s="4" t="s">
        <v>188</v>
      </c>
      <c r="MC193" s="4" t="s">
        <v>2</v>
      </c>
      <c r="MD193" s="4" t="s">
        <v>2</v>
      </c>
      <c r="ME193" s="4" t="s">
        <v>2</v>
      </c>
      <c r="MF193" s="4" t="s">
        <v>2</v>
      </c>
      <c r="MG193" s="4" t="s">
        <v>2</v>
      </c>
      <c r="MH193" s="4" t="s">
        <v>2</v>
      </c>
      <c r="MI193" s="4" t="s">
        <v>2</v>
      </c>
      <c r="MJ193" s="4" t="s">
        <v>2</v>
      </c>
      <c r="MK193" s="4" t="s">
        <v>2</v>
      </c>
      <c r="ML193" s="4" t="s">
        <v>2</v>
      </c>
      <c r="MM193" s="4" t="s">
        <v>2</v>
      </c>
      <c r="MN193" s="4" t="s">
        <v>2</v>
      </c>
      <c r="MO193" s="4" t="s">
        <v>2</v>
      </c>
      <c r="MP193" s="4"/>
      <c r="MQ193" s="4" t="s">
        <v>2</v>
      </c>
      <c r="MR193" s="4" t="s">
        <v>188</v>
      </c>
      <c r="MS193" s="4" t="s">
        <v>2</v>
      </c>
      <c r="MT193" s="4" t="s">
        <v>2</v>
      </c>
      <c r="MU193" s="4" t="s">
        <v>2</v>
      </c>
      <c r="MV193" s="4" t="s">
        <v>2</v>
      </c>
      <c r="MW193" s="4" t="s">
        <v>2</v>
      </c>
      <c r="MX193" s="4" t="s">
        <v>2</v>
      </c>
      <c r="MY193" s="4" t="s">
        <v>2</v>
      </c>
      <c r="MZ193" s="4" t="s">
        <v>2</v>
      </c>
      <c r="NA193" s="4" t="s">
        <v>2</v>
      </c>
      <c r="NB193" s="4" t="s">
        <v>2</v>
      </c>
      <c r="NC193" s="4" t="s">
        <v>2</v>
      </c>
      <c r="ND193" s="4" t="s">
        <v>2</v>
      </c>
      <c r="NE193" s="4" t="s">
        <v>2</v>
      </c>
      <c r="NF193" s="4"/>
      <c r="NG193" s="4" t="s">
        <v>2</v>
      </c>
      <c r="NH193" s="4" t="s">
        <v>188</v>
      </c>
      <c r="NI193" s="4" t="s">
        <v>2</v>
      </c>
      <c r="NJ193" s="4" t="s">
        <v>2</v>
      </c>
      <c r="NK193" s="4" t="s">
        <v>2</v>
      </c>
      <c r="NL193" s="4" t="s">
        <v>2</v>
      </c>
      <c r="NM193" s="4" t="s">
        <v>2</v>
      </c>
      <c r="NN193" s="4" t="s">
        <v>2</v>
      </c>
      <c r="NO193" s="4" t="s">
        <v>2</v>
      </c>
      <c r="NP193" s="4" t="s">
        <v>2</v>
      </c>
      <c r="NQ193" s="4" t="s">
        <v>2</v>
      </c>
      <c r="NR193" s="4" t="s">
        <v>2</v>
      </c>
      <c r="NS193" s="4" t="s">
        <v>2</v>
      </c>
      <c r="NT193" s="4" t="s">
        <v>2</v>
      </c>
      <c r="NU193" s="4" t="s">
        <v>2</v>
      </c>
    </row>
    <row r="194" spans="2:385" x14ac:dyDescent="0.2">
      <c r="B194">
        <f t="shared" si="50"/>
        <v>184</v>
      </c>
      <c r="C194" s="4">
        <v>6142</v>
      </c>
      <c r="D194" s="4" t="s">
        <v>189</v>
      </c>
      <c r="E194" s="4">
        <v>16.37</v>
      </c>
      <c r="F194" s="4">
        <v>0</v>
      </c>
      <c r="G194" s="4">
        <v>0</v>
      </c>
      <c r="H194" s="4">
        <v>0</v>
      </c>
      <c r="I194" s="4">
        <v>0</v>
      </c>
      <c r="J194" s="4">
        <v>30.82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47.19</v>
      </c>
      <c r="R194" s="4"/>
      <c r="S194" s="4">
        <v>6142</v>
      </c>
      <c r="T194" s="4" t="s">
        <v>189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9.56</v>
      </c>
      <c r="AA194" s="4">
        <v>282.43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291.99</v>
      </c>
      <c r="AH194" s="4"/>
      <c r="AI194" s="4">
        <v>6142</v>
      </c>
      <c r="AJ194" s="4" t="s">
        <v>189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/>
      <c r="AY194" s="4">
        <v>6142</v>
      </c>
      <c r="AZ194" s="4" t="s">
        <v>189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2.96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2.96</v>
      </c>
      <c r="BN194" s="4"/>
      <c r="BO194" s="4">
        <v>6142</v>
      </c>
      <c r="BP194" s="4" t="s">
        <v>189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/>
      <c r="CE194" s="4">
        <v>6142</v>
      </c>
      <c r="CF194" s="4" t="s">
        <v>189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/>
      <c r="CU194" s="4">
        <v>6142</v>
      </c>
      <c r="CV194" s="4" t="s">
        <v>189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/>
      <c r="DK194" s="4">
        <v>6142</v>
      </c>
      <c r="DL194" s="4" t="s">
        <v>189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/>
      <c r="EA194" s="4">
        <v>6142</v>
      </c>
      <c r="EB194" s="4" t="s">
        <v>189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/>
      <c r="EQ194" s="4">
        <v>6142</v>
      </c>
      <c r="ER194" s="4" t="s">
        <v>189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/>
      <c r="FG194" s="4">
        <v>6142</v>
      </c>
      <c r="FH194" s="4" t="s">
        <v>189</v>
      </c>
      <c r="FI194" s="4">
        <v>0</v>
      </c>
      <c r="FJ194" s="4">
        <v>29.79</v>
      </c>
      <c r="FK194" s="4">
        <v>0</v>
      </c>
      <c r="FL194" s="4">
        <v>0</v>
      </c>
      <c r="FM194" s="4">
        <v>0</v>
      </c>
      <c r="FN194" s="4">
        <v>0</v>
      </c>
      <c r="FO194" s="4">
        <v>19.13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48.92</v>
      </c>
      <c r="FV194" s="4"/>
      <c r="FW194" s="4">
        <v>6142</v>
      </c>
      <c r="FX194" s="4" t="s">
        <v>189</v>
      </c>
      <c r="FY194" s="4">
        <v>40.25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40.25</v>
      </c>
      <c r="GL194" s="4"/>
      <c r="GM194" s="4">
        <v>6142</v>
      </c>
      <c r="GN194" s="4" t="s">
        <v>189</v>
      </c>
      <c r="GO194" s="4">
        <v>0</v>
      </c>
      <c r="GP194" s="4">
        <v>0</v>
      </c>
      <c r="GQ194" s="4">
        <v>0</v>
      </c>
      <c r="GR194" s="4">
        <v>0</v>
      </c>
      <c r="GS194" s="4">
        <v>0</v>
      </c>
      <c r="GT194" s="4">
        <v>11.69</v>
      </c>
      <c r="GU194" s="4">
        <v>0</v>
      </c>
      <c r="GV194" s="4">
        <v>0</v>
      </c>
      <c r="GW194" s="4">
        <v>0</v>
      </c>
      <c r="GX194" s="4">
        <v>0</v>
      </c>
      <c r="GY194" s="4">
        <v>0</v>
      </c>
      <c r="GZ194" s="4">
        <v>0</v>
      </c>
      <c r="HA194" s="4">
        <v>11.69</v>
      </c>
      <c r="HB194" s="4"/>
      <c r="HC194" s="4">
        <v>6142</v>
      </c>
      <c r="HD194" s="4" t="s">
        <v>189</v>
      </c>
      <c r="HE194" s="4">
        <v>0</v>
      </c>
      <c r="HF194" s="4">
        <v>0</v>
      </c>
      <c r="HG194" s="4">
        <v>0</v>
      </c>
      <c r="HH194" s="4">
        <v>0</v>
      </c>
      <c r="HI194" s="4">
        <v>0</v>
      </c>
      <c r="HJ194" s="4">
        <v>0</v>
      </c>
      <c r="HK194" s="4">
        <v>146.83000000000001</v>
      </c>
      <c r="HL194" s="4">
        <v>0</v>
      </c>
      <c r="HM194" s="4">
        <v>0</v>
      </c>
      <c r="HN194" s="4">
        <v>0</v>
      </c>
      <c r="HO194" s="4">
        <v>0</v>
      </c>
      <c r="HP194" s="4">
        <v>0</v>
      </c>
      <c r="HQ194" s="4">
        <v>146.83000000000001</v>
      </c>
      <c r="HR194" s="4"/>
      <c r="HS194" s="4">
        <v>6142</v>
      </c>
      <c r="HT194" s="4" t="s">
        <v>189</v>
      </c>
      <c r="HU194" s="4">
        <v>0</v>
      </c>
      <c r="HV194" s="4">
        <v>0</v>
      </c>
      <c r="HW194" s="4">
        <v>0</v>
      </c>
      <c r="HX194" s="4">
        <v>0</v>
      </c>
      <c r="HY194" s="4">
        <v>0</v>
      </c>
      <c r="HZ194" s="4">
        <v>89.29</v>
      </c>
      <c r="IA194" s="4">
        <v>0</v>
      </c>
      <c r="IB194" s="4">
        <v>0</v>
      </c>
      <c r="IC194" s="4">
        <v>0</v>
      </c>
      <c r="ID194" s="4">
        <v>0</v>
      </c>
      <c r="IE194" s="4">
        <v>0</v>
      </c>
      <c r="IF194" s="4">
        <v>0</v>
      </c>
      <c r="IG194" s="4">
        <v>89.29</v>
      </c>
      <c r="IH194" s="4"/>
      <c r="II194" s="4">
        <v>6142</v>
      </c>
      <c r="IJ194" s="4" t="s">
        <v>189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46.45</v>
      </c>
      <c r="IQ194" s="4">
        <v>0</v>
      </c>
      <c r="IR194" s="4">
        <v>0</v>
      </c>
      <c r="IS194" s="4">
        <v>0</v>
      </c>
      <c r="IT194" s="4">
        <v>0</v>
      </c>
      <c r="IU194" s="4">
        <v>0</v>
      </c>
      <c r="IV194" s="4">
        <v>0</v>
      </c>
      <c r="IW194" s="4">
        <v>46.45</v>
      </c>
      <c r="IX194" s="4"/>
      <c r="IY194" s="4">
        <v>6142</v>
      </c>
      <c r="IZ194" s="4" t="s">
        <v>189</v>
      </c>
      <c r="JA194" s="4">
        <v>0</v>
      </c>
      <c r="JB194" s="4">
        <v>0</v>
      </c>
      <c r="JC194" s="4">
        <v>0</v>
      </c>
      <c r="JD194" s="4">
        <v>0</v>
      </c>
      <c r="JE194" s="4">
        <v>0</v>
      </c>
      <c r="JF194" s="4">
        <v>-22.24</v>
      </c>
      <c r="JG194" s="4">
        <v>0</v>
      </c>
      <c r="JH194" s="4">
        <v>0</v>
      </c>
      <c r="JI194" s="4">
        <v>0</v>
      </c>
      <c r="JJ194" s="4">
        <v>0</v>
      </c>
      <c r="JK194" s="4">
        <v>0</v>
      </c>
      <c r="JL194" s="4">
        <v>0</v>
      </c>
      <c r="JM194" s="4">
        <v>-22.24</v>
      </c>
      <c r="JN194" s="4"/>
      <c r="JO194" s="4">
        <v>6142</v>
      </c>
      <c r="JP194" s="4" t="s">
        <v>189</v>
      </c>
      <c r="JQ194" s="4">
        <v>0</v>
      </c>
      <c r="JR194" s="4">
        <v>0</v>
      </c>
      <c r="JS194" s="4">
        <v>0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0</v>
      </c>
      <c r="JZ194" s="4">
        <v>0</v>
      </c>
      <c r="KA194" s="4">
        <v>0</v>
      </c>
      <c r="KB194" s="4">
        <v>0</v>
      </c>
      <c r="KC194" s="4">
        <v>0</v>
      </c>
      <c r="KD194" s="4"/>
      <c r="KE194" s="4">
        <v>6142</v>
      </c>
      <c r="KF194" s="4" t="s">
        <v>189</v>
      </c>
      <c r="KG194" s="4">
        <v>0</v>
      </c>
      <c r="KH194" s="4">
        <v>8.5</v>
      </c>
      <c r="KI194" s="4">
        <v>0</v>
      </c>
      <c r="KJ194" s="4">
        <v>0</v>
      </c>
      <c r="KK194" s="4">
        <v>0</v>
      </c>
      <c r="KL194" s="4">
        <v>0</v>
      </c>
      <c r="KM194" s="4">
        <v>39.4</v>
      </c>
      <c r="KN194" s="4">
        <v>0</v>
      </c>
      <c r="KO194" s="4">
        <v>0</v>
      </c>
      <c r="KP194" s="4">
        <v>0</v>
      </c>
      <c r="KQ194" s="4">
        <v>0</v>
      </c>
      <c r="KR194" s="4">
        <v>0</v>
      </c>
      <c r="KS194" s="4">
        <v>47.9</v>
      </c>
      <c r="KT194" s="4"/>
      <c r="KU194" s="4">
        <v>6142</v>
      </c>
      <c r="KV194" s="4" t="s">
        <v>189</v>
      </c>
      <c r="KW194" s="4">
        <v>0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170.65</v>
      </c>
      <c r="LD194" s="4">
        <v>0</v>
      </c>
      <c r="LE194" s="4">
        <v>0</v>
      </c>
      <c r="LF194" s="4">
        <v>0</v>
      </c>
      <c r="LG194" s="4">
        <v>0</v>
      </c>
      <c r="LH194" s="4">
        <v>0</v>
      </c>
      <c r="LI194" s="4">
        <v>170.65</v>
      </c>
      <c r="LJ194" s="4"/>
      <c r="LK194" s="4">
        <v>6142</v>
      </c>
      <c r="LL194" s="4" t="s">
        <v>189</v>
      </c>
      <c r="LM194" s="4">
        <v>0</v>
      </c>
      <c r="LN194" s="4">
        <v>0</v>
      </c>
      <c r="LO194" s="4">
        <v>0</v>
      </c>
      <c r="LP194" s="4">
        <v>0</v>
      </c>
      <c r="LQ194" s="4">
        <v>0</v>
      </c>
      <c r="LR194" s="4">
        <v>0</v>
      </c>
      <c r="LS194" s="4">
        <v>0</v>
      </c>
      <c r="LT194" s="4">
        <v>0</v>
      </c>
      <c r="LU194" s="4">
        <v>0</v>
      </c>
      <c r="LV194" s="4">
        <v>0</v>
      </c>
      <c r="LW194" s="4">
        <v>0</v>
      </c>
      <c r="LX194" s="4">
        <v>0</v>
      </c>
      <c r="LY194" s="4">
        <v>0</v>
      </c>
      <c r="LZ194" s="4"/>
      <c r="MA194" s="4">
        <v>6142</v>
      </c>
      <c r="MB194" s="4" t="s">
        <v>189</v>
      </c>
      <c r="MC194" s="4">
        <v>10.45</v>
      </c>
      <c r="MD194" s="4">
        <v>0</v>
      </c>
      <c r="ME194" s="4">
        <v>0</v>
      </c>
      <c r="MF194" s="4">
        <v>0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0</v>
      </c>
      <c r="MN194" s="4">
        <v>0</v>
      </c>
      <c r="MO194" s="4">
        <v>10.45</v>
      </c>
      <c r="MP194" s="4"/>
      <c r="MQ194" s="4">
        <v>6142</v>
      </c>
      <c r="MR194" s="4" t="s">
        <v>189</v>
      </c>
      <c r="MS194" s="4">
        <v>0</v>
      </c>
      <c r="MT194" s="4">
        <v>0</v>
      </c>
      <c r="MU194" s="4">
        <v>0</v>
      </c>
      <c r="MV194" s="4">
        <v>0</v>
      </c>
      <c r="MW194" s="4">
        <v>0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  <c r="ND194" s="4">
        <v>0</v>
      </c>
      <c r="NE194" s="4">
        <v>0</v>
      </c>
      <c r="NF194" s="4"/>
      <c r="NG194" s="4">
        <v>6142</v>
      </c>
      <c r="NH194" s="4" t="s">
        <v>189</v>
      </c>
      <c r="NI194" s="4">
        <v>0</v>
      </c>
      <c r="NJ194" s="4">
        <v>0</v>
      </c>
      <c r="NK194" s="4">
        <v>0</v>
      </c>
      <c r="NL194" s="4">
        <v>0</v>
      </c>
      <c r="NM194" s="4">
        <v>0</v>
      </c>
      <c r="NN194" s="4">
        <v>0</v>
      </c>
      <c r="NO194" s="4">
        <v>0</v>
      </c>
      <c r="NP194" s="4">
        <v>0</v>
      </c>
      <c r="NQ194" s="4">
        <v>0</v>
      </c>
      <c r="NR194" s="4">
        <v>0</v>
      </c>
      <c r="NS194" s="4">
        <v>0</v>
      </c>
      <c r="NT194" s="4">
        <v>0</v>
      </c>
      <c r="NU194" s="4">
        <v>0</v>
      </c>
    </row>
    <row r="195" spans="2:385" x14ac:dyDescent="0.2">
      <c r="B195">
        <f t="shared" si="50"/>
        <v>185</v>
      </c>
      <c r="C195" s="4">
        <v>6143</v>
      </c>
      <c r="D195" s="4" t="s">
        <v>190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/>
      <c r="S195" s="4">
        <v>6143</v>
      </c>
      <c r="T195" s="4" t="s">
        <v>190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63.38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63.38</v>
      </c>
      <c r="AH195" s="4"/>
      <c r="AI195" s="4">
        <v>6143</v>
      </c>
      <c r="AJ195" s="4" t="s">
        <v>190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/>
      <c r="AY195" s="4">
        <v>6143</v>
      </c>
      <c r="AZ195" s="4" t="s">
        <v>190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/>
      <c r="BO195" s="4">
        <v>6143</v>
      </c>
      <c r="BP195" s="4" t="s">
        <v>190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/>
      <c r="CE195" s="4">
        <v>6143</v>
      </c>
      <c r="CF195" s="4" t="s">
        <v>190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/>
      <c r="CU195" s="4">
        <v>6143</v>
      </c>
      <c r="CV195" s="4" t="s">
        <v>190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/>
      <c r="DK195" s="4">
        <v>6143</v>
      </c>
      <c r="DL195" s="4" t="s">
        <v>190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/>
      <c r="EA195" s="4">
        <v>6143</v>
      </c>
      <c r="EB195" s="4" t="s">
        <v>190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0</v>
      </c>
      <c r="EN195" s="4">
        <v>0</v>
      </c>
      <c r="EO195" s="4">
        <v>0</v>
      </c>
      <c r="EP195" s="4"/>
      <c r="EQ195" s="4">
        <v>6143</v>
      </c>
      <c r="ER195" s="4" t="s">
        <v>190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  <c r="EX195" s="4">
        <v>0</v>
      </c>
      <c r="EY195" s="4">
        <v>0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0</v>
      </c>
      <c r="FF195" s="4"/>
      <c r="FG195" s="4">
        <v>6143</v>
      </c>
      <c r="FH195" s="4" t="s">
        <v>190</v>
      </c>
      <c r="FI195" s="4">
        <v>0</v>
      </c>
      <c r="FJ195" s="4">
        <v>0</v>
      </c>
      <c r="FK195" s="4">
        <v>0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/>
      <c r="FW195" s="4">
        <v>6143</v>
      </c>
      <c r="FX195" s="4" t="s">
        <v>190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0</v>
      </c>
      <c r="GF195" s="4">
        <v>0</v>
      </c>
      <c r="GG195" s="4">
        <v>0</v>
      </c>
      <c r="GH195" s="4">
        <v>0</v>
      </c>
      <c r="GI195" s="4">
        <v>0</v>
      </c>
      <c r="GJ195" s="4">
        <v>0</v>
      </c>
      <c r="GK195" s="4">
        <v>0</v>
      </c>
      <c r="GL195" s="4"/>
      <c r="GM195" s="4">
        <v>6143</v>
      </c>
      <c r="GN195" s="4" t="s">
        <v>190</v>
      </c>
      <c r="GO195" s="4">
        <v>0</v>
      </c>
      <c r="GP195" s="4">
        <v>0</v>
      </c>
      <c r="GQ195" s="4">
        <v>0</v>
      </c>
      <c r="GR195" s="4">
        <v>0</v>
      </c>
      <c r="GS195" s="4">
        <v>0</v>
      </c>
      <c r="GT195" s="4">
        <v>0</v>
      </c>
      <c r="GU195" s="4">
        <v>0</v>
      </c>
      <c r="GV195" s="4">
        <v>0</v>
      </c>
      <c r="GW195" s="4">
        <v>0</v>
      </c>
      <c r="GX195" s="4">
        <v>0</v>
      </c>
      <c r="GY195" s="4">
        <v>0</v>
      </c>
      <c r="GZ195" s="4">
        <v>0</v>
      </c>
      <c r="HA195" s="4">
        <v>0</v>
      </c>
      <c r="HB195" s="4"/>
      <c r="HC195" s="4">
        <v>6143</v>
      </c>
      <c r="HD195" s="4" t="s">
        <v>190</v>
      </c>
      <c r="HE195" s="4">
        <v>0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0</v>
      </c>
      <c r="HO195" s="4">
        <v>0</v>
      </c>
      <c r="HP195" s="4">
        <v>0</v>
      </c>
      <c r="HQ195" s="4">
        <v>0</v>
      </c>
      <c r="HR195" s="4"/>
      <c r="HS195" s="4">
        <v>6143</v>
      </c>
      <c r="HT195" s="4" t="s">
        <v>190</v>
      </c>
      <c r="HU195" s="4">
        <v>0</v>
      </c>
      <c r="HV195" s="4">
        <v>0</v>
      </c>
      <c r="HW195" s="4">
        <v>0</v>
      </c>
      <c r="HX195" s="4">
        <v>0</v>
      </c>
      <c r="HY195" s="4">
        <v>0</v>
      </c>
      <c r="HZ195" s="4">
        <v>0</v>
      </c>
      <c r="IA195" s="4">
        <v>725.48</v>
      </c>
      <c r="IB195" s="4">
        <v>0</v>
      </c>
      <c r="IC195" s="4">
        <v>0</v>
      </c>
      <c r="ID195" s="4">
        <v>0</v>
      </c>
      <c r="IE195" s="4">
        <v>0</v>
      </c>
      <c r="IF195" s="4">
        <v>0</v>
      </c>
      <c r="IG195" s="4">
        <v>725.48</v>
      </c>
      <c r="IH195" s="4"/>
      <c r="II195" s="4">
        <v>6143</v>
      </c>
      <c r="IJ195" s="4" t="s">
        <v>190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0</v>
      </c>
      <c r="IW195" s="4">
        <v>0</v>
      </c>
      <c r="IX195" s="4"/>
      <c r="IY195" s="4">
        <v>6143</v>
      </c>
      <c r="IZ195" s="4" t="s">
        <v>190</v>
      </c>
      <c r="JA195" s="4">
        <v>59.84</v>
      </c>
      <c r="JB195" s="4">
        <v>0</v>
      </c>
      <c r="JC195" s="4">
        <v>0</v>
      </c>
      <c r="JD195" s="4">
        <v>0</v>
      </c>
      <c r="JE195" s="4">
        <v>3210.85</v>
      </c>
      <c r="JF195" s="4">
        <v>0</v>
      </c>
      <c r="JG195" s="4">
        <v>0</v>
      </c>
      <c r="JH195" s="4">
        <v>0</v>
      </c>
      <c r="JI195" s="4">
        <v>0</v>
      </c>
      <c r="JJ195" s="4">
        <v>0</v>
      </c>
      <c r="JK195" s="4">
        <v>0</v>
      </c>
      <c r="JL195" s="4">
        <v>0</v>
      </c>
      <c r="JM195" s="4">
        <v>3270.69</v>
      </c>
      <c r="JN195" s="4"/>
      <c r="JO195" s="4">
        <v>6143</v>
      </c>
      <c r="JP195" s="4" t="s">
        <v>190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0</v>
      </c>
      <c r="JW195" s="4">
        <v>0</v>
      </c>
      <c r="JX195" s="4">
        <v>0</v>
      </c>
      <c r="JY195" s="4">
        <v>0</v>
      </c>
      <c r="JZ195" s="4">
        <v>0</v>
      </c>
      <c r="KA195" s="4">
        <v>0</v>
      </c>
      <c r="KB195" s="4">
        <v>0</v>
      </c>
      <c r="KC195" s="4">
        <v>0</v>
      </c>
      <c r="KD195" s="4"/>
      <c r="KE195" s="4">
        <v>6143</v>
      </c>
      <c r="KF195" s="4" t="s">
        <v>190</v>
      </c>
      <c r="KG195" s="4">
        <v>0</v>
      </c>
      <c r="KH195" s="4">
        <v>0</v>
      </c>
      <c r="KI195" s="4">
        <v>0</v>
      </c>
      <c r="KJ195" s="4">
        <v>0</v>
      </c>
      <c r="KK195" s="4">
        <v>0</v>
      </c>
      <c r="KL195" s="4">
        <v>0</v>
      </c>
      <c r="KM195" s="4">
        <v>595.63</v>
      </c>
      <c r="KN195" s="4">
        <v>0</v>
      </c>
      <c r="KO195" s="4">
        <v>0</v>
      </c>
      <c r="KP195" s="4">
        <v>0</v>
      </c>
      <c r="KQ195" s="4">
        <v>0</v>
      </c>
      <c r="KR195" s="4">
        <v>0</v>
      </c>
      <c r="KS195" s="4">
        <v>595.63</v>
      </c>
      <c r="KT195" s="4"/>
      <c r="KU195" s="4">
        <v>6143</v>
      </c>
      <c r="KV195" s="4" t="s">
        <v>190</v>
      </c>
      <c r="KW195" s="4">
        <v>0</v>
      </c>
      <c r="KX195" s="4">
        <v>0</v>
      </c>
      <c r="KY195" s="4">
        <v>0</v>
      </c>
      <c r="KZ195" s="4">
        <v>0</v>
      </c>
      <c r="LA195" s="4">
        <v>0</v>
      </c>
      <c r="LB195" s="4">
        <v>0</v>
      </c>
      <c r="LC195" s="4">
        <v>700.28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700.28</v>
      </c>
      <c r="LJ195" s="4"/>
      <c r="LK195" s="4">
        <v>6143</v>
      </c>
      <c r="LL195" s="4" t="s">
        <v>190</v>
      </c>
      <c r="LM195" s="4">
        <v>0</v>
      </c>
      <c r="LN195" s="4">
        <v>0</v>
      </c>
      <c r="LO195" s="4">
        <v>0</v>
      </c>
      <c r="LP195" s="4">
        <v>0</v>
      </c>
      <c r="LQ195" s="4">
        <v>0</v>
      </c>
      <c r="LR195" s="4">
        <v>0</v>
      </c>
      <c r="LS195" s="4">
        <v>0</v>
      </c>
      <c r="LT195" s="4">
        <v>0</v>
      </c>
      <c r="LU195" s="4">
        <v>0</v>
      </c>
      <c r="LV195" s="4">
        <v>0</v>
      </c>
      <c r="LW195" s="4">
        <v>0</v>
      </c>
      <c r="LX195" s="4">
        <v>0</v>
      </c>
      <c r="LY195" s="4">
        <v>0</v>
      </c>
      <c r="LZ195" s="4"/>
      <c r="MA195" s="4">
        <v>6143</v>
      </c>
      <c r="MB195" s="4" t="s">
        <v>190</v>
      </c>
      <c r="MC195" s="4">
        <v>0</v>
      </c>
      <c r="MD195" s="4">
        <v>0</v>
      </c>
      <c r="ME195" s="4">
        <v>0</v>
      </c>
      <c r="MF195" s="4">
        <v>0</v>
      </c>
      <c r="MG195" s="4">
        <v>0</v>
      </c>
      <c r="MH195" s="4">
        <v>0</v>
      </c>
      <c r="MI195" s="4">
        <v>0</v>
      </c>
      <c r="MJ195" s="4">
        <v>0</v>
      </c>
      <c r="MK195" s="4">
        <v>0</v>
      </c>
      <c r="ML195" s="4">
        <v>0</v>
      </c>
      <c r="MM195" s="4">
        <v>0</v>
      </c>
      <c r="MN195" s="4">
        <v>0</v>
      </c>
      <c r="MO195" s="4">
        <v>0</v>
      </c>
      <c r="MP195" s="4"/>
      <c r="MQ195" s="4">
        <v>6143</v>
      </c>
      <c r="MR195" s="4" t="s">
        <v>190</v>
      </c>
      <c r="MS195" s="4">
        <v>0</v>
      </c>
      <c r="MT195" s="4">
        <v>0</v>
      </c>
      <c r="MU195" s="4">
        <v>0</v>
      </c>
      <c r="MV195" s="4">
        <v>0</v>
      </c>
      <c r="MW195" s="4">
        <v>0</v>
      </c>
      <c r="MX195" s="4">
        <v>0</v>
      </c>
      <c r="MY195" s="4">
        <v>0</v>
      </c>
      <c r="MZ195" s="4">
        <v>0</v>
      </c>
      <c r="NA195" s="4">
        <v>0</v>
      </c>
      <c r="NB195" s="4">
        <v>0</v>
      </c>
      <c r="NC195" s="4">
        <v>0</v>
      </c>
      <c r="ND195" s="4">
        <v>0</v>
      </c>
      <c r="NE195" s="4">
        <v>0</v>
      </c>
      <c r="NF195" s="4"/>
      <c r="NG195" s="4">
        <v>6143</v>
      </c>
      <c r="NH195" s="4" t="s">
        <v>190</v>
      </c>
      <c r="NI195" s="4">
        <v>0</v>
      </c>
      <c r="NJ195" s="4">
        <v>0</v>
      </c>
      <c r="NK195" s="4">
        <v>0</v>
      </c>
      <c r="NL195" s="4">
        <v>0</v>
      </c>
      <c r="NM195" s="4">
        <v>0</v>
      </c>
      <c r="NN195" s="4">
        <v>0</v>
      </c>
      <c r="NO195" s="4">
        <v>0</v>
      </c>
      <c r="NP195" s="4">
        <v>0</v>
      </c>
      <c r="NQ195" s="4">
        <v>0</v>
      </c>
      <c r="NR195" s="4">
        <v>0</v>
      </c>
      <c r="NS195" s="4">
        <v>0</v>
      </c>
      <c r="NT195" s="4">
        <v>0</v>
      </c>
      <c r="NU195" s="4">
        <v>0</v>
      </c>
    </row>
    <row r="196" spans="2:385" x14ac:dyDescent="0.2">
      <c r="B196">
        <f t="shared" si="50"/>
        <v>186</v>
      </c>
      <c r="C196" s="4">
        <v>6144</v>
      </c>
      <c r="D196" s="4" t="s">
        <v>191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/>
      <c r="S196" s="4">
        <v>6144</v>
      </c>
      <c r="T196" s="4" t="s">
        <v>191</v>
      </c>
      <c r="U196" s="4">
        <v>215.55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215.55</v>
      </c>
      <c r="AH196" s="4"/>
      <c r="AI196" s="4">
        <v>6144</v>
      </c>
      <c r="AJ196" s="4" t="s">
        <v>191</v>
      </c>
      <c r="AK196" s="4">
        <v>4147.6499999999996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4147.6499999999996</v>
      </c>
      <c r="AX196" s="4"/>
      <c r="AY196" s="4">
        <v>6144</v>
      </c>
      <c r="AZ196" s="4" t="s">
        <v>191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/>
      <c r="BO196" s="4">
        <v>6144</v>
      </c>
      <c r="BP196" s="4" t="s">
        <v>191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/>
      <c r="CE196" s="4">
        <v>6144</v>
      </c>
      <c r="CF196" s="4" t="s">
        <v>191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/>
      <c r="CU196" s="4">
        <v>6144</v>
      </c>
      <c r="CV196" s="4" t="s">
        <v>191</v>
      </c>
      <c r="CW196" s="4">
        <v>0</v>
      </c>
      <c r="CX196" s="4">
        <v>0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/>
      <c r="DK196" s="4">
        <v>6144</v>
      </c>
      <c r="DL196" s="4" t="s">
        <v>191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/>
      <c r="EA196" s="4">
        <v>6144</v>
      </c>
      <c r="EB196" s="4" t="s">
        <v>191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0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0</v>
      </c>
      <c r="EO196" s="4">
        <v>0</v>
      </c>
      <c r="EP196" s="4"/>
      <c r="EQ196" s="4">
        <v>6144</v>
      </c>
      <c r="ER196" s="4" t="s">
        <v>191</v>
      </c>
      <c r="ES196" s="4">
        <v>63.77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63.77</v>
      </c>
      <c r="FF196" s="4"/>
      <c r="FG196" s="4">
        <v>6144</v>
      </c>
      <c r="FH196" s="4" t="s">
        <v>191</v>
      </c>
      <c r="FI196" s="4">
        <v>0</v>
      </c>
      <c r="FJ196" s="4">
        <v>0</v>
      </c>
      <c r="FK196" s="4">
        <v>0</v>
      </c>
      <c r="FL196" s="4">
        <v>0</v>
      </c>
      <c r="FM196" s="4">
        <v>0</v>
      </c>
      <c r="FN196" s="4">
        <v>0</v>
      </c>
      <c r="FO196" s="4">
        <v>0</v>
      </c>
      <c r="FP196" s="4">
        <v>0</v>
      </c>
      <c r="FQ196" s="4">
        <v>0</v>
      </c>
      <c r="FR196" s="4">
        <v>0</v>
      </c>
      <c r="FS196" s="4">
        <v>0</v>
      </c>
      <c r="FT196" s="4">
        <v>0</v>
      </c>
      <c r="FU196" s="4">
        <v>0</v>
      </c>
      <c r="FV196" s="4"/>
      <c r="FW196" s="4">
        <v>6144</v>
      </c>
      <c r="FX196" s="4" t="s">
        <v>191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0</v>
      </c>
      <c r="GE196" s="4">
        <v>0</v>
      </c>
      <c r="GF196" s="4">
        <v>0</v>
      </c>
      <c r="GG196" s="4">
        <v>0</v>
      </c>
      <c r="GH196" s="4">
        <v>0</v>
      </c>
      <c r="GI196" s="4">
        <v>0</v>
      </c>
      <c r="GJ196" s="4">
        <v>0</v>
      </c>
      <c r="GK196" s="4">
        <v>0</v>
      </c>
      <c r="GL196" s="4"/>
      <c r="GM196" s="4">
        <v>6144</v>
      </c>
      <c r="GN196" s="4" t="s">
        <v>191</v>
      </c>
      <c r="GO196" s="4">
        <v>191.41</v>
      </c>
      <c r="GP196" s="4">
        <v>0</v>
      </c>
      <c r="GQ196" s="4">
        <v>0</v>
      </c>
      <c r="GR196" s="4">
        <v>0</v>
      </c>
      <c r="GS196" s="4">
        <v>0</v>
      </c>
      <c r="GT196" s="4">
        <v>0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191.41</v>
      </c>
      <c r="HB196" s="4"/>
      <c r="HC196" s="4">
        <v>6144</v>
      </c>
      <c r="HD196" s="4" t="s">
        <v>191</v>
      </c>
      <c r="HE196" s="4">
        <v>0</v>
      </c>
      <c r="HF196" s="4">
        <v>0</v>
      </c>
      <c r="HG196" s="4">
        <v>0</v>
      </c>
      <c r="HH196" s="4">
        <v>0</v>
      </c>
      <c r="HI196" s="4">
        <v>0</v>
      </c>
      <c r="HJ196" s="4">
        <v>0</v>
      </c>
      <c r="HK196" s="4">
        <v>0</v>
      </c>
      <c r="HL196" s="4">
        <v>0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/>
      <c r="HS196" s="4">
        <v>6144</v>
      </c>
      <c r="HT196" s="4" t="s">
        <v>191</v>
      </c>
      <c r="HU196" s="4">
        <v>206.83</v>
      </c>
      <c r="HV196" s="4">
        <v>0</v>
      </c>
      <c r="HW196" s="4">
        <v>544.77</v>
      </c>
      <c r="HX196" s="4">
        <v>0</v>
      </c>
      <c r="HY196" s="4">
        <v>0</v>
      </c>
      <c r="HZ196" s="4">
        <v>0</v>
      </c>
      <c r="IA196" s="4">
        <v>0</v>
      </c>
      <c r="IB196" s="4">
        <v>0</v>
      </c>
      <c r="IC196" s="4">
        <v>0</v>
      </c>
      <c r="ID196" s="4">
        <v>0</v>
      </c>
      <c r="IE196" s="4">
        <v>0</v>
      </c>
      <c r="IF196" s="4">
        <v>0</v>
      </c>
      <c r="IG196" s="4">
        <v>751.6</v>
      </c>
      <c r="IH196" s="4"/>
      <c r="II196" s="4">
        <v>6144</v>
      </c>
      <c r="IJ196" s="4" t="s">
        <v>191</v>
      </c>
      <c r="IK196" s="4">
        <v>0</v>
      </c>
      <c r="IL196" s="4">
        <v>0</v>
      </c>
      <c r="IM196" s="4">
        <v>0</v>
      </c>
      <c r="IN196" s="4">
        <v>0</v>
      </c>
      <c r="IO196" s="4">
        <v>0</v>
      </c>
      <c r="IP196" s="4">
        <v>0</v>
      </c>
      <c r="IQ196" s="4">
        <v>0</v>
      </c>
      <c r="IR196" s="4">
        <v>0</v>
      </c>
      <c r="IS196" s="4">
        <v>0</v>
      </c>
      <c r="IT196" s="4">
        <v>0</v>
      </c>
      <c r="IU196" s="4">
        <v>0</v>
      </c>
      <c r="IV196" s="4">
        <v>0</v>
      </c>
      <c r="IW196" s="4">
        <v>0</v>
      </c>
      <c r="IX196" s="4"/>
      <c r="IY196" s="4">
        <v>6144</v>
      </c>
      <c r="IZ196" s="4" t="s">
        <v>191</v>
      </c>
      <c r="JA196" s="4">
        <v>0</v>
      </c>
      <c r="JB196" s="4">
        <v>0</v>
      </c>
      <c r="JC196" s="4">
        <v>0</v>
      </c>
      <c r="JD196" s="4">
        <v>0</v>
      </c>
      <c r="JE196" s="4">
        <v>0</v>
      </c>
      <c r="JF196" s="4">
        <v>0</v>
      </c>
      <c r="JG196" s="4">
        <v>0</v>
      </c>
      <c r="JH196" s="4">
        <v>0</v>
      </c>
      <c r="JI196" s="4">
        <v>0</v>
      </c>
      <c r="JJ196" s="4">
        <v>0</v>
      </c>
      <c r="JK196" s="4">
        <v>0</v>
      </c>
      <c r="JL196" s="4">
        <v>0</v>
      </c>
      <c r="JM196" s="4">
        <v>0</v>
      </c>
      <c r="JN196" s="4"/>
      <c r="JO196" s="4">
        <v>6144</v>
      </c>
      <c r="JP196" s="4" t="s">
        <v>191</v>
      </c>
      <c r="JQ196" s="4">
        <v>0</v>
      </c>
      <c r="JR196" s="4">
        <v>0</v>
      </c>
      <c r="JS196" s="4">
        <v>0</v>
      </c>
      <c r="JT196" s="4">
        <v>0</v>
      </c>
      <c r="JU196" s="4">
        <v>0</v>
      </c>
      <c r="JV196" s="4">
        <v>0</v>
      </c>
      <c r="JW196" s="4">
        <v>0</v>
      </c>
      <c r="JX196" s="4">
        <v>0</v>
      </c>
      <c r="JY196" s="4">
        <v>0</v>
      </c>
      <c r="JZ196" s="4">
        <v>0</v>
      </c>
      <c r="KA196" s="4">
        <v>0</v>
      </c>
      <c r="KB196" s="4">
        <v>0</v>
      </c>
      <c r="KC196" s="4">
        <v>0</v>
      </c>
      <c r="KD196" s="4"/>
      <c r="KE196" s="4">
        <v>6144</v>
      </c>
      <c r="KF196" s="4" t="s">
        <v>191</v>
      </c>
      <c r="KG196" s="4">
        <v>0</v>
      </c>
      <c r="KH196" s="4">
        <v>0</v>
      </c>
      <c r="KI196" s="4">
        <v>0</v>
      </c>
      <c r="KJ196" s="4">
        <v>0</v>
      </c>
      <c r="KK196" s="4">
        <v>0</v>
      </c>
      <c r="KL196" s="4">
        <v>0</v>
      </c>
      <c r="KM196" s="4">
        <v>0</v>
      </c>
      <c r="KN196" s="4">
        <v>0</v>
      </c>
      <c r="KO196" s="4">
        <v>0</v>
      </c>
      <c r="KP196" s="4">
        <v>0</v>
      </c>
      <c r="KQ196" s="4">
        <v>0</v>
      </c>
      <c r="KR196" s="4">
        <v>0</v>
      </c>
      <c r="KS196" s="4">
        <v>0</v>
      </c>
      <c r="KT196" s="4"/>
      <c r="KU196" s="4">
        <v>6144</v>
      </c>
      <c r="KV196" s="4" t="s">
        <v>191</v>
      </c>
      <c r="KW196" s="4">
        <v>375</v>
      </c>
      <c r="KX196" s="4">
        <v>0</v>
      </c>
      <c r="KY196" s="4">
        <v>0</v>
      </c>
      <c r="KZ196" s="4">
        <v>0</v>
      </c>
      <c r="LA196" s="4">
        <v>0</v>
      </c>
      <c r="LB196" s="4">
        <v>0</v>
      </c>
      <c r="LC196" s="4">
        <v>0</v>
      </c>
      <c r="LD196" s="4">
        <v>0</v>
      </c>
      <c r="LE196" s="4">
        <v>0</v>
      </c>
      <c r="LF196" s="4">
        <v>0</v>
      </c>
      <c r="LG196" s="4">
        <v>0</v>
      </c>
      <c r="LH196" s="4">
        <v>0</v>
      </c>
      <c r="LI196" s="4">
        <v>375</v>
      </c>
      <c r="LJ196" s="4"/>
      <c r="LK196" s="4">
        <v>6144</v>
      </c>
      <c r="LL196" s="4" t="s">
        <v>191</v>
      </c>
      <c r="LM196" s="4">
        <v>0</v>
      </c>
      <c r="LN196" s="4">
        <v>0</v>
      </c>
      <c r="LO196" s="4">
        <v>0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0</v>
      </c>
      <c r="LV196" s="4">
        <v>0</v>
      </c>
      <c r="LW196" s="4">
        <v>0</v>
      </c>
      <c r="LX196" s="4">
        <v>0</v>
      </c>
      <c r="LY196" s="4">
        <v>0</v>
      </c>
      <c r="LZ196" s="4"/>
      <c r="MA196" s="4">
        <v>6144</v>
      </c>
      <c r="MB196" s="4" t="s">
        <v>191</v>
      </c>
      <c r="MC196" s="4">
        <v>0</v>
      </c>
      <c r="MD196" s="4">
        <v>0</v>
      </c>
      <c r="ME196" s="4">
        <v>0</v>
      </c>
      <c r="MF196" s="4">
        <v>0</v>
      </c>
      <c r="MG196" s="4">
        <v>0</v>
      </c>
      <c r="MH196" s="4">
        <v>0</v>
      </c>
      <c r="MI196" s="4">
        <v>0</v>
      </c>
      <c r="MJ196" s="4">
        <v>0</v>
      </c>
      <c r="MK196" s="4">
        <v>0</v>
      </c>
      <c r="ML196" s="4">
        <v>0</v>
      </c>
      <c r="MM196" s="4">
        <v>0</v>
      </c>
      <c r="MN196" s="4">
        <v>0</v>
      </c>
      <c r="MO196" s="4">
        <v>0</v>
      </c>
      <c r="MP196" s="4"/>
      <c r="MQ196" s="4">
        <v>6144</v>
      </c>
      <c r="MR196" s="4" t="s">
        <v>191</v>
      </c>
      <c r="MS196" s="4">
        <v>0</v>
      </c>
      <c r="MT196" s="4">
        <v>0</v>
      </c>
      <c r="MU196" s="4">
        <v>0</v>
      </c>
      <c r="MV196" s="4">
        <v>0</v>
      </c>
      <c r="MW196" s="4">
        <v>0</v>
      </c>
      <c r="MX196" s="4">
        <v>0</v>
      </c>
      <c r="MY196" s="4">
        <v>0</v>
      </c>
      <c r="MZ196" s="4">
        <v>0</v>
      </c>
      <c r="NA196" s="4">
        <v>0</v>
      </c>
      <c r="NB196" s="4">
        <v>0</v>
      </c>
      <c r="NC196" s="4">
        <v>0</v>
      </c>
      <c r="ND196" s="4">
        <v>0</v>
      </c>
      <c r="NE196" s="4">
        <v>0</v>
      </c>
      <c r="NF196" s="4"/>
      <c r="NG196" s="4">
        <v>6144</v>
      </c>
      <c r="NH196" s="4" t="s">
        <v>191</v>
      </c>
      <c r="NI196" s="4">
        <v>0</v>
      </c>
      <c r="NJ196" s="4">
        <v>0</v>
      </c>
      <c r="NK196" s="4">
        <v>0</v>
      </c>
      <c r="NL196" s="4">
        <v>0</v>
      </c>
      <c r="NM196" s="4">
        <v>0</v>
      </c>
      <c r="NN196" s="4">
        <v>0</v>
      </c>
      <c r="NO196" s="4">
        <v>0</v>
      </c>
      <c r="NP196" s="4">
        <v>0</v>
      </c>
      <c r="NQ196" s="4">
        <v>0</v>
      </c>
      <c r="NR196" s="4">
        <v>0</v>
      </c>
      <c r="NS196" s="4">
        <v>0</v>
      </c>
      <c r="NT196" s="4">
        <v>0</v>
      </c>
      <c r="NU196" s="4">
        <v>0</v>
      </c>
    </row>
    <row r="197" spans="2:385" x14ac:dyDescent="0.2">
      <c r="B197">
        <f t="shared" si="50"/>
        <v>187</v>
      </c>
      <c r="C197" s="4">
        <v>6145</v>
      </c>
      <c r="D197" s="4" t="s">
        <v>192</v>
      </c>
      <c r="E197" s="4">
        <v>56.66</v>
      </c>
      <c r="F197" s="4">
        <v>0</v>
      </c>
      <c r="G197" s="4">
        <v>16.64</v>
      </c>
      <c r="H197" s="4">
        <v>0</v>
      </c>
      <c r="I197" s="4">
        <v>0</v>
      </c>
      <c r="J197" s="4">
        <v>382.06</v>
      </c>
      <c r="K197" s="4">
        <v>6.99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462.35</v>
      </c>
      <c r="R197" s="4"/>
      <c r="S197" s="4">
        <v>6145</v>
      </c>
      <c r="T197" s="4" t="s">
        <v>192</v>
      </c>
      <c r="U197" s="4">
        <v>15.41</v>
      </c>
      <c r="V197" s="4">
        <v>0</v>
      </c>
      <c r="W197" s="4">
        <v>472.68</v>
      </c>
      <c r="X197" s="4">
        <v>80.290000000000006</v>
      </c>
      <c r="Y197" s="4">
        <v>144.57</v>
      </c>
      <c r="Z197" s="4">
        <v>78.92</v>
      </c>
      <c r="AA197" s="4">
        <v>99.69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891.56</v>
      </c>
      <c r="AH197" s="4"/>
      <c r="AI197" s="4">
        <v>6145</v>
      </c>
      <c r="AJ197" s="4" t="s">
        <v>192</v>
      </c>
      <c r="AK197" s="4">
        <v>13.81</v>
      </c>
      <c r="AL197" s="4">
        <v>0</v>
      </c>
      <c r="AM197" s="4">
        <v>0</v>
      </c>
      <c r="AN197" s="4">
        <v>0</v>
      </c>
      <c r="AO197" s="4">
        <v>0</v>
      </c>
      <c r="AP197" s="4">
        <v>9.02</v>
      </c>
      <c r="AQ197" s="4">
        <v>66.77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89.6</v>
      </c>
      <c r="AX197" s="4"/>
      <c r="AY197" s="4">
        <v>6145</v>
      </c>
      <c r="AZ197" s="4" t="s">
        <v>192</v>
      </c>
      <c r="BA197" s="4">
        <v>15.95</v>
      </c>
      <c r="BB197" s="4">
        <v>0</v>
      </c>
      <c r="BC197" s="4">
        <v>24.99</v>
      </c>
      <c r="BD197" s="4">
        <v>0</v>
      </c>
      <c r="BE197" s="4">
        <v>3.71</v>
      </c>
      <c r="BF197" s="4">
        <v>85.94</v>
      </c>
      <c r="BG197" s="4">
        <v>91.33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221.92</v>
      </c>
      <c r="BN197" s="4"/>
      <c r="BO197" s="4">
        <v>6145</v>
      </c>
      <c r="BP197" s="4" t="s">
        <v>192</v>
      </c>
      <c r="BQ197" s="4">
        <v>0</v>
      </c>
      <c r="BR197" s="4">
        <v>38.08</v>
      </c>
      <c r="BS197" s="4">
        <v>0</v>
      </c>
      <c r="BT197" s="4">
        <v>0</v>
      </c>
      <c r="BU197" s="4">
        <v>11.69</v>
      </c>
      <c r="BV197" s="4">
        <v>6.02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55.79</v>
      </c>
      <c r="CD197" s="4"/>
      <c r="CE197" s="4">
        <v>6145</v>
      </c>
      <c r="CF197" s="4" t="s">
        <v>192</v>
      </c>
      <c r="CG197" s="4">
        <v>0</v>
      </c>
      <c r="CH197" s="4">
        <v>0</v>
      </c>
      <c r="CI197" s="4">
        <v>24.99</v>
      </c>
      <c r="CJ197" s="4">
        <v>3.97</v>
      </c>
      <c r="CK197" s="4">
        <v>82.78</v>
      </c>
      <c r="CL197" s="4">
        <v>49.68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161.41999999999999</v>
      </c>
      <c r="CT197" s="4"/>
      <c r="CU197" s="4">
        <v>6145</v>
      </c>
      <c r="CV197" s="4" t="s">
        <v>192</v>
      </c>
      <c r="CW197" s="4">
        <v>0</v>
      </c>
      <c r="CX197" s="4">
        <v>0</v>
      </c>
      <c r="CY197" s="4">
        <v>37.4</v>
      </c>
      <c r="CZ197" s="4">
        <v>0</v>
      </c>
      <c r="DA197" s="4">
        <v>0</v>
      </c>
      <c r="DB197" s="4">
        <v>1.03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38.43</v>
      </c>
      <c r="DJ197" s="4"/>
      <c r="DK197" s="4">
        <v>6145</v>
      </c>
      <c r="DL197" s="4" t="s">
        <v>192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20.79</v>
      </c>
      <c r="DS197" s="4">
        <v>18.03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38.82</v>
      </c>
      <c r="DZ197" s="4"/>
      <c r="EA197" s="4">
        <v>6145</v>
      </c>
      <c r="EB197" s="4" t="s">
        <v>192</v>
      </c>
      <c r="EC197" s="4">
        <v>0</v>
      </c>
      <c r="ED197" s="4">
        <v>0</v>
      </c>
      <c r="EE197" s="4">
        <v>0</v>
      </c>
      <c r="EF197" s="4">
        <v>0</v>
      </c>
      <c r="EG197" s="4">
        <v>0</v>
      </c>
      <c r="EH197" s="4">
        <v>0</v>
      </c>
      <c r="EI197" s="4">
        <v>0</v>
      </c>
      <c r="EJ197" s="4">
        <v>0</v>
      </c>
      <c r="EK197" s="4">
        <v>0</v>
      </c>
      <c r="EL197" s="4">
        <v>0</v>
      </c>
      <c r="EM197" s="4">
        <v>0</v>
      </c>
      <c r="EN197" s="4">
        <v>0</v>
      </c>
      <c r="EO197" s="4">
        <v>0</v>
      </c>
      <c r="EP197" s="4"/>
      <c r="EQ197" s="4">
        <v>6145</v>
      </c>
      <c r="ER197" s="4" t="s">
        <v>192</v>
      </c>
      <c r="ES197" s="4">
        <v>0</v>
      </c>
      <c r="ET197" s="4">
        <v>0</v>
      </c>
      <c r="EU197" s="4">
        <v>420.94</v>
      </c>
      <c r="EV197" s="4">
        <v>0</v>
      </c>
      <c r="EW197" s="4">
        <v>64.849999999999994</v>
      </c>
      <c r="EX197" s="4">
        <v>547.17999999999995</v>
      </c>
      <c r="EY197" s="4">
        <v>4.7699999999999996</v>
      </c>
      <c r="EZ197" s="4">
        <v>0</v>
      </c>
      <c r="FA197" s="4">
        <v>0</v>
      </c>
      <c r="FB197" s="4">
        <v>0</v>
      </c>
      <c r="FC197" s="4">
        <v>0</v>
      </c>
      <c r="FD197" s="4">
        <v>0</v>
      </c>
      <c r="FE197" s="4">
        <v>1037.74</v>
      </c>
      <c r="FF197" s="4"/>
      <c r="FG197" s="4">
        <v>6145</v>
      </c>
      <c r="FH197" s="4" t="s">
        <v>192</v>
      </c>
      <c r="FI197" s="4">
        <v>0</v>
      </c>
      <c r="FJ197" s="4">
        <v>75.430000000000007</v>
      </c>
      <c r="FK197" s="4">
        <v>9.59</v>
      </c>
      <c r="FL197" s="4">
        <v>0</v>
      </c>
      <c r="FM197" s="4">
        <v>0</v>
      </c>
      <c r="FN197" s="4">
        <v>47.82</v>
      </c>
      <c r="FO197" s="4">
        <v>24.55</v>
      </c>
      <c r="FP197" s="4">
        <v>0</v>
      </c>
      <c r="FQ197" s="4">
        <v>0</v>
      </c>
      <c r="FR197" s="4">
        <v>0</v>
      </c>
      <c r="FS197" s="4">
        <v>0</v>
      </c>
      <c r="FT197" s="4">
        <v>0</v>
      </c>
      <c r="FU197" s="4">
        <v>157.38999999999999</v>
      </c>
      <c r="FV197" s="4"/>
      <c r="FW197" s="4">
        <v>6145</v>
      </c>
      <c r="FX197" s="4" t="s">
        <v>192</v>
      </c>
      <c r="FY197" s="4">
        <v>20.2</v>
      </c>
      <c r="FZ197" s="4">
        <v>0</v>
      </c>
      <c r="GA197" s="4">
        <v>0</v>
      </c>
      <c r="GB197" s="4">
        <v>0</v>
      </c>
      <c r="GC197" s="4">
        <v>0</v>
      </c>
      <c r="GD197" s="4">
        <v>0</v>
      </c>
      <c r="GE197" s="4">
        <v>0</v>
      </c>
      <c r="GF197" s="4">
        <v>0</v>
      </c>
      <c r="GG197" s="4">
        <v>0</v>
      </c>
      <c r="GH197" s="4">
        <v>0</v>
      </c>
      <c r="GI197" s="4">
        <v>0</v>
      </c>
      <c r="GJ197" s="4">
        <v>0</v>
      </c>
      <c r="GK197" s="4">
        <v>20.2</v>
      </c>
      <c r="GL197" s="4"/>
      <c r="GM197" s="4">
        <v>6145</v>
      </c>
      <c r="GN197" s="4" t="s">
        <v>192</v>
      </c>
      <c r="GO197" s="4">
        <v>0</v>
      </c>
      <c r="GP197" s="4">
        <v>0</v>
      </c>
      <c r="GQ197" s="4">
        <v>0</v>
      </c>
      <c r="GR197" s="4">
        <v>0</v>
      </c>
      <c r="GS197" s="4">
        <v>137.18</v>
      </c>
      <c r="GT197" s="4">
        <v>53.16</v>
      </c>
      <c r="GU197" s="4">
        <v>0</v>
      </c>
      <c r="GV197" s="4">
        <v>0</v>
      </c>
      <c r="GW197" s="4">
        <v>0</v>
      </c>
      <c r="GX197" s="4">
        <v>0</v>
      </c>
      <c r="GY197" s="4">
        <v>0</v>
      </c>
      <c r="GZ197" s="4">
        <v>0</v>
      </c>
      <c r="HA197" s="4">
        <v>190.34</v>
      </c>
      <c r="HB197" s="4"/>
      <c r="HC197" s="4">
        <v>6145</v>
      </c>
      <c r="HD197" s="4" t="s">
        <v>192</v>
      </c>
      <c r="HE197" s="4">
        <v>0</v>
      </c>
      <c r="HF197" s="4">
        <v>0</v>
      </c>
      <c r="HG197" s="4">
        <v>11.24</v>
      </c>
      <c r="HH197" s="4">
        <v>0</v>
      </c>
      <c r="HI197" s="4">
        <v>0</v>
      </c>
      <c r="HJ197" s="4">
        <v>0</v>
      </c>
      <c r="HK197" s="4">
        <v>0</v>
      </c>
      <c r="HL197" s="4">
        <v>0</v>
      </c>
      <c r="HM197" s="4">
        <v>0</v>
      </c>
      <c r="HN197" s="4">
        <v>0</v>
      </c>
      <c r="HO197" s="4">
        <v>0</v>
      </c>
      <c r="HP197" s="4">
        <v>0</v>
      </c>
      <c r="HQ197" s="4">
        <v>11.24</v>
      </c>
      <c r="HR197" s="4"/>
      <c r="HS197" s="4">
        <v>6145</v>
      </c>
      <c r="HT197" s="4" t="s">
        <v>192</v>
      </c>
      <c r="HU197" s="4">
        <v>15</v>
      </c>
      <c r="HV197" s="4">
        <v>12.5</v>
      </c>
      <c r="HW197" s="4">
        <v>261.62</v>
      </c>
      <c r="HX197" s="4">
        <v>0</v>
      </c>
      <c r="HY197" s="4">
        <v>75.77</v>
      </c>
      <c r="HZ197" s="4">
        <v>2.66</v>
      </c>
      <c r="IA197" s="4">
        <v>153.96</v>
      </c>
      <c r="IB197" s="4">
        <v>0</v>
      </c>
      <c r="IC197" s="4">
        <v>0</v>
      </c>
      <c r="ID197" s="4">
        <v>0</v>
      </c>
      <c r="IE197" s="4">
        <v>0</v>
      </c>
      <c r="IF197" s="4">
        <v>0</v>
      </c>
      <c r="IG197" s="4">
        <v>521.51</v>
      </c>
      <c r="IH197" s="4"/>
      <c r="II197" s="4">
        <v>6145</v>
      </c>
      <c r="IJ197" s="4" t="s">
        <v>192</v>
      </c>
      <c r="IK197" s="4">
        <v>0</v>
      </c>
      <c r="IL197" s="4">
        <v>4.82</v>
      </c>
      <c r="IM197" s="4">
        <v>499.85</v>
      </c>
      <c r="IN197" s="4">
        <v>0</v>
      </c>
      <c r="IO197" s="4">
        <v>172.71</v>
      </c>
      <c r="IP197" s="4">
        <v>18.07</v>
      </c>
      <c r="IQ197" s="4">
        <v>20.7</v>
      </c>
      <c r="IR197" s="4">
        <v>0</v>
      </c>
      <c r="IS197" s="4">
        <v>0</v>
      </c>
      <c r="IT197" s="4">
        <v>0</v>
      </c>
      <c r="IU197" s="4">
        <v>0</v>
      </c>
      <c r="IV197" s="4">
        <v>0</v>
      </c>
      <c r="IW197" s="4">
        <v>716.15</v>
      </c>
      <c r="IX197" s="4"/>
      <c r="IY197" s="4">
        <v>6145</v>
      </c>
      <c r="IZ197" s="4" t="s">
        <v>192</v>
      </c>
      <c r="JA197" s="4">
        <v>0</v>
      </c>
      <c r="JB197" s="4">
        <v>0</v>
      </c>
      <c r="JC197" s="4">
        <v>21.26</v>
      </c>
      <c r="JD197" s="4">
        <v>0</v>
      </c>
      <c r="JE197" s="4">
        <v>28.99</v>
      </c>
      <c r="JF197" s="4">
        <v>82.5</v>
      </c>
      <c r="JG197" s="4">
        <v>0</v>
      </c>
      <c r="JH197" s="4">
        <v>0</v>
      </c>
      <c r="JI197" s="4">
        <v>0</v>
      </c>
      <c r="JJ197" s="4">
        <v>0</v>
      </c>
      <c r="JK197" s="4">
        <v>0</v>
      </c>
      <c r="JL197" s="4">
        <v>0</v>
      </c>
      <c r="JM197" s="4">
        <v>132.75</v>
      </c>
      <c r="JN197" s="4"/>
      <c r="JO197" s="4">
        <v>6145</v>
      </c>
      <c r="JP197" s="4" t="s">
        <v>192</v>
      </c>
      <c r="JQ197" s="4">
        <v>0</v>
      </c>
      <c r="JR197" s="4">
        <v>0</v>
      </c>
      <c r="JS197" s="4">
        <v>0</v>
      </c>
      <c r="JT197" s="4">
        <v>0</v>
      </c>
      <c r="JU197" s="4">
        <v>0</v>
      </c>
      <c r="JV197" s="4">
        <v>0</v>
      </c>
      <c r="JW197" s="4">
        <v>0</v>
      </c>
      <c r="JX197" s="4">
        <v>0</v>
      </c>
      <c r="JY197" s="4">
        <v>0</v>
      </c>
      <c r="JZ197" s="4">
        <v>0</v>
      </c>
      <c r="KA197" s="4">
        <v>0</v>
      </c>
      <c r="KB197" s="4">
        <v>0</v>
      </c>
      <c r="KC197" s="4">
        <v>0</v>
      </c>
      <c r="KD197" s="4"/>
      <c r="KE197" s="4">
        <v>6145</v>
      </c>
      <c r="KF197" s="4" t="s">
        <v>192</v>
      </c>
      <c r="KG197" s="4">
        <v>0</v>
      </c>
      <c r="KH197" s="4">
        <v>28.48</v>
      </c>
      <c r="KI197" s="4">
        <v>15.95</v>
      </c>
      <c r="KJ197" s="4">
        <v>243.14</v>
      </c>
      <c r="KK197" s="4">
        <v>5.32</v>
      </c>
      <c r="KL197" s="4">
        <v>0</v>
      </c>
      <c r="KM197" s="4">
        <v>399.37</v>
      </c>
      <c r="KN197" s="4">
        <v>0</v>
      </c>
      <c r="KO197" s="4">
        <v>0</v>
      </c>
      <c r="KP197" s="4">
        <v>0</v>
      </c>
      <c r="KQ197" s="4">
        <v>0</v>
      </c>
      <c r="KR197" s="4">
        <v>0</v>
      </c>
      <c r="KS197" s="4">
        <v>692.26</v>
      </c>
      <c r="KT197" s="4"/>
      <c r="KU197" s="4">
        <v>6145</v>
      </c>
      <c r="KV197" s="4" t="s">
        <v>192</v>
      </c>
      <c r="KW197" s="4">
        <v>11.35</v>
      </c>
      <c r="KX197" s="4">
        <v>0</v>
      </c>
      <c r="KY197" s="4">
        <v>0</v>
      </c>
      <c r="KZ197" s="4">
        <v>0</v>
      </c>
      <c r="LA197" s="4">
        <v>0</v>
      </c>
      <c r="LB197" s="4">
        <v>0</v>
      </c>
      <c r="LC197" s="4">
        <v>63.21</v>
      </c>
      <c r="LD197" s="4">
        <v>0</v>
      </c>
      <c r="LE197" s="4">
        <v>0</v>
      </c>
      <c r="LF197" s="4">
        <v>0</v>
      </c>
      <c r="LG197" s="4">
        <v>0</v>
      </c>
      <c r="LH197" s="4">
        <v>0</v>
      </c>
      <c r="LI197" s="4">
        <v>74.56</v>
      </c>
      <c r="LJ197" s="4"/>
      <c r="LK197" s="4">
        <v>6145</v>
      </c>
      <c r="LL197" s="4" t="s">
        <v>192</v>
      </c>
      <c r="LM197" s="4">
        <v>10.63</v>
      </c>
      <c r="LN197" s="4">
        <v>0</v>
      </c>
      <c r="LO197" s="4">
        <v>34.909999999999997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0</v>
      </c>
      <c r="LX197" s="4">
        <v>0</v>
      </c>
      <c r="LY197" s="4">
        <v>45.54</v>
      </c>
      <c r="LZ197" s="4"/>
      <c r="MA197" s="4">
        <v>6145</v>
      </c>
      <c r="MB197" s="4" t="s">
        <v>192</v>
      </c>
      <c r="MC197" s="4">
        <v>2.5</v>
      </c>
      <c r="MD197" s="4">
        <v>0</v>
      </c>
      <c r="ME197" s="4">
        <v>14.87</v>
      </c>
      <c r="MF197" s="4">
        <v>0</v>
      </c>
      <c r="MG197" s="4">
        <v>0</v>
      </c>
      <c r="MH197" s="4">
        <v>0</v>
      </c>
      <c r="MI197" s="4">
        <v>0</v>
      </c>
      <c r="MJ197" s="4">
        <v>0</v>
      </c>
      <c r="MK197" s="4">
        <v>0</v>
      </c>
      <c r="ML197" s="4">
        <v>0</v>
      </c>
      <c r="MM197" s="4">
        <v>0</v>
      </c>
      <c r="MN197" s="4">
        <v>0</v>
      </c>
      <c r="MO197" s="4">
        <v>17.37</v>
      </c>
      <c r="MP197" s="4"/>
      <c r="MQ197" s="4">
        <v>6145</v>
      </c>
      <c r="MR197" s="4" t="s">
        <v>192</v>
      </c>
      <c r="MS197" s="4">
        <v>0</v>
      </c>
      <c r="MT197" s="4">
        <v>0</v>
      </c>
      <c r="MU197" s="4">
        <v>0</v>
      </c>
      <c r="MV197" s="4">
        <v>0</v>
      </c>
      <c r="MW197" s="4">
        <v>0</v>
      </c>
      <c r="MX197" s="4">
        <v>49.98</v>
      </c>
      <c r="MY197" s="4">
        <v>6.38</v>
      </c>
      <c r="MZ197" s="4">
        <v>0</v>
      </c>
      <c r="NA197" s="4">
        <v>0</v>
      </c>
      <c r="NB197" s="4">
        <v>0</v>
      </c>
      <c r="NC197" s="4">
        <v>0</v>
      </c>
      <c r="ND197" s="4">
        <v>0</v>
      </c>
      <c r="NE197" s="4">
        <v>56.36</v>
      </c>
      <c r="NF197" s="4"/>
      <c r="NG197" s="4">
        <v>6145</v>
      </c>
      <c r="NH197" s="4" t="s">
        <v>192</v>
      </c>
      <c r="NI197" s="4">
        <v>13.62</v>
      </c>
      <c r="NJ197" s="4">
        <v>19.13</v>
      </c>
      <c r="NK197" s="4">
        <v>0</v>
      </c>
      <c r="NL197" s="4">
        <v>0</v>
      </c>
      <c r="NM197" s="4">
        <v>0</v>
      </c>
      <c r="NN197" s="4">
        <v>0</v>
      </c>
      <c r="NO197" s="4">
        <v>0</v>
      </c>
      <c r="NP197" s="4">
        <v>0</v>
      </c>
      <c r="NQ197" s="4">
        <v>0</v>
      </c>
      <c r="NR197" s="4">
        <v>0</v>
      </c>
      <c r="NS197" s="4">
        <v>0</v>
      </c>
      <c r="NT197" s="4">
        <v>0</v>
      </c>
      <c r="NU197" s="4">
        <v>32.75</v>
      </c>
    </row>
    <row r="198" spans="2:385" x14ac:dyDescent="0.2">
      <c r="B198">
        <f t="shared" si="50"/>
        <v>188</v>
      </c>
      <c r="C198" s="4">
        <v>6146</v>
      </c>
      <c r="D198" s="4" t="s">
        <v>193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/>
      <c r="S198" s="4">
        <v>6146</v>
      </c>
      <c r="T198" s="4" t="s">
        <v>193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15.92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15.92</v>
      </c>
      <c r="AH198" s="4"/>
      <c r="AI198" s="4">
        <v>6146</v>
      </c>
      <c r="AJ198" s="4" t="s">
        <v>193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/>
      <c r="AY198" s="4">
        <v>6146</v>
      </c>
      <c r="AZ198" s="4" t="s">
        <v>193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/>
      <c r="BO198" s="4">
        <v>6146</v>
      </c>
      <c r="BP198" s="4" t="s">
        <v>193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/>
      <c r="CE198" s="4">
        <v>6146</v>
      </c>
      <c r="CF198" s="4" t="s">
        <v>193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/>
      <c r="CU198" s="4">
        <v>6146</v>
      </c>
      <c r="CV198" s="4" t="s">
        <v>193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/>
      <c r="DK198" s="4">
        <v>6146</v>
      </c>
      <c r="DL198" s="4" t="s">
        <v>193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/>
      <c r="EA198" s="4">
        <v>6146</v>
      </c>
      <c r="EB198" s="4" t="s">
        <v>193</v>
      </c>
      <c r="EC198" s="4">
        <v>0</v>
      </c>
      <c r="ED198" s="4">
        <v>0</v>
      </c>
      <c r="EE198" s="4">
        <v>0</v>
      </c>
      <c r="EF198" s="4">
        <v>0</v>
      </c>
      <c r="EG198" s="4">
        <v>0</v>
      </c>
      <c r="EH198" s="4">
        <v>0</v>
      </c>
      <c r="EI198" s="4">
        <v>0</v>
      </c>
      <c r="EJ198" s="4">
        <v>0</v>
      </c>
      <c r="EK198" s="4">
        <v>0</v>
      </c>
      <c r="EL198" s="4">
        <v>0</v>
      </c>
      <c r="EM198" s="4">
        <v>0</v>
      </c>
      <c r="EN198" s="4">
        <v>0</v>
      </c>
      <c r="EO198" s="4">
        <v>0</v>
      </c>
      <c r="EP198" s="4"/>
      <c r="EQ198" s="4">
        <v>6146</v>
      </c>
      <c r="ER198" s="4" t="s">
        <v>193</v>
      </c>
      <c r="ES198" s="4">
        <v>0</v>
      </c>
      <c r="ET198" s="4">
        <v>0</v>
      </c>
      <c r="EU198" s="4">
        <v>0</v>
      </c>
      <c r="EV198" s="4">
        <v>0</v>
      </c>
      <c r="EW198" s="4">
        <v>0</v>
      </c>
      <c r="EX198" s="4">
        <v>37.24</v>
      </c>
      <c r="EY198" s="4">
        <v>0</v>
      </c>
      <c r="EZ198" s="4">
        <v>0</v>
      </c>
      <c r="FA198" s="4">
        <v>0</v>
      </c>
      <c r="FB198" s="4">
        <v>0</v>
      </c>
      <c r="FC198" s="4">
        <v>0</v>
      </c>
      <c r="FD198" s="4">
        <v>0</v>
      </c>
      <c r="FE198" s="4">
        <v>37.24</v>
      </c>
      <c r="FF198" s="4"/>
      <c r="FG198" s="4">
        <v>6146</v>
      </c>
      <c r="FH198" s="4" t="s">
        <v>193</v>
      </c>
      <c r="FI198" s="4">
        <v>0</v>
      </c>
      <c r="FJ198" s="4">
        <v>0</v>
      </c>
      <c r="FK198" s="4">
        <v>0</v>
      </c>
      <c r="FL198" s="4">
        <v>0</v>
      </c>
      <c r="FM198" s="4">
        <v>0</v>
      </c>
      <c r="FN198" s="4">
        <v>0</v>
      </c>
      <c r="FO198" s="4">
        <v>0</v>
      </c>
      <c r="FP198" s="4">
        <v>0</v>
      </c>
      <c r="FQ198" s="4">
        <v>0</v>
      </c>
      <c r="FR198" s="4">
        <v>0</v>
      </c>
      <c r="FS198" s="4">
        <v>0</v>
      </c>
      <c r="FT198" s="4">
        <v>0</v>
      </c>
      <c r="FU198" s="4">
        <v>0</v>
      </c>
      <c r="FV198" s="4"/>
      <c r="FW198" s="4">
        <v>6146</v>
      </c>
      <c r="FX198" s="4" t="s">
        <v>193</v>
      </c>
      <c r="FY198" s="4">
        <v>0</v>
      </c>
      <c r="FZ198" s="4">
        <v>0</v>
      </c>
      <c r="GA198" s="4">
        <v>0</v>
      </c>
      <c r="GB198" s="4">
        <v>0</v>
      </c>
      <c r="GC198" s="4">
        <v>0</v>
      </c>
      <c r="GD198" s="4">
        <v>0</v>
      </c>
      <c r="GE198" s="4">
        <v>0</v>
      </c>
      <c r="GF198" s="4">
        <v>0</v>
      </c>
      <c r="GG198" s="4">
        <v>0</v>
      </c>
      <c r="GH198" s="4">
        <v>0</v>
      </c>
      <c r="GI198" s="4">
        <v>0</v>
      </c>
      <c r="GJ198" s="4">
        <v>0</v>
      </c>
      <c r="GK198" s="4">
        <v>0</v>
      </c>
      <c r="GL198" s="4"/>
      <c r="GM198" s="4">
        <v>6146</v>
      </c>
      <c r="GN198" s="4" t="s">
        <v>193</v>
      </c>
      <c r="GO198" s="4">
        <v>0</v>
      </c>
      <c r="GP198" s="4">
        <v>0</v>
      </c>
      <c r="GQ198" s="4">
        <v>0</v>
      </c>
      <c r="GR198" s="4">
        <v>0</v>
      </c>
      <c r="GS198" s="4">
        <v>0</v>
      </c>
      <c r="GT198" s="4">
        <v>0</v>
      </c>
      <c r="GU198" s="4">
        <v>0</v>
      </c>
      <c r="GV198" s="4">
        <v>0</v>
      </c>
      <c r="GW198" s="4">
        <v>0</v>
      </c>
      <c r="GX198" s="4">
        <v>0</v>
      </c>
      <c r="GY198" s="4">
        <v>0</v>
      </c>
      <c r="GZ198" s="4">
        <v>0</v>
      </c>
      <c r="HA198" s="4">
        <v>0</v>
      </c>
      <c r="HB198" s="4"/>
      <c r="HC198" s="4">
        <v>6146</v>
      </c>
      <c r="HD198" s="4" t="s">
        <v>193</v>
      </c>
      <c r="HE198" s="4">
        <v>0</v>
      </c>
      <c r="HF198" s="4">
        <v>0</v>
      </c>
      <c r="HG198" s="4">
        <v>0</v>
      </c>
      <c r="HH198" s="4">
        <v>0</v>
      </c>
      <c r="HI198" s="4">
        <v>0</v>
      </c>
      <c r="HJ198" s="4">
        <v>0</v>
      </c>
      <c r="HK198" s="4">
        <v>0</v>
      </c>
      <c r="HL198" s="4">
        <v>0</v>
      </c>
      <c r="HM198" s="4">
        <v>0</v>
      </c>
      <c r="HN198" s="4">
        <v>0</v>
      </c>
      <c r="HO198" s="4">
        <v>0</v>
      </c>
      <c r="HP198" s="4">
        <v>0</v>
      </c>
      <c r="HQ198" s="4">
        <v>0</v>
      </c>
      <c r="HR198" s="4"/>
      <c r="HS198" s="4">
        <v>6146</v>
      </c>
      <c r="HT198" s="4" t="s">
        <v>193</v>
      </c>
      <c r="HU198" s="4">
        <v>23.98</v>
      </c>
      <c r="HV198" s="4">
        <v>0</v>
      </c>
      <c r="HW198" s="4">
        <v>0</v>
      </c>
      <c r="HX198" s="4">
        <v>0</v>
      </c>
      <c r="HY198" s="4">
        <v>0</v>
      </c>
      <c r="HZ198" s="4">
        <v>0</v>
      </c>
      <c r="IA198" s="4">
        <v>0</v>
      </c>
      <c r="IB198" s="4">
        <v>0</v>
      </c>
      <c r="IC198" s="4">
        <v>0</v>
      </c>
      <c r="ID198" s="4">
        <v>0</v>
      </c>
      <c r="IE198" s="4">
        <v>0</v>
      </c>
      <c r="IF198" s="4">
        <v>0</v>
      </c>
      <c r="IG198" s="4">
        <v>23.98</v>
      </c>
      <c r="IH198" s="4"/>
      <c r="II198" s="4">
        <v>6146</v>
      </c>
      <c r="IJ198" s="4" t="s">
        <v>193</v>
      </c>
      <c r="IK198" s="4">
        <v>0</v>
      </c>
      <c r="IL198" s="4">
        <v>0</v>
      </c>
      <c r="IM198" s="4">
        <v>0</v>
      </c>
      <c r="IN198" s="4">
        <v>0</v>
      </c>
      <c r="IO198" s="4">
        <v>0</v>
      </c>
      <c r="IP198" s="4">
        <v>0</v>
      </c>
      <c r="IQ198" s="4">
        <v>0</v>
      </c>
      <c r="IR198" s="4">
        <v>0</v>
      </c>
      <c r="IS198" s="4">
        <v>0</v>
      </c>
      <c r="IT198" s="4">
        <v>0</v>
      </c>
      <c r="IU198" s="4">
        <v>0</v>
      </c>
      <c r="IV198" s="4">
        <v>0</v>
      </c>
      <c r="IW198" s="4">
        <v>0</v>
      </c>
      <c r="IX198" s="4"/>
      <c r="IY198" s="4">
        <v>6146</v>
      </c>
      <c r="IZ198" s="4" t="s">
        <v>193</v>
      </c>
      <c r="JA198" s="4">
        <v>0</v>
      </c>
      <c r="JB198" s="4">
        <v>0</v>
      </c>
      <c r="JC198" s="4">
        <v>0</v>
      </c>
      <c r="JD198" s="4">
        <v>0</v>
      </c>
      <c r="JE198" s="4">
        <v>0</v>
      </c>
      <c r="JF198" s="4">
        <v>0</v>
      </c>
      <c r="JG198" s="4">
        <v>0</v>
      </c>
      <c r="JH198" s="4">
        <v>0</v>
      </c>
      <c r="JI198" s="4">
        <v>0</v>
      </c>
      <c r="JJ198" s="4">
        <v>0</v>
      </c>
      <c r="JK198" s="4">
        <v>0</v>
      </c>
      <c r="JL198" s="4">
        <v>0</v>
      </c>
      <c r="JM198" s="4">
        <v>0</v>
      </c>
      <c r="JN198" s="4"/>
      <c r="JO198" s="4">
        <v>6146</v>
      </c>
      <c r="JP198" s="4" t="s">
        <v>193</v>
      </c>
      <c r="JQ198" s="4">
        <v>0</v>
      </c>
      <c r="JR198" s="4">
        <v>0</v>
      </c>
      <c r="JS198" s="4">
        <v>0</v>
      </c>
      <c r="JT198" s="4">
        <v>0</v>
      </c>
      <c r="JU198" s="4">
        <v>0</v>
      </c>
      <c r="JV198" s="4">
        <v>0</v>
      </c>
      <c r="JW198" s="4">
        <v>0</v>
      </c>
      <c r="JX198" s="4">
        <v>0</v>
      </c>
      <c r="JY198" s="4">
        <v>0</v>
      </c>
      <c r="JZ198" s="4">
        <v>0</v>
      </c>
      <c r="KA198" s="4">
        <v>0</v>
      </c>
      <c r="KB198" s="4">
        <v>0</v>
      </c>
      <c r="KC198" s="4">
        <v>0</v>
      </c>
      <c r="KD198" s="4"/>
      <c r="KE198" s="4">
        <v>6146</v>
      </c>
      <c r="KF198" s="4" t="s">
        <v>193</v>
      </c>
      <c r="KG198" s="4">
        <v>156.13999999999999</v>
      </c>
      <c r="KH198" s="4">
        <v>0</v>
      </c>
      <c r="KI198" s="4">
        <v>0</v>
      </c>
      <c r="KJ198" s="4">
        <v>0</v>
      </c>
      <c r="KK198" s="4">
        <v>0</v>
      </c>
      <c r="KL198" s="4">
        <v>0</v>
      </c>
      <c r="KM198" s="4">
        <v>0</v>
      </c>
      <c r="KN198" s="4">
        <v>0</v>
      </c>
      <c r="KO198" s="4">
        <v>0</v>
      </c>
      <c r="KP198" s="4">
        <v>0</v>
      </c>
      <c r="KQ198" s="4">
        <v>0</v>
      </c>
      <c r="KR198" s="4">
        <v>0</v>
      </c>
      <c r="KS198" s="4">
        <v>156.13999999999999</v>
      </c>
      <c r="KT198" s="4"/>
      <c r="KU198" s="4">
        <v>6146</v>
      </c>
      <c r="KV198" s="4" t="s">
        <v>193</v>
      </c>
      <c r="KW198" s="4">
        <v>0</v>
      </c>
      <c r="KX198" s="4">
        <v>0</v>
      </c>
      <c r="KY198" s="4">
        <v>0</v>
      </c>
      <c r="KZ198" s="4">
        <v>0</v>
      </c>
      <c r="LA198" s="4">
        <v>0</v>
      </c>
      <c r="LB198" s="4">
        <v>0</v>
      </c>
      <c r="LC198" s="4">
        <v>0</v>
      </c>
      <c r="LD198" s="4">
        <v>0</v>
      </c>
      <c r="LE198" s="4">
        <v>0</v>
      </c>
      <c r="LF198" s="4">
        <v>0</v>
      </c>
      <c r="LG198" s="4">
        <v>0</v>
      </c>
      <c r="LH198" s="4">
        <v>0</v>
      </c>
      <c r="LI198" s="4">
        <v>0</v>
      </c>
      <c r="LJ198" s="4"/>
      <c r="LK198" s="4">
        <v>6146</v>
      </c>
      <c r="LL198" s="4" t="s">
        <v>193</v>
      </c>
      <c r="LM198" s="4">
        <v>0</v>
      </c>
      <c r="LN198" s="4">
        <v>0</v>
      </c>
      <c r="LO198" s="4">
        <v>0</v>
      </c>
      <c r="LP198" s="4">
        <v>0</v>
      </c>
      <c r="LQ198" s="4">
        <v>0</v>
      </c>
      <c r="LR198" s="4">
        <v>0</v>
      </c>
      <c r="LS198" s="4">
        <v>0</v>
      </c>
      <c r="LT198" s="4">
        <v>0</v>
      </c>
      <c r="LU198" s="4">
        <v>0</v>
      </c>
      <c r="LV198" s="4">
        <v>0</v>
      </c>
      <c r="LW198" s="4">
        <v>0</v>
      </c>
      <c r="LX198" s="4">
        <v>0</v>
      </c>
      <c r="LY198" s="4">
        <v>0</v>
      </c>
      <c r="LZ198" s="4"/>
      <c r="MA198" s="4">
        <v>6146</v>
      </c>
      <c r="MB198" s="4" t="s">
        <v>193</v>
      </c>
      <c r="MC198" s="4">
        <v>0</v>
      </c>
      <c r="MD198" s="4">
        <v>0</v>
      </c>
      <c r="ME198" s="4">
        <v>0</v>
      </c>
      <c r="MF198" s="4">
        <v>0</v>
      </c>
      <c r="MG198" s="4">
        <v>0</v>
      </c>
      <c r="MH198" s="4">
        <v>0</v>
      </c>
      <c r="MI198" s="4">
        <v>0</v>
      </c>
      <c r="MJ198" s="4">
        <v>0</v>
      </c>
      <c r="MK198" s="4">
        <v>0</v>
      </c>
      <c r="ML198" s="4">
        <v>0</v>
      </c>
      <c r="MM198" s="4">
        <v>0</v>
      </c>
      <c r="MN198" s="4">
        <v>0</v>
      </c>
      <c r="MO198" s="4">
        <v>0</v>
      </c>
      <c r="MP198" s="4"/>
      <c r="MQ198" s="4">
        <v>6146</v>
      </c>
      <c r="MR198" s="4" t="s">
        <v>193</v>
      </c>
      <c r="MS198" s="4">
        <v>0</v>
      </c>
      <c r="MT198" s="4">
        <v>0</v>
      </c>
      <c r="MU198" s="4">
        <v>0</v>
      </c>
      <c r="MV198" s="4">
        <v>0</v>
      </c>
      <c r="MW198" s="4">
        <v>0</v>
      </c>
      <c r="MX198" s="4">
        <v>0</v>
      </c>
      <c r="MY198" s="4">
        <v>0</v>
      </c>
      <c r="MZ198" s="4">
        <v>0</v>
      </c>
      <c r="NA198" s="4">
        <v>0</v>
      </c>
      <c r="NB198" s="4">
        <v>0</v>
      </c>
      <c r="NC198" s="4">
        <v>0</v>
      </c>
      <c r="ND198" s="4">
        <v>0</v>
      </c>
      <c r="NE198" s="4">
        <v>0</v>
      </c>
      <c r="NF198" s="4"/>
      <c r="NG198" s="4">
        <v>6146</v>
      </c>
      <c r="NH198" s="4" t="s">
        <v>193</v>
      </c>
      <c r="NI198" s="4">
        <v>0</v>
      </c>
      <c r="NJ198" s="4">
        <v>0</v>
      </c>
      <c r="NK198" s="4">
        <v>0</v>
      </c>
      <c r="NL198" s="4">
        <v>0</v>
      </c>
      <c r="NM198" s="4">
        <v>0</v>
      </c>
      <c r="NN198" s="4">
        <v>0</v>
      </c>
      <c r="NO198" s="4">
        <v>0</v>
      </c>
      <c r="NP198" s="4">
        <v>0</v>
      </c>
      <c r="NQ198" s="4">
        <v>0</v>
      </c>
      <c r="NR198" s="4">
        <v>0</v>
      </c>
      <c r="NS198" s="4">
        <v>0</v>
      </c>
      <c r="NT198" s="4">
        <v>0</v>
      </c>
      <c r="NU198" s="4">
        <v>0</v>
      </c>
    </row>
    <row r="199" spans="2:385" x14ac:dyDescent="0.2">
      <c r="B199">
        <f t="shared" si="50"/>
        <v>189</v>
      </c>
      <c r="C199" s="4">
        <v>6147</v>
      </c>
      <c r="D199" s="4" t="s">
        <v>194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180.54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180.54</v>
      </c>
      <c r="R199" s="4"/>
      <c r="S199" s="4">
        <v>6147</v>
      </c>
      <c r="T199" s="4" t="s">
        <v>194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-35.729999999999997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-35.729999999999997</v>
      </c>
      <c r="AH199" s="4"/>
      <c r="AI199" s="4">
        <v>6147</v>
      </c>
      <c r="AJ199" s="4" t="s">
        <v>194</v>
      </c>
      <c r="AK199" s="4">
        <v>313.19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313.19</v>
      </c>
      <c r="AX199" s="4"/>
      <c r="AY199" s="4">
        <v>6147</v>
      </c>
      <c r="AZ199" s="4" t="s">
        <v>194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/>
      <c r="BO199" s="4">
        <v>6147</v>
      </c>
      <c r="BP199" s="4" t="s">
        <v>194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/>
      <c r="CE199" s="4">
        <v>6147</v>
      </c>
      <c r="CF199" s="4" t="s">
        <v>194</v>
      </c>
      <c r="CG199" s="4">
        <v>100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100</v>
      </c>
      <c r="CT199" s="4"/>
      <c r="CU199" s="4">
        <v>6147</v>
      </c>
      <c r="CV199" s="4" t="s">
        <v>194</v>
      </c>
      <c r="CW199" s="4">
        <v>0</v>
      </c>
      <c r="CX199" s="4">
        <v>0</v>
      </c>
      <c r="CY199" s="4">
        <v>69.05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69.05</v>
      </c>
      <c r="DJ199" s="4"/>
      <c r="DK199" s="4">
        <v>6147</v>
      </c>
      <c r="DL199" s="4" t="s">
        <v>194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 s="4">
        <v>0</v>
      </c>
      <c r="DZ199" s="4"/>
      <c r="EA199" s="4">
        <v>6147</v>
      </c>
      <c r="EB199" s="4" t="s">
        <v>194</v>
      </c>
      <c r="EC199" s="4">
        <v>0</v>
      </c>
      <c r="ED199" s="4">
        <v>0</v>
      </c>
      <c r="EE199" s="4">
        <v>0</v>
      </c>
      <c r="EF199" s="4">
        <v>0</v>
      </c>
      <c r="EG199" s="4">
        <v>0</v>
      </c>
      <c r="EH199" s="4">
        <v>0</v>
      </c>
      <c r="EI199" s="4">
        <v>0</v>
      </c>
      <c r="EJ199" s="4">
        <v>0</v>
      </c>
      <c r="EK199" s="4">
        <v>0</v>
      </c>
      <c r="EL199" s="4">
        <v>0</v>
      </c>
      <c r="EM199" s="4">
        <v>0</v>
      </c>
      <c r="EN199" s="4">
        <v>0</v>
      </c>
      <c r="EO199" s="4">
        <v>0</v>
      </c>
      <c r="EP199" s="4"/>
      <c r="EQ199" s="4">
        <v>6147</v>
      </c>
      <c r="ER199" s="4" t="s">
        <v>194</v>
      </c>
      <c r="ES199" s="4">
        <v>0</v>
      </c>
      <c r="ET199" s="4">
        <v>0</v>
      </c>
      <c r="EU199" s="4">
        <v>0</v>
      </c>
      <c r="EV199" s="4">
        <v>0</v>
      </c>
      <c r="EW199" s="4">
        <v>0</v>
      </c>
      <c r="EX199" s="4">
        <v>0</v>
      </c>
      <c r="EY199" s="4">
        <v>0</v>
      </c>
      <c r="EZ199" s="4">
        <v>0</v>
      </c>
      <c r="FA199" s="4">
        <v>0</v>
      </c>
      <c r="FB199" s="4">
        <v>0</v>
      </c>
      <c r="FC199" s="4">
        <v>0</v>
      </c>
      <c r="FD199" s="4">
        <v>0</v>
      </c>
      <c r="FE199" s="4">
        <v>0</v>
      </c>
      <c r="FF199" s="4"/>
      <c r="FG199" s="4">
        <v>6147</v>
      </c>
      <c r="FH199" s="4" t="s">
        <v>194</v>
      </c>
      <c r="FI199" s="4">
        <v>0</v>
      </c>
      <c r="FJ199" s="4">
        <v>0</v>
      </c>
      <c r="FK199" s="4">
        <v>1000</v>
      </c>
      <c r="FL199" s="4">
        <v>0</v>
      </c>
      <c r="FM199" s="4">
        <v>0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0</v>
      </c>
      <c r="FT199" s="4">
        <v>0</v>
      </c>
      <c r="FU199" s="4">
        <v>1000</v>
      </c>
      <c r="FV199" s="4"/>
      <c r="FW199" s="4">
        <v>6147</v>
      </c>
      <c r="FX199" s="4" t="s">
        <v>194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 s="4">
        <v>0</v>
      </c>
      <c r="GE199" s="4">
        <v>0</v>
      </c>
      <c r="GF199" s="4">
        <v>0</v>
      </c>
      <c r="GG199" s="4">
        <v>0</v>
      </c>
      <c r="GH199" s="4">
        <v>0</v>
      </c>
      <c r="GI199" s="4">
        <v>0</v>
      </c>
      <c r="GJ199" s="4">
        <v>0</v>
      </c>
      <c r="GK199" s="4">
        <v>0</v>
      </c>
      <c r="GL199" s="4"/>
      <c r="GM199" s="4">
        <v>6147</v>
      </c>
      <c r="GN199" s="4" t="s">
        <v>194</v>
      </c>
      <c r="GO199" s="4">
        <v>0</v>
      </c>
      <c r="GP199" s="4">
        <v>0</v>
      </c>
      <c r="GQ199" s="4">
        <v>0</v>
      </c>
      <c r="GR199" s="4">
        <v>0</v>
      </c>
      <c r="GS199" s="4">
        <v>0</v>
      </c>
      <c r="GT199" s="4">
        <v>35</v>
      </c>
      <c r="GU199" s="4">
        <v>0</v>
      </c>
      <c r="GV199" s="4">
        <v>0</v>
      </c>
      <c r="GW199" s="4">
        <v>0</v>
      </c>
      <c r="GX199" s="4">
        <v>0</v>
      </c>
      <c r="GY199" s="4">
        <v>0</v>
      </c>
      <c r="GZ199" s="4">
        <v>0</v>
      </c>
      <c r="HA199" s="4">
        <v>35</v>
      </c>
      <c r="HB199" s="4"/>
      <c r="HC199" s="4">
        <v>6147</v>
      </c>
      <c r="HD199" s="4" t="s">
        <v>194</v>
      </c>
      <c r="HE199" s="4">
        <v>0</v>
      </c>
      <c r="HF199" s="4">
        <v>0</v>
      </c>
      <c r="HG199" s="4">
        <v>0</v>
      </c>
      <c r="HH199" s="4">
        <v>0</v>
      </c>
      <c r="HI199" s="4">
        <v>65</v>
      </c>
      <c r="HJ199" s="4">
        <v>600</v>
      </c>
      <c r="HK199" s="4">
        <v>400</v>
      </c>
      <c r="HL199" s="4">
        <v>0</v>
      </c>
      <c r="HM199" s="4">
        <v>0</v>
      </c>
      <c r="HN199" s="4">
        <v>0</v>
      </c>
      <c r="HO199" s="4">
        <v>0</v>
      </c>
      <c r="HP199" s="4">
        <v>0</v>
      </c>
      <c r="HQ199" s="4">
        <v>1065</v>
      </c>
      <c r="HR199" s="4"/>
      <c r="HS199" s="4">
        <v>6147</v>
      </c>
      <c r="HT199" s="4" t="s">
        <v>194</v>
      </c>
      <c r="HU199" s="4">
        <v>0</v>
      </c>
      <c r="HV199" s="4">
        <v>0</v>
      </c>
      <c r="HW199" s="4">
        <v>0</v>
      </c>
      <c r="HX199" s="4">
        <v>0</v>
      </c>
      <c r="HY199" s="4">
        <v>0</v>
      </c>
      <c r="HZ199" s="4">
        <v>0</v>
      </c>
      <c r="IA199" s="4">
        <v>0</v>
      </c>
      <c r="IB199" s="4">
        <v>0</v>
      </c>
      <c r="IC199" s="4">
        <v>0</v>
      </c>
      <c r="ID199" s="4">
        <v>0</v>
      </c>
      <c r="IE199" s="4">
        <v>0</v>
      </c>
      <c r="IF199" s="4">
        <v>0</v>
      </c>
      <c r="IG199" s="4">
        <v>0</v>
      </c>
      <c r="IH199" s="4"/>
      <c r="II199" s="4">
        <v>6147</v>
      </c>
      <c r="IJ199" s="4" t="s">
        <v>194</v>
      </c>
      <c r="IK199" s="4">
        <v>0</v>
      </c>
      <c r="IL199" s="4">
        <v>0</v>
      </c>
      <c r="IM199" s="4">
        <v>0</v>
      </c>
      <c r="IN199" s="4">
        <v>0</v>
      </c>
      <c r="IO199" s="4">
        <v>0</v>
      </c>
      <c r="IP199" s="4">
        <v>200</v>
      </c>
      <c r="IQ199" s="4">
        <v>25.64</v>
      </c>
      <c r="IR199" s="4">
        <v>0</v>
      </c>
      <c r="IS199" s="4">
        <v>0</v>
      </c>
      <c r="IT199" s="4">
        <v>0</v>
      </c>
      <c r="IU199" s="4">
        <v>0</v>
      </c>
      <c r="IV199" s="4">
        <v>0</v>
      </c>
      <c r="IW199" s="4">
        <v>225.64</v>
      </c>
      <c r="IX199" s="4"/>
      <c r="IY199" s="4">
        <v>6147</v>
      </c>
      <c r="IZ199" s="4" t="s">
        <v>194</v>
      </c>
      <c r="JA199" s="4">
        <v>0</v>
      </c>
      <c r="JB199" s="4">
        <v>0</v>
      </c>
      <c r="JC199" s="4">
        <v>0</v>
      </c>
      <c r="JD199" s="4">
        <v>0</v>
      </c>
      <c r="JE199" s="4">
        <v>0</v>
      </c>
      <c r="JF199" s="4">
        <v>0</v>
      </c>
      <c r="JG199" s="4">
        <v>0</v>
      </c>
      <c r="JH199" s="4">
        <v>0</v>
      </c>
      <c r="JI199" s="4">
        <v>0</v>
      </c>
      <c r="JJ199" s="4">
        <v>0</v>
      </c>
      <c r="JK199" s="4">
        <v>0</v>
      </c>
      <c r="JL199" s="4">
        <v>0</v>
      </c>
      <c r="JM199" s="4">
        <v>0</v>
      </c>
      <c r="JN199" s="4"/>
      <c r="JO199" s="4">
        <v>6147</v>
      </c>
      <c r="JP199" s="4" t="s">
        <v>194</v>
      </c>
      <c r="JQ199" s="4">
        <v>0</v>
      </c>
      <c r="JR199" s="4">
        <v>0</v>
      </c>
      <c r="JS199" s="4">
        <v>0</v>
      </c>
      <c r="JT199" s="4">
        <v>0</v>
      </c>
      <c r="JU199" s="4">
        <v>0</v>
      </c>
      <c r="JV199" s="4">
        <v>0</v>
      </c>
      <c r="JW199" s="4">
        <v>0</v>
      </c>
      <c r="JX199" s="4">
        <v>0</v>
      </c>
      <c r="JY199" s="4">
        <v>0</v>
      </c>
      <c r="JZ199" s="4">
        <v>0</v>
      </c>
      <c r="KA199" s="4">
        <v>0</v>
      </c>
      <c r="KB199" s="4">
        <v>0</v>
      </c>
      <c r="KC199" s="4">
        <v>0</v>
      </c>
      <c r="KD199" s="4"/>
      <c r="KE199" s="4">
        <v>6147</v>
      </c>
      <c r="KF199" s="4" t="s">
        <v>194</v>
      </c>
      <c r="KG199" s="4">
        <v>0</v>
      </c>
      <c r="KH199" s="4">
        <v>0</v>
      </c>
      <c r="KI199" s="4">
        <v>0</v>
      </c>
      <c r="KJ199" s="4">
        <v>0</v>
      </c>
      <c r="KK199" s="4">
        <v>0</v>
      </c>
      <c r="KL199" s="4">
        <v>0</v>
      </c>
      <c r="KM199" s="4">
        <v>0</v>
      </c>
      <c r="KN199" s="4">
        <v>0</v>
      </c>
      <c r="KO199" s="4">
        <v>0</v>
      </c>
      <c r="KP199" s="4">
        <v>0</v>
      </c>
      <c r="KQ199" s="4">
        <v>0</v>
      </c>
      <c r="KR199" s="4">
        <v>0</v>
      </c>
      <c r="KS199" s="4">
        <v>0</v>
      </c>
      <c r="KT199" s="4"/>
      <c r="KU199" s="4">
        <v>6147</v>
      </c>
      <c r="KV199" s="4" t="s">
        <v>194</v>
      </c>
      <c r="KW199" s="4">
        <v>0</v>
      </c>
      <c r="KX199" s="4">
        <v>0</v>
      </c>
      <c r="KY199" s="4">
        <v>0</v>
      </c>
      <c r="KZ199" s="4">
        <v>0</v>
      </c>
      <c r="LA199" s="4">
        <v>0</v>
      </c>
      <c r="LB199" s="4">
        <v>0</v>
      </c>
      <c r="LC199" s="4">
        <v>0</v>
      </c>
      <c r="LD199" s="4">
        <v>0</v>
      </c>
      <c r="LE199" s="4">
        <v>0</v>
      </c>
      <c r="LF199" s="4">
        <v>0</v>
      </c>
      <c r="LG199" s="4">
        <v>0</v>
      </c>
      <c r="LH199" s="4">
        <v>0</v>
      </c>
      <c r="LI199" s="4">
        <v>0</v>
      </c>
      <c r="LJ199" s="4"/>
      <c r="LK199" s="4">
        <v>6147</v>
      </c>
      <c r="LL199" s="4" t="s">
        <v>194</v>
      </c>
      <c r="LM199" s="4">
        <v>0</v>
      </c>
      <c r="LN199" s="4">
        <v>0</v>
      </c>
      <c r="LO199" s="4">
        <v>0</v>
      </c>
      <c r="LP199" s="4">
        <v>0</v>
      </c>
      <c r="LQ199" s="4">
        <v>0</v>
      </c>
      <c r="LR199" s="4">
        <v>0</v>
      </c>
      <c r="LS199" s="4">
        <v>0</v>
      </c>
      <c r="LT199" s="4">
        <v>0</v>
      </c>
      <c r="LU199" s="4">
        <v>0</v>
      </c>
      <c r="LV199" s="4">
        <v>0</v>
      </c>
      <c r="LW199" s="4">
        <v>0</v>
      </c>
      <c r="LX199" s="4">
        <v>0</v>
      </c>
      <c r="LY199" s="4">
        <v>0</v>
      </c>
      <c r="LZ199" s="4"/>
      <c r="MA199" s="4">
        <v>6147</v>
      </c>
      <c r="MB199" s="4" t="s">
        <v>194</v>
      </c>
      <c r="MC199" s="4">
        <v>0</v>
      </c>
      <c r="MD199" s="4">
        <v>0</v>
      </c>
      <c r="ME199" s="4">
        <v>0</v>
      </c>
      <c r="MF199" s="4">
        <v>0</v>
      </c>
      <c r="MG199" s="4">
        <v>0</v>
      </c>
      <c r="MH199" s="4">
        <v>0</v>
      </c>
      <c r="MI199" s="4">
        <v>0</v>
      </c>
      <c r="MJ199" s="4">
        <v>0</v>
      </c>
      <c r="MK199" s="4">
        <v>0</v>
      </c>
      <c r="ML199" s="4">
        <v>0</v>
      </c>
      <c r="MM199" s="4">
        <v>0</v>
      </c>
      <c r="MN199" s="4">
        <v>0</v>
      </c>
      <c r="MO199" s="4">
        <v>0</v>
      </c>
      <c r="MP199" s="4"/>
      <c r="MQ199" s="4">
        <v>6147</v>
      </c>
      <c r="MR199" s="4" t="s">
        <v>194</v>
      </c>
      <c r="MS199" s="4">
        <v>0</v>
      </c>
      <c r="MT199" s="4">
        <v>0</v>
      </c>
      <c r="MU199" s="4">
        <v>0</v>
      </c>
      <c r="MV199" s="4">
        <v>0</v>
      </c>
      <c r="MW199" s="4">
        <v>0</v>
      </c>
      <c r="MX199" s="4">
        <v>0</v>
      </c>
      <c r="MY199" s="4">
        <v>0</v>
      </c>
      <c r="MZ199" s="4">
        <v>0</v>
      </c>
      <c r="NA199" s="4">
        <v>0</v>
      </c>
      <c r="NB199" s="4">
        <v>0</v>
      </c>
      <c r="NC199" s="4">
        <v>0</v>
      </c>
      <c r="ND199" s="4">
        <v>0</v>
      </c>
      <c r="NE199" s="4">
        <v>0</v>
      </c>
      <c r="NF199" s="4"/>
      <c r="NG199" s="4">
        <v>6147</v>
      </c>
      <c r="NH199" s="4" t="s">
        <v>194</v>
      </c>
      <c r="NI199" s="4">
        <v>0</v>
      </c>
      <c r="NJ199" s="4">
        <v>0</v>
      </c>
      <c r="NK199" s="4">
        <v>0</v>
      </c>
      <c r="NL199" s="4">
        <v>0</v>
      </c>
      <c r="NM199" s="4">
        <v>0</v>
      </c>
      <c r="NN199" s="4">
        <v>0</v>
      </c>
      <c r="NO199" s="4">
        <v>0</v>
      </c>
      <c r="NP199" s="4">
        <v>0</v>
      </c>
      <c r="NQ199" s="4">
        <v>0</v>
      </c>
      <c r="NR199" s="4">
        <v>0</v>
      </c>
      <c r="NS199" s="4">
        <v>0</v>
      </c>
      <c r="NT199" s="4">
        <v>0</v>
      </c>
      <c r="NU199" s="4">
        <v>0</v>
      </c>
    </row>
    <row r="200" spans="2:385" x14ac:dyDescent="0.2">
      <c r="B200">
        <f t="shared" si="50"/>
        <v>190</v>
      </c>
      <c r="C200" s="4">
        <v>6148</v>
      </c>
      <c r="D200" s="4" t="s">
        <v>195</v>
      </c>
      <c r="E200" s="4">
        <v>66.59</v>
      </c>
      <c r="F200" s="4">
        <v>0</v>
      </c>
      <c r="G200" s="4">
        <v>46.23</v>
      </c>
      <c r="H200" s="4">
        <v>0</v>
      </c>
      <c r="I200" s="4">
        <v>13.81</v>
      </c>
      <c r="J200" s="4">
        <v>2378.16</v>
      </c>
      <c r="K200" s="4">
        <v>72.900000000000006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2577.69</v>
      </c>
      <c r="R200" s="4"/>
      <c r="S200" s="4">
        <v>6148</v>
      </c>
      <c r="T200" s="4" t="s">
        <v>195</v>
      </c>
      <c r="U200" s="4">
        <v>40.65</v>
      </c>
      <c r="V200" s="4">
        <v>0</v>
      </c>
      <c r="W200" s="4">
        <v>1040.1099999999999</v>
      </c>
      <c r="X200" s="4">
        <v>47.56</v>
      </c>
      <c r="Y200" s="4">
        <v>219.41</v>
      </c>
      <c r="Z200" s="4">
        <v>1070.97</v>
      </c>
      <c r="AA200" s="4">
        <v>753.82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3172.52</v>
      </c>
      <c r="AH200" s="4"/>
      <c r="AI200" s="4">
        <v>6148</v>
      </c>
      <c r="AJ200" s="4" t="s">
        <v>195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76.260000000000005</v>
      </c>
      <c r="AQ200" s="4">
        <v>27.64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103.9</v>
      </c>
      <c r="AX200" s="4"/>
      <c r="AY200" s="4">
        <v>6148</v>
      </c>
      <c r="AZ200" s="4" t="s">
        <v>195</v>
      </c>
      <c r="BA200" s="4">
        <v>0</v>
      </c>
      <c r="BB200" s="4">
        <v>0</v>
      </c>
      <c r="BC200" s="4">
        <v>20.57</v>
      </c>
      <c r="BD200" s="4">
        <v>0</v>
      </c>
      <c r="BE200" s="4">
        <v>68.930000000000007</v>
      </c>
      <c r="BF200" s="4">
        <v>331.03</v>
      </c>
      <c r="BG200" s="4">
        <v>1.36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421.89</v>
      </c>
      <c r="BN200" s="4"/>
      <c r="BO200" s="4">
        <v>6148</v>
      </c>
      <c r="BP200" s="4" t="s">
        <v>195</v>
      </c>
      <c r="BQ200" s="4">
        <v>0</v>
      </c>
      <c r="BR200" s="4">
        <v>0</v>
      </c>
      <c r="BS200" s="4">
        <v>79.459999999999994</v>
      </c>
      <c r="BT200" s="4">
        <v>0</v>
      </c>
      <c r="BU200" s="4">
        <v>115.01</v>
      </c>
      <c r="BV200" s="4">
        <v>50.84</v>
      </c>
      <c r="BW200" s="4">
        <v>15.79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261.10000000000002</v>
      </c>
      <c r="CD200" s="4"/>
      <c r="CE200" s="4">
        <v>6148</v>
      </c>
      <c r="CF200" s="4" t="s">
        <v>195</v>
      </c>
      <c r="CG200" s="4">
        <v>102.54</v>
      </c>
      <c r="CH200" s="4">
        <v>0</v>
      </c>
      <c r="CI200" s="4">
        <v>88.18</v>
      </c>
      <c r="CJ200" s="4">
        <v>0</v>
      </c>
      <c r="CK200" s="4">
        <v>66.77</v>
      </c>
      <c r="CL200" s="4">
        <v>999.62</v>
      </c>
      <c r="CM200" s="4">
        <v>1.58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1258.69</v>
      </c>
      <c r="CT200" s="4"/>
      <c r="CU200" s="4">
        <v>6148</v>
      </c>
      <c r="CV200" s="4" t="s">
        <v>195</v>
      </c>
      <c r="CW200" s="4">
        <v>0</v>
      </c>
      <c r="CX200" s="4">
        <v>0</v>
      </c>
      <c r="CY200" s="4">
        <v>417.41</v>
      </c>
      <c r="CZ200" s="4">
        <v>0</v>
      </c>
      <c r="DA200" s="4">
        <v>0</v>
      </c>
      <c r="DB200" s="4">
        <v>271.83999999999997</v>
      </c>
      <c r="DC200" s="4">
        <v>1.35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690.6</v>
      </c>
      <c r="DJ200" s="4"/>
      <c r="DK200" s="4">
        <v>6148</v>
      </c>
      <c r="DL200" s="4" t="s">
        <v>195</v>
      </c>
      <c r="DM200" s="4">
        <v>0</v>
      </c>
      <c r="DN200" s="4">
        <v>0</v>
      </c>
      <c r="DO200" s="4">
        <v>0</v>
      </c>
      <c r="DP200" s="4">
        <v>0</v>
      </c>
      <c r="DQ200" s="4">
        <v>338.15</v>
      </c>
      <c r="DR200" s="4">
        <v>357.15</v>
      </c>
      <c r="DS200" s="4">
        <v>1.35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696.65</v>
      </c>
      <c r="DZ200" s="4"/>
      <c r="EA200" s="4">
        <v>6148</v>
      </c>
      <c r="EB200" s="4" t="s">
        <v>195</v>
      </c>
      <c r="EC200" s="4">
        <v>0</v>
      </c>
      <c r="ED200" s="4">
        <v>0</v>
      </c>
      <c r="EE200" s="4">
        <v>0</v>
      </c>
      <c r="EF200" s="4">
        <v>0</v>
      </c>
      <c r="EG200" s="4">
        <v>0</v>
      </c>
      <c r="EH200" s="4">
        <v>0</v>
      </c>
      <c r="EI200" s="4">
        <v>0</v>
      </c>
      <c r="EJ200" s="4">
        <v>0</v>
      </c>
      <c r="EK200" s="4">
        <v>0</v>
      </c>
      <c r="EL200" s="4">
        <v>0</v>
      </c>
      <c r="EM200" s="4">
        <v>0</v>
      </c>
      <c r="EN200" s="4">
        <v>0</v>
      </c>
      <c r="EO200" s="4">
        <v>0</v>
      </c>
      <c r="EP200" s="4"/>
      <c r="EQ200" s="4">
        <v>6148</v>
      </c>
      <c r="ER200" s="4" t="s">
        <v>195</v>
      </c>
      <c r="ES200" s="4">
        <v>34.33</v>
      </c>
      <c r="ET200" s="4">
        <v>0</v>
      </c>
      <c r="EU200" s="4">
        <v>20.2</v>
      </c>
      <c r="EV200" s="4">
        <v>0</v>
      </c>
      <c r="EW200" s="4">
        <v>0</v>
      </c>
      <c r="EX200" s="4">
        <v>696.12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0</v>
      </c>
      <c r="FE200" s="4">
        <v>750.65</v>
      </c>
      <c r="FF200" s="4"/>
      <c r="FG200" s="4">
        <v>6148</v>
      </c>
      <c r="FH200" s="4" t="s">
        <v>195</v>
      </c>
      <c r="FI200" s="4">
        <v>101.31</v>
      </c>
      <c r="FJ200" s="4">
        <v>10.76</v>
      </c>
      <c r="FK200" s="4">
        <v>0</v>
      </c>
      <c r="FL200" s="4">
        <v>0</v>
      </c>
      <c r="FM200" s="4">
        <v>103.59</v>
      </c>
      <c r="FN200" s="4">
        <v>336.37</v>
      </c>
      <c r="FO200" s="4">
        <v>0</v>
      </c>
      <c r="FP200" s="4">
        <v>0</v>
      </c>
      <c r="FQ200" s="4">
        <v>0</v>
      </c>
      <c r="FR200" s="4">
        <v>0</v>
      </c>
      <c r="FS200" s="4">
        <v>0</v>
      </c>
      <c r="FT200" s="4">
        <v>0</v>
      </c>
      <c r="FU200" s="4">
        <v>552.03</v>
      </c>
      <c r="FV200" s="4"/>
      <c r="FW200" s="4">
        <v>6148</v>
      </c>
      <c r="FX200" s="4" t="s">
        <v>195</v>
      </c>
      <c r="FY200" s="4">
        <v>0</v>
      </c>
      <c r="FZ200" s="4">
        <v>3.08</v>
      </c>
      <c r="GA200" s="4">
        <v>0</v>
      </c>
      <c r="GB200" s="4">
        <v>0</v>
      </c>
      <c r="GC200" s="4">
        <v>0</v>
      </c>
      <c r="GD200" s="4">
        <v>39.24</v>
      </c>
      <c r="GE200" s="4">
        <v>0</v>
      </c>
      <c r="GF200" s="4">
        <v>0</v>
      </c>
      <c r="GG200" s="4">
        <v>0</v>
      </c>
      <c r="GH200" s="4">
        <v>0</v>
      </c>
      <c r="GI200" s="4">
        <v>0</v>
      </c>
      <c r="GJ200" s="4">
        <v>0</v>
      </c>
      <c r="GK200" s="4">
        <v>42.32</v>
      </c>
      <c r="GL200" s="4"/>
      <c r="GM200" s="4">
        <v>6148</v>
      </c>
      <c r="GN200" s="4" t="s">
        <v>195</v>
      </c>
      <c r="GO200" s="4">
        <v>0</v>
      </c>
      <c r="GP200" s="4">
        <v>9.23</v>
      </c>
      <c r="GQ200" s="4">
        <v>0</v>
      </c>
      <c r="GR200" s="4">
        <v>0</v>
      </c>
      <c r="GS200" s="4">
        <v>36.880000000000003</v>
      </c>
      <c r="GT200" s="4">
        <v>196.08</v>
      </c>
      <c r="GU200" s="4">
        <v>47.86</v>
      </c>
      <c r="GV200" s="4">
        <v>0</v>
      </c>
      <c r="GW200" s="4">
        <v>0</v>
      </c>
      <c r="GX200" s="4">
        <v>0</v>
      </c>
      <c r="GY200" s="4">
        <v>0</v>
      </c>
      <c r="GZ200" s="4">
        <v>0</v>
      </c>
      <c r="HA200" s="4">
        <v>290.05</v>
      </c>
      <c r="HB200" s="4"/>
      <c r="HC200" s="4">
        <v>6148</v>
      </c>
      <c r="HD200" s="4" t="s">
        <v>195</v>
      </c>
      <c r="HE200" s="4">
        <v>29.82</v>
      </c>
      <c r="HF200" s="4">
        <v>63.96</v>
      </c>
      <c r="HG200" s="4">
        <v>0</v>
      </c>
      <c r="HH200" s="4">
        <v>0</v>
      </c>
      <c r="HI200" s="4">
        <v>0</v>
      </c>
      <c r="HJ200" s="4">
        <v>58.81</v>
      </c>
      <c r="HK200" s="4">
        <v>59.9</v>
      </c>
      <c r="HL200" s="4">
        <v>0</v>
      </c>
      <c r="HM200" s="4">
        <v>0</v>
      </c>
      <c r="HN200" s="4">
        <v>0</v>
      </c>
      <c r="HO200" s="4">
        <v>0</v>
      </c>
      <c r="HP200" s="4">
        <v>0</v>
      </c>
      <c r="HQ200" s="4">
        <v>212.49</v>
      </c>
      <c r="HR200" s="4"/>
      <c r="HS200" s="4">
        <v>6148</v>
      </c>
      <c r="HT200" s="4" t="s">
        <v>195</v>
      </c>
      <c r="HU200" s="4">
        <v>45.59</v>
      </c>
      <c r="HV200" s="4">
        <v>21.49</v>
      </c>
      <c r="HW200" s="4">
        <v>0</v>
      </c>
      <c r="HX200" s="4">
        <v>0</v>
      </c>
      <c r="HY200" s="4">
        <v>143.74</v>
      </c>
      <c r="HZ200" s="4">
        <v>347.41</v>
      </c>
      <c r="IA200" s="4">
        <v>34.119999999999997</v>
      </c>
      <c r="IB200" s="4">
        <v>0</v>
      </c>
      <c r="IC200" s="4">
        <v>0</v>
      </c>
      <c r="ID200" s="4">
        <v>0</v>
      </c>
      <c r="IE200" s="4">
        <v>0</v>
      </c>
      <c r="IF200" s="4">
        <v>0</v>
      </c>
      <c r="IG200" s="4">
        <v>592.35</v>
      </c>
      <c r="IH200" s="4"/>
      <c r="II200" s="4">
        <v>6148</v>
      </c>
      <c r="IJ200" s="4" t="s">
        <v>195</v>
      </c>
      <c r="IK200" s="4">
        <v>270.33999999999997</v>
      </c>
      <c r="IL200" s="4">
        <v>37.68</v>
      </c>
      <c r="IM200" s="4">
        <v>0</v>
      </c>
      <c r="IN200" s="4">
        <v>0</v>
      </c>
      <c r="IO200" s="4">
        <v>11.35</v>
      </c>
      <c r="IP200" s="4">
        <v>372.29</v>
      </c>
      <c r="IQ200" s="4">
        <v>31.77</v>
      </c>
      <c r="IR200" s="4">
        <v>0</v>
      </c>
      <c r="IS200" s="4">
        <v>0</v>
      </c>
      <c r="IT200" s="4">
        <v>0</v>
      </c>
      <c r="IU200" s="4">
        <v>0</v>
      </c>
      <c r="IV200" s="4">
        <v>0</v>
      </c>
      <c r="IW200" s="4">
        <v>723.43</v>
      </c>
      <c r="IX200" s="4"/>
      <c r="IY200" s="4">
        <v>6148</v>
      </c>
      <c r="IZ200" s="4" t="s">
        <v>195</v>
      </c>
      <c r="JA200" s="4">
        <v>59.94</v>
      </c>
      <c r="JB200" s="4">
        <v>15.35</v>
      </c>
      <c r="JC200" s="4">
        <v>29.74</v>
      </c>
      <c r="JD200" s="4">
        <v>0</v>
      </c>
      <c r="JE200" s="4">
        <v>152.56</v>
      </c>
      <c r="JF200" s="4">
        <v>985.44</v>
      </c>
      <c r="JG200" s="4">
        <v>0</v>
      </c>
      <c r="JH200" s="4">
        <v>0</v>
      </c>
      <c r="JI200" s="4">
        <v>0</v>
      </c>
      <c r="JJ200" s="4">
        <v>0</v>
      </c>
      <c r="JK200" s="4">
        <v>0</v>
      </c>
      <c r="JL200" s="4">
        <v>0</v>
      </c>
      <c r="JM200" s="4">
        <v>1243.03</v>
      </c>
      <c r="JN200" s="4"/>
      <c r="JO200" s="4">
        <v>6148</v>
      </c>
      <c r="JP200" s="4" t="s">
        <v>195</v>
      </c>
      <c r="JQ200" s="4">
        <v>11.82</v>
      </c>
      <c r="JR200" s="4">
        <v>4.5999999999999996</v>
      </c>
      <c r="JS200" s="4">
        <v>0</v>
      </c>
      <c r="JT200" s="4">
        <v>0</v>
      </c>
      <c r="JU200" s="4">
        <v>0</v>
      </c>
      <c r="JV200" s="4">
        <v>58.8</v>
      </c>
      <c r="JW200" s="4">
        <v>45.01</v>
      </c>
      <c r="JX200" s="4">
        <v>0</v>
      </c>
      <c r="JY200" s="4">
        <v>0</v>
      </c>
      <c r="JZ200" s="4">
        <v>0</v>
      </c>
      <c r="KA200" s="4">
        <v>0</v>
      </c>
      <c r="KB200" s="4">
        <v>0</v>
      </c>
      <c r="KC200" s="4">
        <v>120.23</v>
      </c>
      <c r="KD200" s="4"/>
      <c r="KE200" s="4">
        <v>6148</v>
      </c>
      <c r="KF200" s="4" t="s">
        <v>195</v>
      </c>
      <c r="KG200" s="4">
        <v>372.14</v>
      </c>
      <c r="KH200" s="4">
        <v>310.44</v>
      </c>
      <c r="KI200" s="4">
        <v>0</v>
      </c>
      <c r="KJ200" s="4">
        <v>0</v>
      </c>
      <c r="KK200" s="4">
        <v>0</v>
      </c>
      <c r="KL200" s="4">
        <v>191.26</v>
      </c>
      <c r="KM200" s="4">
        <v>937.94</v>
      </c>
      <c r="KN200" s="4">
        <v>0</v>
      </c>
      <c r="KO200" s="4">
        <v>0</v>
      </c>
      <c r="KP200" s="4">
        <v>0</v>
      </c>
      <c r="KQ200" s="4">
        <v>0</v>
      </c>
      <c r="KR200" s="4">
        <v>0</v>
      </c>
      <c r="KS200" s="4">
        <v>1811.78</v>
      </c>
      <c r="KT200" s="4"/>
      <c r="KU200" s="4">
        <v>6148</v>
      </c>
      <c r="KV200" s="4" t="s">
        <v>195</v>
      </c>
      <c r="KW200" s="4">
        <v>0</v>
      </c>
      <c r="KX200" s="4">
        <v>0</v>
      </c>
      <c r="KY200" s="4">
        <v>0</v>
      </c>
      <c r="KZ200" s="4">
        <v>0</v>
      </c>
      <c r="LA200" s="4">
        <v>0</v>
      </c>
      <c r="LB200" s="4">
        <v>0</v>
      </c>
      <c r="LC200" s="4">
        <v>242.77</v>
      </c>
      <c r="LD200" s="4">
        <v>0</v>
      </c>
      <c r="LE200" s="4">
        <v>0</v>
      </c>
      <c r="LF200" s="4">
        <v>0</v>
      </c>
      <c r="LG200" s="4">
        <v>0</v>
      </c>
      <c r="LH200" s="4">
        <v>0</v>
      </c>
      <c r="LI200" s="4">
        <v>242.77</v>
      </c>
      <c r="LJ200" s="4"/>
      <c r="LK200" s="4">
        <v>6148</v>
      </c>
      <c r="LL200" s="4" t="s">
        <v>195</v>
      </c>
      <c r="LM200" s="4">
        <v>0</v>
      </c>
      <c r="LN200" s="4">
        <v>2.83</v>
      </c>
      <c r="LO200" s="4">
        <v>0</v>
      </c>
      <c r="LP200" s="4">
        <v>0</v>
      </c>
      <c r="LQ200" s="4">
        <v>0</v>
      </c>
      <c r="LR200" s="4">
        <v>0</v>
      </c>
      <c r="LS200" s="4">
        <v>0</v>
      </c>
      <c r="LT200" s="4">
        <v>0</v>
      </c>
      <c r="LU200" s="4">
        <v>0</v>
      </c>
      <c r="LV200" s="4">
        <v>0</v>
      </c>
      <c r="LW200" s="4">
        <v>0</v>
      </c>
      <c r="LX200" s="4">
        <v>0</v>
      </c>
      <c r="LY200" s="4">
        <v>2.83</v>
      </c>
      <c r="LZ200" s="4"/>
      <c r="MA200" s="4">
        <v>6148</v>
      </c>
      <c r="MB200" s="4" t="s">
        <v>195</v>
      </c>
      <c r="MC200" s="4">
        <v>204.93</v>
      </c>
      <c r="MD200" s="4">
        <v>25.8</v>
      </c>
      <c r="ME200" s="4">
        <v>0</v>
      </c>
      <c r="MF200" s="4">
        <v>0</v>
      </c>
      <c r="MG200" s="4">
        <v>0</v>
      </c>
      <c r="MH200" s="4">
        <v>0</v>
      </c>
      <c r="MI200" s="4">
        <v>0</v>
      </c>
      <c r="MJ200" s="4">
        <v>0</v>
      </c>
      <c r="MK200" s="4">
        <v>0</v>
      </c>
      <c r="ML200" s="4">
        <v>0</v>
      </c>
      <c r="MM200" s="4">
        <v>0</v>
      </c>
      <c r="MN200" s="4">
        <v>0</v>
      </c>
      <c r="MO200" s="4">
        <v>230.73</v>
      </c>
      <c r="MP200" s="4"/>
      <c r="MQ200" s="4">
        <v>6148</v>
      </c>
      <c r="MR200" s="4" t="s">
        <v>195</v>
      </c>
      <c r="MS200" s="4">
        <v>0</v>
      </c>
      <c r="MT200" s="4">
        <v>70.150000000000006</v>
      </c>
      <c r="MU200" s="4">
        <v>0</v>
      </c>
      <c r="MV200" s="4">
        <v>0</v>
      </c>
      <c r="MW200" s="4">
        <v>0</v>
      </c>
      <c r="MX200" s="4">
        <v>0</v>
      </c>
      <c r="MY200" s="4">
        <v>0</v>
      </c>
      <c r="MZ200" s="4">
        <v>0</v>
      </c>
      <c r="NA200" s="4">
        <v>0</v>
      </c>
      <c r="NB200" s="4">
        <v>0</v>
      </c>
      <c r="NC200" s="4">
        <v>0</v>
      </c>
      <c r="ND200" s="4">
        <v>0</v>
      </c>
      <c r="NE200" s="4">
        <v>70.150000000000006</v>
      </c>
      <c r="NF200" s="4"/>
      <c r="NG200" s="4">
        <v>6148</v>
      </c>
      <c r="NH200" s="4" t="s">
        <v>195</v>
      </c>
      <c r="NI200" s="4">
        <v>0</v>
      </c>
      <c r="NJ200" s="4">
        <v>0</v>
      </c>
      <c r="NK200" s="4">
        <v>0</v>
      </c>
      <c r="NL200" s="4">
        <v>0</v>
      </c>
      <c r="NM200" s="4">
        <v>1960.57</v>
      </c>
      <c r="NN200" s="4">
        <v>0</v>
      </c>
      <c r="NO200" s="4">
        <v>38.25</v>
      </c>
      <c r="NP200" s="4">
        <v>0</v>
      </c>
      <c r="NQ200" s="4">
        <v>0</v>
      </c>
      <c r="NR200" s="4">
        <v>0</v>
      </c>
      <c r="NS200" s="4">
        <v>0</v>
      </c>
      <c r="NT200" s="4">
        <v>0</v>
      </c>
      <c r="NU200" s="4">
        <v>1998.82</v>
      </c>
    </row>
    <row r="201" spans="2:385" x14ac:dyDescent="0.2">
      <c r="B201">
        <f t="shared" si="50"/>
        <v>191</v>
      </c>
      <c r="C201" s="4">
        <v>6149</v>
      </c>
      <c r="D201" s="4" t="s">
        <v>196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14.88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14.88</v>
      </c>
      <c r="R201" s="4"/>
      <c r="S201" s="4">
        <v>6149</v>
      </c>
      <c r="T201" s="4" t="s">
        <v>196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/>
      <c r="AI201" s="4">
        <v>6149</v>
      </c>
      <c r="AJ201" s="4" t="s">
        <v>196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/>
      <c r="AY201" s="4">
        <v>6149</v>
      </c>
      <c r="AZ201" s="4" t="s">
        <v>196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/>
      <c r="BO201" s="4">
        <v>6149</v>
      </c>
      <c r="BP201" s="4" t="s">
        <v>196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/>
      <c r="CE201" s="4">
        <v>6149</v>
      </c>
      <c r="CF201" s="4" t="s">
        <v>196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/>
      <c r="CU201" s="4">
        <v>6149</v>
      </c>
      <c r="CV201" s="4" t="s">
        <v>196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/>
      <c r="DK201" s="4">
        <v>6149</v>
      </c>
      <c r="DL201" s="4" t="s">
        <v>196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/>
      <c r="EA201" s="4">
        <v>6149</v>
      </c>
      <c r="EB201" s="4" t="s">
        <v>196</v>
      </c>
      <c r="EC201" s="4">
        <v>0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0</v>
      </c>
      <c r="EK201" s="4">
        <v>0</v>
      </c>
      <c r="EL201" s="4">
        <v>0</v>
      </c>
      <c r="EM201" s="4">
        <v>0</v>
      </c>
      <c r="EN201" s="4">
        <v>0</v>
      </c>
      <c r="EO201" s="4">
        <v>0</v>
      </c>
      <c r="EP201" s="4"/>
      <c r="EQ201" s="4">
        <v>6149</v>
      </c>
      <c r="ER201" s="4" t="s">
        <v>196</v>
      </c>
      <c r="ES201" s="4">
        <v>0</v>
      </c>
      <c r="ET201" s="4">
        <v>0</v>
      </c>
      <c r="EU201" s="4">
        <v>0</v>
      </c>
      <c r="EV201" s="4">
        <v>0</v>
      </c>
      <c r="EW201" s="4">
        <v>0</v>
      </c>
      <c r="EX201" s="4">
        <v>0</v>
      </c>
      <c r="EY201" s="4">
        <v>0</v>
      </c>
      <c r="EZ201" s="4">
        <v>0</v>
      </c>
      <c r="FA201" s="4">
        <v>0</v>
      </c>
      <c r="FB201" s="4">
        <v>0</v>
      </c>
      <c r="FC201" s="4">
        <v>0</v>
      </c>
      <c r="FD201" s="4">
        <v>0</v>
      </c>
      <c r="FE201" s="4">
        <v>0</v>
      </c>
      <c r="FF201" s="4"/>
      <c r="FG201" s="4">
        <v>6149</v>
      </c>
      <c r="FH201" s="4" t="s">
        <v>196</v>
      </c>
      <c r="FI201" s="4">
        <v>0</v>
      </c>
      <c r="FJ201" s="4">
        <v>0</v>
      </c>
      <c r="FK201" s="4">
        <v>0</v>
      </c>
      <c r="FL201" s="4">
        <v>0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0</v>
      </c>
      <c r="FS201" s="4">
        <v>0</v>
      </c>
      <c r="FT201" s="4">
        <v>0</v>
      </c>
      <c r="FU201" s="4">
        <v>0</v>
      </c>
      <c r="FV201" s="4"/>
      <c r="FW201" s="4">
        <v>6149</v>
      </c>
      <c r="FX201" s="4" t="s">
        <v>196</v>
      </c>
      <c r="FY201" s="4">
        <v>0</v>
      </c>
      <c r="FZ201" s="4">
        <v>0</v>
      </c>
      <c r="GA201" s="4">
        <v>0</v>
      </c>
      <c r="GB201" s="4">
        <v>0</v>
      </c>
      <c r="GC201" s="4">
        <v>0</v>
      </c>
      <c r="GD201" s="4">
        <v>0</v>
      </c>
      <c r="GE201" s="4">
        <v>0</v>
      </c>
      <c r="GF201" s="4">
        <v>0</v>
      </c>
      <c r="GG201" s="4">
        <v>0</v>
      </c>
      <c r="GH201" s="4">
        <v>0</v>
      </c>
      <c r="GI201" s="4">
        <v>0</v>
      </c>
      <c r="GJ201" s="4">
        <v>0</v>
      </c>
      <c r="GK201" s="4">
        <v>0</v>
      </c>
      <c r="GL201" s="4"/>
      <c r="GM201" s="4">
        <v>6149</v>
      </c>
      <c r="GN201" s="4" t="s">
        <v>196</v>
      </c>
      <c r="GO201" s="4">
        <v>0</v>
      </c>
      <c r="GP201" s="4">
        <v>0</v>
      </c>
      <c r="GQ201" s="4">
        <v>0</v>
      </c>
      <c r="GR201" s="4">
        <v>0</v>
      </c>
      <c r="GS201" s="4">
        <v>0</v>
      </c>
      <c r="GT201" s="4">
        <v>0</v>
      </c>
      <c r="GU201" s="4">
        <v>0</v>
      </c>
      <c r="GV201" s="4">
        <v>0</v>
      </c>
      <c r="GW201" s="4">
        <v>0</v>
      </c>
      <c r="GX201" s="4">
        <v>0</v>
      </c>
      <c r="GY201" s="4">
        <v>0</v>
      </c>
      <c r="GZ201" s="4">
        <v>0</v>
      </c>
      <c r="HA201" s="4">
        <v>0</v>
      </c>
      <c r="HB201" s="4"/>
      <c r="HC201" s="4">
        <v>6149</v>
      </c>
      <c r="HD201" s="4" t="s">
        <v>196</v>
      </c>
      <c r="HE201" s="4">
        <v>0</v>
      </c>
      <c r="HF201" s="4">
        <v>0</v>
      </c>
      <c r="HG201" s="4">
        <v>0</v>
      </c>
      <c r="HH201" s="4">
        <v>0</v>
      </c>
      <c r="HI201" s="4">
        <v>0</v>
      </c>
      <c r="HJ201" s="4">
        <v>0</v>
      </c>
      <c r="HK201" s="4">
        <v>0</v>
      </c>
      <c r="HL201" s="4">
        <v>0</v>
      </c>
      <c r="HM201" s="4">
        <v>0</v>
      </c>
      <c r="HN201" s="4">
        <v>0</v>
      </c>
      <c r="HO201" s="4">
        <v>0</v>
      </c>
      <c r="HP201" s="4">
        <v>0</v>
      </c>
      <c r="HQ201" s="4">
        <v>0</v>
      </c>
      <c r="HR201" s="4"/>
      <c r="HS201" s="4">
        <v>6149</v>
      </c>
      <c r="HT201" s="4" t="s">
        <v>196</v>
      </c>
      <c r="HU201" s="4">
        <v>0</v>
      </c>
      <c r="HV201" s="4">
        <v>0</v>
      </c>
      <c r="HW201" s="4">
        <v>0</v>
      </c>
      <c r="HX201" s="4">
        <v>0</v>
      </c>
      <c r="HY201" s="4">
        <v>0</v>
      </c>
      <c r="HZ201" s="4">
        <v>0</v>
      </c>
      <c r="IA201" s="4">
        <v>0</v>
      </c>
      <c r="IB201" s="4">
        <v>0</v>
      </c>
      <c r="IC201" s="4">
        <v>0</v>
      </c>
      <c r="ID201" s="4">
        <v>0</v>
      </c>
      <c r="IE201" s="4">
        <v>0</v>
      </c>
      <c r="IF201" s="4">
        <v>0</v>
      </c>
      <c r="IG201" s="4">
        <v>0</v>
      </c>
      <c r="IH201" s="4"/>
      <c r="II201" s="4">
        <v>6149</v>
      </c>
      <c r="IJ201" s="4" t="s">
        <v>196</v>
      </c>
      <c r="IK201" s="4">
        <v>0</v>
      </c>
      <c r="IL201" s="4">
        <v>0</v>
      </c>
      <c r="IM201" s="4">
        <v>0</v>
      </c>
      <c r="IN201" s="4">
        <v>0</v>
      </c>
      <c r="IO201" s="4">
        <v>0</v>
      </c>
      <c r="IP201" s="4">
        <v>0</v>
      </c>
      <c r="IQ201" s="4">
        <v>0</v>
      </c>
      <c r="IR201" s="4">
        <v>0</v>
      </c>
      <c r="IS201" s="4">
        <v>0</v>
      </c>
      <c r="IT201" s="4">
        <v>0</v>
      </c>
      <c r="IU201" s="4">
        <v>0</v>
      </c>
      <c r="IV201" s="4">
        <v>0</v>
      </c>
      <c r="IW201" s="4">
        <v>0</v>
      </c>
      <c r="IX201" s="4"/>
      <c r="IY201" s="4">
        <v>6149</v>
      </c>
      <c r="IZ201" s="4" t="s">
        <v>196</v>
      </c>
      <c r="JA201" s="4">
        <v>0</v>
      </c>
      <c r="JB201" s="4">
        <v>0</v>
      </c>
      <c r="JC201" s="4">
        <v>0</v>
      </c>
      <c r="JD201" s="4">
        <v>0</v>
      </c>
      <c r="JE201" s="4">
        <v>0</v>
      </c>
      <c r="JF201" s="4">
        <v>0</v>
      </c>
      <c r="JG201" s="4">
        <v>0</v>
      </c>
      <c r="JH201" s="4">
        <v>0</v>
      </c>
      <c r="JI201" s="4">
        <v>0</v>
      </c>
      <c r="JJ201" s="4">
        <v>0</v>
      </c>
      <c r="JK201" s="4">
        <v>0</v>
      </c>
      <c r="JL201" s="4">
        <v>0</v>
      </c>
      <c r="JM201" s="4">
        <v>0</v>
      </c>
      <c r="JN201" s="4"/>
      <c r="JO201" s="4">
        <v>6149</v>
      </c>
      <c r="JP201" s="4" t="s">
        <v>196</v>
      </c>
      <c r="JQ201" s="4">
        <v>0</v>
      </c>
      <c r="JR201" s="4">
        <v>0</v>
      </c>
      <c r="JS201" s="4">
        <v>0</v>
      </c>
      <c r="JT201" s="4">
        <v>0</v>
      </c>
      <c r="JU201" s="4">
        <v>0</v>
      </c>
      <c r="JV201" s="4">
        <v>0</v>
      </c>
      <c r="JW201" s="4">
        <v>0</v>
      </c>
      <c r="JX201" s="4">
        <v>0</v>
      </c>
      <c r="JY201" s="4">
        <v>0</v>
      </c>
      <c r="JZ201" s="4">
        <v>0</v>
      </c>
      <c r="KA201" s="4">
        <v>0</v>
      </c>
      <c r="KB201" s="4">
        <v>0</v>
      </c>
      <c r="KC201" s="4">
        <v>0</v>
      </c>
      <c r="KD201" s="4"/>
      <c r="KE201" s="4">
        <v>6149</v>
      </c>
      <c r="KF201" s="4" t="s">
        <v>196</v>
      </c>
      <c r="KG201" s="4">
        <v>0</v>
      </c>
      <c r="KH201" s="4">
        <v>0</v>
      </c>
      <c r="KI201" s="4">
        <v>0</v>
      </c>
      <c r="KJ201" s="4">
        <v>0</v>
      </c>
      <c r="KK201" s="4">
        <v>0</v>
      </c>
      <c r="KL201" s="4">
        <v>0</v>
      </c>
      <c r="KM201" s="4">
        <v>0</v>
      </c>
      <c r="KN201" s="4">
        <v>0</v>
      </c>
      <c r="KO201" s="4">
        <v>0</v>
      </c>
      <c r="KP201" s="4">
        <v>0</v>
      </c>
      <c r="KQ201" s="4">
        <v>0</v>
      </c>
      <c r="KR201" s="4">
        <v>0</v>
      </c>
      <c r="KS201" s="4">
        <v>0</v>
      </c>
      <c r="KT201" s="4"/>
      <c r="KU201" s="4">
        <v>6149</v>
      </c>
      <c r="KV201" s="4" t="s">
        <v>196</v>
      </c>
      <c r="KW201" s="4">
        <v>0</v>
      </c>
      <c r="KX201" s="4">
        <v>0</v>
      </c>
      <c r="KY201" s="4">
        <v>0</v>
      </c>
      <c r="KZ201" s="4">
        <v>0</v>
      </c>
      <c r="LA201" s="4">
        <v>0</v>
      </c>
      <c r="LB201" s="4">
        <v>0</v>
      </c>
      <c r="LC201" s="4">
        <v>0</v>
      </c>
      <c r="LD201" s="4">
        <v>0</v>
      </c>
      <c r="LE201" s="4">
        <v>0</v>
      </c>
      <c r="LF201" s="4">
        <v>0</v>
      </c>
      <c r="LG201" s="4">
        <v>0</v>
      </c>
      <c r="LH201" s="4">
        <v>0</v>
      </c>
      <c r="LI201" s="4">
        <v>0</v>
      </c>
      <c r="LJ201" s="4"/>
      <c r="LK201" s="4">
        <v>6149</v>
      </c>
      <c r="LL201" s="4" t="s">
        <v>196</v>
      </c>
      <c r="LM201" s="4">
        <v>0</v>
      </c>
      <c r="LN201" s="4">
        <v>0</v>
      </c>
      <c r="LO201" s="4">
        <v>0</v>
      </c>
      <c r="LP201" s="4">
        <v>0</v>
      </c>
      <c r="LQ201" s="4">
        <v>0</v>
      </c>
      <c r="LR201" s="4">
        <v>0</v>
      </c>
      <c r="LS201" s="4">
        <v>0</v>
      </c>
      <c r="LT201" s="4">
        <v>0</v>
      </c>
      <c r="LU201" s="4">
        <v>0</v>
      </c>
      <c r="LV201" s="4">
        <v>0</v>
      </c>
      <c r="LW201" s="4">
        <v>0</v>
      </c>
      <c r="LX201" s="4">
        <v>0</v>
      </c>
      <c r="LY201" s="4">
        <v>0</v>
      </c>
      <c r="LZ201" s="4"/>
      <c r="MA201" s="4">
        <v>6149</v>
      </c>
      <c r="MB201" s="4" t="s">
        <v>196</v>
      </c>
      <c r="MC201" s="4">
        <v>0</v>
      </c>
      <c r="MD201" s="4">
        <v>0</v>
      </c>
      <c r="ME201" s="4">
        <v>0</v>
      </c>
      <c r="MF201" s="4">
        <v>58.19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58.19</v>
      </c>
      <c r="MP201" s="4"/>
      <c r="MQ201" s="4">
        <v>6149</v>
      </c>
      <c r="MR201" s="4" t="s">
        <v>196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  <c r="ND201" s="4">
        <v>0</v>
      </c>
      <c r="NE201" s="4">
        <v>0</v>
      </c>
      <c r="NF201" s="4"/>
      <c r="NG201" s="4">
        <v>6149</v>
      </c>
      <c r="NH201" s="4" t="s">
        <v>196</v>
      </c>
      <c r="NI201" s="4">
        <v>0</v>
      </c>
      <c r="NJ201" s="4">
        <v>0</v>
      </c>
      <c r="NK201" s="4">
        <v>0</v>
      </c>
      <c r="NL201" s="4">
        <v>0</v>
      </c>
      <c r="NM201" s="4">
        <v>0</v>
      </c>
      <c r="NN201" s="4">
        <v>0</v>
      </c>
      <c r="NO201" s="4">
        <v>0</v>
      </c>
      <c r="NP201" s="4">
        <v>0</v>
      </c>
      <c r="NQ201" s="4">
        <v>0</v>
      </c>
      <c r="NR201" s="4">
        <v>0</v>
      </c>
      <c r="NS201" s="4">
        <v>0</v>
      </c>
      <c r="NT201" s="4">
        <v>0</v>
      </c>
      <c r="NU201" s="4">
        <v>0</v>
      </c>
    </row>
    <row r="202" spans="2:385" x14ac:dyDescent="0.2">
      <c r="B202">
        <f t="shared" si="50"/>
        <v>192</v>
      </c>
      <c r="C202" s="4">
        <v>6151</v>
      </c>
      <c r="D202" s="4" t="s">
        <v>197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/>
      <c r="S202" s="4">
        <v>6151</v>
      </c>
      <c r="T202" s="4" t="s">
        <v>197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/>
      <c r="AI202" s="4">
        <v>6151</v>
      </c>
      <c r="AJ202" s="4" t="s">
        <v>197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/>
      <c r="AY202" s="4">
        <v>6151</v>
      </c>
      <c r="AZ202" s="4" t="s">
        <v>197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/>
      <c r="BO202" s="4">
        <v>6151</v>
      </c>
      <c r="BP202" s="4" t="s">
        <v>197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/>
      <c r="CE202" s="4">
        <v>6151</v>
      </c>
      <c r="CF202" s="4" t="s">
        <v>197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/>
      <c r="CU202" s="4">
        <v>6151</v>
      </c>
      <c r="CV202" s="4" t="s">
        <v>197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/>
      <c r="DK202" s="4">
        <v>6151</v>
      </c>
      <c r="DL202" s="4" t="s">
        <v>197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/>
      <c r="EA202" s="4">
        <v>6151</v>
      </c>
      <c r="EB202" s="4" t="s">
        <v>197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0</v>
      </c>
      <c r="EK202" s="4">
        <v>0</v>
      </c>
      <c r="EL202" s="4">
        <v>0</v>
      </c>
      <c r="EM202" s="4">
        <v>0</v>
      </c>
      <c r="EN202" s="4">
        <v>0</v>
      </c>
      <c r="EO202" s="4">
        <v>0</v>
      </c>
      <c r="EP202" s="4"/>
      <c r="EQ202" s="4">
        <v>6151</v>
      </c>
      <c r="ER202" s="4" t="s">
        <v>197</v>
      </c>
      <c r="ES202" s="4">
        <v>0</v>
      </c>
      <c r="ET202" s="4">
        <v>0</v>
      </c>
      <c r="EU202" s="4">
        <v>0</v>
      </c>
      <c r="EV202" s="4">
        <v>0</v>
      </c>
      <c r="EW202" s="4">
        <v>0</v>
      </c>
      <c r="EX202" s="4">
        <v>46.83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46.83</v>
      </c>
      <c r="FF202" s="4"/>
      <c r="FG202" s="4">
        <v>6151</v>
      </c>
      <c r="FH202" s="4" t="s">
        <v>197</v>
      </c>
      <c r="FI202" s="4">
        <v>48.99</v>
      </c>
      <c r="FJ202" s="4">
        <v>0</v>
      </c>
      <c r="FK202" s="4">
        <v>0</v>
      </c>
      <c r="FL202" s="4">
        <v>0</v>
      </c>
      <c r="FM202" s="4">
        <v>0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>
        <v>0</v>
      </c>
      <c r="FU202" s="4">
        <v>48.99</v>
      </c>
      <c r="FV202" s="4"/>
      <c r="FW202" s="4">
        <v>6151</v>
      </c>
      <c r="FX202" s="4" t="s">
        <v>197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 s="4">
        <v>0</v>
      </c>
      <c r="GE202" s="4">
        <v>0</v>
      </c>
      <c r="GF202" s="4">
        <v>0</v>
      </c>
      <c r="GG202" s="4">
        <v>0</v>
      </c>
      <c r="GH202" s="4">
        <v>0</v>
      </c>
      <c r="GI202" s="4">
        <v>0</v>
      </c>
      <c r="GJ202" s="4">
        <v>0</v>
      </c>
      <c r="GK202" s="4">
        <v>0</v>
      </c>
      <c r="GL202" s="4"/>
      <c r="GM202" s="4">
        <v>6151</v>
      </c>
      <c r="GN202" s="4" t="s">
        <v>197</v>
      </c>
      <c r="GO202" s="4">
        <v>0</v>
      </c>
      <c r="GP202" s="4">
        <v>0</v>
      </c>
      <c r="GQ202" s="4">
        <v>0</v>
      </c>
      <c r="GR202" s="4">
        <v>0</v>
      </c>
      <c r="GS202" s="4">
        <v>0</v>
      </c>
      <c r="GT202" s="4">
        <v>0</v>
      </c>
      <c r="GU202" s="4">
        <v>0</v>
      </c>
      <c r="GV202" s="4">
        <v>0</v>
      </c>
      <c r="GW202" s="4">
        <v>0</v>
      </c>
      <c r="GX202" s="4">
        <v>0</v>
      </c>
      <c r="GY202" s="4">
        <v>0</v>
      </c>
      <c r="GZ202" s="4">
        <v>0</v>
      </c>
      <c r="HA202" s="4">
        <v>0</v>
      </c>
      <c r="HB202" s="4"/>
      <c r="HC202" s="4">
        <v>6151</v>
      </c>
      <c r="HD202" s="4" t="s">
        <v>197</v>
      </c>
      <c r="HE202" s="4">
        <v>0</v>
      </c>
      <c r="HF202" s="4">
        <v>0</v>
      </c>
      <c r="HG202" s="4">
        <v>0</v>
      </c>
      <c r="HH202" s="4">
        <v>0</v>
      </c>
      <c r="HI202" s="4">
        <v>0</v>
      </c>
      <c r="HJ202" s="4">
        <v>0</v>
      </c>
      <c r="HK202" s="4">
        <v>0</v>
      </c>
      <c r="HL202" s="4">
        <v>0</v>
      </c>
      <c r="HM202" s="4">
        <v>0</v>
      </c>
      <c r="HN202" s="4">
        <v>0</v>
      </c>
      <c r="HO202" s="4">
        <v>0</v>
      </c>
      <c r="HP202" s="4">
        <v>0</v>
      </c>
      <c r="HQ202" s="4">
        <v>0</v>
      </c>
      <c r="HR202" s="4"/>
      <c r="HS202" s="4">
        <v>6151</v>
      </c>
      <c r="HT202" s="4" t="s">
        <v>197</v>
      </c>
      <c r="HU202" s="4">
        <v>0</v>
      </c>
      <c r="HV202" s="4">
        <v>0</v>
      </c>
      <c r="HW202" s="4">
        <v>0</v>
      </c>
      <c r="HX202" s="4">
        <v>0</v>
      </c>
      <c r="HY202" s="4">
        <v>0</v>
      </c>
      <c r="HZ202" s="4">
        <v>18.600000000000001</v>
      </c>
      <c r="IA202" s="4">
        <v>0</v>
      </c>
      <c r="IB202" s="4">
        <v>0</v>
      </c>
      <c r="IC202" s="4">
        <v>0</v>
      </c>
      <c r="ID202" s="4">
        <v>0</v>
      </c>
      <c r="IE202" s="4">
        <v>0</v>
      </c>
      <c r="IF202" s="4">
        <v>0</v>
      </c>
      <c r="IG202" s="4">
        <v>18.600000000000001</v>
      </c>
      <c r="IH202" s="4"/>
      <c r="II202" s="4">
        <v>6151</v>
      </c>
      <c r="IJ202" s="4" t="s">
        <v>197</v>
      </c>
      <c r="IK202" s="4">
        <v>0</v>
      </c>
      <c r="IL202" s="4">
        <v>0</v>
      </c>
      <c r="IM202" s="4">
        <v>0</v>
      </c>
      <c r="IN202" s="4">
        <v>0</v>
      </c>
      <c r="IO202" s="4">
        <v>0</v>
      </c>
      <c r="IP202" s="4">
        <v>0</v>
      </c>
      <c r="IQ202" s="4">
        <v>0</v>
      </c>
      <c r="IR202" s="4">
        <v>0</v>
      </c>
      <c r="IS202" s="4">
        <v>0</v>
      </c>
      <c r="IT202" s="4">
        <v>0</v>
      </c>
      <c r="IU202" s="4">
        <v>0</v>
      </c>
      <c r="IV202" s="4">
        <v>0</v>
      </c>
      <c r="IW202" s="4">
        <v>0</v>
      </c>
      <c r="IX202" s="4"/>
      <c r="IY202" s="4">
        <v>6151</v>
      </c>
      <c r="IZ202" s="4" t="s">
        <v>197</v>
      </c>
      <c r="JA202" s="4">
        <v>0</v>
      </c>
      <c r="JB202" s="4">
        <v>0</v>
      </c>
      <c r="JC202" s="4">
        <v>0</v>
      </c>
      <c r="JD202" s="4">
        <v>0</v>
      </c>
      <c r="JE202" s="4">
        <v>0</v>
      </c>
      <c r="JF202" s="4">
        <v>0</v>
      </c>
      <c r="JG202" s="4">
        <v>0</v>
      </c>
      <c r="JH202" s="4">
        <v>0</v>
      </c>
      <c r="JI202" s="4">
        <v>0</v>
      </c>
      <c r="JJ202" s="4">
        <v>0</v>
      </c>
      <c r="JK202" s="4">
        <v>0</v>
      </c>
      <c r="JL202" s="4">
        <v>0</v>
      </c>
      <c r="JM202" s="4">
        <v>0</v>
      </c>
      <c r="JN202" s="4"/>
      <c r="JO202" s="4">
        <v>6151</v>
      </c>
      <c r="JP202" s="4" t="s">
        <v>197</v>
      </c>
      <c r="JQ202" s="4">
        <v>0</v>
      </c>
      <c r="JR202" s="4">
        <v>0</v>
      </c>
      <c r="JS202" s="4">
        <v>0</v>
      </c>
      <c r="JT202" s="4">
        <v>0</v>
      </c>
      <c r="JU202" s="4">
        <v>0</v>
      </c>
      <c r="JV202" s="4">
        <v>0</v>
      </c>
      <c r="JW202" s="4">
        <v>0</v>
      </c>
      <c r="JX202" s="4">
        <v>0</v>
      </c>
      <c r="JY202" s="4">
        <v>0</v>
      </c>
      <c r="JZ202" s="4">
        <v>0</v>
      </c>
      <c r="KA202" s="4">
        <v>0</v>
      </c>
      <c r="KB202" s="4">
        <v>0</v>
      </c>
      <c r="KC202" s="4">
        <v>0</v>
      </c>
      <c r="KD202" s="4"/>
      <c r="KE202" s="4">
        <v>6151</v>
      </c>
      <c r="KF202" s="4" t="s">
        <v>197</v>
      </c>
      <c r="KG202" s="4">
        <v>0</v>
      </c>
      <c r="KH202" s="4">
        <v>0</v>
      </c>
      <c r="KI202" s="4">
        <v>0</v>
      </c>
      <c r="KJ202" s="4">
        <v>0</v>
      </c>
      <c r="KK202" s="4">
        <v>0</v>
      </c>
      <c r="KL202" s="4">
        <v>0</v>
      </c>
      <c r="KM202" s="4">
        <v>0</v>
      </c>
      <c r="KN202" s="4">
        <v>0</v>
      </c>
      <c r="KO202" s="4">
        <v>0</v>
      </c>
      <c r="KP202" s="4">
        <v>0</v>
      </c>
      <c r="KQ202" s="4">
        <v>0</v>
      </c>
      <c r="KR202" s="4">
        <v>0</v>
      </c>
      <c r="KS202" s="4">
        <v>0</v>
      </c>
      <c r="KT202" s="4"/>
      <c r="KU202" s="4">
        <v>6151</v>
      </c>
      <c r="KV202" s="4" t="s">
        <v>197</v>
      </c>
      <c r="KW202" s="4">
        <v>0</v>
      </c>
      <c r="KX202" s="4">
        <v>0</v>
      </c>
      <c r="KY202" s="4">
        <v>0</v>
      </c>
      <c r="KZ202" s="4">
        <v>0</v>
      </c>
      <c r="LA202" s="4">
        <v>0</v>
      </c>
      <c r="LB202" s="4">
        <v>0</v>
      </c>
      <c r="LC202" s="4">
        <v>0</v>
      </c>
      <c r="LD202" s="4">
        <v>0</v>
      </c>
      <c r="LE202" s="4">
        <v>0</v>
      </c>
      <c r="LF202" s="4">
        <v>0</v>
      </c>
      <c r="LG202" s="4">
        <v>0</v>
      </c>
      <c r="LH202" s="4">
        <v>0</v>
      </c>
      <c r="LI202" s="4">
        <v>0</v>
      </c>
      <c r="LJ202" s="4"/>
      <c r="LK202" s="4">
        <v>6151</v>
      </c>
      <c r="LL202" s="4" t="s">
        <v>197</v>
      </c>
      <c r="LM202" s="4">
        <v>0</v>
      </c>
      <c r="LN202" s="4">
        <v>0</v>
      </c>
      <c r="LO202" s="4">
        <v>0</v>
      </c>
      <c r="LP202" s="4">
        <v>0</v>
      </c>
      <c r="LQ202" s="4">
        <v>0</v>
      </c>
      <c r="LR202" s="4">
        <v>0</v>
      </c>
      <c r="LS202" s="4">
        <v>0</v>
      </c>
      <c r="LT202" s="4">
        <v>0</v>
      </c>
      <c r="LU202" s="4">
        <v>0</v>
      </c>
      <c r="LV202" s="4">
        <v>0</v>
      </c>
      <c r="LW202" s="4">
        <v>0</v>
      </c>
      <c r="LX202" s="4">
        <v>0</v>
      </c>
      <c r="LY202" s="4">
        <v>0</v>
      </c>
      <c r="LZ202" s="4"/>
      <c r="MA202" s="4">
        <v>6151</v>
      </c>
      <c r="MB202" s="4" t="s">
        <v>197</v>
      </c>
      <c r="MC202" s="4">
        <v>0</v>
      </c>
      <c r="MD202" s="4">
        <v>0</v>
      </c>
      <c r="ME202" s="4">
        <v>0</v>
      </c>
      <c r="MF202" s="4">
        <v>0</v>
      </c>
      <c r="MG202" s="4">
        <v>0</v>
      </c>
      <c r="MH202" s="4">
        <v>0</v>
      </c>
      <c r="MI202" s="4">
        <v>0</v>
      </c>
      <c r="MJ202" s="4">
        <v>0</v>
      </c>
      <c r="MK202" s="4">
        <v>0</v>
      </c>
      <c r="ML202" s="4">
        <v>0</v>
      </c>
      <c r="MM202" s="4">
        <v>0</v>
      </c>
      <c r="MN202" s="4">
        <v>0</v>
      </c>
      <c r="MO202" s="4">
        <v>0</v>
      </c>
      <c r="MP202" s="4"/>
      <c r="MQ202" s="4">
        <v>6151</v>
      </c>
      <c r="MR202" s="4" t="s">
        <v>197</v>
      </c>
      <c r="MS202" s="4">
        <v>0</v>
      </c>
      <c r="MT202" s="4">
        <v>0</v>
      </c>
      <c r="MU202" s="4">
        <v>0</v>
      </c>
      <c r="MV202" s="4">
        <v>0</v>
      </c>
      <c r="MW202" s="4">
        <v>0</v>
      </c>
      <c r="MX202" s="4">
        <v>0</v>
      </c>
      <c r="MY202" s="4">
        <v>0</v>
      </c>
      <c r="MZ202" s="4">
        <v>0</v>
      </c>
      <c r="NA202" s="4">
        <v>0</v>
      </c>
      <c r="NB202" s="4">
        <v>0</v>
      </c>
      <c r="NC202" s="4">
        <v>0</v>
      </c>
      <c r="ND202" s="4">
        <v>0</v>
      </c>
      <c r="NE202" s="4">
        <v>0</v>
      </c>
      <c r="NF202" s="4"/>
      <c r="NG202" s="4">
        <v>6151</v>
      </c>
      <c r="NH202" s="4" t="s">
        <v>197</v>
      </c>
      <c r="NI202" s="4">
        <v>0</v>
      </c>
      <c r="NJ202" s="4">
        <v>0</v>
      </c>
      <c r="NK202" s="4">
        <v>0</v>
      </c>
      <c r="NL202" s="4">
        <v>0</v>
      </c>
      <c r="NM202" s="4">
        <v>0</v>
      </c>
      <c r="NN202" s="4">
        <v>0</v>
      </c>
      <c r="NO202" s="4">
        <v>0</v>
      </c>
      <c r="NP202" s="4">
        <v>0</v>
      </c>
      <c r="NQ202" s="4">
        <v>0</v>
      </c>
      <c r="NR202" s="4">
        <v>0</v>
      </c>
      <c r="NS202" s="4">
        <v>0</v>
      </c>
      <c r="NT202" s="4">
        <v>0</v>
      </c>
      <c r="NU202" s="4">
        <v>0</v>
      </c>
    </row>
    <row r="203" spans="2:385" x14ac:dyDescent="0.2">
      <c r="B203">
        <f t="shared" si="50"/>
        <v>193</v>
      </c>
      <c r="C203" s="4">
        <v>6152</v>
      </c>
      <c r="D203" s="4" t="s">
        <v>198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/>
      <c r="S203" s="4">
        <v>6152</v>
      </c>
      <c r="T203" s="4" t="s">
        <v>198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/>
      <c r="AI203" s="4">
        <v>6152</v>
      </c>
      <c r="AJ203" s="4" t="s">
        <v>198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/>
      <c r="AY203" s="4">
        <v>6152</v>
      </c>
      <c r="AZ203" s="4" t="s">
        <v>198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/>
      <c r="BO203" s="4">
        <v>6152</v>
      </c>
      <c r="BP203" s="4" t="s">
        <v>198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/>
      <c r="CE203" s="4">
        <v>6152</v>
      </c>
      <c r="CF203" s="4" t="s">
        <v>198</v>
      </c>
      <c r="CG203" s="4">
        <v>0</v>
      </c>
      <c r="CH203" s="4">
        <v>0</v>
      </c>
      <c r="CI203" s="4">
        <v>0</v>
      </c>
      <c r="CJ203" s="4">
        <v>0</v>
      </c>
      <c r="CK203" s="4">
        <v>129.13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129.13</v>
      </c>
      <c r="CT203" s="4"/>
      <c r="CU203" s="4">
        <v>6152</v>
      </c>
      <c r="CV203" s="4" t="s">
        <v>198</v>
      </c>
      <c r="CW203" s="4">
        <v>0</v>
      </c>
      <c r="CX203" s="4">
        <v>0</v>
      </c>
      <c r="CY203" s="4">
        <v>0</v>
      </c>
      <c r="CZ203" s="4">
        <v>0</v>
      </c>
      <c r="DA203" s="4">
        <v>129.12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129.12</v>
      </c>
      <c r="DJ203" s="4"/>
      <c r="DK203" s="4">
        <v>6152</v>
      </c>
      <c r="DL203" s="4" t="s">
        <v>198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/>
      <c r="EA203" s="4">
        <v>6152</v>
      </c>
      <c r="EB203" s="4" t="s">
        <v>198</v>
      </c>
      <c r="EC203" s="4">
        <v>0</v>
      </c>
      <c r="ED203" s="4">
        <v>0</v>
      </c>
      <c r="EE203" s="4">
        <v>0</v>
      </c>
      <c r="EF203" s="4">
        <v>0</v>
      </c>
      <c r="EG203" s="4">
        <v>0</v>
      </c>
      <c r="EH203" s="4">
        <v>0</v>
      </c>
      <c r="EI203" s="4">
        <v>0</v>
      </c>
      <c r="EJ203" s="4">
        <v>0</v>
      </c>
      <c r="EK203" s="4">
        <v>0</v>
      </c>
      <c r="EL203" s="4">
        <v>0</v>
      </c>
      <c r="EM203" s="4">
        <v>0</v>
      </c>
      <c r="EN203" s="4">
        <v>0</v>
      </c>
      <c r="EO203" s="4">
        <v>0</v>
      </c>
      <c r="EP203" s="4"/>
      <c r="EQ203" s="4">
        <v>6152</v>
      </c>
      <c r="ER203" s="4" t="s">
        <v>198</v>
      </c>
      <c r="ES203" s="4">
        <v>0</v>
      </c>
      <c r="ET203" s="4">
        <v>0</v>
      </c>
      <c r="EU203" s="4">
        <v>0</v>
      </c>
      <c r="EV203" s="4">
        <v>0</v>
      </c>
      <c r="EW203" s="4">
        <v>0</v>
      </c>
      <c r="EX203" s="4">
        <v>0</v>
      </c>
      <c r="EY203" s="4">
        <v>0</v>
      </c>
      <c r="EZ203" s="4">
        <v>0</v>
      </c>
      <c r="FA203" s="4">
        <v>0</v>
      </c>
      <c r="FB203" s="4">
        <v>0</v>
      </c>
      <c r="FC203" s="4">
        <v>0</v>
      </c>
      <c r="FD203" s="4">
        <v>0</v>
      </c>
      <c r="FE203" s="4">
        <v>0</v>
      </c>
      <c r="FF203" s="4"/>
      <c r="FG203" s="4">
        <v>6152</v>
      </c>
      <c r="FH203" s="4" t="s">
        <v>198</v>
      </c>
      <c r="FI203" s="4">
        <v>0</v>
      </c>
      <c r="FJ203" s="4">
        <v>0</v>
      </c>
      <c r="FK203" s="4">
        <v>0</v>
      </c>
      <c r="FL203" s="4">
        <v>0</v>
      </c>
      <c r="FM203" s="4">
        <v>0</v>
      </c>
      <c r="FN203" s="4">
        <v>0</v>
      </c>
      <c r="FO203" s="4">
        <v>0</v>
      </c>
      <c r="FP203" s="4">
        <v>0</v>
      </c>
      <c r="FQ203" s="4">
        <v>0</v>
      </c>
      <c r="FR203" s="4">
        <v>0</v>
      </c>
      <c r="FS203" s="4">
        <v>0</v>
      </c>
      <c r="FT203" s="4">
        <v>0</v>
      </c>
      <c r="FU203" s="4">
        <v>0</v>
      </c>
      <c r="FV203" s="4"/>
      <c r="FW203" s="4">
        <v>6152</v>
      </c>
      <c r="FX203" s="4" t="s">
        <v>198</v>
      </c>
      <c r="FY203" s="4">
        <v>0</v>
      </c>
      <c r="FZ203" s="4">
        <v>0</v>
      </c>
      <c r="GA203" s="4">
        <v>0</v>
      </c>
      <c r="GB203" s="4">
        <v>0</v>
      </c>
      <c r="GC203" s="4">
        <v>0</v>
      </c>
      <c r="GD203" s="4">
        <v>0</v>
      </c>
      <c r="GE203" s="4">
        <v>0</v>
      </c>
      <c r="GF203" s="4">
        <v>0</v>
      </c>
      <c r="GG203" s="4">
        <v>0</v>
      </c>
      <c r="GH203" s="4">
        <v>0</v>
      </c>
      <c r="GI203" s="4">
        <v>0</v>
      </c>
      <c r="GJ203" s="4">
        <v>0</v>
      </c>
      <c r="GK203" s="4">
        <v>0</v>
      </c>
      <c r="GL203" s="4"/>
      <c r="GM203" s="4">
        <v>6152</v>
      </c>
      <c r="GN203" s="4" t="s">
        <v>198</v>
      </c>
      <c r="GO203" s="4">
        <v>0</v>
      </c>
      <c r="GP203" s="4">
        <v>0</v>
      </c>
      <c r="GQ203" s="4">
        <v>0</v>
      </c>
      <c r="GR203" s="4">
        <v>0</v>
      </c>
      <c r="GS203" s="4">
        <v>0</v>
      </c>
      <c r="GT203" s="4">
        <v>0</v>
      </c>
      <c r="GU203" s="4">
        <v>0</v>
      </c>
      <c r="GV203" s="4">
        <v>0</v>
      </c>
      <c r="GW203" s="4">
        <v>0</v>
      </c>
      <c r="GX203" s="4">
        <v>0</v>
      </c>
      <c r="GY203" s="4">
        <v>0</v>
      </c>
      <c r="GZ203" s="4">
        <v>0</v>
      </c>
      <c r="HA203" s="4">
        <v>0</v>
      </c>
      <c r="HB203" s="4"/>
      <c r="HC203" s="4">
        <v>6152</v>
      </c>
      <c r="HD203" s="4" t="s">
        <v>198</v>
      </c>
      <c r="HE203" s="4">
        <v>0</v>
      </c>
      <c r="HF203" s="4">
        <v>0</v>
      </c>
      <c r="HG203" s="4">
        <v>0</v>
      </c>
      <c r="HH203" s="4">
        <v>0</v>
      </c>
      <c r="HI203" s="4">
        <v>0</v>
      </c>
      <c r="HJ203" s="4">
        <v>0</v>
      </c>
      <c r="HK203" s="4">
        <v>0</v>
      </c>
      <c r="HL203" s="4">
        <v>0</v>
      </c>
      <c r="HM203" s="4">
        <v>0</v>
      </c>
      <c r="HN203" s="4">
        <v>0</v>
      </c>
      <c r="HO203" s="4">
        <v>0</v>
      </c>
      <c r="HP203" s="4">
        <v>0</v>
      </c>
      <c r="HQ203" s="4">
        <v>0</v>
      </c>
      <c r="HR203" s="4"/>
      <c r="HS203" s="4">
        <v>6152</v>
      </c>
      <c r="HT203" s="4" t="s">
        <v>198</v>
      </c>
      <c r="HU203" s="4">
        <v>0</v>
      </c>
      <c r="HV203" s="4">
        <v>0</v>
      </c>
      <c r="HW203" s="4">
        <v>0</v>
      </c>
      <c r="HX203" s="4">
        <v>0</v>
      </c>
      <c r="HY203" s="4">
        <v>0</v>
      </c>
      <c r="HZ203" s="4">
        <v>0</v>
      </c>
      <c r="IA203" s="4">
        <v>0</v>
      </c>
      <c r="IB203" s="4">
        <v>0</v>
      </c>
      <c r="IC203" s="4">
        <v>0</v>
      </c>
      <c r="ID203" s="4">
        <v>0</v>
      </c>
      <c r="IE203" s="4">
        <v>0</v>
      </c>
      <c r="IF203" s="4">
        <v>0</v>
      </c>
      <c r="IG203" s="4">
        <v>0</v>
      </c>
      <c r="IH203" s="4"/>
      <c r="II203" s="4">
        <v>6152</v>
      </c>
      <c r="IJ203" s="4" t="s">
        <v>198</v>
      </c>
      <c r="IK203" s="4">
        <v>0</v>
      </c>
      <c r="IL203" s="4">
        <v>0</v>
      </c>
      <c r="IM203" s="4">
        <v>0</v>
      </c>
      <c r="IN203" s="4">
        <v>0</v>
      </c>
      <c r="IO203" s="4">
        <v>0</v>
      </c>
      <c r="IP203" s="4">
        <v>0</v>
      </c>
      <c r="IQ203" s="4">
        <v>0</v>
      </c>
      <c r="IR203" s="4">
        <v>0</v>
      </c>
      <c r="IS203" s="4">
        <v>0</v>
      </c>
      <c r="IT203" s="4">
        <v>0</v>
      </c>
      <c r="IU203" s="4">
        <v>0</v>
      </c>
      <c r="IV203" s="4">
        <v>0</v>
      </c>
      <c r="IW203" s="4">
        <v>0</v>
      </c>
      <c r="IX203" s="4"/>
      <c r="IY203" s="4">
        <v>6152</v>
      </c>
      <c r="IZ203" s="4" t="s">
        <v>198</v>
      </c>
      <c r="JA203" s="4">
        <v>0</v>
      </c>
      <c r="JB203" s="4">
        <v>0</v>
      </c>
      <c r="JC203" s="4">
        <v>0</v>
      </c>
      <c r="JD203" s="4">
        <v>0</v>
      </c>
      <c r="JE203" s="4">
        <v>0</v>
      </c>
      <c r="JF203" s="4">
        <v>0</v>
      </c>
      <c r="JG203" s="4">
        <v>0</v>
      </c>
      <c r="JH203" s="4">
        <v>0</v>
      </c>
      <c r="JI203" s="4">
        <v>0</v>
      </c>
      <c r="JJ203" s="4">
        <v>0</v>
      </c>
      <c r="JK203" s="4">
        <v>0</v>
      </c>
      <c r="JL203" s="4">
        <v>0</v>
      </c>
      <c r="JM203" s="4">
        <v>0</v>
      </c>
      <c r="JN203" s="4"/>
      <c r="JO203" s="4">
        <v>6152</v>
      </c>
      <c r="JP203" s="4" t="s">
        <v>198</v>
      </c>
      <c r="JQ203" s="4">
        <v>0</v>
      </c>
      <c r="JR203" s="4">
        <v>0</v>
      </c>
      <c r="JS203" s="4">
        <v>0</v>
      </c>
      <c r="JT203" s="4">
        <v>0</v>
      </c>
      <c r="JU203" s="4">
        <v>0</v>
      </c>
      <c r="JV203" s="4">
        <v>0</v>
      </c>
      <c r="JW203" s="4">
        <v>0</v>
      </c>
      <c r="JX203" s="4">
        <v>0</v>
      </c>
      <c r="JY203" s="4">
        <v>0</v>
      </c>
      <c r="JZ203" s="4">
        <v>0</v>
      </c>
      <c r="KA203" s="4">
        <v>0</v>
      </c>
      <c r="KB203" s="4">
        <v>0</v>
      </c>
      <c r="KC203" s="4">
        <v>0</v>
      </c>
      <c r="KD203" s="4"/>
      <c r="KE203" s="4">
        <v>6152</v>
      </c>
      <c r="KF203" s="4" t="s">
        <v>198</v>
      </c>
      <c r="KG203" s="4">
        <v>0</v>
      </c>
      <c r="KH203" s="4">
        <v>0</v>
      </c>
      <c r="KI203" s="4">
        <v>0</v>
      </c>
      <c r="KJ203" s="4">
        <v>0</v>
      </c>
      <c r="KK203" s="4">
        <v>0</v>
      </c>
      <c r="KL203" s="4">
        <v>0</v>
      </c>
      <c r="KM203" s="4">
        <v>0</v>
      </c>
      <c r="KN203" s="4">
        <v>0</v>
      </c>
      <c r="KO203" s="4">
        <v>0</v>
      </c>
      <c r="KP203" s="4">
        <v>0</v>
      </c>
      <c r="KQ203" s="4">
        <v>0</v>
      </c>
      <c r="KR203" s="4">
        <v>0</v>
      </c>
      <c r="KS203" s="4">
        <v>0</v>
      </c>
      <c r="KT203" s="4"/>
      <c r="KU203" s="4">
        <v>6152</v>
      </c>
      <c r="KV203" s="4" t="s">
        <v>198</v>
      </c>
      <c r="KW203" s="4">
        <v>0</v>
      </c>
      <c r="KX203" s="4">
        <v>0</v>
      </c>
      <c r="KY203" s="4">
        <v>0</v>
      </c>
      <c r="KZ203" s="4">
        <v>0</v>
      </c>
      <c r="LA203" s="4">
        <v>0</v>
      </c>
      <c r="LB203" s="4">
        <v>0</v>
      </c>
      <c r="LC203" s="4">
        <v>0</v>
      </c>
      <c r="LD203" s="4">
        <v>0</v>
      </c>
      <c r="LE203" s="4">
        <v>0</v>
      </c>
      <c r="LF203" s="4">
        <v>0</v>
      </c>
      <c r="LG203" s="4">
        <v>0</v>
      </c>
      <c r="LH203" s="4">
        <v>0</v>
      </c>
      <c r="LI203" s="4">
        <v>0</v>
      </c>
      <c r="LJ203" s="4"/>
      <c r="LK203" s="4">
        <v>6152</v>
      </c>
      <c r="LL203" s="4" t="s">
        <v>198</v>
      </c>
      <c r="LM203" s="4">
        <v>0</v>
      </c>
      <c r="LN203" s="4">
        <v>0</v>
      </c>
      <c r="LO203" s="4">
        <v>0</v>
      </c>
      <c r="LP203" s="4">
        <v>0</v>
      </c>
      <c r="LQ203" s="4">
        <v>0</v>
      </c>
      <c r="LR203" s="4">
        <v>0</v>
      </c>
      <c r="LS203" s="4">
        <v>0</v>
      </c>
      <c r="LT203" s="4">
        <v>0</v>
      </c>
      <c r="LU203" s="4">
        <v>0</v>
      </c>
      <c r="LV203" s="4">
        <v>0</v>
      </c>
      <c r="LW203" s="4">
        <v>0</v>
      </c>
      <c r="LX203" s="4">
        <v>0</v>
      </c>
      <c r="LY203" s="4">
        <v>0</v>
      </c>
      <c r="LZ203" s="4"/>
      <c r="MA203" s="4">
        <v>6152</v>
      </c>
      <c r="MB203" s="4" t="s">
        <v>198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/>
      <c r="MQ203" s="4">
        <v>6152</v>
      </c>
      <c r="MR203" s="4" t="s">
        <v>198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  <c r="ND203" s="4">
        <v>0</v>
      </c>
      <c r="NE203" s="4">
        <v>0</v>
      </c>
      <c r="NF203" s="4"/>
      <c r="NG203" s="4">
        <v>6152</v>
      </c>
      <c r="NH203" s="4" t="s">
        <v>198</v>
      </c>
      <c r="NI203" s="4">
        <v>0</v>
      </c>
      <c r="NJ203" s="4">
        <v>0</v>
      </c>
      <c r="NK203" s="4">
        <v>0</v>
      </c>
      <c r="NL203" s="4">
        <v>0</v>
      </c>
      <c r="NM203" s="4">
        <v>0</v>
      </c>
      <c r="NN203" s="4">
        <v>0</v>
      </c>
      <c r="NO203" s="4">
        <v>0</v>
      </c>
      <c r="NP203" s="4">
        <v>0</v>
      </c>
      <c r="NQ203" s="4">
        <v>0</v>
      </c>
      <c r="NR203" s="4">
        <v>0</v>
      </c>
      <c r="NS203" s="4">
        <v>0</v>
      </c>
      <c r="NT203" s="4">
        <v>0</v>
      </c>
      <c r="NU203" s="4">
        <v>0</v>
      </c>
    </row>
    <row r="204" spans="2:385" x14ac:dyDescent="0.2">
      <c r="B204">
        <f t="shared" si="50"/>
        <v>194</v>
      </c>
      <c r="C204" s="4">
        <v>6153</v>
      </c>
      <c r="D204" s="4" t="s">
        <v>199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/>
      <c r="S204" s="4">
        <v>6153</v>
      </c>
      <c r="T204" s="4" t="s">
        <v>199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/>
      <c r="AI204" s="4">
        <v>6153</v>
      </c>
      <c r="AJ204" s="4" t="s">
        <v>199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/>
      <c r="AY204" s="4">
        <v>6153</v>
      </c>
      <c r="AZ204" s="4" t="s">
        <v>199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/>
      <c r="BO204" s="4">
        <v>6153</v>
      </c>
      <c r="BP204" s="4" t="s">
        <v>199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/>
      <c r="CE204" s="4">
        <v>6153</v>
      </c>
      <c r="CF204" s="4" t="s">
        <v>199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/>
      <c r="CU204" s="4">
        <v>6153</v>
      </c>
      <c r="CV204" s="4" t="s">
        <v>199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/>
      <c r="DK204" s="4">
        <v>6153</v>
      </c>
      <c r="DL204" s="4" t="s">
        <v>199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 s="4">
        <v>0</v>
      </c>
      <c r="DZ204" s="4"/>
      <c r="EA204" s="4">
        <v>6153</v>
      </c>
      <c r="EB204" s="4" t="s">
        <v>199</v>
      </c>
      <c r="EC204" s="4">
        <v>0</v>
      </c>
      <c r="ED204" s="4">
        <v>0</v>
      </c>
      <c r="EE204" s="4">
        <v>0</v>
      </c>
      <c r="EF204" s="4">
        <v>0</v>
      </c>
      <c r="EG204" s="4">
        <v>0</v>
      </c>
      <c r="EH204" s="4">
        <v>0</v>
      </c>
      <c r="EI204" s="4">
        <v>0</v>
      </c>
      <c r="EJ204" s="4">
        <v>0</v>
      </c>
      <c r="EK204" s="4">
        <v>0</v>
      </c>
      <c r="EL204" s="4">
        <v>0</v>
      </c>
      <c r="EM204" s="4">
        <v>0</v>
      </c>
      <c r="EN204" s="4">
        <v>0</v>
      </c>
      <c r="EO204" s="4">
        <v>0</v>
      </c>
      <c r="EP204" s="4"/>
      <c r="EQ204" s="4">
        <v>6153</v>
      </c>
      <c r="ER204" s="4" t="s">
        <v>199</v>
      </c>
      <c r="ES204" s="4">
        <v>0</v>
      </c>
      <c r="ET204" s="4">
        <v>0</v>
      </c>
      <c r="EU204" s="4">
        <v>0</v>
      </c>
      <c r="EV204" s="4">
        <v>0</v>
      </c>
      <c r="EW204" s="4">
        <v>0</v>
      </c>
      <c r="EX204" s="4">
        <v>0</v>
      </c>
      <c r="EY204" s="4">
        <v>0</v>
      </c>
      <c r="EZ204" s="4">
        <v>0</v>
      </c>
      <c r="FA204" s="4">
        <v>0</v>
      </c>
      <c r="FB204" s="4">
        <v>0</v>
      </c>
      <c r="FC204" s="4">
        <v>0</v>
      </c>
      <c r="FD204" s="4">
        <v>0</v>
      </c>
      <c r="FE204" s="4">
        <v>0</v>
      </c>
      <c r="FF204" s="4"/>
      <c r="FG204" s="4">
        <v>6153</v>
      </c>
      <c r="FH204" s="4" t="s">
        <v>199</v>
      </c>
      <c r="FI204" s="4">
        <v>0</v>
      </c>
      <c r="FJ204" s="4">
        <v>0</v>
      </c>
      <c r="FK204" s="4">
        <v>42.28</v>
      </c>
      <c r="FL204" s="4">
        <v>0</v>
      </c>
      <c r="FM204" s="4">
        <v>0</v>
      </c>
      <c r="FN204" s="4">
        <v>0</v>
      </c>
      <c r="FO204" s="4">
        <v>0</v>
      </c>
      <c r="FP204" s="4">
        <v>0</v>
      </c>
      <c r="FQ204" s="4">
        <v>0</v>
      </c>
      <c r="FR204" s="4">
        <v>0</v>
      </c>
      <c r="FS204" s="4">
        <v>0</v>
      </c>
      <c r="FT204" s="4">
        <v>0</v>
      </c>
      <c r="FU204" s="4">
        <v>42.28</v>
      </c>
      <c r="FV204" s="4"/>
      <c r="FW204" s="4">
        <v>6153</v>
      </c>
      <c r="FX204" s="4" t="s">
        <v>199</v>
      </c>
      <c r="FY204" s="4">
        <v>0</v>
      </c>
      <c r="FZ204" s="4">
        <v>0</v>
      </c>
      <c r="GA204" s="4">
        <v>12.08</v>
      </c>
      <c r="GB204" s="4">
        <v>0</v>
      </c>
      <c r="GC204" s="4">
        <v>0</v>
      </c>
      <c r="GD204" s="4">
        <v>0</v>
      </c>
      <c r="GE204" s="4">
        <v>0</v>
      </c>
      <c r="GF204" s="4">
        <v>0</v>
      </c>
      <c r="GG204" s="4">
        <v>0</v>
      </c>
      <c r="GH204" s="4">
        <v>0</v>
      </c>
      <c r="GI204" s="4">
        <v>0</v>
      </c>
      <c r="GJ204" s="4">
        <v>0</v>
      </c>
      <c r="GK204" s="4">
        <v>12.08</v>
      </c>
      <c r="GL204" s="4"/>
      <c r="GM204" s="4">
        <v>6153</v>
      </c>
      <c r="GN204" s="4" t="s">
        <v>199</v>
      </c>
      <c r="GO204" s="4">
        <v>0</v>
      </c>
      <c r="GP204" s="4">
        <v>0</v>
      </c>
      <c r="GQ204" s="4">
        <v>36.24</v>
      </c>
      <c r="GR204" s="4">
        <v>0</v>
      </c>
      <c r="GS204" s="4">
        <v>0</v>
      </c>
      <c r="GT204" s="4">
        <v>0</v>
      </c>
      <c r="GU204" s="4">
        <v>0</v>
      </c>
      <c r="GV204" s="4">
        <v>0</v>
      </c>
      <c r="GW204" s="4">
        <v>0</v>
      </c>
      <c r="GX204" s="4">
        <v>0</v>
      </c>
      <c r="GY204" s="4">
        <v>0</v>
      </c>
      <c r="GZ204" s="4">
        <v>0</v>
      </c>
      <c r="HA204" s="4">
        <v>36.24</v>
      </c>
      <c r="HB204" s="4"/>
      <c r="HC204" s="4">
        <v>6153</v>
      </c>
      <c r="HD204" s="4" t="s">
        <v>199</v>
      </c>
      <c r="HE204" s="4">
        <v>0</v>
      </c>
      <c r="HF204" s="4">
        <v>0</v>
      </c>
      <c r="HG204" s="4">
        <v>18.12</v>
      </c>
      <c r="HH204" s="4">
        <v>0</v>
      </c>
      <c r="HI204" s="4">
        <v>0</v>
      </c>
      <c r="HJ204" s="4">
        <v>0</v>
      </c>
      <c r="HK204" s="4">
        <v>0</v>
      </c>
      <c r="HL204" s="4">
        <v>0</v>
      </c>
      <c r="HM204" s="4">
        <v>0</v>
      </c>
      <c r="HN204" s="4">
        <v>0</v>
      </c>
      <c r="HO204" s="4">
        <v>0</v>
      </c>
      <c r="HP204" s="4">
        <v>0</v>
      </c>
      <c r="HQ204" s="4">
        <v>18.12</v>
      </c>
      <c r="HR204" s="4"/>
      <c r="HS204" s="4">
        <v>6153</v>
      </c>
      <c r="HT204" s="4" t="s">
        <v>199</v>
      </c>
      <c r="HU204" s="4">
        <v>0</v>
      </c>
      <c r="HV204" s="4">
        <v>0</v>
      </c>
      <c r="HW204" s="4">
        <v>90.58</v>
      </c>
      <c r="HX204" s="4">
        <v>0</v>
      </c>
      <c r="HY204" s="4">
        <v>0</v>
      </c>
      <c r="HZ204" s="4">
        <v>0</v>
      </c>
      <c r="IA204" s="4">
        <v>150</v>
      </c>
      <c r="IB204" s="4">
        <v>0</v>
      </c>
      <c r="IC204" s="4">
        <v>0</v>
      </c>
      <c r="ID204" s="4">
        <v>0</v>
      </c>
      <c r="IE204" s="4">
        <v>0</v>
      </c>
      <c r="IF204" s="4">
        <v>0</v>
      </c>
      <c r="IG204" s="4">
        <v>240.58</v>
      </c>
      <c r="IH204" s="4"/>
      <c r="II204" s="4">
        <v>6153</v>
      </c>
      <c r="IJ204" s="4" t="s">
        <v>199</v>
      </c>
      <c r="IK204" s="4">
        <v>0</v>
      </c>
      <c r="IL204" s="4">
        <v>0</v>
      </c>
      <c r="IM204" s="4">
        <v>48.31</v>
      </c>
      <c r="IN204" s="4">
        <v>0</v>
      </c>
      <c r="IO204" s="4">
        <v>0</v>
      </c>
      <c r="IP204" s="4">
        <v>0</v>
      </c>
      <c r="IQ204" s="4">
        <v>0</v>
      </c>
      <c r="IR204" s="4">
        <v>0</v>
      </c>
      <c r="IS204" s="4">
        <v>0</v>
      </c>
      <c r="IT204" s="4">
        <v>0</v>
      </c>
      <c r="IU204" s="4">
        <v>0</v>
      </c>
      <c r="IV204" s="4">
        <v>0</v>
      </c>
      <c r="IW204" s="4">
        <v>48.31</v>
      </c>
      <c r="IX204" s="4"/>
      <c r="IY204" s="4">
        <v>6153</v>
      </c>
      <c r="IZ204" s="4" t="s">
        <v>199</v>
      </c>
      <c r="JA204" s="4">
        <v>0</v>
      </c>
      <c r="JB204" s="4">
        <v>0</v>
      </c>
      <c r="JC204" s="4">
        <v>60.38</v>
      </c>
      <c r="JD204" s="4">
        <v>0</v>
      </c>
      <c r="JE204" s="4">
        <v>0</v>
      </c>
      <c r="JF204" s="4">
        <v>0</v>
      </c>
      <c r="JG204" s="4">
        <v>0</v>
      </c>
      <c r="JH204" s="4">
        <v>0</v>
      </c>
      <c r="JI204" s="4">
        <v>0</v>
      </c>
      <c r="JJ204" s="4">
        <v>0</v>
      </c>
      <c r="JK204" s="4">
        <v>0</v>
      </c>
      <c r="JL204" s="4">
        <v>0</v>
      </c>
      <c r="JM204" s="4">
        <v>60.38</v>
      </c>
      <c r="JN204" s="4"/>
      <c r="JO204" s="4">
        <v>6153</v>
      </c>
      <c r="JP204" s="4" t="s">
        <v>199</v>
      </c>
      <c r="JQ204" s="4">
        <v>0</v>
      </c>
      <c r="JR204" s="4">
        <v>0</v>
      </c>
      <c r="JS204" s="4">
        <v>18.11</v>
      </c>
      <c r="JT204" s="4">
        <v>0</v>
      </c>
      <c r="JU204" s="4">
        <v>0</v>
      </c>
      <c r="JV204" s="4">
        <v>0</v>
      </c>
      <c r="JW204" s="4">
        <v>0</v>
      </c>
      <c r="JX204" s="4">
        <v>0</v>
      </c>
      <c r="JY204" s="4">
        <v>0</v>
      </c>
      <c r="JZ204" s="4">
        <v>0</v>
      </c>
      <c r="KA204" s="4">
        <v>0</v>
      </c>
      <c r="KB204" s="4">
        <v>0</v>
      </c>
      <c r="KC204" s="4">
        <v>18.11</v>
      </c>
      <c r="KD204" s="4"/>
      <c r="KE204" s="4">
        <v>6153</v>
      </c>
      <c r="KF204" s="4" t="s">
        <v>199</v>
      </c>
      <c r="KG204" s="4">
        <v>0</v>
      </c>
      <c r="KH204" s="4">
        <v>0</v>
      </c>
      <c r="KI204" s="4">
        <v>0</v>
      </c>
      <c r="KJ204" s="4">
        <v>0</v>
      </c>
      <c r="KK204" s="4">
        <v>0</v>
      </c>
      <c r="KL204" s="4">
        <v>0</v>
      </c>
      <c r="KM204" s="4">
        <v>0</v>
      </c>
      <c r="KN204" s="4">
        <v>0</v>
      </c>
      <c r="KO204" s="4">
        <v>0</v>
      </c>
      <c r="KP204" s="4">
        <v>0</v>
      </c>
      <c r="KQ204" s="4">
        <v>0</v>
      </c>
      <c r="KR204" s="4">
        <v>0</v>
      </c>
      <c r="KS204" s="4">
        <v>0</v>
      </c>
      <c r="KT204" s="4"/>
      <c r="KU204" s="4">
        <v>6153</v>
      </c>
      <c r="KV204" s="4" t="s">
        <v>199</v>
      </c>
      <c r="KW204" s="4">
        <v>0</v>
      </c>
      <c r="KX204" s="4">
        <v>0</v>
      </c>
      <c r="KY204" s="4">
        <v>0</v>
      </c>
      <c r="KZ204" s="4">
        <v>0</v>
      </c>
      <c r="LA204" s="4">
        <v>0</v>
      </c>
      <c r="LB204" s="4">
        <v>0</v>
      </c>
      <c r="LC204" s="4">
        <v>0</v>
      </c>
      <c r="LD204" s="4">
        <v>0</v>
      </c>
      <c r="LE204" s="4">
        <v>0</v>
      </c>
      <c r="LF204" s="4">
        <v>0</v>
      </c>
      <c r="LG204" s="4">
        <v>0</v>
      </c>
      <c r="LH204" s="4">
        <v>0</v>
      </c>
      <c r="LI204" s="4">
        <v>0</v>
      </c>
      <c r="LJ204" s="4"/>
      <c r="LK204" s="4">
        <v>6153</v>
      </c>
      <c r="LL204" s="4" t="s">
        <v>199</v>
      </c>
      <c r="LM204" s="4">
        <v>0</v>
      </c>
      <c r="LN204" s="4">
        <v>0</v>
      </c>
      <c r="LO204" s="4">
        <v>0</v>
      </c>
      <c r="LP204" s="4">
        <v>0</v>
      </c>
      <c r="LQ204" s="4">
        <v>0</v>
      </c>
      <c r="LR204" s="4">
        <v>0</v>
      </c>
      <c r="LS204" s="4">
        <v>0</v>
      </c>
      <c r="LT204" s="4">
        <v>0</v>
      </c>
      <c r="LU204" s="4">
        <v>0</v>
      </c>
      <c r="LV204" s="4">
        <v>0</v>
      </c>
      <c r="LW204" s="4">
        <v>0</v>
      </c>
      <c r="LX204" s="4">
        <v>0</v>
      </c>
      <c r="LY204" s="4">
        <v>0</v>
      </c>
      <c r="LZ204" s="4"/>
      <c r="MA204" s="4">
        <v>6153</v>
      </c>
      <c r="MB204" s="4" t="s">
        <v>199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/>
      <c r="MQ204" s="4">
        <v>6153</v>
      </c>
      <c r="MR204" s="4" t="s">
        <v>199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  <c r="ND204" s="4">
        <v>0</v>
      </c>
      <c r="NE204" s="4">
        <v>0</v>
      </c>
      <c r="NF204" s="4"/>
      <c r="NG204" s="4">
        <v>6153</v>
      </c>
      <c r="NH204" s="4" t="s">
        <v>199</v>
      </c>
      <c r="NI204" s="4">
        <v>0</v>
      </c>
      <c r="NJ204" s="4">
        <v>0</v>
      </c>
      <c r="NK204" s="4">
        <v>0</v>
      </c>
      <c r="NL204" s="4">
        <v>0</v>
      </c>
      <c r="NM204" s="4">
        <v>0</v>
      </c>
      <c r="NN204" s="4">
        <v>0</v>
      </c>
      <c r="NO204" s="4">
        <v>0</v>
      </c>
      <c r="NP204" s="4">
        <v>0</v>
      </c>
      <c r="NQ204" s="4">
        <v>0</v>
      </c>
      <c r="NR204" s="4">
        <v>0</v>
      </c>
      <c r="NS204" s="4">
        <v>0</v>
      </c>
      <c r="NT204" s="4">
        <v>0</v>
      </c>
      <c r="NU204" s="4">
        <v>0</v>
      </c>
    </row>
    <row r="205" spans="2:385" x14ac:dyDescent="0.2">
      <c r="B205">
        <f t="shared" ref="B205:B268" si="51">B204+1</f>
        <v>195</v>
      </c>
      <c r="C205" s="4">
        <v>6154</v>
      </c>
      <c r="D205" s="4" t="s">
        <v>200</v>
      </c>
      <c r="E205" s="4">
        <v>0</v>
      </c>
      <c r="F205" s="4">
        <v>0</v>
      </c>
      <c r="G205" s="4">
        <v>0</v>
      </c>
      <c r="H205" s="4">
        <v>0</v>
      </c>
      <c r="I205" s="4">
        <v>42.08</v>
      </c>
      <c r="J205" s="4">
        <v>61.84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103.92</v>
      </c>
      <c r="R205" s="4"/>
      <c r="S205" s="4">
        <v>6154</v>
      </c>
      <c r="T205" s="4" t="s">
        <v>200</v>
      </c>
      <c r="U205" s="4">
        <v>114.88</v>
      </c>
      <c r="V205" s="4">
        <v>0</v>
      </c>
      <c r="W205" s="4">
        <v>0</v>
      </c>
      <c r="X205" s="4">
        <v>0</v>
      </c>
      <c r="Y205" s="4">
        <v>48.11</v>
      </c>
      <c r="Z205" s="4">
        <v>0</v>
      </c>
      <c r="AA205" s="4">
        <v>220.68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383.67</v>
      </c>
      <c r="AH205" s="4"/>
      <c r="AI205" s="4">
        <v>6154</v>
      </c>
      <c r="AJ205" s="4" t="s">
        <v>200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130.30000000000001</v>
      </c>
      <c r="AQ205" s="4">
        <v>34.01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164.31</v>
      </c>
      <c r="AX205" s="4"/>
      <c r="AY205" s="4">
        <v>6154</v>
      </c>
      <c r="AZ205" s="4" t="s">
        <v>200</v>
      </c>
      <c r="BA205" s="4">
        <v>0</v>
      </c>
      <c r="BB205" s="4">
        <v>0</v>
      </c>
      <c r="BC205" s="4">
        <v>13.45</v>
      </c>
      <c r="BD205" s="4">
        <v>0</v>
      </c>
      <c r="BE205" s="4">
        <v>59.95</v>
      </c>
      <c r="BF205" s="4">
        <v>0</v>
      </c>
      <c r="BG205" s="4">
        <v>169.12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242.52</v>
      </c>
      <c r="BN205" s="4"/>
      <c r="BO205" s="4">
        <v>6154</v>
      </c>
      <c r="BP205" s="4" t="s">
        <v>200</v>
      </c>
      <c r="BQ205" s="4">
        <v>0</v>
      </c>
      <c r="BR205" s="4">
        <v>38</v>
      </c>
      <c r="BS205" s="4">
        <v>28.27</v>
      </c>
      <c r="BT205" s="4">
        <v>100</v>
      </c>
      <c r="BU205" s="4">
        <v>0</v>
      </c>
      <c r="BV205" s="4">
        <v>0</v>
      </c>
      <c r="BW205" s="4">
        <v>8.4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174.67</v>
      </c>
      <c r="CD205" s="4"/>
      <c r="CE205" s="4">
        <v>6154</v>
      </c>
      <c r="CF205" s="4" t="s">
        <v>200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/>
      <c r="CU205" s="4">
        <v>6154</v>
      </c>
      <c r="CV205" s="4" t="s">
        <v>200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/>
      <c r="DK205" s="4">
        <v>6154</v>
      </c>
      <c r="DL205" s="4" t="s">
        <v>200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 s="4">
        <v>0</v>
      </c>
      <c r="DZ205" s="4"/>
      <c r="EA205" s="4">
        <v>6154</v>
      </c>
      <c r="EB205" s="4" t="s">
        <v>200</v>
      </c>
      <c r="EC205" s="4">
        <v>0</v>
      </c>
      <c r="ED205" s="4">
        <v>0</v>
      </c>
      <c r="EE205" s="4">
        <v>0</v>
      </c>
      <c r="EF205" s="4">
        <v>0</v>
      </c>
      <c r="EG205" s="4">
        <v>0</v>
      </c>
      <c r="EH205" s="4">
        <v>0</v>
      </c>
      <c r="EI205" s="4">
        <v>0</v>
      </c>
      <c r="EJ205" s="4">
        <v>0</v>
      </c>
      <c r="EK205" s="4">
        <v>0</v>
      </c>
      <c r="EL205" s="4">
        <v>0</v>
      </c>
      <c r="EM205" s="4">
        <v>0</v>
      </c>
      <c r="EN205" s="4">
        <v>0</v>
      </c>
      <c r="EO205" s="4">
        <v>0</v>
      </c>
      <c r="EP205" s="4"/>
      <c r="EQ205" s="4">
        <v>6154</v>
      </c>
      <c r="ER205" s="4" t="s">
        <v>200</v>
      </c>
      <c r="ES205" s="4">
        <v>0</v>
      </c>
      <c r="ET205" s="4">
        <v>0</v>
      </c>
      <c r="EU205" s="4">
        <v>0</v>
      </c>
      <c r="EV205" s="4">
        <v>0</v>
      </c>
      <c r="EW205" s="4">
        <v>0</v>
      </c>
      <c r="EX205" s="4">
        <v>27.49</v>
      </c>
      <c r="EY205" s="4">
        <v>0</v>
      </c>
      <c r="EZ205" s="4">
        <v>0</v>
      </c>
      <c r="FA205" s="4">
        <v>0</v>
      </c>
      <c r="FB205" s="4">
        <v>0</v>
      </c>
      <c r="FC205" s="4">
        <v>0</v>
      </c>
      <c r="FD205" s="4">
        <v>0</v>
      </c>
      <c r="FE205" s="4">
        <v>27.49</v>
      </c>
      <c r="FF205" s="4"/>
      <c r="FG205" s="4">
        <v>6154</v>
      </c>
      <c r="FH205" s="4" t="s">
        <v>200</v>
      </c>
      <c r="FI205" s="4">
        <v>10.99</v>
      </c>
      <c r="FJ205" s="4">
        <v>0</v>
      </c>
      <c r="FK205" s="4">
        <v>14.35</v>
      </c>
      <c r="FL205" s="4">
        <v>0</v>
      </c>
      <c r="FM205" s="4">
        <v>0</v>
      </c>
      <c r="FN205" s="4">
        <v>0</v>
      </c>
      <c r="FO205" s="4">
        <v>14.88</v>
      </c>
      <c r="FP205" s="4">
        <v>0</v>
      </c>
      <c r="FQ205" s="4">
        <v>0</v>
      </c>
      <c r="FR205" s="4">
        <v>0</v>
      </c>
      <c r="FS205" s="4">
        <v>0</v>
      </c>
      <c r="FT205" s="4">
        <v>0</v>
      </c>
      <c r="FU205" s="4">
        <v>40.22</v>
      </c>
      <c r="FV205" s="4"/>
      <c r="FW205" s="4">
        <v>6154</v>
      </c>
      <c r="FX205" s="4" t="s">
        <v>200</v>
      </c>
      <c r="FY205" s="4">
        <v>0</v>
      </c>
      <c r="FZ205" s="4">
        <v>0</v>
      </c>
      <c r="GA205" s="4">
        <v>4.0999999999999996</v>
      </c>
      <c r="GB205" s="4">
        <v>0</v>
      </c>
      <c r="GC205" s="4">
        <v>0</v>
      </c>
      <c r="GD205" s="4">
        <v>0</v>
      </c>
      <c r="GE205" s="4">
        <v>0</v>
      </c>
      <c r="GF205" s="4">
        <v>0</v>
      </c>
      <c r="GG205" s="4">
        <v>0</v>
      </c>
      <c r="GH205" s="4">
        <v>0</v>
      </c>
      <c r="GI205" s="4">
        <v>0</v>
      </c>
      <c r="GJ205" s="4">
        <v>0</v>
      </c>
      <c r="GK205" s="4">
        <v>4.0999999999999996</v>
      </c>
      <c r="GL205" s="4"/>
      <c r="GM205" s="4">
        <v>6154</v>
      </c>
      <c r="GN205" s="4" t="s">
        <v>200</v>
      </c>
      <c r="GO205" s="4">
        <v>0</v>
      </c>
      <c r="GP205" s="4">
        <v>0</v>
      </c>
      <c r="GQ205" s="4">
        <v>12.3</v>
      </c>
      <c r="GR205" s="4">
        <v>0</v>
      </c>
      <c r="GS205" s="4">
        <v>0</v>
      </c>
      <c r="GT205" s="4">
        <v>0</v>
      </c>
      <c r="GU205" s="4">
        <v>0</v>
      </c>
      <c r="GV205" s="4">
        <v>0</v>
      </c>
      <c r="GW205" s="4">
        <v>0</v>
      </c>
      <c r="GX205" s="4">
        <v>0</v>
      </c>
      <c r="GY205" s="4">
        <v>0</v>
      </c>
      <c r="GZ205" s="4">
        <v>0</v>
      </c>
      <c r="HA205" s="4">
        <v>12.3</v>
      </c>
      <c r="HB205" s="4"/>
      <c r="HC205" s="4">
        <v>6154</v>
      </c>
      <c r="HD205" s="4" t="s">
        <v>200</v>
      </c>
      <c r="HE205" s="4">
        <v>0</v>
      </c>
      <c r="HF205" s="4">
        <v>0</v>
      </c>
      <c r="HG205" s="4">
        <v>6.15</v>
      </c>
      <c r="HH205" s="4">
        <v>0</v>
      </c>
      <c r="HI205" s="4">
        <v>0</v>
      </c>
      <c r="HJ205" s="4">
        <v>0</v>
      </c>
      <c r="HK205" s="4">
        <v>0</v>
      </c>
      <c r="HL205" s="4">
        <v>0</v>
      </c>
      <c r="HM205" s="4">
        <v>0</v>
      </c>
      <c r="HN205" s="4">
        <v>0</v>
      </c>
      <c r="HO205" s="4">
        <v>0</v>
      </c>
      <c r="HP205" s="4">
        <v>0</v>
      </c>
      <c r="HQ205" s="4">
        <v>6.15</v>
      </c>
      <c r="HR205" s="4"/>
      <c r="HS205" s="4">
        <v>6154</v>
      </c>
      <c r="HT205" s="4" t="s">
        <v>200</v>
      </c>
      <c r="HU205" s="4">
        <v>597.05999999999995</v>
      </c>
      <c r="HV205" s="4">
        <v>50</v>
      </c>
      <c r="HW205" s="4">
        <v>78.959999999999994</v>
      </c>
      <c r="HX205" s="4">
        <v>200</v>
      </c>
      <c r="HY205" s="4">
        <v>29.83</v>
      </c>
      <c r="HZ205" s="4">
        <v>0</v>
      </c>
      <c r="IA205" s="4">
        <v>6.34</v>
      </c>
      <c r="IB205" s="4">
        <v>0</v>
      </c>
      <c r="IC205" s="4">
        <v>0</v>
      </c>
      <c r="ID205" s="4">
        <v>0</v>
      </c>
      <c r="IE205" s="4">
        <v>0</v>
      </c>
      <c r="IF205" s="4">
        <v>0</v>
      </c>
      <c r="IG205" s="4">
        <v>962.19</v>
      </c>
      <c r="IH205" s="4"/>
      <c r="II205" s="4">
        <v>6154</v>
      </c>
      <c r="IJ205" s="4" t="s">
        <v>200</v>
      </c>
      <c r="IK205" s="4">
        <v>0</v>
      </c>
      <c r="IL205" s="4">
        <v>0</v>
      </c>
      <c r="IM205" s="4">
        <v>16.38</v>
      </c>
      <c r="IN205" s="4">
        <v>0</v>
      </c>
      <c r="IO205" s="4">
        <v>0</v>
      </c>
      <c r="IP205" s="4">
        <v>0</v>
      </c>
      <c r="IQ205" s="4">
        <v>0</v>
      </c>
      <c r="IR205" s="4">
        <v>0</v>
      </c>
      <c r="IS205" s="4">
        <v>0</v>
      </c>
      <c r="IT205" s="4">
        <v>0</v>
      </c>
      <c r="IU205" s="4">
        <v>0</v>
      </c>
      <c r="IV205" s="4">
        <v>0</v>
      </c>
      <c r="IW205" s="4">
        <v>16.38</v>
      </c>
      <c r="IX205" s="4"/>
      <c r="IY205" s="4">
        <v>6154</v>
      </c>
      <c r="IZ205" s="4" t="s">
        <v>200</v>
      </c>
      <c r="JA205" s="4">
        <v>925</v>
      </c>
      <c r="JB205" s="4">
        <v>150</v>
      </c>
      <c r="JC205" s="4">
        <v>20.48</v>
      </c>
      <c r="JD205" s="4">
        <v>0</v>
      </c>
      <c r="JE205" s="4">
        <v>0</v>
      </c>
      <c r="JF205" s="4">
        <v>0</v>
      </c>
      <c r="JG205" s="4">
        <v>77.78</v>
      </c>
      <c r="JH205" s="4">
        <v>0</v>
      </c>
      <c r="JI205" s="4">
        <v>0</v>
      </c>
      <c r="JJ205" s="4">
        <v>0</v>
      </c>
      <c r="JK205" s="4">
        <v>0</v>
      </c>
      <c r="JL205" s="4">
        <v>0</v>
      </c>
      <c r="JM205" s="4">
        <v>1173.26</v>
      </c>
      <c r="JN205" s="4"/>
      <c r="JO205" s="4">
        <v>6154</v>
      </c>
      <c r="JP205" s="4" t="s">
        <v>200</v>
      </c>
      <c r="JQ205" s="4">
        <v>150</v>
      </c>
      <c r="JR205" s="4">
        <v>0</v>
      </c>
      <c r="JS205" s="4">
        <v>6.14</v>
      </c>
      <c r="JT205" s="4">
        <v>0</v>
      </c>
      <c r="JU205" s="4">
        <v>0</v>
      </c>
      <c r="JV205" s="4">
        <v>0</v>
      </c>
      <c r="JW205" s="4">
        <v>0</v>
      </c>
      <c r="JX205" s="4">
        <v>0</v>
      </c>
      <c r="JY205" s="4">
        <v>0</v>
      </c>
      <c r="JZ205" s="4">
        <v>0</v>
      </c>
      <c r="KA205" s="4">
        <v>0</v>
      </c>
      <c r="KB205" s="4">
        <v>0</v>
      </c>
      <c r="KC205" s="4">
        <v>156.13999999999999</v>
      </c>
      <c r="KD205" s="4"/>
      <c r="KE205" s="4">
        <v>6154</v>
      </c>
      <c r="KF205" s="4" t="s">
        <v>200</v>
      </c>
      <c r="KG205" s="4">
        <v>0</v>
      </c>
      <c r="KH205" s="4">
        <v>0</v>
      </c>
      <c r="KI205" s="4">
        <v>0</v>
      </c>
      <c r="KJ205" s="4">
        <v>0</v>
      </c>
      <c r="KK205" s="4">
        <v>0</v>
      </c>
      <c r="KL205" s="4">
        <v>0</v>
      </c>
      <c r="KM205" s="4">
        <v>6.35</v>
      </c>
      <c r="KN205" s="4">
        <v>0</v>
      </c>
      <c r="KO205" s="4">
        <v>0</v>
      </c>
      <c r="KP205" s="4">
        <v>0</v>
      </c>
      <c r="KQ205" s="4">
        <v>0</v>
      </c>
      <c r="KR205" s="4">
        <v>0</v>
      </c>
      <c r="KS205" s="4">
        <v>6.35</v>
      </c>
      <c r="KT205" s="4"/>
      <c r="KU205" s="4">
        <v>6154</v>
      </c>
      <c r="KV205" s="4" t="s">
        <v>200</v>
      </c>
      <c r="KW205" s="4">
        <v>0</v>
      </c>
      <c r="KX205" s="4">
        <v>0</v>
      </c>
      <c r="KY205" s="4">
        <v>0</v>
      </c>
      <c r="KZ205" s="4">
        <v>0</v>
      </c>
      <c r="LA205" s="4">
        <v>0</v>
      </c>
      <c r="LB205" s="4">
        <v>0</v>
      </c>
      <c r="LC205" s="4">
        <v>0</v>
      </c>
      <c r="LD205" s="4">
        <v>0</v>
      </c>
      <c r="LE205" s="4">
        <v>0</v>
      </c>
      <c r="LF205" s="4">
        <v>0</v>
      </c>
      <c r="LG205" s="4">
        <v>0</v>
      </c>
      <c r="LH205" s="4">
        <v>0</v>
      </c>
      <c r="LI205" s="4">
        <v>0</v>
      </c>
      <c r="LJ205" s="4"/>
      <c r="LK205" s="4">
        <v>6154</v>
      </c>
      <c r="LL205" s="4" t="s">
        <v>200</v>
      </c>
      <c r="LM205" s="4">
        <v>0</v>
      </c>
      <c r="LN205" s="4">
        <v>0</v>
      </c>
      <c r="LO205" s="4">
        <v>0</v>
      </c>
      <c r="LP205" s="4">
        <v>0</v>
      </c>
      <c r="LQ205" s="4">
        <v>0</v>
      </c>
      <c r="LR205" s="4">
        <v>0</v>
      </c>
      <c r="LS205" s="4">
        <v>0</v>
      </c>
      <c r="LT205" s="4">
        <v>0</v>
      </c>
      <c r="LU205" s="4">
        <v>0</v>
      </c>
      <c r="LV205" s="4">
        <v>0</v>
      </c>
      <c r="LW205" s="4">
        <v>0</v>
      </c>
      <c r="LX205" s="4">
        <v>0</v>
      </c>
      <c r="LY205" s="4">
        <v>0</v>
      </c>
      <c r="LZ205" s="4"/>
      <c r="MA205" s="4">
        <v>6154</v>
      </c>
      <c r="MB205" s="4" t="s">
        <v>200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/>
      <c r="MQ205" s="4">
        <v>6154</v>
      </c>
      <c r="MR205" s="4" t="s">
        <v>200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  <c r="ND205" s="4">
        <v>0</v>
      </c>
      <c r="NE205" s="4">
        <v>0</v>
      </c>
      <c r="NF205" s="4"/>
      <c r="NG205" s="4">
        <v>6154</v>
      </c>
      <c r="NH205" s="4" t="s">
        <v>200</v>
      </c>
      <c r="NI205" s="4">
        <v>0</v>
      </c>
      <c r="NJ205" s="4">
        <v>0</v>
      </c>
      <c r="NK205" s="4">
        <v>0</v>
      </c>
      <c r="NL205" s="4">
        <v>0</v>
      </c>
      <c r="NM205" s="4">
        <v>0</v>
      </c>
      <c r="NN205" s="4">
        <v>0</v>
      </c>
      <c r="NO205" s="4">
        <v>0</v>
      </c>
      <c r="NP205" s="4">
        <v>0</v>
      </c>
      <c r="NQ205" s="4">
        <v>0</v>
      </c>
      <c r="NR205" s="4">
        <v>0</v>
      </c>
      <c r="NS205" s="4">
        <v>0</v>
      </c>
      <c r="NT205" s="4">
        <v>0</v>
      </c>
      <c r="NU205" s="4">
        <v>0</v>
      </c>
    </row>
    <row r="206" spans="2:385" x14ac:dyDescent="0.2">
      <c r="B206">
        <f t="shared" si="51"/>
        <v>196</v>
      </c>
      <c r="C206" s="4">
        <v>6155</v>
      </c>
      <c r="D206" s="4" t="s">
        <v>201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/>
      <c r="S206" s="4">
        <v>6155</v>
      </c>
      <c r="T206" s="4" t="s">
        <v>201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1085.5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1085.5</v>
      </c>
      <c r="AH206" s="4"/>
      <c r="AI206" s="4">
        <v>6155</v>
      </c>
      <c r="AJ206" s="4" t="s">
        <v>201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/>
      <c r="AY206" s="4">
        <v>6155</v>
      </c>
      <c r="AZ206" s="4" t="s">
        <v>201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/>
      <c r="BO206" s="4">
        <v>6155</v>
      </c>
      <c r="BP206" s="4" t="s">
        <v>201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/>
      <c r="CE206" s="4">
        <v>6155</v>
      </c>
      <c r="CF206" s="4" t="s">
        <v>201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/>
      <c r="CU206" s="4">
        <v>6155</v>
      </c>
      <c r="CV206" s="4" t="s">
        <v>201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/>
      <c r="DK206" s="4">
        <v>6155</v>
      </c>
      <c r="DL206" s="4" t="s">
        <v>201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 s="4">
        <v>0</v>
      </c>
      <c r="DZ206" s="4"/>
      <c r="EA206" s="4">
        <v>6155</v>
      </c>
      <c r="EB206" s="4" t="s">
        <v>201</v>
      </c>
      <c r="EC206" s="4">
        <v>0</v>
      </c>
      <c r="ED206" s="4">
        <v>0</v>
      </c>
      <c r="EE206" s="4">
        <v>0</v>
      </c>
      <c r="EF206" s="4">
        <v>0</v>
      </c>
      <c r="EG206" s="4">
        <v>0</v>
      </c>
      <c r="EH206" s="4">
        <v>0</v>
      </c>
      <c r="EI206" s="4">
        <v>0</v>
      </c>
      <c r="EJ206" s="4">
        <v>0</v>
      </c>
      <c r="EK206" s="4">
        <v>0</v>
      </c>
      <c r="EL206" s="4">
        <v>0</v>
      </c>
      <c r="EM206" s="4">
        <v>0</v>
      </c>
      <c r="EN206" s="4">
        <v>0</v>
      </c>
      <c r="EO206" s="4">
        <v>0</v>
      </c>
      <c r="EP206" s="4"/>
      <c r="EQ206" s="4">
        <v>6155</v>
      </c>
      <c r="ER206" s="4" t="s">
        <v>201</v>
      </c>
      <c r="ES206" s="4">
        <v>0</v>
      </c>
      <c r="ET206" s="4">
        <v>0</v>
      </c>
      <c r="EU206" s="4">
        <v>0</v>
      </c>
      <c r="EV206" s="4">
        <v>0</v>
      </c>
      <c r="EW206" s="4">
        <v>0</v>
      </c>
      <c r="EX206" s="4">
        <v>0</v>
      </c>
      <c r="EY206" s="4">
        <v>0</v>
      </c>
      <c r="EZ206" s="4">
        <v>0</v>
      </c>
      <c r="FA206" s="4">
        <v>0</v>
      </c>
      <c r="FB206" s="4">
        <v>0</v>
      </c>
      <c r="FC206" s="4">
        <v>0</v>
      </c>
      <c r="FD206" s="4">
        <v>0</v>
      </c>
      <c r="FE206" s="4">
        <v>0</v>
      </c>
      <c r="FF206" s="4"/>
      <c r="FG206" s="4">
        <v>6155</v>
      </c>
      <c r="FH206" s="4" t="s">
        <v>201</v>
      </c>
      <c r="FI206" s="4">
        <v>0</v>
      </c>
      <c r="FJ206" s="4">
        <v>0</v>
      </c>
      <c r="FK206" s="4">
        <v>0</v>
      </c>
      <c r="FL206" s="4">
        <v>0</v>
      </c>
      <c r="FM206" s="4">
        <v>0</v>
      </c>
      <c r="FN206" s="4">
        <v>0</v>
      </c>
      <c r="FO206" s="4">
        <v>0</v>
      </c>
      <c r="FP206" s="4">
        <v>0</v>
      </c>
      <c r="FQ206" s="4">
        <v>0</v>
      </c>
      <c r="FR206" s="4">
        <v>0</v>
      </c>
      <c r="FS206" s="4">
        <v>0</v>
      </c>
      <c r="FT206" s="4">
        <v>0</v>
      </c>
      <c r="FU206" s="4">
        <v>0</v>
      </c>
      <c r="FV206" s="4"/>
      <c r="FW206" s="4">
        <v>6155</v>
      </c>
      <c r="FX206" s="4" t="s">
        <v>201</v>
      </c>
      <c r="FY206" s="4">
        <v>0</v>
      </c>
      <c r="FZ206" s="4">
        <v>0</v>
      </c>
      <c r="GA206" s="4">
        <v>0</v>
      </c>
      <c r="GB206" s="4">
        <v>0</v>
      </c>
      <c r="GC206" s="4">
        <v>0</v>
      </c>
      <c r="GD206" s="4">
        <v>0</v>
      </c>
      <c r="GE206" s="4">
        <v>0</v>
      </c>
      <c r="GF206" s="4">
        <v>0</v>
      </c>
      <c r="GG206" s="4">
        <v>0</v>
      </c>
      <c r="GH206" s="4">
        <v>0</v>
      </c>
      <c r="GI206" s="4">
        <v>0</v>
      </c>
      <c r="GJ206" s="4">
        <v>0</v>
      </c>
      <c r="GK206" s="4">
        <v>0</v>
      </c>
      <c r="GL206" s="4"/>
      <c r="GM206" s="4">
        <v>6155</v>
      </c>
      <c r="GN206" s="4" t="s">
        <v>201</v>
      </c>
      <c r="GO206" s="4">
        <v>0</v>
      </c>
      <c r="GP206" s="4">
        <v>0</v>
      </c>
      <c r="GQ206" s="4">
        <v>0</v>
      </c>
      <c r="GR206" s="4">
        <v>0</v>
      </c>
      <c r="GS206" s="4">
        <v>0</v>
      </c>
      <c r="GT206" s="4">
        <v>0</v>
      </c>
      <c r="GU206" s="4">
        <v>0</v>
      </c>
      <c r="GV206" s="4">
        <v>0</v>
      </c>
      <c r="GW206" s="4">
        <v>0</v>
      </c>
      <c r="GX206" s="4">
        <v>0</v>
      </c>
      <c r="GY206" s="4">
        <v>0</v>
      </c>
      <c r="GZ206" s="4">
        <v>0</v>
      </c>
      <c r="HA206" s="4">
        <v>0</v>
      </c>
      <c r="HB206" s="4"/>
      <c r="HC206" s="4">
        <v>6155</v>
      </c>
      <c r="HD206" s="4" t="s">
        <v>201</v>
      </c>
      <c r="HE206" s="4">
        <v>0</v>
      </c>
      <c r="HF206" s="4">
        <v>0</v>
      </c>
      <c r="HG206" s="4">
        <v>0</v>
      </c>
      <c r="HH206" s="4">
        <v>0</v>
      </c>
      <c r="HI206" s="4">
        <v>0</v>
      </c>
      <c r="HJ206" s="4">
        <v>0</v>
      </c>
      <c r="HK206" s="4">
        <v>0</v>
      </c>
      <c r="HL206" s="4">
        <v>0</v>
      </c>
      <c r="HM206" s="4">
        <v>0</v>
      </c>
      <c r="HN206" s="4">
        <v>0</v>
      </c>
      <c r="HO206" s="4">
        <v>0</v>
      </c>
      <c r="HP206" s="4">
        <v>0</v>
      </c>
      <c r="HQ206" s="4">
        <v>0</v>
      </c>
      <c r="HR206" s="4"/>
      <c r="HS206" s="4">
        <v>6155</v>
      </c>
      <c r="HT206" s="4" t="s">
        <v>201</v>
      </c>
      <c r="HU206" s="4">
        <v>0</v>
      </c>
      <c r="HV206" s="4">
        <v>0</v>
      </c>
      <c r="HW206" s="4">
        <v>0</v>
      </c>
      <c r="HX206" s="4">
        <v>0</v>
      </c>
      <c r="HY206" s="4">
        <v>0</v>
      </c>
      <c r="HZ206" s="4">
        <v>0</v>
      </c>
      <c r="IA206" s="4">
        <v>0</v>
      </c>
      <c r="IB206" s="4">
        <v>0</v>
      </c>
      <c r="IC206" s="4">
        <v>0</v>
      </c>
      <c r="ID206" s="4">
        <v>0</v>
      </c>
      <c r="IE206" s="4">
        <v>0</v>
      </c>
      <c r="IF206" s="4">
        <v>0</v>
      </c>
      <c r="IG206" s="4">
        <v>0</v>
      </c>
      <c r="IH206" s="4"/>
      <c r="II206" s="4">
        <v>6155</v>
      </c>
      <c r="IJ206" s="4" t="s">
        <v>201</v>
      </c>
      <c r="IK206" s="4">
        <v>0</v>
      </c>
      <c r="IL206" s="4">
        <v>0</v>
      </c>
      <c r="IM206" s="4">
        <v>0</v>
      </c>
      <c r="IN206" s="4">
        <v>0</v>
      </c>
      <c r="IO206" s="4">
        <v>0</v>
      </c>
      <c r="IP206" s="4">
        <v>0</v>
      </c>
      <c r="IQ206" s="4">
        <v>0</v>
      </c>
      <c r="IR206" s="4">
        <v>0</v>
      </c>
      <c r="IS206" s="4">
        <v>0</v>
      </c>
      <c r="IT206" s="4">
        <v>0</v>
      </c>
      <c r="IU206" s="4">
        <v>0</v>
      </c>
      <c r="IV206" s="4">
        <v>0</v>
      </c>
      <c r="IW206" s="4">
        <v>0</v>
      </c>
      <c r="IX206" s="4"/>
      <c r="IY206" s="4">
        <v>6155</v>
      </c>
      <c r="IZ206" s="4" t="s">
        <v>201</v>
      </c>
      <c r="JA206" s="4">
        <v>0</v>
      </c>
      <c r="JB206" s="4">
        <v>0</v>
      </c>
      <c r="JC206" s="4">
        <v>0</v>
      </c>
      <c r="JD206" s="4">
        <v>0</v>
      </c>
      <c r="JE206" s="4">
        <v>0</v>
      </c>
      <c r="JF206" s="4">
        <v>0</v>
      </c>
      <c r="JG206" s="4">
        <v>0</v>
      </c>
      <c r="JH206" s="4">
        <v>0</v>
      </c>
      <c r="JI206" s="4">
        <v>0</v>
      </c>
      <c r="JJ206" s="4">
        <v>0</v>
      </c>
      <c r="JK206" s="4">
        <v>0</v>
      </c>
      <c r="JL206" s="4">
        <v>0</v>
      </c>
      <c r="JM206" s="4">
        <v>0</v>
      </c>
      <c r="JN206" s="4"/>
      <c r="JO206" s="4">
        <v>6155</v>
      </c>
      <c r="JP206" s="4" t="s">
        <v>201</v>
      </c>
      <c r="JQ206" s="4">
        <v>0</v>
      </c>
      <c r="JR206" s="4">
        <v>0</v>
      </c>
      <c r="JS206" s="4">
        <v>0</v>
      </c>
      <c r="JT206" s="4">
        <v>0</v>
      </c>
      <c r="JU206" s="4">
        <v>0</v>
      </c>
      <c r="JV206" s="4">
        <v>0</v>
      </c>
      <c r="JW206" s="4">
        <v>0</v>
      </c>
      <c r="JX206" s="4">
        <v>0</v>
      </c>
      <c r="JY206" s="4">
        <v>0</v>
      </c>
      <c r="JZ206" s="4">
        <v>0</v>
      </c>
      <c r="KA206" s="4">
        <v>0</v>
      </c>
      <c r="KB206" s="4">
        <v>0</v>
      </c>
      <c r="KC206" s="4">
        <v>0</v>
      </c>
      <c r="KD206" s="4"/>
      <c r="KE206" s="4">
        <v>6155</v>
      </c>
      <c r="KF206" s="4" t="s">
        <v>201</v>
      </c>
      <c r="KG206" s="4">
        <v>0</v>
      </c>
      <c r="KH206" s="4">
        <v>0</v>
      </c>
      <c r="KI206" s="4">
        <v>0</v>
      </c>
      <c r="KJ206" s="4">
        <v>0</v>
      </c>
      <c r="KK206" s="4">
        <v>0</v>
      </c>
      <c r="KL206" s="4">
        <v>0</v>
      </c>
      <c r="KM206" s="4">
        <v>0</v>
      </c>
      <c r="KN206" s="4">
        <v>0</v>
      </c>
      <c r="KO206" s="4">
        <v>0</v>
      </c>
      <c r="KP206" s="4">
        <v>0</v>
      </c>
      <c r="KQ206" s="4">
        <v>0</v>
      </c>
      <c r="KR206" s="4">
        <v>0</v>
      </c>
      <c r="KS206" s="4">
        <v>0</v>
      </c>
      <c r="KT206" s="4"/>
      <c r="KU206" s="4">
        <v>6155</v>
      </c>
      <c r="KV206" s="4" t="s">
        <v>201</v>
      </c>
      <c r="KW206" s="4">
        <v>0</v>
      </c>
      <c r="KX206" s="4">
        <v>0</v>
      </c>
      <c r="KY206" s="4">
        <v>0</v>
      </c>
      <c r="KZ206" s="4">
        <v>0</v>
      </c>
      <c r="LA206" s="4">
        <v>0</v>
      </c>
      <c r="LB206" s="4">
        <v>0</v>
      </c>
      <c r="LC206" s="4">
        <v>0</v>
      </c>
      <c r="LD206" s="4">
        <v>0</v>
      </c>
      <c r="LE206" s="4">
        <v>0</v>
      </c>
      <c r="LF206" s="4">
        <v>0</v>
      </c>
      <c r="LG206" s="4">
        <v>0</v>
      </c>
      <c r="LH206" s="4">
        <v>0</v>
      </c>
      <c r="LI206" s="4">
        <v>0</v>
      </c>
      <c r="LJ206" s="4"/>
      <c r="LK206" s="4">
        <v>6155</v>
      </c>
      <c r="LL206" s="4" t="s">
        <v>201</v>
      </c>
      <c r="LM206" s="4">
        <v>0</v>
      </c>
      <c r="LN206" s="4">
        <v>0</v>
      </c>
      <c r="LO206" s="4">
        <v>0</v>
      </c>
      <c r="LP206" s="4">
        <v>0</v>
      </c>
      <c r="LQ206" s="4">
        <v>0</v>
      </c>
      <c r="LR206" s="4">
        <v>0</v>
      </c>
      <c r="LS206" s="4">
        <v>0</v>
      </c>
      <c r="LT206" s="4">
        <v>0</v>
      </c>
      <c r="LU206" s="4">
        <v>0</v>
      </c>
      <c r="LV206" s="4">
        <v>0</v>
      </c>
      <c r="LW206" s="4">
        <v>0</v>
      </c>
      <c r="LX206" s="4">
        <v>0</v>
      </c>
      <c r="LY206" s="4">
        <v>0</v>
      </c>
      <c r="LZ206" s="4"/>
      <c r="MA206" s="4">
        <v>6155</v>
      </c>
      <c r="MB206" s="4" t="s">
        <v>201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/>
      <c r="MQ206" s="4">
        <v>6155</v>
      </c>
      <c r="MR206" s="4" t="s">
        <v>201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  <c r="ND206" s="4">
        <v>0</v>
      </c>
      <c r="NE206" s="4">
        <v>0</v>
      </c>
      <c r="NF206" s="4"/>
      <c r="NG206" s="4">
        <v>6155</v>
      </c>
      <c r="NH206" s="4" t="s">
        <v>201</v>
      </c>
      <c r="NI206" s="4">
        <v>0</v>
      </c>
      <c r="NJ206" s="4">
        <v>0</v>
      </c>
      <c r="NK206" s="4">
        <v>0</v>
      </c>
      <c r="NL206" s="4">
        <v>0</v>
      </c>
      <c r="NM206" s="4">
        <v>0</v>
      </c>
      <c r="NN206" s="4">
        <v>0</v>
      </c>
      <c r="NO206" s="4">
        <v>0</v>
      </c>
      <c r="NP206" s="4">
        <v>0</v>
      </c>
      <c r="NQ206" s="4">
        <v>0</v>
      </c>
      <c r="NR206" s="4">
        <v>0</v>
      </c>
      <c r="NS206" s="4">
        <v>0</v>
      </c>
      <c r="NT206" s="4">
        <v>0</v>
      </c>
      <c r="NU206" s="4">
        <v>0</v>
      </c>
    </row>
    <row r="207" spans="2:385" x14ac:dyDescent="0.2">
      <c r="B207">
        <f t="shared" si="51"/>
        <v>197</v>
      </c>
      <c r="C207" s="4">
        <v>6156</v>
      </c>
      <c r="D207" s="4" t="s">
        <v>202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/>
      <c r="S207" s="4">
        <v>6156</v>
      </c>
      <c r="T207" s="4" t="s">
        <v>202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/>
      <c r="AI207" s="4">
        <v>6156</v>
      </c>
      <c r="AJ207" s="4" t="s">
        <v>202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/>
      <c r="AY207" s="4">
        <v>6156</v>
      </c>
      <c r="AZ207" s="4" t="s">
        <v>202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/>
      <c r="BO207" s="4">
        <v>6156</v>
      </c>
      <c r="BP207" s="4" t="s">
        <v>202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/>
      <c r="CE207" s="4">
        <v>6156</v>
      </c>
      <c r="CF207" s="4" t="s">
        <v>202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/>
      <c r="CU207" s="4">
        <v>6156</v>
      </c>
      <c r="CV207" s="4" t="s">
        <v>202</v>
      </c>
      <c r="CW207" s="4">
        <v>0</v>
      </c>
      <c r="CX207" s="4">
        <v>0</v>
      </c>
      <c r="CY207" s="4">
        <v>0</v>
      </c>
      <c r="CZ207" s="4">
        <v>0</v>
      </c>
      <c r="DA207" s="4">
        <v>0</v>
      </c>
      <c r="DB207" s="4">
        <v>0</v>
      </c>
      <c r="DC207" s="4">
        <v>0</v>
      </c>
      <c r="DD207" s="4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/>
      <c r="DK207" s="4">
        <v>6156</v>
      </c>
      <c r="DL207" s="4" t="s">
        <v>202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/>
      <c r="EA207" s="4">
        <v>6156</v>
      </c>
      <c r="EB207" s="4" t="s">
        <v>202</v>
      </c>
      <c r="EC207" s="4">
        <v>0</v>
      </c>
      <c r="ED207" s="4">
        <v>0</v>
      </c>
      <c r="EE207" s="4">
        <v>0</v>
      </c>
      <c r="EF207" s="4">
        <v>0</v>
      </c>
      <c r="EG207" s="4">
        <v>0</v>
      </c>
      <c r="EH207" s="4">
        <v>0</v>
      </c>
      <c r="EI207" s="4">
        <v>0</v>
      </c>
      <c r="EJ207" s="4">
        <v>0</v>
      </c>
      <c r="EK207" s="4">
        <v>0</v>
      </c>
      <c r="EL207" s="4">
        <v>0</v>
      </c>
      <c r="EM207" s="4">
        <v>0</v>
      </c>
      <c r="EN207" s="4">
        <v>0</v>
      </c>
      <c r="EO207" s="4">
        <v>0</v>
      </c>
      <c r="EP207" s="4"/>
      <c r="EQ207" s="4">
        <v>6156</v>
      </c>
      <c r="ER207" s="4" t="s">
        <v>202</v>
      </c>
      <c r="ES207" s="4">
        <v>0</v>
      </c>
      <c r="ET207" s="4">
        <v>0</v>
      </c>
      <c r="EU207" s="4">
        <v>0</v>
      </c>
      <c r="EV207" s="4">
        <v>0</v>
      </c>
      <c r="EW207" s="4">
        <v>0</v>
      </c>
      <c r="EX207" s="4">
        <v>0</v>
      </c>
      <c r="EY207" s="4">
        <v>0</v>
      </c>
      <c r="EZ207" s="4">
        <v>0</v>
      </c>
      <c r="FA207" s="4">
        <v>0</v>
      </c>
      <c r="FB207" s="4">
        <v>0</v>
      </c>
      <c r="FC207" s="4">
        <v>0</v>
      </c>
      <c r="FD207" s="4">
        <v>0</v>
      </c>
      <c r="FE207" s="4">
        <v>0</v>
      </c>
      <c r="FF207" s="4"/>
      <c r="FG207" s="4">
        <v>6156</v>
      </c>
      <c r="FH207" s="4" t="s">
        <v>202</v>
      </c>
      <c r="FI207" s="4">
        <v>0</v>
      </c>
      <c r="FJ207" s="4">
        <v>0</v>
      </c>
      <c r="FK207" s="4">
        <v>0</v>
      </c>
      <c r="FL207" s="4">
        <v>0</v>
      </c>
      <c r="FM207" s="4">
        <v>0</v>
      </c>
      <c r="FN207" s="4">
        <v>0</v>
      </c>
      <c r="FO207" s="4">
        <v>0</v>
      </c>
      <c r="FP207" s="4">
        <v>0</v>
      </c>
      <c r="FQ207" s="4">
        <v>0</v>
      </c>
      <c r="FR207" s="4">
        <v>0</v>
      </c>
      <c r="FS207" s="4">
        <v>0</v>
      </c>
      <c r="FT207" s="4">
        <v>0</v>
      </c>
      <c r="FU207" s="4">
        <v>0</v>
      </c>
      <c r="FV207" s="4"/>
      <c r="FW207" s="4">
        <v>6156</v>
      </c>
      <c r="FX207" s="4" t="s">
        <v>202</v>
      </c>
      <c r="FY207" s="4">
        <v>0</v>
      </c>
      <c r="FZ207" s="4">
        <v>0</v>
      </c>
      <c r="GA207" s="4">
        <v>0</v>
      </c>
      <c r="GB207" s="4">
        <v>0</v>
      </c>
      <c r="GC207" s="4">
        <v>0</v>
      </c>
      <c r="GD207" s="4">
        <v>0</v>
      </c>
      <c r="GE207" s="4">
        <v>0</v>
      </c>
      <c r="GF207" s="4">
        <v>0</v>
      </c>
      <c r="GG207" s="4">
        <v>0</v>
      </c>
      <c r="GH207" s="4">
        <v>0</v>
      </c>
      <c r="GI207" s="4">
        <v>0</v>
      </c>
      <c r="GJ207" s="4">
        <v>0</v>
      </c>
      <c r="GK207" s="4">
        <v>0</v>
      </c>
      <c r="GL207" s="4"/>
      <c r="GM207" s="4">
        <v>6156</v>
      </c>
      <c r="GN207" s="4" t="s">
        <v>202</v>
      </c>
      <c r="GO207" s="4">
        <v>0</v>
      </c>
      <c r="GP207" s="4">
        <v>0</v>
      </c>
      <c r="GQ207" s="4">
        <v>0</v>
      </c>
      <c r="GR207" s="4">
        <v>0</v>
      </c>
      <c r="GS207" s="4">
        <v>0</v>
      </c>
      <c r="GT207" s="4">
        <v>0</v>
      </c>
      <c r="GU207" s="4">
        <v>0</v>
      </c>
      <c r="GV207" s="4">
        <v>0</v>
      </c>
      <c r="GW207" s="4">
        <v>0</v>
      </c>
      <c r="GX207" s="4">
        <v>0</v>
      </c>
      <c r="GY207" s="4">
        <v>0</v>
      </c>
      <c r="GZ207" s="4">
        <v>0</v>
      </c>
      <c r="HA207" s="4">
        <v>0</v>
      </c>
      <c r="HB207" s="4"/>
      <c r="HC207" s="4">
        <v>6156</v>
      </c>
      <c r="HD207" s="4" t="s">
        <v>202</v>
      </c>
      <c r="HE207" s="4">
        <v>0</v>
      </c>
      <c r="HF207" s="4">
        <v>0</v>
      </c>
      <c r="HG207" s="4">
        <v>0</v>
      </c>
      <c r="HH207" s="4">
        <v>0</v>
      </c>
      <c r="HI207" s="4">
        <v>0</v>
      </c>
      <c r="HJ207" s="4">
        <v>0</v>
      </c>
      <c r="HK207" s="4">
        <v>0</v>
      </c>
      <c r="HL207" s="4">
        <v>0</v>
      </c>
      <c r="HM207" s="4">
        <v>0</v>
      </c>
      <c r="HN207" s="4">
        <v>0</v>
      </c>
      <c r="HO207" s="4">
        <v>0</v>
      </c>
      <c r="HP207" s="4">
        <v>0</v>
      </c>
      <c r="HQ207" s="4">
        <v>0</v>
      </c>
      <c r="HR207" s="4"/>
      <c r="HS207" s="4">
        <v>6156</v>
      </c>
      <c r="HT207" s="4" t="s">
        <v>202</v>
      </c>
      <c r="HU207" s="4">
        <v>0</v>
      </c>
      <c r="HV207" s="4">
        <v>0</v>
      </c>
      <c r="HW207" s="4">
        <v>0</v>
      </c>
      <c r="HX207" s="4">
        <v>0</v>
      </c>
      <c r="HY207" s="4">
        <v>0</v>
      </c>
      <c r="HZ207" s="4">
        <v>0</v>
      </c>
      <c r="IA207" s="4">
        <v>0</v>
      </c>
      <c r="IB207" s="4">
        <v>0</v>
      </c>
      <c r="IC207" s="4">
        <v>0</v>
      </c>
      <c r="ID207" s="4">
        <v>0</v>
      </c>
      <c r="IE207" s="4">
        <v>0</v>
      </c>
      <c r="IF207" s="4">
        <v>0</v>
      </c>
      <c r="IG207" s="4">
        <v>0</v>
      </c>
      <c r="IH207" s="4"/>
      <c r="II207" s="4">
        <v>6156</v>
      </c>
      <c r="IJ207" s="4" t="s">
        <v>202</v>
      </c>
      <c r="IK207" s="4">
        <v>0</v>
      </c>
      <c r="IL207" s="4">
        <v>0</v>
      </c>
      <c r="IM207" s="4">
        <v>0</v>
      </c>
      <c r="IN207" s="4">
        <v>0</v>
      </c>
      <c r="IO207" s="4">
        <v>0</v>
      </c>
      <c r="IP207" s="4">
        <v>0</v>
      </c>
      <c r="IQ207" s="4">
        <v>0</v>
      </c>
      <c r="IR207" s="4">
        <v>0</v>
      </c>
      <c r="IS207" s="4">
        <v>0</v>
      </c>
      <c r="IT207" s="4">
        <v>0</v>
      </c>
      <c r="IU207" s="4">
        <v>0</v>
      </c>
      <c r="IV207" s="4">
        <v>0</v>
      </c>
      <c r="IW207" s="4">
        <v>0</v>
      </c>
      <c r="IX207" s="4"/>
      <c r="IY207" s="4">
        <v>6156</v>
      </c>
      <c r="IZ207" s="4" t="s">
        <v>202</v>
      </c>
      <c r="JA207" s="4">
        <v>0</v>
      </c>
      <c r="JB207" s="4">
        <v>0</v>
      </c>
      <c r="JC207" s="4">
        <v>0</v>
      </c>
      <c r="JD207" s="4">
        <v>0</v>
      </c>
      <c r="JE207" s="4">
        <v>0</v>
      </c>
      <c r="JF207" s="4">
        <v>0</v>
      </c>
      <c r="JG207" s="4">
        <v>0</v>
      </c>
      <c r="JH207" s="4">
        <v>0</v>
      </c>
      <c r="JI207" s="4">
        <v>0</v>
      </c>
      <c r="JJ207" s="4">
        <v>0</v>
      </c>
      <c r="JK207" s="4">
        <v>0</v>
      </c>
      <c r="JL207" s="4">
        <v>0</v>
      </c>
      <c r="JM207" s="4">
        <v>0</v>
      </c>
      <c r="JN207" s="4"/>
      <c r="JO207" s="4">
        <v>6156</v>
      </c>
      <c r="JP207" s="4" t="s">
        <v>202</v>
      </c>
      <c r="JQ207" s="4">
        <v>0</v>
      </c>
      <c r="JR207" s="4">
        <v>0</v>
      </c>
      <c r="JS207" s="4">
        <v>0</v>
      </c>
      <c r="JT207" s="4">
        <v>0</v>
      </c>
      <c r="JU207" s="4">
        <v>0</v>
      </c>
      <c r="JV207" s="4">
        <v>0</v>
      </c>
      <c r="JW207" s="4">
        <v>0</v>
      </c>
      <c r="JX207" s="4">
        <v>0</v>
      </c>
      <c r="JY207" s="4">
        <v>0</v>
      </c>
      <c r="JZ207" s="4">
        <v>0</v>
      </c>
      <c r="KA207" s="4">
        <v>0</v>
      </c>
      <c r="KB207" s="4">
        <v>0</v>
      </c>
      <c r="KC207" s="4">
        <v>0</v>
      </c>
      <c r="KD207" s="4"/>
      <c r="KE207" s="4">
        <v>6156</v>
      </c>
      <c r="KF207" s="4" t="s">
        <v>202</v>
      </c>
      <c r="KG207" s="4">
        <v>0</v>
      </c>
      <c r="KH207" s="4">
        <v>0</v>
      </c>
      <c r="KI207" s="4">
        <v>0</v>
      </c>
      <c r="KJ207" s="4">
        <v>0</v>
      </c>
      <c r="KK207" s="4">
        <v>0</v>
      </c>
      <c r="KL207" s="4">
        <v>0</v>
      </c>
      <c r="KM207" s="4">
        <v>0</v>
      </c>
      <c r="KN207" s="4">
        <v>0</v>
      </c>
      <c r="KO207" s="4">
        <v>0</v>
      </c>
      <c r="KP207" s="4">
        <v>0</v>
      </c>
      <c r="KQ207" s="4">
        <v>0</v>
      </c>
      <c r="KR207" s="4">
        <v>0</v>
      </c>
      <c r="KS207" s="4">
        <v>0</v>
      </c>
      <c r="KT207" s="4"/>
      <c r="KU207" s="4">
        <v>6156</v>
      </c>
      <c r="KV207" s="4" t="s">
        <v>202</v>
      </c>
      <c r="KW207" s="4">
        <v>0</v>
      </c>
      <c r="KX207" s="4">
        <v>0</v>
      </c>
      <c r="KY207" s="4">
        <v>0</v>
      </c>
      <c r="KZ207" s="4">
        <v>0</v>
      </c>
      <c r="LA207" s="4">
        <v>0</v>
      </c>
      <c r="LB207" s="4">
        <v>0</v>
      </c>
      <c r="LC207" s="4">
        <v>0</v>
      </c>
      <c r="LD207" s="4">
        <v>0</v>
      </c>
      <c r="LE207" s="4">
        <v>0</v>
      </c>
      <c r="LF207" s="4">
        <v>0</v>
      </c>
      <c r="LG207" s="4">
        <v>0</v>
      </c>
      <c r="LH207" s="4">
        <v>0</v>
      </c>
      <c r="LI207" s="4">
        <v>0</v>
      </c>
      <c r="LJ207" s="4"/>
      <c r="LK207" s="4">
        <v>6156</v>
      </c>
      <c r="LL207" s="4" t="s">
        <v>202</v>
      </c>
      <c r="LM207" s="4">
        <v>0</v>
      </c>
      <c r="LN207" s="4">
        <v>0</v>
      </c>
      <c r="LO207" s="4">
        <v>0</v>
      </c>
      <c r="LP207" s="4">
        <v>0</v>
      </c>
      <c r="LQ207" s="4">
        <v>0</v>
      </c>
      <c r="LR207" s="4">
        <v>0</v>
      </c>
      <c r="LS207" s="4">
        <v>0</v>
      </c>
      <c r="LT207" s="4">
        <v>0</v>
      </c>
      <c r="LU207" s="4">
        <v>0</v>
      </c>
      <c r="LV207" s="4">
        <v>0</v>
      </c>
      <c r="LW207" s="4">
        <v>0</v>
      </c>
      <c r="LX207" s="4">
        <v>0</v>
      </c>
      <c r="LY207" s="4">
        <v>0</v>
      </c>
      <c r="LZ207" s="4"/>
      <c r="MA207" s="4">
        <v>6156</v>
      </c>
      <c r="MB207" s="4" t="s">
        <v>202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/>
      <c r="MQ207" s="4">
        <v>6156</v>
      </c>
      <c r="MR207" s="4" t="s">
        <v>202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  <c r="ND207" s="4">
        <v>0</v>
      </c>
      <c r="NE207" s="4">
        <v>0</v>
      </c>
      <c r="NF207" s="4"/>
      <c r="NG207" s="4">
        <v>6156</v>
      </c>
      <c r="NH207" s="4" t="s">
        <v>202</v>
      </c>
      <c r="NI207" s="4">
        <v>0</v>
      </c>
      <c r="NJ207" s="4">
        <v>0</v>
      </c>
      <c r="NK207" s="4">
        <v>0</v>
      </c>
      <c r="NL207" s="4">
        <v>0</v>
      </c>
      <c r="NM207" s="4">
        <v>0</v>
      </c>
      <c r="NN207" s="4">
        <v>0</v>
      </c>
      <c r="NO207" s="4">
        <v>0</v>
      </c>
      <c r="NP207" s="4">
        <v>0</v>
      </c>
      <c r="NQ207" s="4">
        <v>0</v>
      </c>
      <c r="NR207" s="4">
        <v>0</v>
      </c>
      <c r="NS207" s="4">
        <v>0</v>
      </c>
      <c r="NT207" s="4">
        <v>0</v>
      </c>
      <c r="NU207" s="4">
        <v>0</v>
      </c>
    </row>
    <row r="208" spans="2:385" x14ac:dyDescent="0.2">
      <c r="B208">
        <f t="shared" si="51"/>
        <v>198</v>
      </c>
      <c r="C208" s="4">
        <v>6157</v>
      </c>
      <c r="D208" s="4" t="s">
        <v>203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/>
      <c r="S208" s="4">
        <v>6157</v>
      </c>
      <c r="T208" s="4" t="s">
        <v>203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/>
      <c r="AI208" s="4">
        <v>6157</v>
      </c>
      <c r="AJ208" s="4" t="s">
        <v>203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/>
      <c r="AY208" s="4">
        <v>6157</v>
      </c>
      <c r="AZ208" s="4" t="s">
        <v>203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/>
      <c r="BO208" s="4">
        <v>6157</v>
      </c>
      <c r="BP208" s="4" t="s">
        <v>203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/>
      <c r="CE208" s="4">
        <v>6157</v>
      </c>
      <c r="CF208" s="4" t="s">
        <v>203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/>
      <c r="CU208" s="4">
        <v>6157</v>
      </c>
      <c r="CV208" s="4" t="s">
        <v>203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/>
      <c r="DK208" s="4">
        <v>6157</v>
      </c>
      <c r="DL208" s="4" t="s">
        <v>203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 s="4">
        <v>0</v>
      </c>
      <c r="DZ208" s="4"/>
      <c r="EA208" s="4">
        <v>6157</v>
      </c>
      <c r="EB208" s="4" t="s">
        <v>203</v>
      </c>
      <c r="EC208" s="4">
        <v>0</v>
      </c>
      <c r="ED208" s="4">
        <v>0</v>
      </c>
      <c r="EE208" s="4">
        <v>0</v>
      </c>
      <c r="EF208" s="4">
        <v>0</v>
      </c>
      <c r="EG208" s="4">
        <v>0</v>
      </c>
      <c r="EH208" s="4">
        <v>0</v>
      </c>
      <c r="EI208" s="4">
        <v>0</v>
      </c>
      <c r="EJ208" s="4">
        <v>0</v>
      </c>
      <c r="EK208" s="4">
        <v>0</v>
      </c>
      <c r="EL208" s="4">
        <v>0</v>
      </c>
      <c r="EM208" s="4">
        <v>0</v>
      </c>
      <c r="EN208" s="4">
        <v>0</v>
      </c>
      <c r="EO208" s="4">
        <v>0</v>
      </c>
      <c r="EP208" s="4"/>
      <c r="EQ208" s="4">
        <v>6157</v>
      </c>
      <c r="ER208" s="4" t="s">
        <v>203</v>
      </c>
      <c r="ES208" s="4">
        <v>0</v>
      </c>
      <c r="ET208" s="4">
        <v>0</v>
      </c>
      <c r="EU208" s="4">
        <v>0</v>
      </c>
      <c r="EV208" s="4">
        <v>0</v>
      </c>
      <c r="EW208" s="4">
        <v>0</v>
      </c>
      <c r="EX208" s="4">
        <v>0</v>
      </c>
      <c r="EY208" s="4">
        <v>0</v>
      </c>
      <c r="EZ208" s="4">
        <v>0</v>
      </c>
      <c r="FA208" s="4">
        <v>0</v>
      </c>
      <c r="FB208" s="4">
        <v>0</v>
      </c>
      <c r="FC208" s="4">
        <v>0</v>
      </c>
      <c r="FD208" s="4">
        <v>0</v>
      </c>
      <c r="FE208" s="4">
        <v>0</v>
      </c>
      <c r="FF208" s="4"/>
      <c r="FG208" s="4">
        <v>6157</v>
      </c>
      <c r="FH208" s="4" t="s">
        <v>203</v>
      </c>
      <c r="FI208" s="4">
        <v>0</v>
      </c>
      <c r="FJ208" s="4">
        <v>0</v>
      </c>
      <c r="FK208" s="4">
        <v>0</v>
      </c>
      <c r="FL208" s="4">
        <v>0</v>
      </c>
      <c r="FM208" s="4">
        <v>0</v>
      </c>
      <c r="FN208" s="4">
        <v>0</v>
      </c>
      <c r="FO208" s="4">
        <v>0</v>
      </c>
      <c r="FP208" s="4">
        <v>0</v>
      </c>
      <c r="FQ208" s="4">
        <v>0</v>
      </c>
      <c r="FR208" s="4">
        <v>0</v>
      </c>
      <c r="FS208" s="4">
        <v>0</v>
      </c>
      <c r="FT208" s="4">
        <v>0</v>
      </c>
      <c r="FU208" s="4">
        <v>0</v>
      </c>
      <c r="FV208" s="4"/>
      <c r="FW208" s="4">
        <v>6157</v>
      </c>
      <c r="FX208" s="4" t="s">
        <v>203</v>
      </c>
      <c r="FY208" s="4">
        <v>0</v>
      </c>
      <c r="FZ208" s="4">
        <v>0</v>
      </c>
      <c r="GA208" s="4">
        <v>0</v>
      </c>
      <c r="GB208" s="4">
        <v>0</v>
      </c>
      <c r="GC208" s="4">
        <v>0</v>
      </c>
      <c r="GD208" s="4">
        <v>0</v>
      </c>
      <c r="GE208" s="4">
        <v>0</v>
      </c>
      <c r="GF208" s="4">
        <v>0</v>
      </c>
      <c r="GG208" s="4">
        <v>0</v>
      </c>
      <c r="GH208" s="4">
        <v>0</v>
      </c>
      <c r="GI208" s="4">
        <v>0</v>
      </c>
      <c r="GJ208" s="4">
        <v>0</v>
      </c>
      <c r="GK208" s="4">
        <v>0</v>
      </c>
      <c r="GL208" s="4"/>
      <c r="GM208" s="4">
        <v>6157</v>
      </c>
      <c r="GN208" s="4" t="s">
        <v>203</v>
      </c>
      <c r="GO208" s="4">
        <v>0</v>
      </c>
      <c r="GP208" s="4">
        <v>0</v>
      </c>
      <c r="GQ208" s="4">
        <v>0</v>
      </c>
      <c r="GR208" s="4">
        <v>0</v>
      </c>
      <c r="GS208" s="4">
        <v>0</v>
      </c>
      <c r="GT208" s="4">
        <v>0</v>
      </c>
      <c r="GU208" s="4">
        <v>250</v>
      </c>
      <c r="GV208" s="4">
        <v>0</v>
      </c>
      <c r="GW208" s="4">
        <v>0</v>
      </c>
      <c r="GX208" s="4">
        <v>0</v>
      </c>
      <c r="GY208" s="4">
        <v>0</v>
      </c>
      <c r="GZ208" s="4">
        <v>0</v>
      </c>
      <c r="HA208" s="4">
        <v>250</v>
      </c>
      <c r="HB208" s="4"/>
      <c r="HC208" s="4">
        <v>6157</v>
      </c>
      <c r="HD208" s="4" t="s">
        <v>203</v>
      </c>
      <c r="HE208" s="4">
        <v>0</v>
      </c>
      <c r="HF208" s="4">
        <v>0</v>
      </c>
      <c r="HG208" s="4">
        <v>0</v>
      </c>
      <c r="HH208" s="4">
        <v>0</v>
      </c>
      <c r="HI208" s="4">
        <v>0</v>
      </c>
      <c r="HJ208" s="4">
        <v>0</v>
      </c>
      <c r="HK208" s="4">
        <v>350</v>
      </c>
      <c r="HL208" s="4">
        <v>0</v>
      </c>
      <c r="HM208" s="4">
        <v>0</v>
      </c>
      <c r="HN208" s="4">
        <v>0</v>
      </c>
      <c r="HO208" s="4">
        <v>0</v>
      </c>
      <c r="HP208" s="4">
        <v>0</v>
      </c>
      <c r="HQ208" s="4">
        <v>350</v>
      </c>
      <c r="HR208" s="4"/>
      <c r="HS208" s="4">
        <v>6157</v>
      </c>
      <c r="HT208" s="4" t="s">
        <v>203</v>
      </c>
      <c r="HU208" s="4">
        <v>0</v>
      </c>
      <c r="HV208" s="4">
        <v>0</v>
      </c>
      <c r="HW208" s="4">
        <v>0</v>
      </c>
      <c r="HX208" s="4">
        <v>0</v>
      </c>
      <c r="HY208" s="4">
        <v>0</v>
      </c>
      <c r="HZ208" s="4">
        <v>0</v>
      </c>
      <c r="IA208" s="4">
        <v>0</v>
      </c>
      <c r="IB208" s="4">
        <v>0</v>
      </c>
      <c r="IC208" s="4">
        <v>0</v>
      </c>
      <c r="ID208" s="4">
        <v>0</v>
      </c>
      <c r="IE208" s="4">
        <v>0</v>
      </c>
      <c r="IF208" s="4">
        <v>0</v>
      </c>
      <c r="IG208" s="4">
        <v>0</v>
      </c>
      <c r="IH208" s="4"/>
      <c r="II208" s="4">
        <v>6157</v>
      </c>
      <c r="IJ208" s="4" t="s">
        <v>203</v>
      </c>
      <c r="IK208" s="4">
        <v>0</v>
      </c>
      <c r="IL208" s="4">
        <v>0</v>
      </c>
      <c r="IM208" s="4">
        <v>0</v>
      </c>
      <c r="IN208" s="4">
        <v>0</v>
      </c>
      <c r="IO208" s="4">
        <v>0</v>
      </c>
      <c r="IP208" s="4">
        <v>0</v>
      </c>
      <c r="IQ208" s="4">
        <v>0</v>
      </c>
      <c r="IR208" s="4">
        <v>0</v>
      </c>
      <c r="IS208" s="4">
        <v>0</v>
      </c>
      <c r="IT208" s="4">
        <v>0</v>
      </c>
      <c r="IU208" s="4">
        <v>0</v>
      </c>
      <c r="IV208" s="4">
        <v>0</v>
      </c>
      <c r="IW208" s="4">
        <v>0</v>
      </c>
      <c r="IX208" s="4"/>
      <c r="IY208" s="4">
        <v>6157</v>
      </c>
      <c r="IZ208" s="4" t="s">
        <v>203</v>
      </c>
      <c r="JA208" s="4">
        <v>0</v>
      </c>
      <c r="JB208" s="4">
        <v>0</v>
      </c>
      <c r="JC208" s="4">
        <v>0</v>
      </c>
      <c r="JD208" s="4">
        <v>0</v>
      </c>
      <c r="JE208" s="4">
        <v>0</v>
      </c>
      <c r="JF208" s="4">
        <v>0</v>
      </c>
      <c r="JG208" s="4">
        <v>300</v>
      </c>
      <c r="JH208" s="4">
        <v>0</v>
      </c>
      <c r="JI208" s="4">
        <v>0</v>
      </c>
      <c r="JJ208" s="4">
        <v>0</v>
      </c>
      <c r="JK208" s="4">
        <v>0</v>
      </c>
      <c r="JL208" s="4">
        <v>0</v>
      </c>
      <c r="JM208" s="4">
        <v>300</v>
      </c>
      <c r="JN208" s="4"/>
      <c r="JO208" s="4">
        <v>6157</v>
      </c>
      <c r="JP208" s="4" t="s">
        <v>203</v>
      </c>
      <c r="JQ208" s="4">
        <v>0</v>
      </c>
      <c r="JR208" s="4">
        <v>0</v>
      </c>
      <c r="JS208" s="4">
        <v>0</v>
      </c>
      <c r="JT208" s="4">
        <v>0</v>
      </c>
      <c r="JU208" s="4">
        <v>0</v>
      </c>
      <c r="JV208" s="4">
        <v>0</v>
      </c>
      <c r="JW208" s="4">
        <v>0</v>
      </c>
      <c r="JX208" s="4">
        <v>0</v>
      </c>
      <c r="JY208" s="4">
        <v>0</v>
      </c>
      <c r="JZ208" s="4">
        <v>0</v>
      </c>
      <c r="KA208" s="4">
        <v>0</v>
      </c>
      <c r="KB208" s="4">
        <v>0</v>
      </c>
      <c r="KC208" s="4">
        <v>0</v>
      </c>
      <c r="KD208" s="4"/>
      <c r="KE208" s="4">
        <v>6157</v>
      </c>
      <c r="KF208" s="4" t="s">
        <v>203</v>
      </c>
      <c r="KG208" s="4">
        <v>0</v>
      </c>
      <c r="KH208" s="4">
        <v>0</v>
      </c>
      <c r="KI208" s="4">
        <v>0</v>
      </c>
      <c r="KJ208" s="4">
        <v>0</v>
      </c>
      <c r="KK208" s="4">
        <v>-150</v>
      </c>
      <c r="KL208" s="4">
        <v>0</v>
      </c>
      <c r="KM208" s="4">
        <v>0</v>
      </c>
      <c r="KN208" s="4">
        <v>0</v>
      </c>
      <c r="KO208" s="4">
        <v>0</v>
      </c>
      <c r="KP208" s="4">
        <v>0</v>
      </c>
      <c r="KQ208" s="4">
        <v>0</v>
      </c>
      <c r="KR208" s="4">
        <v>0</v>
      </c>
      <c r="KS208" s="4">
        <v>-150</v>
      </c>
      <c r="KT208" s="4"/>
      <c r="KU208" s="4">
        <v>6157</v>
      </c>
      <c r="KV208" s="4" t="s">
        <v>203</v>
      </c>
      <c r="KW208" s="4">
        <v>0</v>
      </c>
      <c r="KX208" s="4">
        <v>0</v>
      </c>
      <c r="KY208" s="4">
        <v>0</v>
      </c>
      <c r="KZ208" s="4">
        <v>0</v>
      </c>
      <c r="LA208" s="4">
        <v>0</v>
      </c>
      <c r="LB208" s="4">
        <v>0</v>
      </c>
      <c r="LC208" s="4">
        <v>0</v>
      </c>
      <c r="LD208" s="4">
        <v>0</v>
      </c>
      <c r="LE208" s="4">
        <v>0</v>
      </c>
      <c r="LF208" s="4">
        <v>0</v>
      </c>
      <c r="LG208" s="4">
        <v>0</v>
      </c>
      <c r="LH208" s="4">
        <v>0</v>
      </c>
      <c r="LI208" s="4">
        <v>0</v>
      </c>
      <c r="LJ208" s="4"/>
      <c r="LK208" s="4">
        <v>6157</v>
      </c>
      <c r="LL208" s="4" t="s">
        <v>203</v>
      </c>
      <c r="LM208" s="4">
        <v>0</v>
      </c>
      <c r="LN208" s="4">
        <v>0</v>
      </c>
      <c r="LO208" s="4">
        <v>0</v>
      </c>
      <c r="LP208" s="4">
        <v>0</v>
      </c>
      <c r="LQ208" s="4">
        <v>0</v>
      </c>
      <c r="LR208" s="4">
        <v>0</v>
      </c>
      <c r="LS208" s="4">
        <v>0</v>
      </c>
      <c r="LT208" s="4">
        <v>0</v>
      </c>
      <c r="LU208" s="4">
        <v>0</v>
      </c>
      <c r="LV208" s="4">
        <v>0</v>
      </c>
      <c r="LW208" s="4">
        <v>0</v>
      </c>
      <c r="LX208" s="4">
        <v>0</v>
      </c>
      <c r="LY208" s="4">
        <v>0</v>
      </c>
      <c r="LZ208" s="4"/>
      <c r="MA208" s="4">
        <v>6157</v>
      </c>
      <c r="MB208" s="4" t="s">
        <v>203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/>
      <c r="MQ208" s="4">
        <v>6157</v>
      </c>
      <c r="MR208" s="4" t="s">
        <v>203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  <c r="ND208" s="4">
        <v>0</v>
      </c>
      <c r="NE208" s="4">
        <v>0</v>
      </c>
      <c r="NF208" s="4"/>
      <c r="NG208" s="4">
        <v>6157</v>
      </c>
      <c r="NH208" s="4" t="s">
        <v>203</v>
      </c>
      <c r="NI208" s="4">
        <v>0</v>
      </c>
      <c r="NJ208" s="4">
        <v>0</v>
      </c>
      <c r="NK208" s="4">
        <v>0</v>
      </c>
      <c r="NL208" s="4">
        <v>0</v>
      </c>
      <c r="NM208" s="4">
        <v>0</v>
      </c>
      <c r="NN208" s="4">
        <v>0</v>
      </c>
      <c r="NO208" s="4">
        <v>0</v>
      </c>
      <c r="NP208" s="4">
        <v>0</v>
      </c>
      <c r="NQ208" s="4">
        <v>0</v>
      </c>
      <c r="NR208" s="4">
        <v>0</v>
      </c>
      <c r="NS208" s="4">
        <v>0</v>
      </c>
      <c r="NT208" s="4">
        <v>0</v>
      </c>
      <c r="NU208" s="4">
        <v>0</v>
      </c>
    </row>
    <row r="209" spans="2:385" x14ac:dyDescent="0.2">
      <c r="B209">
        <f t="shared" si="51"/>
        <v>199</v>
      </c>
      <c r="C209" s="4">
        <v>6158</v>
      </c>
      <c r="D209" s="4" t="s">
        <v>204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/>
      <c r="S209" s="4">
        <v>6158</v>
      </c>
      <c r="T209" s="4" t="s">
        <v>204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119.09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119.09</v>
      </c>
      <c r="AH209" s="4"/>
      <c r="AI209" s="4">
        <v>6158</v>
      </c>
      <c r="AJ209" s="4" t="s">
        <v>204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/>
      <c r="AY209" s="4">
        <v>6158</v>
      </c>
      <c r="AZ209" s="4" t="s">
        <v>204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/>
      <c r="BO209" s="4">
        <v>6158</v>
      </c>
      <c r="BP209" s="4" t="s">
        <v>204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/>
      <c r="CE209" s="4">
        <v>6158</v>
      </c>
      <c r="CF209" s="4" t="s">
        <v>204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/>
      <c r="CU209" s="4">
        <v>6158</v>
      </c>
      <c r="CV209" s="4" t="s">
        <v>204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/>
      <c r="DK209" s="4">
        <v>6158</v>
      </c>
      <c r="DL209" s="4" t="s">
        <v>204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 s="4">
        <v>0</v>
      </c>
      <c r="DZ209" s="4"/>
      <c r="EA209" s="4">
        <v>6158</v>
      </c>
      <c r="EB209" s="4" t="s">
        <v>204</v>
      </c>
      <c r="EC209" s="4">
        <v>0</v>
      </c>
      <c r="ED209" s="4">
        <v>0</v>
      </c>
      <c r="EE209" s="4">
        <v>0</v>
      </c>
      <c r="EF209" s="4">
        <v>0</v>
      </c>
      <c r="EG209" s="4">
        <v>0</v>
      </c>
      <c r="EH209" s="4">
        <v>0</v>
      </c>
      <c r="EI209" s="4">
        <v>0</v>
      </c>
      <c r="EJ209" s="4">
        <v>0</v>
      </c>
      <c r="EK209" s="4">
        <v>0</v>
      </c>
      <c r="EL209" s="4">
        <v>0</v>
      </c>
      <c r="EM209" s="4">
        <v>0</v>
      </c>
      <c r="EN209" s="4">
        <v>0</v>
      </c>
      <c r="EO209" s="4">
        <v>0</v>
      </c>
      <c r="EP209" s="4"/>
      <c r="EQ209" s="4">
        <v>6158</v>
      </c>
      <c r="ER209" s="4" t="s">
        <v>204</v>
      </c>
      <c r="ES209" s="4">
        <v>0</v>
      </c>
      <c r="ET209" s="4">
        <v>0</v>
      </c>
      <c r="EU209" s="4">
        <v>0</v>
      </c>
      <c r="EV209" s="4">
        <v>0</v>
      </c>
      <c r="EW209" s="4">
        <v>0</v>
      </c>
      <c r="EX209" s="4">
        <v>0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0</v>
      </c>
      <c r="FE209" s="4">
        <v>0</v>
      </c>
      <c r="FF209" s="4"/>
      <c r="FG209" s="4">
        <v>6158</v>
      </c>
      <c r="FH209" s="4" t="s">
        <v>204</v>
      </c>
      <c r="FI209" s="4">
        <v>0</v>
      </c>
      <c r="FJ209" s="4">
        <v>0</v>
      </c>
      <c r="FK209" s="4">
        <v>0</v>
      </c>
      <c r="FL209" s="4">
        <v>0</v>
      </c>
      <c r="FM209" s="4">
        <v>0</v>
      </c>
      <c r="FN209" s="4">
        <v>0</v>
      </c>
      <c r="FO209" s="4">
        <v>0</v>
      </c>
      <c r="FP209" s="4">
        <v>0</v>
      </c>
      <c r="FQ209" s="4">
        <v>0</v>
      </c>
      <c r="FR209" s="4">
        <v>0</v>
      </c>
      <c r="FS209" s="4">
        <v>0</v>
      </c>
      <c r="FT209" s="4">
        <v>0</v>
      </c>
      <c r="FU209" s="4">
        <v>0</v>
      </c>
      <c r="FV209" s="4"/>
      <c r="FW209" s="4">
        <v>6158</v>
      </c>
      <c r="FX209" s="4" t="s">
        <v>204</v>
      </c>
      <c r="FY209" s="4">
        <v>0</v>
      </c>
      <c r="FZ209" s="4">
        <v>0</v>
      </c>
      <c r="GA209" s="4">
        <v>0</v>
      </c>
      <c r="GB209" s="4">
        <v>0</v>
      </c>
      <c r="GC209" s="4">
        <v>0</v>
      </c>
      <c r="GD209" s="4">
        <v>0</v>
      </c>
      <c r="GE209" s="4">
        <v>0</v>
      </c>
      <c r="GF209" s="4">
        <v>0</v>
      </c>
      <c r="GG209" s="4">
        <v>0</v>
      </c>
      <c r="GH209" s="4">
        <v>0</v>
      </c>
      <c r="GI209" s="4">
        <v>0</v>
      </c>
      <c r="GJ209" s="4">
        <v>0</v>
      </c>
      <c r="GK209" s="4">
        <v>0</v>
      </c>
      <c r="GL209" s="4"/>
      <c r="GM209" s="4">
        <v>6158</v>
      </c>
      <c r="GN209" s="4" t="s">
        <v>204</v>
      </c>
      <c r="GO209" s="4">
        <v>0</v>
      </c>
      <c r="GP209" s="4">
        <v>0</v>
      </c>
      <c r="GQ209" s="4">
        <v>0</v>
      </c>
      <c r="GR209" s="4">
        <v>0</v>
      </c>
      <c r="GS209" s="4">
        <v>0</v>
      </c>
      <c r="GT209" s="4">
        <v>0</v>
      </c>
      <c r="GU209" s="4">
        <v>0</v>
      </c>
      <c r="GV209" s="4">
        <v>0</v>
      </c>
      <c r="GW209" s="4">
        <v>0</v>
      </c>
      <c r="GX209" s="4">
        <v>0</v>
      </c>
      <c r="GY209" s="4">
        <v>0</v>
      </c>
      <c r="GZ209" s="4">
        <v>0</v>
      </c>
      <c r="HA209" s="4">
        <v>0</v>
      </c>
      <c r="HB209" s="4"/>
      <c r="HC209" s="4">
        <v>6158</v>
      </c>
      <c r="HD209" s="4" t="s">
        <v>204</v>
      </c>
      <c r="HE209" s="4">
        <v>0</v>
      </c>
      <c r="HF209" s="4">
        <v>0</v>
      </c>
      <c r="HG209" s="4">
        <v>0</v>
      </c>
      <c r="HH209" s="4">
        <v>0</v>
      </c>
      <c r="HI209" s="4">
        <v>0</v>
      </c>
      <c r="HJ209" s="4">
        <v>0</v>
      </c>
      <c r="HK209" s="4">
        <v>0</v>
      </c>
      <c r="HL209" s="4">
        <v>0</v>
      </c>
      <c r="HM209" s="4">
        <v>0</v>
      </c>
      <c r="HN209" s="4">
        <v>0</v>
      </c>
      <c r="HO209" s="4">
        <v>0</v>
      </c>
      <c r="HP209" s="4">
        <v>0</v>
      </c>
      <c r="HQ209" s="4">
        <v>0</v>
      </c>
      <c r="HR209" s="4"/>
      <c r="HS209" s="4">
        <v>6158</v>
      </c>
      <c r="HT209" s="4" t="s">
        <v>204</v>
      </c>
      <c r="HU209" s="4">
        <v>0</v>
      </c>
      <c r="HV209" s="4">
        <v>0</v>
      </c>
      <c r="HW209" s="4">
        <v>0</v>
      </c>
      <c r="HX209" s="4">
        <v>0</v>
      </c>
      <c r="HY209" s="4">
        <v>0</v>
      </c>
      <c r="HZ209" s="4">
        <v>0</v>
      </c>
      <c r="IA209" s="4">
        <v>0</v>
      </c>
      <c r="IB209" s="4">
        <v>0</v>
      </c>
      <c r="IC209" s="4">
        <v>0</v>
      </c>
      <c r="ID209" s="4">
        <v>0</v>
      </c>
      <c r="IE209" s="4">
        <v>0</v>
      </c>
      <c r="IF209" s="4">
        <v>0</v>
      </c>
      <c r="IG209" s="4">
        <v>0</v>
      </c>
      <c r="IH209" s="4"/>
      <c r="II209" s="4">
        <v>6158</v>
      </c>
      <c r="IJ209" s="4" t="s">
        <v>204</v>
      </c>
      <c r="IK209" s="4">
        <v>0</v>
      </c>
      <c r="IL209" s="4">
        <v>0</v>
      </c>
      <c r="IM209" s="4">
        <v>0</v>
      </c>
      <c r="IN209" s="4">
        <v>0</v>
      </c>
      <c r="IO209" s="4">
        <v>0</v>
      </c>
      <c r="IP209" s="4">
        <v>0</v>
      </c>
      <c r="IQ209" s="4">
        <v>0</v>
      </c>
      <c r="IR209" s="4">
        <v>0</v>
      </c>
      <c r="IS209" s="4">
        <v>0</v>
      </c>
      <c r="IT209" s="4">
        <v>0</v>
      </c>
      <c r="IU209" s="4">
        <v>0</v>
      </c>
      <c r="IV209" s="4">
        <v>0</v>
      </c>
      <c r="IW209" s="4">
        <v>0</v>
      </c>
      <c r="IX209" s="4"/>
      <c r="IY209" s="4">
        <v>6158</v>
      </c>
      <c r="IZ209" s="4" t="s">
        <v>204</v>
      </c>
      <c r="JA209" s="4">
        <v>0</v>
      </c>
      <c r="JB209" s="4">
        <v>0</v>
      </c>
      <c r="JC209" s="4">
        <v>0</v>
      </c>
      <c r="JD209" s="4">
        <v>0</v>
      </c>
      <c r="JE209" s="4">
        <v>0</v>
      </c>
      <c r="JF209" s="4">
        <v>0</v>
      </c>
      <c r="JG209" s="4">
        <v>0</v>
      </c>
      <c r="JH209" s="4">
        <v>0</v>
      </c>
      <c r="JI209" s="4">
        <v>0</v>
      </c>
      <c r="JJ209" s="4">
        <v>0</v>
      </c>
      <c r="JK209" s="4">
        <v>0</v>
      </c>
      <c r="JL209" s="4">
        <v>0</v>
      </c>
      <c r="JM209" s="4">
        <v>0</v>
      </c>
      <c r="JN209" s="4"/>
      <c r="JO209" s="4">
        <v>6158</v>
      </c>
      <c r="JP209" s="4" t="s">
        <v>204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0</v>
      </c>
      <c r="JZ209" s="4">
        <v>0</v>
      </c>
      <c r="KA209" s="4">
        <v>0</v>
      </c>
      <c r="KB209" s="4">
        <v>0</v>
      </c>
      <c r="KC209" s="4">
        <v>0</v>
      </c>
      <c r="KD209" s="4"/>
      <c r="KE209" s="4">
        <v>6158</v>
      </c>
      <c r="KF209" s="4" t="s">
        <v>204</v>
      </c>
      <c r="KG209" s="4">
        <v>0</v>
      </c>
      <c r="KH209" s="4">
        <v>0</v>
      </c>
      <c r="KI209" s="4">
        <v>0</v>
      </c>
      <c r="KJ209" s="4">
        <v>0</v>
      </c>
      <c r="KK209" s="4">
        <v>0</v>
      </c>
      <c r="KL209" s="4">
        <v>0</v>
      </c>
      <c r="KM209" s="4">
        <v>0</v>
      </c>
      <c r="KN209" s="4">
        <v>0</v>
      </c>
      <c r="KO209" s="4">
        <v>0</v>
      </c>
      <c r="KP209" s="4">
        <v>0</v>
      </c>
      <c r="KQ209" s="4">
        <v>0</v>
      </c>
      <c r="KR209" s="4">
        <v>0</v>
      </c>
      <c r="KS209" s="4">
        <v>0</v>
      </c>
      <c r="KT209" s="4"/>
      <c r="KU209" s="4">
        <v>6158</v>
      </c>
      <c r="KV209" s="4" t="s">
        <v>204</v>
      </c>
      <c r="KW209" s="4">
        <v>0</v>
      </c>
      <c r="KX209" s="4">
        <v>0</v>
      </c>
      <c r="KY209" s="4">
        <v>0</v>
      </c>
      <c r="KZ209" s="4">
        <v>0</v>
      </c>
      <c r="LA209" s="4">
        <v>0</v>
      </c>
      <c r="LB209" s="4">
        <v>0</v>
      </c>
      <c r="LC209" s="4">
        <v>0</v>
      </c>
      <c r="LD209" s="4">
        <v>0</v>
      </c>
      <c r="LE209" s="4">
        <v>0</v>
      </c>
      <c r="LF209" s="4">
        <v>0</v>
      </c>
      <c r="LG209" s="4">
        <v>0</v>
      </c>
      <c r="LH209" s="4">
        <v>0</v>
      </c>
      <c r="LI209" s="4">
        <v>0</v>
      </c>
      <c r="LJ209" s="4"/>
      <c r="LK209" s="4">
        <v>6158</v>
      </c>
      <c r="LL209" s="4" t="s">
        <v>204</v>
      </c>
      <c r="LM209" s="4">
        <v>0</v>
      </c>
      <c r="LN209" s="4">
        <v>0</v>
      </c>
      <c r="LO209" s="4">
        <v>0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0</v>
      </c>
      <c r="LZ209" s="4"/>
      <c r="MA209" s="4">
        <v>6158</v>
      </c>
      <c r="MB209" s="4" t="s">
        <v>204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0</v>
      </c>
      <c r="MI209" s="4">
        <v>0</v>
      </c>
      <c r="MJ209" s="4">
        <v>0</v>
      </c>
      <c r="MK209" s="4">
        <v>0</v>
      </c>
      <c r="ML209" s="4">
        <v>0</v>
      </c>
      <c r="MM209" s="4">
        <v>0</v>
      </c>
      <c r="MN209" s="4">
        <v>0</v>
      </c>
      <c r="MO209" s="4">
        <v>0</v>
      </c>
      <c r="MP209" s="4"/>
      <c r="MQ209" s="4">
        <v>6158</v>
      </c>
      <c r="MR209" s="4" t="s">
        <v>204</v>
      </c>
      <c r="MS209" s="4">
        <v>0</v>
      </c>
      <c r="MT209" s="4">
        <v>0</v>
      </c>
      <c r="MU209" s="4">
        <v>0</v>
      </c>
      <c r="MV209" s="4">
        <v>0</v>
      </c>
      <c r="MW209" s="4">
        <v>0</v>
      </c>
      <c r="MX209" s="4">
        <v>0</v>
      </c>
      <c r="MY209" s="4">
        <v>0</v>
      </c>
      <c r="MZ209" s="4">
        <v>0</v>
      </c>
      <c r="NA209" s="4">
        <v>0</v>
      </c>
      <c r="NB209" s="4">
        <v>0</v>
      </c>
      <c r="NC209" s="4">
        <v>0</v>
      </c>
      <c r="ND209" s="4">
        <v>0</v>
      </c>
      <c r="NE209" s="4">
        <v>0</v>
      </c>
      <c r="NF209" s="4"/>
      <c r="NG209" s="4">
        <v>6158</v>
      </c>
      <c r="NH209" s="4" t="s">
        <v>204</v>
      </c>
      <c r="NI209" s="4">
        <v>0</v>
      </c>
      <c r="NJ209" s="4">
        <v>0</v>
      </c>
      <c r="NK209" s="4">
        <v>0</v>
      </c>
      <c r="NL209" s="4">
        <v>0</v>
      </c>
      <c r="NM209" s="4">
        <v>0</v>
      </c>
      <c r="NN209" s="4">
        <v>0</v>
      </c>
      <c r="NO209" s="4">
        <v>0</v>
      </c>
      <c r="NP209" s="4">
        <v>0</v>
      </c>
      <c r="NQ209" s="4">
        <v>0</v>
      </c>
      <c r="NR209" s="4">
        <v>0</v>
      </c>
      <c r="NS209" s="4">
        <v>0</v>
      </c>
      <c r="NT209" s="4">
        <v>0</v>
      </c>
      <c r="NU209" s="4">
        <v>0</v>
      </c>
    </row>
    <row r="210" spans="2:385" x14ac:dyDescent="0.2">
      <c r="B210">
        <f t="shared" si="51"/>
        <v>200</v>
      </c>
      <c r="C210" s="4">
        <v>6159</v>
      </c>
      <c r="D210" s="4" t="s">
        <v>205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/>
      <c r="S210" s="4">
        <v>6159</v>
      </c>
      <c r="T210" s="4" t="s">
        <v>205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/>
      <c r="AI210" s="4">
        <v>6159</v>
      </c>
      <c r="AJ210" s="4" t="s">
        <v>205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/>
      <c r="AY210" s="4">
        <v>6159</v>
      </c>
      <c r="AZ210" s="4" t="s">
        <v>205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/>
      <c r="BO210" s="4">
        <v>6159</v>
      </c>
      <c r="BP210" s="4" t="s">
        <v>205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/>
      <c r="CE210" s="4">
        <v>6159</v>
      </c>
      <c r="CF210" s="4" t="s">
        <v>205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/>
      <c r="CU210" s="4">
        <v>6159</v>
      </c>
      <c r="CV210" s="4" t="s">
        <v>205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/>
      <c r="DK210" s="4">
        <v>6159</v>
      </c>
      <c r="DL210" s="4" t="s">
        <v>205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 s="4">
        <v>0</v>
      </c>
      <c r="DZ210" s="4"/>
      <c r="EA210" s="4">
        <v>6159</v>
      </c>
      <c r="EB210" s="4" t="s">
        <v>205</v>
      </c>
      <c r="EC210" s="4">
        <v>0</v>
      </c>
      <c r="ED210" s="4">
        <v>0</v>
      </c>
      <c r="EE210" s="4">
        <v>0</v>
      </c>
      <c r="EF210" s="4">
        <v>0</v>
      </c>
      <c r="EG210" s="4">
        <v>0</v>
      </c>
      <c r="EH210" s="4">
        <v>0</v>
      </c>
      <c r="EI210" s="4">
        <v>0</v>
      </c>
      <c r="EJ210" s="4">
        <v>0</v>
      </c>
      <c r="EK210" s="4">
        <v>0</v>
      </c>
      <c r="EL210" s="4">
        <v>0</v>
      </c>
      <c r="EM210" s="4">
        <v>0</v>
      </c>
      <c r="EN210" s="4">
        <v>0</v>
      </c>
      <c r="EO210" s="4">
        <v>0</v>
      </c>
      <c r="EP210" s="4"/>
      <c r="EQ210" s="4">
        <v>6159</v>
      </c>
      <c r="ER210" s="4" t="s">
        <v>205</v>
      </c>
      <c r="ES210" s="4">
        <v>0</v>
      </c>
      <c r="ET210" s="4">
        <v>0</v>
      </c>
      <c r="EU210" s="4">
        <v>0</v>
      </c>
      <c r="EV210" s="4">
        <v>0</v>
      </c>
      <c r="EW210" s="4">
        <v>0</v>
      </c>
      <c r="EX210" s="4">
        <v>0</v>
      </c>
      <c r="EY210" s="4">
        <v>0</v>
      </c>
      <c r="EZ210" s="4">
        <v>0</v>
      </c>
      <c r="FA210" s="4">
        <v>0</v>
      </c>
      <c r="FB210" s="4">
        <v>0</v>
      </c>
      <c r="FC210" s="4">
        <v>0</v>
      </c>
      <c r="FD210" s="4">
        <v>0</v>
      </c>
      <c r="FE210" s="4">
        <v>0</v>
      </c>
      <c r="FF210" s="4"/>
      <c r="FG210" s="4">
        <v>6159</v>
      </c>
      <c r="FH210" s="4" t="s">
        <v>205</v>
      </c>
      <c r="FI210" s="4">
        <v>0</v>
      </c>
      <c r="FJ210" s="4">
        <v>0</v>
      </c>
      <c r="FK210" s="4">
        <v>0</v>
      </c>
      <c r="FL210" s="4">
        <v>0</v>
      </c>
      <c r="FM210" s="4">
        <v>0</v>
      </c>
      <c r="FN210" s="4">
        <v>0</v>
      </c>
      <c r="FO210" s="4">
        <v>0</v>
      </c>
      <c r="FP210" s="4">
        <v>0</v>
      </c>
      <c r="FQ210" s="4">
        <v>0</v>
      </c>
      <c r="FR210" s="4">
        <v>0</v>
      </c>
      <c r="FS210" s="4">
        <v>0</v>
      </c>
      <c r="FT210" s="4">
        <v>0</v>
      </c>
      <c r="FU210" s="4">
        <v>0</v>
      </c>
      <c r="FV210" s="4"/>
      <c r="FW210" s="4">
        <v>6159</v>
      </c>
      <c r="FX210" s="4" t="s">
        <v>205</v>
      </c>
      <c r="FY210" s="4">
        <v>0</v>
      </c>
      <c r="FZ210" s="4">
        <v>0</v>
      </c>
      <c r="GA210" s="4">
        <v>0</v>
      </c>
      <c r="GB210" s="4">
        <v>0</v>
      </c>
      <c r="GC210" s="4">
        <v>0</v>
      </c>
      <c r="GD210" s="4">
        <v>0</v>
      </c>
      <c r="GE210" s="4">
        <v>0</v>
      </c>
      <c r="GF210" s="4">
        <v>0</v>
      </c>
      <c r="GG210" s="4">
        <v>0</v>
      </c>
      <c r="GH210" s="4">
        <v>0</v>
      </c>
      <c r="GI210" s="4">
        <v>0</v>
      </c>
      <c r="GJ210" s="4">
        <v>0</v>
      </c>
      <c r="GK210" s="4">
        <v>0</v>
      </c>
      <c r="GL210" s="4"/>
      <c r="GM210" s="4">
        <v>6159</v>
      </c>
      <c r="GN210" s="4" t="s">
        <v>205</v>
      </c>
      <c r="GO210" s="4">
        <v>0</v>
      </c>
      <c r="GP210" s="4">
        <v>0</v>
      </c>
      <c r="GQ210" s="4">
        <v>0</v>
      </c>
      <c r="GR210" s="4">
        <v>0</v>
      </c>
      <c r="GS210" s="4">
        <v>0</v>
      </c>
      <c r="GT210" s="4">
        <v>0</v>
      </c>
      <c r="GU210" s="4">
        <v>0</v>
      </c>
      <c r="GV210" s="4">
        <v>0</v>
      </c>
      <c r="GW210" s="4">
        <v>0</v>
      </c>
      <c r="GX210" s="4">
        <v>0</v>
      </c>
      <c r="GY210" s="4">
        <v>0</v>
      </c>
      <c r="GZ210" s="4">
        <v>0</v>
      </c>
      <c r="HA210" s="4">
        <v>0</v>
      </c>
      <c r="HB210" s="4"/>
      <c r="HC210" s="4">
        <v>6159</v>
      </c>
      <c r="HD210" s="4" t="s">
        <v>205</v>
      </c>
      <c r="HE210" s="4">
        <v>0</v>
      </c>
      <c r="HF210" s="4">
        <v>0</v>
      </c>
      <c r="HG210" s="4">
        <v>0</v>
      </c>
      <c r="HH210" s="4">
        <v>0</v>
      </c>
      <c r="HI210" s="4">
        <v>0</v>
      </c>
      <c r="HJ210" s="4">
        <v>0</v>
      </c>
      <c r="HK210" s="4">
        <v>0</v>
      </c>
      <c r="HL210" s="4">
        <v>0</v>
      </c>
      <c r="HM210" s="4">
        <v>0</v>
      </c>
      <c r="HN210" s="4">
        <v>0</v>
      </c>
      <c r="HO210" s="4">
        <v>0</v>
      </c>
      <c r="HP210" s="4">
        <v>0</v>
      </c>
      <c r="HQ210" s="4">
        <v>0</v>
      </c>
      <c r="HR210" s="4"/>
      <c r="HS210" s="4">
        <v>6159</v>
      </c>
      <c r="HT210" s="4" t="s">
        <v>205</v>
      </c>
      <c r="HU210" s="4">
        <v>0</v>
      </c>
      <c r="HV210" s="4">
        <v>0</v>
      </c>
      <c r="HW210" s="4">
        <v>0</v>
      </c>
      <c r="HX210" s="4">
        <v>0</v>
      </c>
      <c r="HY210" s="4">
        <v>0</v>
      </c>
      <c r="HZ210" s="4">
        <v>0</v>
      </c>
      <c r="IA210" s="4">
        <v>0</v>
      </c>
      <c r="IB210" s="4">
        <v>0</v>
      </c>
      <c r="IC210" s="4">
        <v>0</v>
      </c>
      <c r="ID210" s="4">
        <v>0</v>
      </c>
      <c r="IE210" s="4">
        <v>0</v>
      </c>
      <c r="IF210" s="4">
        <v>0</v>
      </c>
      <c r="IG210" s="4">
        <v>0</v>
      </c>
      <c r="IH210" s="4"/>
      <c r="II210" s="4">
        <v>6159</v>
      </c>
      <c r="IJ210" s="4" t="s">
        <v>205</v>
      </c>
      <c r="IK210" s="4">
        <v>0</v>
      </c>
      <c r="IL210" s="4">
        <v>0</v>
      </c>
      <c r="IM210" s="4">
        <v>0</v>
      </c>
      <c r="IN210" s="4">
        <v>0</v>
      </c>
      <c r="IO210" s="4">
        <v>0</v>
      </c>
      <c r="IP210" s="4">
        <v>0</v>
      </c>
      <c r="IQ210" s="4">
        <v>0</v>
      </c>
      <c r="IR210" s="4">
        <v>0</v>
      </c>
      <c r="IS210" s="4">
        <v>0</v>
      </c>
      <c r="IT210" s="4">
        <v>0</v>
      </c>
      <c r="IU210" s="4">
        <v>0</v>
      </c>
      <c r="IV210" s="4">
        <v>0</v>
      </c>
      <c r="IW210" s="4">
        <v>0</v>
      </c>
      <c r="IX210" s="4"/>
      <c r="IY210" s="4">
        <v>6159</v>
      </c>
      <c r="IZ210" s="4" t="s">
        <v>205</v>
      </c>
      <c r="JA210" s="4">
        <v>0</v>
      </c>
      <c r="JB210" s="4">
        <v>0</v>
      </c>
      <c r="JC210" s="4">
        <v>0</v>
      </c>
      <c r="JD210" s="4">
        <v>0</v>
      </c>
      <c r="JE210" s="4">
        <v>0</v>
      </c>
      <c r="JF210" s="4">
        <v>0</v>
      </c>
      <c r="JG210" s="4">
        <v>0</v>
      </c>
      <c r="JH210" s="4">
        <v>0</v>
      </c>
      <c r="JI210" s="4">
        <v>0</v>
      </c>
      <c r="JJ210" s="4">
        <v>0</v>
      </c>
      <c r="JK210" s="4">
        <v>0</v>
      </c>
      <c r="JL210" s="4">
        <v>0</v>
      </c>
      <c r="JM210" s="4">
        <v>0</v>
      </c>
      <c r="JN210" s="4"/>
      <c r="JO210" s="4">
        <v>6159</v>
      </c>
      <c r="JP210" s="4" t="s">
        <v>205</v>
      </c>
      <c r="JQ210" s="4">
        <v>0</v>
      </c>
      <c r="JR210" s="4">
        <v>0</v>
      </c>
      <c r="JS210" s="4">
        <v>0</v>
      </c>
      <c r="JT210" s="4">
        <v>0</v>
      </c>
      <c r="JU210" s="4">
        <v>0</v>
      </c>
      <c r="JV210" s="4">
        <v>0</v>
      </c>
      <c r="JW210" s="4">
        <v>0</v>
      </c>
      <c r="JX210" s="4">
        <v>0</v>
      </c>
      <c r="JY210" s="4">
        <v>0</v>
      </c>
      <c r="JZ210" s="4">
        <v>0</v>
      </c>
      <c r="KA210" s="4">
        <v>0</v>
      </c>
      <c r="KB210" s="4">
        <v>0</v>
      </c>
      <c r="KC210" s="4">
        <v>0</v>
      </c>
      <c r="KD210" s="4"/>
      <c r="KE210" s="4">
        <v>6159</v>
      </c>
      <c r="KF210" s="4" t="s">
        <v>205</v>
      </c>
      <c r="KG210" s="4">
        <v>0</v>
      </c>
      <c r="KH210" s="4">
        <v>0</v>
      </c>
      <c r="KI210" s="4">
        <v>0</v>
      </c>
      <c r="KJ210" s="4">
        <v>0</v>
      </c>
      <c r="KK210" s="4">
        <v>0</v>
      </c>
      <c r="KL210" s="4">
        <v>0</v>
      </c>
      <c r="KM210" s="4">
        <v>0</v>
      </c>
      <c r="KN210" s="4">
        <v>0</v>
      </c>
      <c r="KO210" s="4">
        <v>0</v>
      </c>
      <c r="KP210" s="4">
        <v>0</v>
      </c>
      <c r="KQ210" s="4">
        <v>0</v>
      </c>
      <c r="KR210" s="4">
        <v>0</v>
      </c>
      <c r="KS210" s="4">
        <v>0</v>
      </c>
      <c r="KT210" s="4"/>
      <c r="KU210" s="4">
        <v>6159</v>
      </c>
      <c r="KV210" s="4" t="s">
        <v>205</v>
      </c>
      <c r="KW210" s="4">
        <v>0</v>
      </c>
      <c r="KX210" s="4">
        <v>0</v>
      </c>
      <c r="KY210" s="4">
        <v>0</v>
      </c>
      <c r="KZ210" s="4">
        <v>0</v>
      </c>
      <c r="LA210" s="4">
        <v>0</v>
      </c>
      <c r="LB210" s="4">
        <v>0</v>
      </c>
      <c r="LC210" s="4">
        <v>0</v>
      </c>
      <c r="LD210" s="4">
        <v>0</v>
      </c>
      <c r="LE210" s="4">
        <v>0</v>
      </c>
      <c r="LF210" s="4">
        <v>0</v>
      </c>
      <c r="LG210" s="4">
        <v>0</v>
      </c>
      <c r="LH210" s="4">
        <v>0</v>
      </c>
      <c r="LI210" s="4">
        <v>0</v>
      </c>
      <c r="LJ210" s="4"/>
      <c r="LK210" s="4">
        <v>6159</v>
      </c>
      <c r="LL210" s="4" t="s">
        <v>205</v>
      </c>
      <c r="LM210" s="4">
        <v>0</v>
      </c>
      <c r="LN210" s="4">
        <v>0</v>
      </c>
      <c r="LO210" s="4">
        <v>0</v>
      </c>
      <c r="LP210" s="4">
        <v>0</v>
      </c>
      <c r="LQ210" s="4">
        <v>0</v>
      </c>
      <c r="LR210" s="4">
        <v>0</v>
      </c>
      <c r="LS210" s="4">
        <v>0</v>
      </c>
      <c r="LT210" s="4">
        <v>0</v>
      </c>
      <c r="LU210" s="4">
        <v>0</v>
      </c>
      <c r="LV210" s="4">
        <v>0</v>
      </c>
      <c r="LW210" s="4">
        <v>0</v>
      </c>
      <c r="LX210" s="4">
        <v>0</v>
      </c>
      <c r="LY210" s="4">
        <v>0</v>
      </c>
      <c r="LZ210" s="4"/>
      <c r="MA210" s="4">
        <v>6159</v>
      </c>
      <c r="MB210" s="4" t="s">
        <v>205</v>
      </c>
      <c r="MC210" s="4">
        <v>0</v>
      </c>
      <c r="MD210" s="4">
        <v>0</v>
      </c>
      <c r="ME210" s="4">
        <v>0</v>
      </c>
      <c r="MF210" s="4">
        <v>0</v>
      </c>
      <c r="MG210" s="4">
        <v>0</v>
      </c>
      <c r="MH210" s="4">
        <v>0</v>
      </c>
      <c r="MI210" s="4">
        <v>0</v>
      </c>
      <c r="MJ210" s="4">
        <v>0</v>
      </c>
      <c r="MK210" s="4">
        <v>0</v>
      </c>
      <c r="ML210" s="4">
        <v>0</v>
      </c>
      <c r="MM210" s="4">
        <v>0</v>
      </c>
      <c r="MN210" s="4">
        <v>0</v>
      </c>
      <c r="MO210" s="4">
        <v>0</v>
      </c>
      <c r="MP210" s="4"/>
      <c r="MQ210" s="4">
        <v>6159</v>
      </c>
      <c r="MR210" s="4" t="s">
        <v>205</v>
      </c>
      <c r="MS210" s="4">
        <v>0</v>
      </c>
      <c r="MT210" s="4">
        <v>18.07</v>
      </c>
      <c r="MU210" s="4">
        <v>0</v>
      </c>
      <c r="MV210" s="4">
        <v>0</v>
      </c>
      <c r="MW210" s="4">
        <v>0</v>
      </c>
      <c r="MX210" s="4">
        <v>0</v>
      </c>
      <c r="MY210" s="4">
        <v>0</v>
      </c>
      <c r="MZ210" s="4">
        <v>0</v>
      </c>
      <c r="NA210" s="4">
        <v>0</v>
      </c>
      <c r="NB210" s="4">
        <v>0</v>
      </c>
      <c r="NC210" s="4">
        <v>0</v>
      </c>
      <c r="ND210" s="4">
        <v>0</v>
      </c>
      <c r="NE210" s="4">
        <v>18.07</v>
      </c>
      <c r="NF210" s="4"/>
      <c r="NG210" s="4">
        <v>6159</v>
      </c>
      <c r="NH210" s="4" t="s">
        <v>205</v>
      </c>
      <c r="NI210" s="4">
        <v>0</v>
      </c>
      <c r="NJ210" s="4">
        <v>0</v>
      </c>
      <c r="NK210" s="4">
        <v>0</v>
      </c>
      <c r="NL210" s="4">
        <v>0</v>
      </c>
      <c r="NM210" s="4">
        <v>0</v>
      </c>
      <c r="NN210" s="4">
        <v>0</v>
      </c>
      <c r="NO210" s="4">
        <v>0</v>
      </c>
      <c r="NP210" s="4">
        <v>0</v>
      </c>
      <c r="NQ210" s="4">
        <v>0</v>
      </c>
      <c r="NR210" s="4">
        <v>0</v>
      </c>
      <c r="NS210" s="4">
        <v>0</v>
      </c>
      <c r="NT210" s="4">
        <v>0</v>
      </c>
      <c r="NU210" s="4">
        <v>0</v>
      </c>
    </row>
    <row r="211" spans="2:385" x14ac:dyDescent="0.2">
      <c r="B211">
        <f t="shared" si="51"/>
        <v>201</v>
      </c>
      <c r="C211" s="4">
        <v>6561</v>
      </c>
      <c r="D211" s="4" t="s">
        <v>206</v>
      </c>
      <c r="E211" s="4">
        <v>53.97</v>
      </c>
      <c r="F211" s="4">
        <v>0</v>
      </c>
      <c r="G211" s="4">
        <v>0</v>
      </c>
      <c r="H211" s="4">
        <v>0</v>
      </c>
      <c r="I211" s="4">
        <v>0</v>
      </c>
      <c r="J211" s="4">
        <v>570.44000000000005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624.41</v>
      </c>
      <c r="R211" s="4"/>
      <c r="S211" s="4">
        <v>6561</v>
      </c>
      <c r="T211" s="4" t="s">
        <v>206</v>
      </c>
      <c r="U211" s="4">
        <v>26.56</v>
      </c>
      <c r="V211" s="4">
        <v>0</v>
      </c>
      <c r="W211" s="4">
        <v>202.89</v>
      </c>
      <c r="X211" s="4">
        <v>0</v>
      </c>
      <c r="Y211" s="4">
        <v>0</v>
      </c>
      <c r="Z211" s="4">
        <v>69.34</v>
      </c>
      <c r="AA211" s="4">
        <v>42.49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341.28</v>
      </c>
      <c r="AH211" s="4"/>
      <c r="AI211" s="4">
        <v>6561</v>
      </c>
      <c r="AJ211" s="4" t="s">
        <v>206</v>
      </c>
      <c r="AK211" s="4">
        <v>0</v>
      </c>
      <c r="AL211" s="4">
        <v>0</v>
      </c>
      <c r="AM211" s="4">
        <v>0</v>
      </c>
      <c r="AN211" s="4">
        <v>0</v>
      </c>
      <c r="AO211" s="4">
        <v>9.14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9.14</v>
      </c>
      <c r="AX211" s="4"/>
      <c r="AY211" s="4">
        <v>6561</v>
      </c>
      <c r="AZ211" s="4" t="s">
        <v>206</v>
      </c>
      <c r="BA211" s="4">
        <v>0</v>
      </c>
      <c r="BB211" s="4">
        <v>0</v>
      </c>
      <c r="BC211" s="4">
        <v>98.89</v>
      </c>
      <c r="BD211" s="4">
        <v>0</v>
      </c>
      <c r="BE211" s="4">
        <v>0</v>
      </c>
      <c r="BF211" s="4">
        <v>0</v>
      </c>
      <c r="BG211" s="4">
        <v>4.54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103.43</v>
      </c>
      <c r="BN211" s="4"/>
      <c r="BO211" s="4">
        <v>6561</v>
      </c>
      <c r="BP211" s="4" t="s">
        <v>206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79.709999999999994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79.709999999999994</v>
      </c>
      <c r="CD211" s="4"/>
      <c r="CE211" s="4">
        <v>6561</v>
      </c>
      <c r="CF211" s="4" t="s">
        <v>206</v>
      </c>
      <c r="CG211" s="4">
        <v>0</v>
      </c>
      <c r="CH211" s="4">
        <v>0</v>
      </c>
      <c r="CI211" s="4">
        <v>0</v>
      </c>
      <c r="CJ211" s="4">
        <v>0</v>
      </c>
      <c r="CK211" s="4">
        <v>56.98</v>
      </c>
      <c r="CL211" s="4">
        <v>71.08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128.06</v>
      </c>
      <c r="CT211" s="4"/>
      <c r="CU211" s="4">
        <v>6561</v>
      </c>
      <c r="CV211" s="4" t="s">
        <v>206</v>
      </c>
      <c r="CW211" s="4">
        <v>0</v>
      </c>
      <c r="CX211" s="4">
        <v>0</v>
      </c>
      <c r="CY211" s="4">
        <v>34.159999999999997</v>
      </c>
      <c r="CZ211" s="4">
        <v>0</v>
      </c>
      <c r="DA211" s="4">
        <v>0</v>
      </c>
      <c r="DB211" s="4">
        <v>77.53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111.69</v>
      </c>
      <c r="DJ211" s="4"/>
      <c r="DK211" s="4">
        <v>6561</v>
      </c>
      <c r="DL211" s="4" t="s">
        <v>206</v>
      </c>
      <c r="DM211" s="4">
        <v>0</v>
      </c>
      <c r="DN211" s="4">
        <v>0</v>
      </c>
      <c r="DO211" s="4">
        <v>0</v>
      </c>
      <c r="DP211" s="4">
        <v>0</v>
      </c>
      <c r="DQ211" s="4">
        <v>108</v>
      </c>
      <c r="DR211" s="4">
        <v>91.55</v>
      </c>
      <c r="DS211" s="4">
        <v>139.21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338.76</v>
      </c>
      <c r="DZ211" s="4"/>
      <c r="EA211" s="4">
        <v>6561</v>
      </c>
      <c r="EB211" s="4" t="s">
        <v>206</v>
      </c>
      <c r="EC211" s="4">
        <v>0</v>
      </c>
      <c r="ED211" s="4">
        <v>0</v>
      </c>
      <c r="EE211" s="4">
        <v>0</v>
      </c>
      <c r="EF211" s="4">
        <v>0</v>
      </c>
      <c r="EG211" s="4">
        <v>0</v>
      </c>
      <c r="EH211" s="4">
        <v>0</v>
      </c>
      <c r="EI211" s="4">
        <v>0</v>
      </c>
      <c r="EJ211" s="4">
        <v>0</v>
      </c>
      <c r="EK211" s="4">
        <v>0</v>
      </c>
      <c r="EL211" s="4">
        <v>0</v>
      </c>
      <c r="EM211" s="4">
        <v>0</v>
      </c>
      <c r="EN211" s="4">
        <v>0</v>
      </c>
      <c r="EO211" s="4">
        <v>0</v>
      </c>
      <c r="EP211" s="4"/>
      <c r="EQ211" s="4">
        <v>6561</v>
      </c>
      <c r="ER211" s="4" t="s">
        <v>206</v>
      </c>
      <c r="ES211" s="4">
        <v>128.72999999999999</v>
      </c>
      <c r="ET211" s="4">
        <v>0</v>
      </c>
      <c r="EU211" s="4">
        <v>0</v>
      </c>
      <c r="EV211" s="4">
        <v>0</v>
      </c>
      <c r="EW211" s="4">
        <v>17</v>
      </c>
      <c r="EX211" s="4">
        <v>60.37</v>
      </c>
      <c r="EY211" s="4">
        <v>0</v>
      </c>
      <c r="EZ211" s="4">
        <v>0</v>
      </c>
      <c r="FA211" s="4">
        <v>0</v>
      </c>
      <c r="FB211" s="4">
        <v>0</v>
      </c>
      <c r="FC211" s="4">
        <v>0</v>
      </c>
      <c r="FD211" s="4">
        <v>0</v>
      </c>
      <c r="FE211" s="4">
        <v>206.1</v>
      </c>
      <c r="FF211" s="4"/>
      <c r="FG211" s="4">
        <v>6561</v>
      </c>
      <c r="FH211" s="4" t="s">
        <v>206</v>
      </c>
      <c r="FI211" s="4">
        <v>0</v>
      </c>
      <c r="FJ211" s="4">
        <v>0</v>
      </c>
      <c r="FK211" s="4">
        <v>0</v>
      </c>
      <c r="FL211" s="4">
        <v>0</v>
      </c>
      <c r="FM211" s="4">
        <v>0</v>
      </c>
      <c r="FN211" s="4">
        <v>8.5</v>
      </c>
      <c r="FO211" s="4">
        <v>42.53</v>
      </c>
      <c r="FP211" s="4">
        <v>0</v>
      </c>
      <c r="FQ211" s="4">
        <v>0</v>
      </c>
      <c r="FR211" s="4">
        <v>0</v>
      </c>
      <c r="FS211" s="4">
        <v>0</v>
      </c>
      <c r="FT211" s="4">
        <v>0</v>
      </c>
      <c r="FU211" s="4">
        <v>51.03</v>
      </c>
      <c r="FV211" s="4"/>
      <c r="FW211" s="4">
        <v>6561</v>
      </c>
      <c r="FX211" s="4" t="s">
        <v>206</v>
      </c>
      <c r="FY211" s="4">
        <v>8.52</v>
      </c>
      <c r="FZ211" s="4">
        <v>0</v>
      </c>
      <c r="GA211" s="4">
        <v>0</v>
      </c>
      <c r="GB211" s="4">
        <v>0</v>
      </c>
      <c r="GC211" s="4">
        <v>0</v>
      </c>
      <c r="GD211" s="4">
        <v>0</v>
      </c>
      <c r="GE211" s="4">
        <v>0</v>
      </c>
      <c r="GF211" s="4">
        <v>0</v>
      </c>
      <c r="GG211" s="4">
        <v>0</v>
      </c>
      <c r="GH211" s="4">
        <v>0</v>
      </c>
      <c r="GI211" s="4">
        <v>0</v>
      </c>
      <c r="GJ211" s="4">
        <v>0</v>
      </c>
      <c r="GK211" s="4">
        <v>8.52</v>
      </c>
      <c r="GL211" s="4"/>
      <c r="GM211" s="4">
        <v>6561</v>
      </c>
      <c r="GN211" s="4" t="s">
        <v>206</v>
      </c>
      <c r="GO211" s="4">
        <v>0</v>
      </c>
      <c r="GP211" s="4">
        <v>0</v>
      </c>
      <c r="GQ211" s="4">
        <v>0</v>
      </c>
      <c r="GR211" s="4">
        <v>0</v>
      </c>
      <c r="GS211" s="4">
        <v>0</v>
      </c>
      <c r="GT211" s="4">
        <v>0</v>
      </c>
      <c r="GU211" s="4">
        <v>0</v>
      </c>
      <c r="GV211" s="4">
        <v>0</v>
      </c>
      <c r="GW211" s="4">
        <v>0</v>
      </c>
      <c r="GX211" s="4">
        <v>0</v>
      </c>
      <c r="GY211" s="4">
        <v>0</v>
      </c>
      <c r="GZ211" s="4">
        <v>0</v>
      </c>
      <c r="HA211" s="4">
        <v>0</v>
      </c>
      <c r="HB211" s="4"/>
      <c r="HC211" s="4">
        <v>6561</v>
      </c>
      <c r="HD211" s="4" t="s">
        <v>206</v>
      </c>
      <c r="HE211" s="4">
        <v>0</v>
      </c>
      <c r="HF211" s="4">
        <v>0</v>
      </c>
      <c r="HG211" s="4">
        <v>0</v>
      </c>
      <c r="HH211" s="4">
        <v>0</v>
      </c>
      <c r="HI211" s="4">
        <v>0</v>
      </c>
      <c r="HJ211" s="4">
        <v>0</v>
      </c>
      <c r="HK211" s="4">
        <v>24.19</v>
      </c>
      <c r="HL211" s="4">
        <v>0</v>
      </c>
      <c r="HM211" s="4">
        <v>0</v>
      </c>
      <c r="HN211" s="4">
        <v>0</v>
      </c>
      <c r="HO211" s="4">
        <v>0</v>
      </c>
      <c r="HP211" s="4">
        <v>0</v>
      </c>
      <c r="HQ211" s="4">
        <v>24.19</v>
      </c>
      <c r="HR211" s="4"/>
      <c r="HS211" s="4">
        <v>6561</v>
      </c>
      <c r="HT211" s="4" t="s">
        <v>206</v>
      </c>
      <c r="HU211" s="4">
        <v>93.94</v>
      </c>
      <c r="HV211" s="4">
        <v>0</v>
      </c>
      <c r="HW211" s="4">
        <v>0</v>
      </c>
      <c r="HX211" s="4">
        <v>0</v>
      </c>
      <c r="HY211" s="4">
        <v>22.3</v>
      </c>
      <c r="HZ211" s="4">
        <v>0</v>
      </c>
      <c r="IA211" s="4">
        <v>25.38</v>
      </c>
      <c r="IB211" s="4">
        <v>0</v>
      </c>
      <c r="IC211" s="4">
        <v>0</v>
      </c>
      <c r="ID211" s="4">
        <v>0</v>
      </c>
      <c r="IE211" s="4">
        <v>0</v>
      </c>
      <c r="IF211" s="4">
        <v>0</v>
      </c>
      <c r="IG211" s="4">
        <v>141.62</v>
      </c>
      <c r="IH211" s="4"/>
      <c r="II211" s="4">
        <v>6561</v>
      </c>
      <c r="IJ211" s="4" t="s">
        <v>206</v>
      </c>
      <c r="IK211" s="4">
        <v>0</v>
      </c>
      <c r="IL211" s="4">
        <v>19.84</v>
      </c>
      <c r="IM211" s="4">
        <v>0</v>
      </c>
      <c r="IN211" s="4">
        <v>0</v>
      </c>
      <c r="IO211" s="4">
        <v>0</v>
      </c>
      <c r="IP211" s="4">
        <v>47.4</v>
      </c>
      <c r="IQ211" s="4">
        <v>400</v>
      </c>
      <c r="IR211" s="4">
        <v>0</v>
      </c>
      <c r="IS211" s="4">
        <v>0</v>
      </c>
      <c r="IT211" s="4">
        <v>0</v>
      </c>
      <c r="IU211" s="4">
        <v>0</v>
      </c>
      <c r="IV211" s="4">
        <v>0</v>
      </c>
      <c r="IW211" s="4">
        <v>467.24</v>
      </c>
      <c r="IX211" s="4"/>
      <c r="IY211" s="4">
        <v>6561</v>
      </c>
      <c r="IZ211" s="4" t="s">
        <v>206</v>
      </c>
      <c r="JA211" s="4">
        <v>0</v>
      </c>
      <c r="JB211" s="4">
        <v>0</v>
      </c>
      <c r="JC211" s="4">
        <v>0</v>
      </c>
      <c r="JD211" s="4">
        <v>0</v>
      </c>
      <c r="JE211" s="4">
        <v>47.58</v>
      </c>
      <c r="JF211" s="4">
        <v>0</v>
      </c>
      <c r="JG211" s="4">
        <v>0</v>
      </c>
      <c r="JH211" s="4">
        <v>0</v>
      </c>
      <c r="JI211" s="4">
        <v>0</v>
      </c>
      <c r="JJ211" s="4">
        <v>0</v>
      </c>
      <c r="JK211" s="4">
        <v>0</v>
      </c>
      <c r="JL211" s="4">
        <v>0</v>
      </c>
      <c r="JM211" s="4">
        <v>47.58</v>
      </c>
      <c r="JN211" s="4"/>
      <c r="JO211" s="4">
        <v>6561</v>
      </c>
      <c r="JP211" s="4" t="s">
        <v>206</v>
      </c>
      <c r="JQ211" s="4">
        <v>133.16</v>
      </c>
      <c r="JR211" s="4">
        <v>0</v>
      </c>
      <c r="JS211" s="4">
        <v>0</v>
      </c>
      <c r="JT211" s="4">
        <v>0</v>
      </c>
      <c r="JU211" s="4">
        <v>0</v>
      </c>
      <c r="JV211" s="4">
        <v>0</v>
      </c>
      <c r="JW211" s="4">
        <v>0</v>
      </c>
      <c r="JX211" s="4">
        <v>0</v>
      </c>
      <c r="JY211" s="4">
        <v>0</v>
      </c>
      <c r="JZ211" s="4">
        <v>0</v>
      </c>
      <c r="KA211" s="4">
        <v>0</v>
      </c>
      <c r="KB211" s="4">
        <v>0</v>
      </c>
      <c r="KC211" s="4">
        <v>133.16</v>
      </c>
      <c r="KD211" s="4"/>
      <c r="KE211" s="4">
        <v>6561</v>
      </c>
      <c r="KF211" s="4" t="s">
        <v>206</v>
      </c>
      <c r="KG211" s="4">
        <v>0</v>
      </c>
      <c r="KH211" s="4">
        <v>0</v>
      </c>
      <c r="KI211" s="4">
        <v>0</v>
      </c>
      <c r="KJ211" s="4">
        <v>0</v>
      </c>
      <c r="KK211" s="4">
        <v>0</v>
      </c>
      <c r="KL211" s="4">
        <v>0</v>
      </c>
      <c r="KM211" s="4">
        <v>37.880000000000003</v>
      </c>
      <c r="KN211" s="4">
        <v>0</v>
      </c>
      <c r="KO211" s="4">
        <v>0</v>
      </c>
      <c r="KP211" s="4">
        <v>0</v>
      </c>
      <c r="KQ211" s="4">
        <v>0</v>
      </c>
      <c r="KR211" s="4">
        <v>0</v>
      </c>
      <c r="KS211" s="4">
        <v>37.880000000000003</v>
      </c>
      <c r="KT211" s="4"/>
      <c r="KU211" s="4">
        <v>6561</v>
      </c>
      <c r="KV211" s="4" t="s">
        <v>206</v>
      </c>
      <c r="KW211" s="4">
        <v>0</v>
      </c>
      <c r="KX211" s="4">
        <v>0</v>
      </c>
      <c r="KY211" s="4">
        <v>0</v>
      </c>
      <c r="KZ211" s="4">
        <v>0</v>
      </c>
      <c r="LA211" s="4">
        <v>0</v>
      </c>
      <c r="LB211" s="4">
        <v>0</v>
      </c>
      <c r="LC211" s="4">
        <v>14.5</v>
      </c>
      <c r="LD211" s="4">
        <v>0</v>
      </c>
      <c r="LE211" s="4">
        <v>0</v>
      </c>
      <c r="LF211" s="4">
        <v>0</v>
      </c>
      <c r="LG211" s="4">
        <v>0</v>
      </c>
      <c r="LH211" s="4">
        <v>0</v>
      </c>
      <c r="LI211" s="4">
        <v>14.5</v>
      </c>
      <c r="LJ211" s="4"/>
      <c r="LK211" s="4">
        <v>6561</v>
      </c>
      <c r="LL211" s="4" t="s">
        <v>206</v>
      </c>
      <c r="LM211" s="4">
        <v>0</v>
      </c>
      <c r="LN211" s="4">
        <v>0</v>
      </c>
      <c r="LO211" s="4">
        <v>0</v>
      </c>
      <c r="LP211" s="4">
        <v>0</v>
      </c>
      <c r="LQ211" s="4">
        <v>0</v>
      </c>
      <c r="LR211" s="4">
        <v>10.16</v>
      </c>
      <c r="LS211" s="4">
        <v>0</v>
      </c>
      <c r="LT211" s="4">
        <v>0</v>
      </c>
      <c r="LU211" s="4">
        <v>0</v>
      </c>
      <c r="LV211" s="4">
        <v>0</v>
      </c>
      <c r="LW211" s="4">
        <v>0</v>
      </c>
      <c r="LX211" s="4">
        <v>0</v>
      </c>
      <c r="LY211" s="4">
        <v>10.16</v>
      </c>
      <c r="LZ211" s="4"/>
      <c r="MA211" s="4">
        <v>6561</v>
      </c>
      <c r="MB211" s="4" t="s">
        <v>206</v>
      </c>
      <c r="MC211" s="4">
        <v>38.18</v>
      </c>
      <c r="MD211" s="4">
        <v>0</v>
      </c>
      <c r="ME211" s="4">
        <v>0</v>
      </c>
      <c r="MF211" s="4">
        <v>0</v>
      </c>
      <c r="MG211" s="4">
        <v>0</v>
      </c>
      <c r="MH211" s="4">
        <v>0</v>
      </c>
      <c r="MI211" s="4">
        <v>0</v>
      </c>
      <c r="MJ211" s="4">
        <v>0</v>
      </c>
      <c r="MK211" s="4">
        <v>0</v>
      </c>
      <c r="ML211" s="4">
        <v>0</v>
      </c>
      <c r="MM211" s="4">
        <v>0</v>
      </c>
      <c r="MN211" s="4">
        <v>0</v>
      </c>
      <c r="MO211" s="4">
        <v>38.18</v>
      </c>
      <c r="MP211" s="4"/>
      <c r="MQ211" s="4">
        <v>6561</v>
      </c>
      <c r="MR211" s="4" t="s">
        <v>206</v>
      </c>
      <c r="MS211" s="4">
        <v>0</v>
      </c>
      <c r="MT211" s="4">
        <v>0</v>
      </c>
      <c r="MU211" s="4">
        <v>0</v>
      </c>
      <c r="MV211" s="4">
        <v>0</v>
      </c>
      <c r="MW211" s="4">
        <v>0</v>
      </c>
      <c r="MX211" s="4">
        <v>0</v>
      </c>
      <c r="MY211" s="4">
        <v>0</v>
      </c>
      <c r="MZ211" s="4">
        <v>0</v>
      </c>
      <c r="NA211" s="4">
        <v>0</v>
      </c>
      <c r="NB211" s="4">
        <v>0</v>
      </c>
      <c r="NC211" s="4">
        <v>0</v>
      </c>
      <c r="ND211" s="4">
        <v>0</v>
      </c>
      <c r="NE211" s="4">
        <v>0</v>
      </c>
      <c r="NF211" s="4"/>
      <c r="NG211" s="4">
        <v>6561</v>
      </c>
      <c r="NH211" s="4" t="s">
        <v>206</v>
      </c>
      <c r="NI211" s="4">
        <v>0</v>
      </c>
      <c r="NJ211" s="4">
        <v>0</v>
      </c>
      <c r="NK211" s="4">
        <v>0</v>
      </c>
      <c r="NL211" s="4">
        <v>0</v>
      </c>
      <c r="NM211" s="4">
        <v>0</v>
      </c>
      <c r="NN211" s="4">
        <v>0</v>
      </c>
      <c r="NO211" s="4">
        <v>0</v>
      </c>
      <c r="NP211" s="4">
        <v>0</v>
      </c>
      <c r="NQ211" s="4">
        <v>0</v>
      </c>
      <c r="NR211" s="4">
        <v>0</v>
      </c>
      <c r="NS211" s="4">
        <v>0</v>
      </c>
      <c r="NT211" s="4">
        <v>0</v>
      </c>
      <c r="NU211" s="4">
        <v>0</v>
      </c>
    </row>
    <row r="212" spans="2:385" x14ac:dyDescent="0.2">
      <c r="B212">
        <f t="shared" si="51"/>
        <v>202</v>
      </c>
      <c r="C212" s="4">
        <v>6562</v>
      </c>
      <c r="D212" s="4" t="s">
        <v>207</v>
      </c>
      <c r="E212" s="4">
        <v>54.34</v>
      </c>
      <c r="F212" s="4">
        <v>0</v>
      </c>
      <c r="G212" s="4">
        <v>0</v>
      </c>
      <c r="H212" s="4">
        <v>0</v>
      </c>
      <c r="I212" s="4">
        <v>0</v>
      </c>
      <c r="J212" s="4">
        <v>228.47</v>
      </c>
      <c r="K212" s="4">
        <v>37.21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320.02</v>
      </c>
      <c r="R212" s="4"/>
      <c r="S212" s="4">
        <v>6562</v>
      </c>
      <c r="T212" s="4" t="s">
        <v>207</v>
      </c>
      <c r="U212" s="4">
        <v>0</v>
      </c>
      <c r="V212" s="4">
        <v>0</v>
      </c>
      <c r="W212" s="4">
        <v>7.43</v>
      </c>
      <c r="X212" s="4">
        <v>0</v>
      </c>
      <c r="Y212" s="4">
        <v>0</v>
      </c>
      <c r="Z212" s="4">
        <v>0</v>
      </c>
      <c r="AA212" s="4">
        <v>49.96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57.39</v>
      </c>
      <c r="AH212" s="4"/>
      <c r="AI212" s="4">
        <v>6562</v>
      </c>
      <c r="AJ212" s="4" t="s">
        <v>207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/>
      <c r="AY212" s="4">
        <v>6562</v>
      </c>
      <c r="AZ212" s="4" t="s">
        <v>207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/>
      <c r="BO212" s="4">
        <v>6562</v>
      </c>
      <c r="BP212" s="4" t="s">
        <v>207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105.34</v>
      </c>
      <c r="BW212" s="4">
        <v>9.1300000000000008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114.47</v>
      </c>
      <c r="CD212" s="4"/>
      <c r="CE212" s="4">
        <v>6562</v>
      </c>
      <c r="CF212" s="4" t="s">
        <v>207</v>
      </c>
      <c r="CG212" s="4">
        <v>0</v>
      </c>
      <c r="CH212" s="4">
        <v>0</v>
      </c>
      <c r="CI212" s="4">
        <v>0</v>
      </c>
      <c r="CJ212" s="4">
        <v>0</v>
      </c>
      <c r="CK212" s="4">
        <v>27.84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27.84</v>
      </c>
      <c r="CT212" s="4"/>
      <c r="CU212" s="4">
        <v>6562</v>
      </c>
      <c r="CV212" s="4" t="s">
        <v>207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/>
      <c r="DK212" s="4">
        <v>6562</v>
      </c>
      <c r="DL212" s="4" t="s">
        <v>207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/>
      <c r="EA212" s="4">
        <v>6562</v>
      </c>
      <c r="EB212" s="4" t="s">
        <v>207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/>
      <c r="EQ212" s="4">
        <v>6562</v>
      </c>
      <c r="ER212" s="4" t="s">
        <v>207</v>
      </c>
      <c r="ES212" s="4">
        <v>0</v>
      </c>
      <c r="ET212" s="4">
        <v>5.68</v>
      </c>
      <c r="EU212" s="4">
        <v>0</v>
      </c>
      <c r="EV212" s="4">
        <v>0</v>
      </c>
      <c r="EW212" s="4">
        <v>0</v>
      </c>
      <c r="EX212" s="4">
        <v>33.5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39.18</v>
      </c>
      <c r="FF212" s="4"/>
      <c r="FG212" s="4">
        <v>6562</v>
      </c>
      <c r="FH212" s="4" t="s">
        <v>207</v>
      </c>
      <c r="FI212" s="4">
        <v>0</v>
      </c>
      <c r="FJ212" s="4">
        <v>0</v>
      </c>
      <c r="FK212" s="4">
        <v>0</v>
      </c>
      <c r="FL212" s="4">
        <v>23.97</v>
      </c>
      <c r="FM212" s="4">
        <v>0</v>
      </c>
      <c r="FN212" s="4">
        <v>1.9</v>
      </c>
      <c r="FO212" s="4">
        <v>0</v>
      </c>
      <c r="FP212" s="4">
        <v>0</v>
      </c>
      <c r="FQ212" s="4">
        <v>0</v>
      </c>
      <c r="FR212" s="4">
        <v>0</v>
      </c>
      <c r="FS212" s="4">
        <v>0</v>
      </c>
      <c r="FT212" s="4">
        <v>0</v>
      </c>
      <c r="FU212" s="4">
        <v>25.87</v>
      </c>
      <c r="FV212" s="4"/>
      <c r="FW212" s="4">
        <v>6562</v>
      </c>
      <c r="FX212" s="4" t="s">
        <v>207</v>
      </c>
      <c r="FY212" s="4">
        <v>0</v>
      </c>
      <c r="FZ212" s="4">
        <v>0</v>
      </c>
      <c r="GA212" s="4">
        <v>0</v>
      </c>
      <c r="GB212" s="4">
        <v>0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/>
      <c r="GM212" s="4">
        <v>6562</v>
      </c>
      <c r="GN212" s="4" t="s">
        <v>207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650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650</v>
      </c>
      <c r="HB212" s="4"/>
      <c r="HC212" s="4">
        <v>6562</v>
      </c>
      <c r="HD212" s="4" t="s">
        <v>207</v>
      </c>
      <c r="HE212" s="4">
        <v>0</v>
      </c>
      <c r="HF212" s="4">
        <v>0</v>
      </c>
      <c r="HG212" s="4">
        <v>0</v>
      </c>
      <c r="HH212" s="4">
        <v>0</v>
      </c>
      <c r="HI212" s="4">
        <v>0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0</v>
      </c>
      <c r="HP212" s="4">
        <v>0</v>
      </c>
      <c r="HQ212" s="4">
        <v>0</v>
      </c>
      <c r="HR212" s="4"/>
      <c r="HS212" s="4">
        <v>6562</v>
      </c>
      <c r="HT212" s="4" t="s">
        <v>207</v>
      </c>
      <c r="HU212" s="4">
        <v>0</v>
      </c>
      <c r="HV212" s="4">
        <v>0</v>
      </c>
      <c r="HW212" s="4">
        <v>0</v>
      </c>
      <c r="HX212" s="4">
        <v>0</v>
      </c>
      <c r="HY212" s="4">
        <v>0</v>
      </c>
      <c r="HZ212" s="4">
        <v>0</v>
      </c>
      <c r="IA212" s="4">
        <v>9.25</v>
      </c>
      <c r="IB212" s="4">
        <v>0</v>
      </c>
      <c r="IC212" s="4">
        <v>0</v>
      </c>
      <c r="ID212" s="4">
        <v>0</v>
      </c>
      <c r="IE212" s="4">
        <v>0</v>
      </c>
      <c r="IF212" s="4">
        <v>0</v>
      </c>
      <c r="IG212" s="4">
        <v>9.25</v>
      </c>
      <c r="IH212" s="4"/>
      <c r="II212" s="4">
        <v>6562</v>
      </c>
      <c r="IJ212" s="4" t="s">
        <v>207</v>
      </c>
      <c r="IK212" s="4">
        <v>96.05</v>
      </c>
      <c r="IL212" s="4">
        <v>21.81</v>
      </c>
      <c r="IM212" s="4">
        <v>0</v>
      </c>
      <c r="IN212" s="4">
        <v>0</v>
      </c>
      <c r="IO212" s="4">
        <v>0</v>
      </c>
      <c r="IP212" s="4">
        <v>0</v>
      </c>
      <c r="IQ212" s="4">
        <v>0</v>
      </c>
      <c r="IR212" s="4">
        <v>0</v>
      </c>
      <c r="IS212" s="4">
        <v>0</v>
      </c>
      <c r="IT212" s="4">
        <v>0</v>
      </c>
      <c r="IU212" s="4">
        <v>0</v>
      </c>
      <c r="IV212" s="4">
        <v>0</v>
      </c>
      <c r="IW212" s="4">
        <v>117.86</v>
      </c>
      <c r="IX212" s="4"/>
      <c r="IY212" s="4">
        <v>6562</v>
      </c>
      <c r="IZ212" s="4" t="s">
        <v>207</v>
      </c>
      <c r="JA212" s="4">
        <v>0</v>
      </c>
      <c r="JB212" s="4">
        <v>0</v>
      </c>
      <c r="JC212" s="4">
        <v>0</v>
      </c>
      <c r="JD212" s="4">
        <v>0</v>
      </c>
      <c r="JE212" s="4">
        <v>4.08</v>
      </c>
      <c r="JF212" s="4">
        <v>15.11</v>
      </c>
      <c r="JG212" s="4">
        <v>0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19.190000000000001</v>
      </c>
      <c r="JN212" s="4"/>
      <c r="JO212" s="4">
        <v>6562</v>
      </c>
      <c r="JP212" s="4" t="s">
        <v>207</v>
      </c>
      <c r="JQ212" s="4">
        <v>0</v>
      </c>
      <c r="JR212" s="4">
        <v>0</v>
      </c>
      <c r="JS212" s="4">
        <v>0</v>
      </c>
      <c r="JT212" s="4">
        <v>0</v>
      </c>
      <c r="JU212" s="4">
        <v>0</v>
      </c>
      <c r="JV212" s="4">
        <v>0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/>
      <c r="KE212" s="4">
        <v>6562</v>
      </c>
      <c r="KF212" s="4" t="s">
        <v>207</v>
      </c>
      <c r="KG212" s="4">
        <v>0</v>
      </c>
      <c r="KH212" s="4">
        <v>0</v>
      </c>
      <c r="KI212" s="4">
        <v>0</v>
      </c>
      <c r="KJ212" s="4">
        <v>0</v>
      </c>
      <c r="KK212" s="4">
        <v>0</v>
      </c>
      <c r="KL212" s="4">
        <v>0</v>
      </c>
      <c r="KM212" s="4">
        <v>0</v>
      </c>
      <c r="KN212" s="4">
        <v>0</v>
      </c>
      <c r="KO212" s="4">
        <v>0</v>
      </c>
      <c r="KP212" s="4">
        <v>0</v>
      </c>
      <c r="KQ212" s="4">
        <v>0</v>
      </c>
      <c r="KR212" s="4">
        <v>0</v>
      </c>
      <c r="KS212" s="4">
        <v>0</v>
      </c>
      <c r="KT212" s="4"/>
      <c r="KU212" s="4">
        <v>6562</v>
      </c>
      <c r="KV212" s="4" t="s">
        <v>207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0</v>
      </c>
      <c r="LD212" s="4">
        <v>0</v>
      </c>
      <c r="LE212" s="4">
        <v>0</v>
      </c>
      <c r="LF212" s="4">
        <v>0</v>
      </c>
      <c r="LG212" s="4">
        <v>0</v>
      </c>
      <c r="LH212" s="4">
        <v>0</v>
      </c>
      <c r="LI212" s="4">
        <v>0</v>
      </c>
      <c r="LJ212" s="4"/>
      <c r="LK212" s="4">
        <v>6562</v>
      </c>
      <c r="LL212" s="4" t="s">
        <v>207</v>
      </c>
      <c r="LM212" s="4">
        <v>70.47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70.47</v>
      </c>
      <c r="LZ212" s="4"/>
      <c r="MA212" s="4">
        <v>6562</v>
      </c>
      <c r="MB212" s="4" t="s">
        <v>207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0</v>
      </c>
      <c r="MO212" s="4">
        <v>0</v>
      </c>
      <c r="MP212" s="4"/>
      <c r="MQ212" s="4">
        <v>6562</v>
      </c>
      <c r="MR212" s="4" t="s">
        <v>207</v>
      </c>
      <c r="MS212" s="4">
        <v>0</v>
      </c>
      <c r="MT212" s="4">
        <v>0</v>
      </c>
      <c r="MU212" s="4">
        <v>0</v>
      </c>
      <c r="MV212" s="4">
        <v>0</v>
      </c>
      <c r="MW212" s="4">
        <v>0</v>
      </c>
      <c r="MX212" s="4">
        <v>0</v>
      </c>
      <c r="MY212" s="4">
        <v>0</v>
      </c>
      <c r="MZ212" s="4">
        <v>0</v>
      </c>
      <c r="NA212" s="4">
        <v>0</v>
      </c>
      <c r="NB212" s="4">
        <v>0</v>
      </c>
      <c r="NC212" s="4">
        <v>0</v>
      </c>
      <c r="ND212" s="4">
        <v>0</v>
      </c>
      <c r="NE212" s="4">
        <v>0</v>
      </c>
      <c r="NF212" s="4"/>
      <c r="NG212" s="4">
        <v>6562</v>
      </c>
      <c r="NH212" s="4" t="s">
        <v>207</v>
      </c>
      <c r="NI212" s="4">
        <v>0</v>
      </c>
      <c r="NJ212" s="4">
        <v>0</v>
      </c>
      <c r="NK212" s="4">
        <v>0</v>
      </c>
      <c r="NL212" s="4">
        <v>0</v>
      </c>
      <c r="NM212" s="4">
        <v>0</v>
      </c>
      <c r="NN212" s="4">
        <v>0</v>
      </c>
      <c r="NO212" s="4">
        <v>0</v>
      </c>
      <c r="NP212" s="4">
        <v>0</v>
      </c>
      <c r="NQ212" s="4">
        <v>0</v>
      </c>
      <c r="NR212" s="4">
        <v>0</v>
      </c>
      <c r="NS212" s="4">
        <v>0</v>
      </c>
      <c r="NT212" s="4">
        <v>0</v>
      </c>
      <c r="NU212" s="4">
        <v>0</v>
      </c>
    </row>
    <row r="213" spans="2:385" x14ac:dyDescent="0.2">
      <c r="B213">
        <f t="shared" si="51"/>
        <v>203</v>
      </c>
      <c r="C213" s="4" t="s">
        <v>2</v>
      </c>
      <c r="D213" s="4" t="s">
        <v>208</v>
      </c>
      <c r="E213" s="4">
        <v>247.93</v>
      </c>
      <c r="F213" s="4">
        <v>0</v>
      </c>
      <c r="G213" s="4">
        <v>62.87</v>
      </c>
      <c r="H213" s="4">
        <v>0</v>
      </c>
      <c r="I213" s="4">
        <v>55.89</v>
      </c>
      <c r="J213" s="4">
        <v>3832.33</v>
      </c>
      <c r="K213" s="4">
        <v>131.97999999999999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4331</v>
      </c>
      <c r="R213" s="4"/>
      <c r="S213" s="4" t="s">
        <v>2</v>
      </c>
      <c r="T213" s="4" t="s">
        <v>208</v>
      </c>
      <c r="U213" s="4">
        <v>413.05</v>
      </c>
      <c r="V213" s="4">
        <v>0</v>
      </c>
      <c r="W213" s="4">
        <v>1723.11</v>
      </c>
      <c r="X213" s="4">
        <v>127.85</v>
      </c>
      <c r="Y213" s="4">
        <v>412.09</v>
      </c>
      <c r="Z213" s="4">
        <v>2433.38</v>
      </c>
      <c r="AA213" s="4">
        <v>1492.64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6602.12</v>
      </c>
      <c r="AH213" s="4"/>
      <c r="AI213" s="4" t="s">
        <v>2</v>
      </c>
      <c r="AJ213" s="4" t="s">
        <v>208</v>
      </c>
      <c r="AK213" s="4">
        <v>4474.6499999999996</v>
      </c>
      <c r="AL213" s="4">
        <v>0</v>
      </c>
      <c r="AM213" s="4">
        <v>0</v>
      </c>
      <c r="AN213" s="4">
        <v>0</v>
      </c>
      <c r="AO213" s="4">
        <v>9.14</v>
      </c>
      <c r="AP213" s="4">
        <v>215.58</v>
      </c>
      <c r="AQ213" s="4">
        <v>128.41999999999999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4827.79</v>
      </c>
      <c r="AX213" s="4"/>
      <c r="AY213" s="4" t="s">
        <v>2</v>
      </c>
      <c r="AZ213" s="4" t="s">
        <v>208</v>
      </c>
      <c r="BA213" s="4">
        <v>15.95</v>
      </c>
      <c r="BB213" s="4">
        <v>0</v>
      </c>
      <c r="BC213" s="4">
        <v>157.9</v>
      </c>
      <c r="BD213" s="4">
        <v>0</v>
      </c>
      <c r="BE213" s="4">
        <v>132.59</v>
      </c>
      <c r="BF213" s="4">
        <v>419.93</v>
      </c>
      <c r="BG213" s="4">
        <v>266.35000000000002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992.72</v>
      </c>
      <c r="BN213" s="4"/>
      <c r="BO213" s="4" t="s">
        <v>2</v>
      </c>
      <c r="BP213" s="4" t="s">
        <v>208</v>
      </c>
      <c r="BQ213" s="4">
        <v>0</v>
      </c>
      <c r="BR213" s="4">
        <v>76.08</v>
      </c>
      <c r="BS213" s="4">
        <v>107.73</v>
      </c>
      <c r="BT213" s="4">
        <v>100</v>
      </c>
      <c r="BU213" s="4">
        <v>126.7</v>
      </c>
      <c r="BV213" s="4">
        <v>241.91</v>
      </c>
      <c r="BW213" s="4">
        <v>33.32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685.74</v>
      </c>
      <c r="CD213" s="4"/>
      <c r="CE213" s="4" t="s">
        <v>2</v>
      </c>
      <c r="CF213" s="4" t="s">
        <v>208</v>
      </c>
      <c r="CG213" s="4">
        <v>202.54</v>
      </c>
      <c r="CH213" s="4">
        <v>0</v>
      </c>
      <c r="CI213" s="4">
        <v>113.17</v>
      </c>
      <c r="CJ213" s="4">
        <v>3.97</v>
      </c>
      <c r="CK213" s="4">
        <v>363.5</v>
      </c>
      <c r="CL213" s="4">
        <v>1120.3800000000001</v>
      </c>
      <c r="CM213" s="4">
        <v>1.58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1805.14</v>
      </c>
      <c r="CT213" s="4"/>
      <c r="CU213" s="4" t="s">
        <v>2</v>
      </c>
      <c r="CV213" s="4" t="s">
        <v>208</v>
      </c>
      <c r="CW213" s="4">
        <v>0</v>
      </c>
      <c r="CX213" s="4">
        <v>0</v>
      </c>
      <c r="CY213" s="4">
        <v>558.02</v>
      </c>
      <c r="CZ213" s="4">
        <v>0</v>
      </c>
      <c r="DA213" s="4">
        <v>129.12</v>
      </c>
      <c r="DB213" s="4">
        <v>350.4</v>
      </c>
      <c r="DC213" s="4">
        <v>1.35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1038.8900000000001</v>
      </c>
      <c r="DJ213" s="4"/>
      <c r="DK213" s="4" t="s">
        <v>2</v>
      </c>
      <c r="DL213" s="4" t="s">
        <v>208</v>
      </c>
      <c r="DM213" s="4">
        <v>0</v>
      </c>
      <c r="DN213" s="4">
        <v>0</v>
      </c>
      <c r="DO213" s="4">
        <v>0</v>
      </c>
      <c r="DP213" s="4">
        <v>0</v>
      </c>
      <c r="DQ213" s="4">
        <v>446.15</v>
      </c>
      <c r="DR213" s="4">
        <v>469.49</v>
      </c>
      <c r="DS213" s="4">
        <v>158.59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 s="4">
        <v>1074.23</v>
      </c>
      <c r="DZ213" s="4"/>
      <c r="EA213" s="4" t="s">
        <v>2</v>
      </c>
      <c r="EB213" s="4" t="s">
        <v>208</v>
      </c>
      <c r="EC213" s="4">
        <v>0</v>
      </c>
      <c r="ED213" s="4">
        <v>0</v>
      </c>
      <c r="EE213" s="4">
        <v>0</v>
      </c>
      <c r="EF213" s="4">
        <v>0</v>
      </c>
      <c r="EG213" s="4">
        <v>0</v>
      </c>
      <c r="EH213" s="4">
        <v>0</v>
      </c>
      <c r="EI213" s="4">
        <v>0</v>
      </c>
      <c r="EJ213" s="4">
        <v>0</v>
      </c>
      <c r="EK213" s="4">
        <v>0</v>
      </c>
      <c r="EL213" s="4">
        <v>0</v>
      </c>
      <c r="EM213" s="4">
        <v>0</v>
      </c>
      <c r="EN213" s="4">
        <v>0</v>
      </c>
      <c r="EO213" s="4">
        <v>0</v>
      </c>
      <c r="EP213" s="4"/>
      <c r="EQ213" s="4" t="s">
        <v>2</v>
      </c>
      <c r="ER213" s="4" t="s">
        <v>208</v>
      </c>
      <c r="ES213" s="4">
        <v>226.83</v>
      </c>
      <c r="ET213" s="4">
        <v>5.68</v>
      </c>
      <c r="EU213" s="4">
        <v>441.14</v>
      </c>
      <c r="EV213" s="4">
        <v>0</v>
      </c>
      <c r="EW213" s="4">
        <v>81.849999999999994</v>
      </c>
      <c r="EX213" s="4">
        <v>1448.73</v>
      </c>
      <c r="EY213" s="4">
        <v>4.7699999999999996</v>
      </c>
      <c r="EZ213" s="4">
        <v>0</v>
      </c>
      <c r="FA213" s="4">
        <v>0</v>
      </c>
      <c r="FB213" s="4">
        <v>0</v>
      </c>
      <c r="FC213" s="4">
        <v>0</v>
      </c>
      <c r="FD213" s="4">
        <v>0</v>
      </c>
      <c r="FE213" s="4">
        <v>2209</v>
      </c>
      <c r="FF213" s="4"/>
      <c r="FG213" s="4" t="s">
        <v>2</v>
      </c>
      <c r="FH213" s="4" t="s">
        <v>208</v>
      </c>
      <c r="FI213" s="4">
        <v>161.29</v>
      </c>
      <c r="FJ213" s="4">
        <v>115.98</v>
      </c>
      <c r="FK213" s="4">
        <v>1066.22</v>
      </c>
      <c r="FL213" s="4">
        <v>23.97</v>
      </c>
      <c r="FM213" s="4">
        <v>103.59</v>
      </c>
      <c r="FN213" s="4">
        <v>394.59</v>
      </c>
      <c r="FO213" s="4">
        <v>101.09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1966.73</v>
      </c>
      <c r="FV213" s="4"/>
      <c r="FW213" s="4" t="s">
        <v>2</v>
      </c>
      <c r="FX213" s="4" t="s">
        <v>208</v>
      </c>
      <c r="FY213" s="4">
        <v>68.97</v>
      </c>
      <c r="FZ213" s="4">
        <v>3.08</v>
      </c>
      <c r="GA213" s="4">
        <v>16.18</v>
      </c>
      <c r="GB213" s="4">
        <v>0</v>
      </c>
      <c r="GC213" s="4">
        <v>0</v>
      </c>
      <c r="GD213" s="4">
        <v>39.24</v>
      </c>
      <c r="GE213" s="4">
        <v>0</v>
      </c>
      <c r="GF213" s="4">
        <v>0</v>
      </c>
      <c r="GG213" s="4">
        <v>0</v>
      </c>
      <c r="GH213" s="4">
        <v>0</v>
      </c>
      <c r="GI213" s="4">
        <v>0</v>
      </c>
      <c r="GJ213" s="4">
        <v>0</v>
      </c>
      <c r="GK213" s="4">
        <v>127.47</v>
      </c>
      <c r="GL213" s="4"/>
      <c r="GM213" s="4" t="s">
        <v>2</v>
      </c>
      <c r="GN213" s="4" t="s">
        <v>208</v>
      </c>
      <c r="GO213" s="4">
        <v>191.41</v>
      </c>
      <c r="GP213" s="4">
        <v>9.23</v>
      </c>
      <c r="GQ213" s="4">
        <v>48.54</v>
      </c>
      <c r="GR213" s="4">
        <v>0</v>
      </c>
      <c r="GS213" s="4">
        <v>174.06</v>
      </c>
      <c r="GT213" s="4">
        <v>295.93</v>
      </c>
      <c r="GU213" s="4">
        <v>947.86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1667.03</v>
      </c>
      <c r="HB213" s="4"/>
      <c r="HC213" s="4" t="s">
        <v>2</v>
      </c>
      <c r="HD213" s="4" t="s">
        <v>208</v>
      </c>
      <c r="HE213" s="4">
        <v>29.82</v>
      </c>
      <c r="HF213" s="4">
        <v>63.96</v>
      </c>
      <c r="HG213" s="4">
        <v>35.51</v>
      </c>
      <c r="HH213" s="4">
        <v>0</v>
      </c>
      <c r="HI213" s="4">
        <v>65</v>
      </c>
      <c r="HJ213" s="4">
        <v>658.81</v>
      </c>
      <c r="HK213" s="4">
        <v>980.92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1834.02</v>
      </c>
      <c r="HR213" s="4"/>
      <c r="HS213" s="4" t="s">
        <v>2</v>
      </c>
      <c r="HT213" s="4" t="s">
        <v>208</v>
      </c>
      <c r="HU213" s="4">
        <v>982.4</v>
      </c>
      <c r="HV213" s="4">
        <v>83.99</v>
      </c>
      <c r="HW213" s="4">
        <v>975.93</v>
      </c>
      <c r="HX213" s="4">
        <v>200</v>
      </c>
      <c r="HY213" s="4">
        <v>271.64</v>
      </c>
      <c r="HZ213" s="4">
        <v>457.96</v>
      </c>
      <c r="IA213" s="4">
        <v>1104.53</v>
      </c>
      <c r="IB213" s="4">
        <v>0</v>
      </c>
      <c r="IC213" s="4">
        <v>0</v>
      </c>
      <c r="ID213" s="4">
        <v>0</v>
      </c>
      <c r="IE213" s="4">
        <v>0</v>
      </c>
      <c r="IF213" s="4">
        <v>0</v>
      </c>
      <c r="IG213" s="4">
        <v>4076.45</v>
      </c>
      <c r="IH213" s="4"/>
      <c r="II213" s="4" t="s">
        <v>2</v>
      </c>
      <c r="IJ213" s="4" t="s">
        <v>208</v>
      </c>
      <c r="IK213" s="4">
        <v>366.39</v>
      </c>
      <c r="IL213" s="4">
        <v>84.15</v>
      </c>
      <c r="IM213" s="4">
        <v>564.54</v>
      </c>
      <c r="IN213" s="4">
        <v>0</v>
      </c>
      <c r="IO213" s="4">
        <v>184.06</v>
      </c>
      <c r="IP213" s="4">
        <v>684.21</v>
      </c>
      <c r="IQ213" s="4">
        <v>478.11</v>
      </c>
      <c r="IR213" s="4">
        <v>0</v>
      </c>
      <c r="IS213" s="4">
        <v>0</v>
      </c>
      <c r="IT213" s="4">
        <v>0</v>
      </c>
      <c r="IU213" s="4">
        <v>0</v>
      </c>
      <c r="IV213" s="4">
        <v>0</v>
      </c>
      <c r="IW213" s="4">
        <v>2361.46</v>
      </c>
      <c r="IX213" s="4"/>
      <c r="IY213" s="4" t="s">
        <v>2</v>
      </c>
      <c r="IZ213" s="4" t="s">
        <v>208</v>
      </c>
      <c r="JA213" s="4">
        <v>1044.78</v>
      </c>
      <c r="JB213" s="4">
        <v>165.35</v>
      </c>
      <c r="JC213" s="4">
        <v>131.86000000000001</v>
      </c>
      <c r="JD213" s="4">
        <v>0</v>
      </c>
      <c r="JE213" s="4">
        <v>3444.06</v>
      </c>
      <c r="JF213" s="4">
        <v>1060.81</v>
      </c>
      <c r="JG213" s="4">
        <v>377.78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6224.64</v>
      </c>
      <c r="JN213" s="4"/>
      <c r="JO213" s="4" t="s">
        <v>2</v>
      </c>
      <c r="JP213" s="4" t="s">
        <v>208</v>
      </c>
      <c r="JQ213" s="4">
        <v>294.98</v>
      </c>
      <c r="JR213" s="4">
        <v>4.5999999999999996</v>
      </c>
      <c r="JS213" s="4">
        <v>24.25</v>
      </c>
      <c r="JT213" s="4">
        <v>0</v>
      </c>
      <c r="JU213" s="4">
        <v>0</v>
      </c>
      <c r="JV213" s="4">
        <v>58.8</v>
      </c>
      <c r="JW213" s="4">
        <v>45.01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427.64</v>
      </c>
      <c r="KD213" s="4"/>
      <c r="KE213" s="4" t="s">
        <v>2</v>
      </c>
      <c r="KF213" s="4" t="s">
        <v>208</v>
      </c>
      <c r="KG213" s="4">
        <v>528.28</v>
      </c>
      <c r="KH213" s="4">
        <v>347.42</v>
      </c>
      <c r="KI213" s="4">
        <v>15.95</v>
      </c>
      <c r="KJ213" s="4">
        <v>243.14</v>
      </c>
      <c r="KK213" s="4">
        <v>-144.68</v>
      </c>
      <c r="KL213" s="4">
        <v>191.26</v>
      </c>
      <c r="KM213" s="4">
        <v>2016.57</v>
      </c>
      <c r="KN213" s="4">
        <v>0</v>
      </c>
      <c r="KO213" s="4">
        <v>0</v>
      </c>
      <c r="KP213" s="4">
        <v>0</v>
      </c>
      <c r="KQ213" s="4">
        <v>0</v>
      </c>
      <c r="KR213" s="4">
        <v>0</v>
      </c>
      <c r="KS213" s="4">
        <v>3197.94</v>
      </c>
      <c r="KT213" s="4"/>
      <c r="KU213" s="4" t="s">
        <v>2</v>
      </c>
      <c r="KV213" s="4" t="s">
        <v>208</v>
      </c>
      <c r="KW213" s="4">
        <v>386.35</v>
      </c>
      <c r="KX213" s="4">
        <v>0</v>
      </c>
      <c r="KY213" s="4">
        <v>0</v>
      </c>
      <c r="KZ213" s="4">
        <v>0</v>
      </c>
      <c r="LA213" s="4">
        <v>0</v>
      </c>
      <c r="LB213" s="4">
        <v>0</v>
      </c>
      <c r="LC213" s="4">
        <v>1191.4100000000001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1577.76</v>
      </c>
      <c r="LJ213" s="4"/>
      <c r="LK213" s="4" t="s">
        <v>2</v>
      </c>
      <c r="LL213" s="4" t="s">
        <v>208</v>
      </c>
      <c r="LM213" s="4">
        <v>81.099999999999994</v>
      </c>
      <c r="LN213" s="4">
        <v>2.83</v>
      </c>
      <c r="LO213" s="4">
        <v>34.909999999999997</v>
      </c>
      <c r="LP213" s="4">
        <v>0</v>
      </c>
      <c r="LQ213" s="4">
        <v>0</v>
      </c>
      <c r="LR213" s="4">
        <v>10.16</v>
      </c>
      <c r="LS213" s="4">
        <v>0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129</v>
      </c>
      <c r="LZ213" s="4"/>
      <c r="MA213" s="4" t="s">
        <v>2</v>
      </c>
      <c r="MB213" s="4" t="s">
        <v>208</v>
      </c>
      <c r="MC213" s="4">
        <v>256.06</v>
      </c>
      <c r="MD213" s="4">
        <v>25.8</v>
      </c>
      <c r="ME213" s="4">
        <v>14.87</v>
      </c>
      <c r="MF213" s="4">
        <v>58.19</v>
      </c>
      <c r="MG213" s="4">
        <v>0</v>
      </c>
      <c r="MH213" s="4">
        <v>0</v>
      </c>
      <c r="MI213" s="4">
        <v>0</v>
      </c>
      <c r="MJ213" s="4">
        <v>0</v>
      </c>
      <c r="MK213" s="4">
        <v>0</v>
      </c>
      <c r="ML213" s="4">
        <v>0</v>
      </c>
      <c r="MM213" s="4">
        <v>0</v>
      </c>
      <c r="MN213" s="4">
        <v>0</v>
      </c>
      <c r="MO213" s="4">
        <v>354.92</v>
      </c>
      <c r="MP213" s="4"/>
      <c r="MQ213" s="4" t="s">
        <v>2</v>
      </c>
      <c r="MR213" s="4" t="s">
        <v>208</v>
      </c>
      <c r="MS213" s="4">
        <v>0</v>
      </c>
      <c r="MT213" s="4">
        <v>88.22</v>
      </c>
      <c r="MU213" s="4">
        <v>0</v>
      </c>
      <c r="MV213" s="4">
        <v>0</v>
      </c>
      <c r="MW213" s="4">
        <v>0</v>
      </c>
      <c r="MX213" s="4">
        <v>49.98</v>
      </c>
      <c r="MY213" s="4">
        <v>6.38</v>
      </c>
      <c r="MZ213" s="4">
        <v>0</v>
      </c>
      <c r="NA213" s="4">
        <v>0</v>
      </c>
      <c r="NB213" s="4">
        <v>0</v>
      </c>
      <c r="NC213" s="4">
        <v>0</v>
      </c>
      <c r="ND213" s="4">
        <v>0</v>
      </c>
      <c r="NE213" s="4">
        <v>144.58000000000001</v>
      </c>
      <c r="NF213" s="4"/>
      <c r="NG213" s="4" t="s">
        <v>2</v>
      </c>
      <c r="NH213" s="4" t="s">
        <v>208</v>
      </c>
      <c r="NI213" s="4">
        <v>13.62</v>
      </c>
      <c r="NJ213" s="4">
        <v>19.13</v>
      </c>
      <c r="NK213" s="4">
        <v>0</v>
      </c>
      <c r="NL213" s="4">
        <v>0</v>
      </c>
      <c r="NM213" s="4">
        <v>1960.57</v>
      </c>
      <c r="NN213" s="4">
        <v>0</v>
      </c>
      <c r="NO213" s="4">
        <v>38.25</v>
      </c>
      <c r="NP213" s="4">
        <v>0</v>
      </c>
      <c r="NQ213" s="4">
        <v>0</v>
      </c>
      <c r="NR213" s="4">
        <v>0</v>
      </c>
      <c r="NS213" s="4">
        <v>0</v>
      </c>
      <c r="NT213" s="4">
        <v>0</v>
      </c>
      <c r="NU213" s="4">
        <v>2031.57</v>
      </c>
    </row>
    <row r="214" spans="2:385" x14ac:dyDescent="0.2">
      <c r="B214">
        <f t="shared" si="51"/>
        <v>204</v>
      </c>
      <c r="C214" s="4" t="s">
        <v>2</v>
      </c>
      <c r="D214" s="4" t="s">
        <v>209</v>
      </c>
      <c r="E214" s="4" t="s">
        <v>2</v>
      </c>
      <c r="F214" s="4" t="s">
        <v>2</v>
      </c>
      <c r="G214" s="4" t="s">
        <v>2</v>
      </c>
      <c r="H214" s="4" t="s">
        <v>2</v>
      </c>
      <c r="I214" s="4" t="s">
        <v>2</v>
      </c>
      <c r="J214" s="4" t="s">
        <v>2</v>
      </c>
      <c r="K214" s="4" t="s">
        <v>2</v>
      </c>
      <c r="L214" s="4" t="s">
        <v>2</v>
      </c>
      <c r="M214" s="4" t="s">
        <v>2</v>
      </c>
      <c r="N214" s="4" t="s">
        <v>2</v>
      </c>
      <c r="O214" s="4" t="s">
        <v>2</v>
      </c>
      <c r="P214" s="4" t="s">
        <v>2</v>
      </c>
      <c r="Q214" s="4" t="s">
        <v>2</v>
      </c>
      <c r="R214" s="4"/>
      <c r="S214" s="4" t="s">
        <v>2</v>
      </c>
      <c r="T214" s="4" t="s">
        <v>209</v>
      </c>
      <c r="U214" s="4" t="s">
        <v>2</v>
      </c>
      <c r="V214" s="4" t="s">
        <v>2</v>
      </c>
      <c r="W214" s="4" t="s">
        <v>2</v>
      </c>
      <c r="X214" s="4" t="s">
        <v>2</v>
      </c>
      <c r="Y214" s="4" t="s">
        <v>2</v>
      </c>
      <c r="Z214" s="4" t="s">
        <v>2</v>
      </c>
      <c r="AA214" s="4" t="s">
        <v>2</v>
      </c>
      <c r="AB214" s="4" t="s">
        <v>2</v>
      </c>
      <c r="AC214" s="4" t="s">
        <v>2</v>
      </c>
      <c r="AD214" s="4" t="s">
        <v>2</v>
      </c>
      <c r="AE214" s="4" t="s">
        <v>2</v>
      </c>
      <c r="AF214" s="4" t="s">
        <v>2</v>
      </c>
      <c r="AG214" s="4" t="s">
        <v>2</v>
      </c>
      <c r="AH214" s="4"/>
      <c r="AI214" s="4" t="s">
        <v>2</v>
      </c>
      <c r="AJ214" s="4" t="s">
        <v>209</v>
      </c>
      <c r="AK214" s="4" t="s">
        <v>2</v>
      </c>
      <c r="AL214" s="4" t="s">
        <v>2</v>
      </c>
      <c r="AM214" s="4" t="s">
        <v>2</v>
      </c>
      <c r="AN214" s="4" t="s">
        <v>2</v>
      </c>
      <c r="AO214" s="4" t="s">
        <v>2</v>
      </c>
      <c r="AP214" s="4" t="s">
        <v>2</v>
      </c>
      <c r="AQ214" s="4" t="s">
        <v>2</v>
      </c>
      <c r="AR214" s="4" t="s">
        <v>2</v>
      </c>
      <c r="AS214" s="4" t="s">
        <v>2</v>
      </c>
      <c r="AT214" s="4" t="s">
        <v>2</v>
      </c>
      <c r="AU214" s="4" t="s">
        <v>2</v>
      </c>
      <c r="AV214" s="4" t="s">
        <v>2</v>
      </c>
      <c r="AW214" s="4" t="s">
        <v>2</v>
      </c>
      <c r="AX214" s="4"/>
      <c r="AY214" s="4" t="s">
        <v>2</v>
      </c>
      <c r="AZ214" s="4" t="s">
        <v>209</v>
      </c>
      <c r="BA214" s="4" t="s">
        <v>2</v>
      </c>
      <c r="BB214" s="4" t="s">
        <v>2</v>
      </c>
      <c r="BC214" s="4" t="s">
        <v>2</v>
      </c>
      <c r="BD214" s="4" t="s">
        <v>2</v>
      </c>
      <c r="BE214" s="4" t="s">
        <v>2</v>
      </c>
      <c r="BF214" s="4" t="s">
        <v>2</v>
      </c>
      <c r="BG214" s="4" t="s">
        <v>2</v>
      </c>
      <c r="BH214" s="4" t="s">
        <v>2</v>
      </c>
      <c r="BI214" s="4" t="s">
        <v>2</v>
      </c>
      <c r="BJ214" s="4" t="s">
        <v>2</v>
      </c>
      <c r="BK214" s="4" t="s">
        <v>2</v>
      </c>
      <c r="BL214" s="4" t="s">
        <v>2</v>
      </c>
      <c r="BM214" s="4" t="s">
        <v>2</v>
      </c>
      <c r="BN214" s="4"/>
      <c r="BO214" s="4" t="s">
        <v>2</v>
      </c>
      <c r="BP214" s="4" t="s">
        <v>209</v>
      </c>
      <c r="BQ214" s="4" t="s">
        <v>2</v>
      </c>
      <c r="BR214" s="4" t="s">
        <v>2</v>
      </c>
      <c r="BS214" s="4" t="s">
        <v>2</v>
      </c>
      <c r="BT214" s="4" t="s">
        <v>2</v>
      </c>
      <c r="BU214" s="4" t="s">
        <v>2</v>
      </c>
      <c r="BV214" s="4" t="s">
        <v>2</v>
      </c>
      <c r="BW214" s="4" t="s">
        <v>2</v>
      </c>
      <c r="BX214" s="4" t="s">
        <v>2</v>
      </c>
      <c r="BY214" s="4" t="s">
        <v>2</v>
      </c>
      <c r="BZ214" s="4" t="s">
        <v>2</v>
      </c>
      <c r="CA214" s="4" t="s">
        <v>2</v>
      </c>
      <c r="CB214" s="4" t="s">
        <v>2</v>
      </c>
      <c r="CC214" s="4" t="s">
        <v>2</v>
      </c>
      <c r="CD214" s="4"/>
      <c r="CE214" s="4" t="s">
        <v>2</v>
      </c>
      <c r="CF214" s="4" t="s">
        <v>209</v>
      </c>
      <c r="CG214" s="4" t="s">
        <v>2</v>
      </c>
      <c r="CH214" s="4" t="s">
        <v>2</v>
      </c>
      <c r="CI214" s="4" t="s">
        <v>2</v>
      </c>
      <c r="CJ214" s="4" t="s">
        <v>2</v>
      </c>
      <c r="CK214" s="4" t="s">
        <v>2</v>
      </c>
      <c r="CL214" s="4" t="s">
        <v>2</v>
      </c>
      <c r="CM214" s="4" t="s">
        <v>2</v>
      </c>
      <c r="CN214" s="4" t="s">
        <v>2</v>
      </c>
      <c r="CO214" s="4" t="s">
        <v>2</v>
      </c>
      <c r="CP214" s="4" t="s">
        <v>2</v>
      </c>
      <c r="CQ214" s="4" t="s">
        <v>2</v>
      </c>
      <c r="CR214" s="4" t="s">
        <v>2</v>
      </c>
      <c r="CS214" s="4" t="s">
        <v>2</v>
      </c>
      <c r="CT214" s="4"/>
      <c r="CU214" s="4" t="s">
        <v>2</v>
      </c>
      <c r="CV214" s="4" t="s">
        <v>209</v>
      </c>
      <c r="CW214" s="4" t="s">
        <v>2</v>
      </c>
      <c r="CX214" s="4" t="s">
        <v>2</v>
      </c>
      <c r="CY214" s="4" t="s">
        <v>2</v>
      </c>
      <c r="CZ214" s="4" t="s">
        <v>2</v>
      </c>
      <c r="DA214" s="4" t="s">
        <v>2</v>
      </c>
      <c r="DB214" s="4" t="s">
        <v>2</v>
      </c>
      <c r="DC214" s="4" t="s">
        <v>2</v>
      </c>
      <c r="DD214" s="4" t="s">
        <v>2</v>
      </c>
      <c r="DE214" s="4" t="s">
        <v>2</v>
      </c>
      <c r="DF214" s="4" t="s">
        <v>2</v>
      </c>
      <c r="DG214" s="4" t="s">
        <v>2</v>
      </c>
      <c r="DH214" s="4" t="s">
        <v>2</v>
      </c>
      <c r="DI214" s="4" t="s">
        <v>2</v>
      </c>
      <c r="DJ214" s="4"/>
      <c r="DK214" s="4" t="s">
        <v>2</v>
      </c>
      <c r="DL214" s="4" t="s">
        <v>209</v>
      </c>
      <c r="DM214" s="4" t="s">
        <v>2</v>
      </c>
      <c r="DN214" s="4" t="s">
        <v>2</v>
      </c>
      <c r="DO214" s="4" t="s">
        <v>2</v>
      </c>
      <c r="DP214" s="4" t="s">
        <v>2</v>
      </c>
      <c r="DQ214" s="4" t="s">
        <v>2</v>
      </c>
      <c r="DR214" s="4" t="s">
        <v>2</v>
      </c>
      <c r="DS214" s="4" t="s">
        <v>2</v>
      </c>
      <c r="DT214" s="4" t="s">
        <v>2</v>
      </c>
      <c r="DU214" s="4" t="s">
        <v>2</v>
      </c>
      <c r="DV214" s="4" t="s">
        <v>2</v>
      </c>
      <c r="DW214" s="4" t="s">
        <v>2</v>
      </c>
      <c r="DX214" s="4" t="s">
        <v>2</v>
      </c>
      <c r="DY214" s="4" t="s">
        <v>2</v>
      </c>
      <c r="DZ214" s="4"/>
      <c r="EA214" s="4" t="s">
        <v>2</v>
      </c>
      <c r="EB214" s="4" t="s">
        <v>209</v>
      </c>
      <c r="EC214" s="4" t="s">
        <v>2</v>
      </c>
      <c r="ED214" s="4" t="s">
        <v>2</v>
      </c>
      <c r="EE214" s="4" t="s">
        <v>2</v>
      </c>
      <c r="EF214" s="4" t="s">
        <v>2</v>
      </c>
      <c r="EG214" s="4" t="s">
        <v>2</v>
      </c>
      <c r="EH214" s="4" t="s">
        <v>2</v>
      </c>
      <c r="EI214" s="4" t="s">
        <v>2</v>
      </c>
      <c r="EJ214" s="4" t="s">
        <v>2</v>
      </c>
      <c r="EK214" s="4" t="s">
        <v>2</v>
      </c>
      <c r="EL214" s="4" t="s">
        <v>2</v>
      </c>
      <c r="EM214" s="4" t="s">
        <v>2</v>
      </c>
      <c r="EN214" s="4" t="s">
        <v>2</v>
      </c>
      <c r="EO214" s="4" t="s">
        <v>2</v>
      </c>
      <c r="EP214" s="4"/>
      <c r="EQ214" s="4" t="s">
        <v>2</v>
      </c>
      <c r="ER214" s="4" t="s">
        <v>209</v>
      </c>
      <c r="ES214" s="4" t="s">
        <v>2</v>
      </c>
      <c r="ET214" s="4" t="s">
        <v>2</v>
      </c>
      <c r="EU214" s="4" t="s">
        <v>2</v>
      </c>
      <c r="EV214" s="4" t="s">
        <v>2</v>
      </c>
      <c r="EW214" s="4" t="s">
        <v>2</v>
      </c>
      <c r="EX214" s="4" t="s">
        <v>2</v>
      </c>
      <c r="EY214" s="4" t="s">
        <v>2</v>
      </c>
      <c r="EZ214" s="4" t="s">
        <v>2</v>
      </c>
      <c r="FA214" s="4" t="s">
        <v>2</v>
      </c>
      <c r="FB214" s="4" t="s">
        <v>2</v>
      </c>
      <c r="FC214" s="4" t="s">
        <v>2</v>
      </c>
      <c r="FD214" s="4" t="s">
        <v>2</v>
      </c>
      <c r="FE214" s="4" t="s">
        <v>2</v>
      </c>
      <c r="FF214" s="4"/>
      <c r="FG214" s="4" t="s">
        <v>2</v>
      </c>
      <c r="FH214" s="4" t="s">
        <v>209</v>
      </c>
      <c r="FI214" s="4" t="s">
        <v>2</v>
      </c>
      <c r="FJ214" s="4" t="s">
        <v>2</v>
      </c>
      <c r="FK214" s="4" t="s">
        <v>2</v>
      </c>
      <c r="FL214" s="4" t="s">
        <v>2</v>
      </c>
      <c r="FM214" s="4" t="s">
        <v>2</v>
      </c>
      <c r="FN214" s="4" t="s">
        <v>2</v>
      </c>
      <c r="FO214" s="4" t="s">
        <v>2</v>
      </c>
      <c r="FP214" s="4" t="s">
        <v>2</v>
      </c>
      <c r="FQ214" s="4" t="s">
        <v>2</v>
      </c>
      <c r="FR214" s="4" t="s">
        <v>2</v>
      </c>
      <c r="FS214" s="4" t="s">
        <v>2</v>
      </c>
      <c r="FT214" s="4" t="s">
        <v>2</v>
      </c>
      <c r="FU214" s="4" t="s">
        <v>2</v>
      </c>
      <c r="FV214" s="4"/>
      <c r="FW214" s="4" t="s">
        <v>2</v>
      </c>
      <c r="FX214" s="4" t="s">
        <v>209</v>
      </c>
      <c r="FY214" s="4" t="s">
        <v>2</v>
      </c>
      <c r="FZ214" s="4" t="s">
        <v>2</v>
      </c>
      <c r="GA214" s="4" t="s">
        <v>2</v>
      </c>
      <c r="GB214" s="4" t="s">
        <v>2</v>
      </c>
      <c r="GC214" s="4" t="s">
        <v>2</v>
      </c>
      <c r="GD214" s="4" t="s">
        <v>2</v>
      </c>
      <c r="GE214" s="4" t="s">
        <v>2</v>
      </c>
      <c r="GF214" s="4" t="s">
        <v>2</v>
      </c>
      <c r="GG214" s="4" t="s">
        <v>2</v>
      </c>
      <c r="GH214" s="4" t="s">
        <v>2</v>
      </c>
      <c r="GI214" s="4" t="s">
        <v>2</v>
      </c>
      <c r="GJ214" s="4" t="s">
        <v>2</v>
      </c>
      <c r="GK214" s="4" t="s">
        <v>2</v>
      </c>
      <c r="GL214" s="4"/>
      <c r="GM214" s="4" t="s">
        <v>2</v>
      </c>
      <c r="GN214" s="4" t="s">
        <v>209</v>
      </c>
      <c r="GO214" s="4" t="s">
        <v>2</v>
      </c>
      <c r="GP214" s="4" t="s">
        <v>2</v>
      </c>
      <c r="GQ214" s="4" t="s">
        <v>2</v>
      </c>
      <c r="GR214" s="4" t="s">
        <v>2</v>
      </c>
      <c r="GS214" s="4" t="s">
        <v>2</v>
      </c>
      <c r="GT214" s="4" t="s">
        <v>2</v>
      </c>
      <c r="GU214" s="4" t="s">
        <v>2</v>
      </c>
      <c r="GV214" s="4" t="s">
        <v>2</v>
      </c>
      <c r="GW214" s="4" t="s">
        <v>2</v>
      </c>
      <c r="GX214" s="4" t="s">
        <v>2</v>
      </c>
      <c r="GY214" s="4" t="s">
        <v>2</v>
      </c>
      <c r="GZ214" s="4" t="s">
        <v>2</v>
      </c>
      <c r="HA214" s="4" t="s">
        <v>2</v>
      </c>
      <c r="HB214" s="4"/>
      <c r="HC214" s="4" t="s">
        <v>2</v>
      </c>
      <c r="HD214" s="4" t="s">
        <v>209</v>
      </c>
      <c r="HE214" s="4" t="s">
        <v>2</v>
      </c>
      <c r="HF214" s="4" t="s">
        <v>2</v>
      </c>
      <c r="HG214" s="4" t="s">
        <v>2</v>
      </c>
      <c r="HH214" s="4" t="s">
        <v>2</v>
      </c>
      <c r="HI214" s="4" t="s">
        <v>2</v>
      </c>
      <c r="HJ214" s="4" t="s">
        <v>2</v>
      </c>
      <c r="HK214" s="4" t="s">
        <v>2</v>
      </c>
      <c r="HL214" s="4" t="s">
        <v>2</v>
      </c>
      <c r="HM214" s="4" t="s">
        <v>2</v>
      </c>
      <c r="HN214" s="4" t="s">
        <v>2</v>
      </c>
      <c r="HO214" s="4" t="s">
        <v>2</v>
      </c>
      <c r="HP214" s="4" t="s">
        <v>2</v>
      </c>
      <c r="HQ214" s="4" t="s">
        <v>2</v>
      </c>
      <c r="HR214" s="4"/>
      <c r="HS214" s="4" t="s">
        <v>2</v>
      </c>
      <c r="HT214" s="4" t="s">
        <v>209</v>
      </c>
      <c r="HU214" s="4" t="s">
        <v>2</v>
      </c>
      <c r="HV214" s="4" t="s">
        <v>2</v>
      </c>
      <c r="HW214" s="4" t="s">
        <v>2</v>
      </c>
      <c r="HX214" s="4" t="s">
        <v>2</v>
      </c>
      <c r="HY214" s="4" t="s">
        <v>2</v>
      </c>
      <c r="HZ214" s="4" t="s">
        <v>2</v>
      </c>
      <c r="IA214" s="4" t="s">
        <v>2</v>
      </c>
      <c r="IB214" s="4" t="s">
        <v>2</v>
      </c>
      <c r="IC214" s="4" t="s">
        <v>2</v>
      </c>
      <c r="ID214" s="4" t="s">
        <v>2</v>
      </c>
      <c r="IE214" s="4" t="s">
        <v>2</v>
      </c>
      <c r="IF214" s="4" t="s">
        <v>2</v>
      </c>
      <c r="IG214" s="4" t="s">
        <v>2</v>
      </c>
      <c r="IH214" s="4"/>
      <c r="II214" s="4" t="s">
        <v>2</v>
      </c>
      <c r="IJ214" s="4" t="s">
        <v>209</v>
      </c>
      <c r="IK214" s="4" t="s">
        <v>2</v>
      </c>
      <c r="IL214" s="4" t="s">
        <v>2</v>
      </c>
      <c r="IM214" s="4" t="s">
        <v>2</v>
      </c>
      <c r="IN214" s="4" t="s">
        <v>2</v>
      </c>
      <c r="IO214" s="4" t="s">
        <v>2</v>
      </c>
      <c r="IP214" s="4" t="s">
        <v>2</v>
      </c>
      <c r="IQ214" s="4" t="s">
        <v>2</v>
      </c>
      <c r="IR214" s="4" t="s">
        <v>2</v>
      </c>
      <c r="IS214" s="4" t="s">
        <v>2</v>
      </c>
      <c r="IT214" s="4" t="s">
        <v>2</v>
      </c>
      <c r="IU214" s="4" t="s">
        <v>2</v>
      </c>
      <c r="IV214" s="4" t="s">
        <v>2</v>
      </c>
      <c r="IW214" s="4" t="s">
        <v>2</v>
      </c>
      <c r="IX214" s="4"/>
      <c r="IY214" s="4" t="s">
        <v>2</v>
      </c>
      <c r="IZ214" s="4" t="s">
        <v>209</v>
      </c>
      <c r="JA214" s="4" t="s">
        <v>2</v>
      </c>
      <c r="JB214" s="4" t="s">
        <v>2</v>
      </c>
      <c r="JC214" s="4" t="s">
        <v>2</v>
      </c>
      <c r="JD214" s="4" t="s">
        <v>2</v>
      </c>
      <c r="JE214" s="4" t="s">
        <v>2</v>
      </c>
      <c r="JF214" s="4" t="s">
        <v>2</v>
      </c>
      <c r="JG214" s="4" t="s">
        <v>2</v>
      </c>
      <c r="JH214" s="4" t="s">
        <v>2</v>
      </c>
      <c r="JI214" s="4" t="s">
        <v>2</v>
      </c>
      <c r="JJ214" s="4" t="s">
        <v>2</v>
      </c>
      <c r="JK214" s="4" t="s">
        <v>2</v>
      </c>
      <c r="JL214" s="4" t="s">
        <v>2</v>
      </c>
      <c r="JM214" s="4" t="s">
        <v>2</v>
      </c>
      <c r="JN214" s="4"/>
      <c r="JO214" s="4" t="s">
        <v>2</v>
      </c>
      <c r="JP214" s="4" t="s">
        <v>209</v>
      </c>
      <c r="JQ214" s="4" t="s">
        <v>2</v>
      </c>
      <c r="JR214" s="4" t="s">
        <v>2</v>
      </c>
      <c r="JS214" s="4" t="s">
        <v>2</v>
      </c>
      <c r="JT214" s="4" t="s">
        <v>2</v>
      </c>
      <c r="JU214" s="4" t="s">
        <v>2</v>
      </c>
      <c r="JV214" s="4" t="s">
        <v>2</v>
      </c>
      <c r="JW214" s="4" t="s">
        <v>2</v>
      </c>
      <c r="JX214" s="4" t="s">
        <v>2</v>
      </c>
      <c r="JY214" s="4" t="s">
        <v>2</v>
      </c>
      <c r="JZ214" s="4" t="s">
        <v>2</v>
      </c>
      <c r="KA214" s="4" t="s">
        <v>2</v>
      </c>
      <c r="KB214" s="4" t="s">
        <v>2</v>
      </c>
      <c r="KC214" s="4" t="s">
        <v>2</v>
      </c>
      <c r="KD214" s="4"/>
      <c r="KE214" s="4" t="s">
        <v>2</v>
      </c>
      <c r="KF214" s="4" t="s">
        <v>209</v>
      </c>
      <c r="KG214" s="4" t="s">
        <v>2</v>
      </c>
      <c r="KH214" s="4" t="s">
        <v>2</v>
      </c>
      <c r="KI214" s="4" t="s">
        <v>2</v>
      </c>
      <c r="KJ214" s="4" t="s">
        <v>2</v>
      </c>
      <c r="KK214" s="4" t="s">
        <v>2</v>
      </c>
      <c r="KL214" s="4" t="s">
        <v>2</v>
      </c>
      <c r="KM214" s="4" t="s">
        <v>2</v>
      </c>
      <c r="KN214" s="4" t="s">
        <v>2</v>
      </c>
      <c r="KO214" s="4" t="s">
        <v>2</v>
      </c>
      <c r="KP214" s="4" t="s">
        <v>2</v>
      </c>
      <c r="KQ214" s="4" t="s">
        <v>2</v>
      </c>
      <c r="KR214" s="4" t="s">
        <v>2</v>
      </c>
      <c r="KS214" s="4" t="s">
        <v>2</v>
      </c>
      <c r="KT214" s="4"/>
      <c r="KU214" s="4" t="s">
        <v>2</v>
      </c>
      <c r="KV214" s="4" t="s">
        <v>209</v>
      </c>
      <c r="KW214" s="4" t="s">
        <v>2</v>
      </c>
      <c r="KX214" s="4" t="s">
        <v>2</v>
      </c>
      <c r="KY214" s="4" t="s">
        <v>2</v>
      </c>
      <c r="KZ214" s="4" t="s">
        <v>2</v>
      </c>
      <c r="LA214" s="4" t="s">
        <v>2</v>
      </c>
      <c r="LB214" s="4" t="s">
        <v>2</v>
      </c>
      <c r="LC214" s="4" t="s">
        <v>2</v>
      </c>
      <c r="LD214" s="4" t="s">
        <v>2</v>
      </c>
      <c r="LE214" s="4" t="s">
        <v>2</v>
      </c>
      <c r="LF214" s="4" t="s">
        <v>2</v>
      </c>
      <c r="LG214" s="4" t="s">
        <v>2</v>
      </c>
      <c r="LH214" s="4" t="s">
        <v>2</v>
      </c>
      <c r="LI214" s="4" t="s">
        <v>2</v>
      </c>
      <c r="LJ214" s="4"/>
      <c r="LK214" s="4" t="s">
        <v>2</v>
      </c>
      <c r="LL214" s="4" t="s">
        <v>209</v>
      </c>
      <c r="LM214" s="4" t="s">
        <v>2</v>
      </c>
      <c r="LN214" s="4" t="s">
        <v>2</v>
      </c>
      <c r="LO214" s="4" t="s">
        <v>2</v>
      </c>
      <c r="LP214" s="4" t="s">
        <v>2</v>
      </c>
      <c r="LQ214" s="4" t="s">
        <v>2</v>
      </c>
      <c r="LR214" s="4" t="s">
        <v>2</v>
      </c>
      <c r="LS214" s="4" t="s">
        <v>2</v>
      </c>
      <c r="LT214" s="4" t="s">
        <v>2</v>
      </c>
      <c r="LU214" s="4" t="s">
        <v>2</v>
      </c>
      <c r="LV214" s="4" t="s">
        <v>2</v>
      </c>
      <c r="LW214" s="4" t="s">
        <v>2</v>
      </c>
      <c r="LX214" s="4" t="s">
        <v>2</v>
      </c>
      <c r="LY214" s="4" t="s">
        <v>2</v>
      </c>
      <c r="LZ214" s="4"/>
      <c r="MA214" s="4" t="s">
        <v>2</v>
      </c>
      <c r="MB214" s="4" t="s">
        <v>209</v>
      </c>
      <c r="MC214" s="4" t="s">
        <v>2</v>
      </c>
      <c r="MD214" s="4" t="s">
        <v>2</v>
      </c>
      <c r="ME214" s="4" t="s">
        <v>2</v>
      </c>
      <c r="MF214" s="4" t="s">
        <v>2</v>
      </c>
      <c r="MG214" s="4" t="s">
        <v>2</v>
      </c>
      <c r="MH214" s="4" t="s">
        <v>2</v>
      </c>
      <c r="MI214" s="4" t="s">
        <v>2</v>
      </c>
      <c r="MJ214" s="4" t="s">
        <v>2</v>
      </c>
      <c r="MK214" s="4" t="s">
        <v>2</v>
      </c>
      <c r="ML214" s="4" t="s">
        <v>2</v>
      </c>
      <c r="MM214" s="4" t="s">
        <v>2</v>
      </c>
      <c r="MN214" s="4" t="s">
        <v>2</v>
      </c>
      <c r="MO214" s="4" t="s">
        <v>2</v>
      </c>
      <c r="MP214" s="4"/>
      <c r="MQ214" s="4" t="s">
        <v>2</v>
      </c>
      <c r="MR214" s="4" t="s">
        <v>209</v>
      </c>
      <c r="MS214" s="4" t="s">
        <v>2</v>
      </c>
      <c r="MT214" s="4" t="s">
        <v>2</v>
      </c>
      <c r="MU214" s="4" t="s">
        <v>2</v>
      </c>
      <c r="MV214" s="4" t="s">
        <v>2</v>
      </c>
      <c r="MW214" s="4" t="s">
        <v>2</v>
      </c>
      <c r="MX214" s="4" t="s">
        <v>2</v>
      </c>
      <c r="MY214" s="4" t="s">
        <v>2</v>
      </c>
      <c r="MZ214" s="4" t="s">
        <v>2</v>
      </c>
      <c r="NA214" s="4" t="s">
        <v>2</v>
      </c>
      <c r="NB214" s="4" t="s">
        <v>2</v>
      </c>
      <c r="NC214" s="4" t="s">
        <v>2</v>
      </c>
      <c r="ND214" s="4" t="s">
        <v>2</v>
      </c>
      <c r="NE214" s="4" t="s">
        <v>2</v>
      </c>
      <c r="NF214" s="4"/>
      <c r="NG214" s="4" t="s">
        <v>2</v>
      </c>
      <c r="NH214" s="4" t="s">
        <v>209</v>
      </c>
      <c r="NI214" s="4" t="s">
        <v>2</v>
      </c>
      <c r="NJ214" s="4" t="s">
        <v>2</v>
      </c>
      <c r="NK214" s="4" t="s">
        <v>2</v>
      </c>
      <c r="NL214" s="4" t="s">
        <v>2</v>
      </c>
      <c r="NM214" s="4" t="s">
        <v>2</v>
      </c>
      <c r="NN214" s="4" t="s">
        <v>2</v>
      </c>
      <c r="NO214" s="4" t="s">
        <v>2</v>
      </c>
      <c r="NP214" s="4" t="s">
        <v>2</v>
      </c>
      <c r="NQ214" s="4" t="s">
        <v>2</v>
      </c>
      <c r="NR214" s="4" t="s">
        <v>2</v>
      </c>
      <c r="NS214" s="4" t="s">
        <v>2</v>
      </c>
      <c r="NT214" s="4" t="s">
        <v>2</v>
      </c>
      <c r="NU214" s="4" t="s">
        <v>2</v>
      </c>
    </row>
    <row r="215" spans="2:385" x14ac:dyDescent="0.2">
      <c r="B215">
        <f t="shared" si="51"/>
        <v>205</v>
      </c>
      <c r="C215" s="4">
        <v>6161</v>
      </c>
      <c r="D215" s="4" t="s">
        <v>67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/>
      <c r="S215" s="4">
        <v>6161</v>
      </c>
      <c r="T215" s="4" t="s">
        <v>67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25324.18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25324.18</v>
      </c>
      <c r="AH215" s="4"/>
      <c r="AI215" s="4">
        <v>6161</v>
      </c>
      <c r="AJ215" s="4" t="s">
        <v>67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/>
      <c r="AY215" s="4">
        <v>6161</v>
      </c>
      <c r="AZ215" s="4" t="s">
        <v>67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/>
      <c r="BO215" s="4">
        <v>6161</v>
      </c>
      <c r="BP215" s="4" t="s">
        <v>67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/>
      <c r="CE215" s="4">
        <v>6161</v>
      </c>
      <c r="CF215" s="4" t="s">
        <v>67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/>
      <c r="CU215" s="4">
        <v>6161</v>
      </c>
      <c r="CV215" s="4" t="s">
        <v>67</v>
      </c>
      <c r="CW215" s="4">
        <v>0</v>
      </c>
      <c r="CX215" s="4">
        <v>0</v>
      </c>
      <c r="CY215" s="4">
        <v>0</v>
      </c>
      <c r="CZ215" s="4">
        <v>0</v>
      </c>
      <c r="DA215" s="4">
        <v>0</v>
      </c>
      <c r="DB215" s="4">
        <v>0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/>
      <c r="DK215" s="4">
        <v>6161</v>
      </c>
      <c r="DL215" s="4" t="s">
        <v>67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/>
      <c r="EA215" s="4">
        <v>6161</v>
      </c>
      <c r="EB215" s="4" t="s">
        <v>67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0</v>
      </c>
      <c r="EI215" s="4">
        <v>0</v>
      </c>
      <c r="EJ215" s="4">
        <v>0</v>
      </c>
      <c r="EK215" s="4">
        <v>0</v>
      </c>
      <c r="EL215" s="4">
        <v>0</v>
      </c>
      <c r="EM215" s="4">
        <v>0</v>
      </c>
      <c r="EN215" s="4">
        <v>0</v>
      </c>
      <c r="EO215" s="4">
        <v>0</v>
      </c>
      <c r="EP215" s="4"/>
      <c r="EQ215" s="4">
        <v>6161</v>
      </c>
      <c r="ER215" s="4" t="s">
        <v>67</v>
      </c>
      <c r="ES215" s="4">
        <v>0</v>
      </c>
      <c r="ET215" s="4">
        <v>8499.9500000000007</v>
      </c>
      <c r="EU215" s="4">
        <v>0</v>
      </c>
      <c r="EV215" s="4">
        <v>0</v>
      </c>
      <c r="EW215" s="4">
        <v>0</v>
      </c>
      <c r="EX215" s="4">
        <v>0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8499.9500000000007</v>
      </c>
      <c r="FF215" s="4"/>
      <c r="FG215" s="4">
        <v>6161</v>
      </c>
      <c r="FH215" s="4" t="s">
        <v>67</v>
      </c>
      <c r="FI215" s="4">
        <v>0</v>
      </c>
      <c r="FJ215" s="4">
        <v>0</v>
      </c>
      <c r="FK215" s="4">
        <v>0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0</v>
      </c>
      <c r="FU215" s="4">
        <v>0</v>
      </c>
      <c r="FV215" s="4"/>
      <c r="FW215" s="4">
        <v>6161</v>
      </c>
      <c r="FX215" s="4" t="s">
        <v>67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0</v>
      </c>
      <c r="GE215" s="4">
        <v>0</v>
      </c>
      <c r="GF215" s="4">
        <v>0</v>
      </c>
      <c r="GG215" s="4">
        <v>0</v>
      </c>
      <c r="GH215" s="4">
        <v>0</v>
      </c>
      <c r="GI215" s="4">
        <v>0</v>
      </c>
      <c r="GJ215" s="4">
        <v>0</v>
      </c>
      <c r="GK215" s="4">
        <v>0</v>
      </c>
      <c r="GL215" s="4"/>
      <c r="GM215" s="4">
        <v>6161</v>
      </c>
      <c r="GN215" s="4" t="s">
        <v>67</v>
      </c>
      <c r="GO215" s="4">
        <v>0</v>
      </c>
      <c r="GP215" s="4">
        <v>0</v>
      </c>
      <c r="GQ215" s="4">
        <v>0</v>
      </c>
      <c r="GR215" s="4">
        <v>0</v>
      </c>
      <c r="GS215" s="4">
        <v>0</v>
      </c>
      <c r="GT215" s="4">
        <v>0</v>
      </c>
      <c r="GU215" s="4">
        <v>0</v>
      </c>
      <c r="GV215" s="4">
        <v>0</v>
      </c>
      <c r="GW215" s="4">
        <v>0</v>
      </c>
      <c r="GX215" s="4">
        <v>0</v>
      </c>
      <c r="GY215" s="4">
        <v>0</v>
      </c>
      <c r="GZ215" s="4">
        <v>0</v>
      </c>
      <c r="HA215" s="4">
        <v>0</v>
      </c>
      <c r="HB215" s="4"/>
      <c r="HC215" s="4">
        <v>6161</v>
      </c>
      <c r="HD215" s="4" t="s">
        <v>67</v>
      </c>
      <c r="HE215" s="4">
        <v>0</v>
      </c>
      <c r="HF215" s="4">
        <v>0</v>
      </c>
      <c r="HG215" s="4">
        <v>0</v>
      </c>
      <c r="HH215" s="4">
        <v>0</v>
      </c>
      <c r="HI215" s="4">
        <v>0</v>
      </c>
      <c r="HJ215" s="4">
        <v>0</v>
      </c>
      <c r="HK215" s="4">
        <v>0</v>
      </c>
      <c r="HL215" s="4">
        <v>0</v>
      </c>
      <c r="HM215" s="4">
        <v>0</v>
      </c>
      <c r="HN215" s="4">
        <v>0</v>
      </c>
      <c r="HO215" s="4">
        <v>0</v>
      </c>
      <c r="HP215" s="4">
        <v>0</v>
      </c>
      <c r="HQ215" s="4">
        <v>0</v>
      </c>
      <c r="HR215" s="4"/>
      <c r="HS215" s="4">
        <v>6161</v>
      </c>
      <c r="HT215" s="4" t="s">
        <v>67</v>
      </c>
      <c r="HU215" s="4">
        <v>0</v>
      </c>
      <c r="HV215" s="4">
        <v>0</v>
      </c>
      <c r="HW215" s="4">
        <v>0</v>
      </c>
      <c r="HX215" s="4">
        <v>0</v>
      </c>
      <c r="HY215" s="4">
        <v>0</v>
      </c>
      <c r="HZ215" s="4">
        <v>0</v>
      </c>
      <c r="IA215" s="4">
        <v>0</v>
      </c>
      <c r="IB215" s="4">
        <v>0</v>
      </c>
      <c r="IC215" s="4">
        <v>0</v>
      </c>
      <c r="ID215" s="4">
        <v>0</v>
      </c>
      <c r="IE215" s="4">
        <v>0</v>
      </c>
      <c r="IF215" s="4">
        <v>0</v>
      </c>
      <c r="IG215" s="4">
        <v>0</v>
      </c>
      <c r="IH215" s="4"/>
      <c r="II215" s="4">
        <v>6161</v>
      </c>
      <c r="IJ215" s="4" t="s">
        <v>67</v>
      </c>
      <c r="IK215" s="4">
        <v>0</v>
      </c>
      <c r="IL215" s="4">
        <v>0</v>
      </c>
      <c r="IM215" s="4">
        <v>0</v>
      </c>
      <c r="IN215" s="4">
        <v>0</v>
      </c>
      <c r="IO215" s="4">
        <v>0</v>
      </c>
      <c r="IP215" s="4">
        <v>0</v>
      </c>
      <c r="IQ215" s="4">
        <v>0</v>
      </c>
      <c r="IR215" s="4">
        <v>0</v>
      </c>
      <c r="IS215" s="4">
        <v>0</v>
      </c>
      <c r="IT215" s="4">
        <v>0</v>
      </c>
      <c r="IU215" s="4">
        <v>0</v>
      </c>
      <c r="IV215" s="4">
        <v>0</v>
      </c>
      <c r="IW215" s="4">
        <v>0</v>
      </c>
      <c r="IX215" s="4"/>
      <c r="IY215" s="4">
        <v>6161</v>
      </c>
      <c r="IZ215" s="4" t="s">
        <v>67</v>
      </c>
      <c r="JA215" s="4">
        <v>0</v>
      </c>
      <c r="JB215" s="4">
        <v>0</v>
      </c>
      <c r="JC215" s="4">
        <v>0</v>
      </c>
      <c r="JD215" s="4">
        <v>0</v>
      </c>
      <c r="JE215" s="4">
        <v>0</v>
      </c>
      <c r="JF215" s="4">
        <v>0</v>
      </c>
      <c r="JG215" s="4">
        <v>0</v>
      </c>
      <c r="JH215" s="4">
        <v>0</v>
      </c>
      <c r="JI215" s="4">
        <v>0</v>
      </c>
      <c r="JJ215" s="4">
        <v>0</v>
      </c>
      <c r="JK215" s="4">
        <v>0</v>
      </c>
      <c r="JL215" s="4">
        <v>0</v>
      </c>
      <c r="JM215" s="4">
        <v>0</v>
      </c>
      <c r="JN215" s="4"/>
      <c r="JO215" s="4">
        <v>6161</v>
      </c>
      <c r="JP215" s="4" t="s">
        <v>67</v>
      </c>
      <c r="JQ215" s="4">
        <v>0</v>
      </c>
      <c r="JR215" s="4">
        <v>0</v>
      </c>
      <c r="JS215" s="4">
        <v>0</v>
      </c>
      <c r="JT215" s="4">
        <v>0</v>
      </c>
      <c r="JU215" s="4">
        <v>0</v>
      </c>
      <c r="JV215" s="4">
        <v>0</v>
      </c>
      <c r="JW215" s="4">
        <v>0</v>
      </c>
      <c r="JX215" s="4">
        <v>0</v>
      </c>
      <c r="JY215" s="4">
        <v>0</v>
      </c>
      <c r="JZ215" s="4">
        <v>0</v>
      </c>
      <c r="KA215" s="4">
        <v>0</v>
      </c>
      <c r="KB215" s="4">
        <v>0</v>
      </c>
      <c r="KC215" s="4">
        <v>0</v>
      </c>
      <c r="KD215" s="4"/>
      <c r="KE215" s="4">
        <v>6161</v>
      </c>
      <c r="KF215" s="4" t="s">
        <v>67</v>
      </c>
      <c r="KG215" s="4">
        <v>0</v>
      </c>
      <c r="KH215" s="4">
        <v>7737.85</v>
      </c>
      <c r="KI215" s="4">
        <v>0</v>
      </c>
      <c r="KJ215" s="4">
        <v>0</v>
      </c>
      <c r="KK215" s="4">
        <v>0</v>
      </c>
      <c r="KL215" s="4">
        <v>0</v>
      </c>
      <c r="KM215" s="4">
        <v>0</v>
      </c>
      <c r="KN215" s="4">
        <v>0</v>
      </c>
      <c r="KO215" s="4">
        <v>0</v>
      </c>
      <c r="KP215" s="4">
        <v>0</v>
      </c>
      <c r="KQ215" s="4">
        <v>0</v>
      </c>
      <c r="KR215" s="4">
        <v>0</v>
      </c>
      <c r="KS215" s="4">
        <v>7737.85</v>
      </c>
      <c r="KT215" s="4"/>
      <c r="KU215" s="4">
        <v>6161</v>
      </c>
      <c r="KV215" s="4" t="s">
        <v>67</v>
      </c>
      <c r="KW215" s="4">
        <v>0</v>
      </c>
      <c r="KX215" s="4">
        <v>0</v>
      </c>
      <c r="KY215" s="4">
        <v>0</v>
      </c>
      <c r="KZ215" s="4">
        <v>0</v>
      </c>
      <c r="LA215" s="4">
        <v>0</v>
      </c>
      <c r="LB215" s="4">
        <v>0</v>
      </c>
      <c r="LC215" s="4">
        <v>0</v>
      </c>
      <c r="LD215" s="4">
        <v>0</v>
      </c>
      <c r="LE215" s="4">
        <v>0</v>
      </c>
      <c r="LF215" s="4">
        <v>0</v>
      </c>
      <c r="LG215" s="4">
        <v>0</v>
      </c>
      <c r="LH215" s="4">
        <v>0</v>
      </c>
      <c r="LI215" s="4">
        <v>0</v>
      </c>
      <c r="LJ215" s="4"/>
      <c r="LK215" s="4">
        <v>6161</v>
      </c>
      <c r="LL215" s="4" t="s">
        <v>67</v>
      </c>
      <c r="LM215" s="4">
        <v>0</v>
      </c>
      <c r="LN215" s="4">
        <v>0</v>
      </c>
      <c r="LO215" s="4">
        <v>0</v>
      </c>
      <c r="LP215" s="4">
        <v>0</v>
      </c>
      <c r="LQ215" s="4">
        <v>0</v>
      </c>
      <c r="LR215" s="4">
        <v>0</v>
      </c>
      <c r="LS215" s="4">
        <v>0</v>
      </c>
      <c r="LT215" s="4">
        <v>0</v>
      </c>
      <c r="LU215" s="4">
        <v>0</v>
      </c>
      <c r="LV215" s="4">
        <v>0</v>
      </c>
      <c r="LW215" s="4">
        <v>0</v>
      </c>
      <c r="LX215" s="4">
        <v>0</v>
      </c>
      <c r="LY215" s="4">
        <v>0</v>
      </c>
      <c r="LZ215" s="4"/>
      <c r="MA215" s="4">
        <v>6161</v>
      </c>
      <c r="MB215" s="4" t="s">
        <v>67</v>
      </c>
      <c r="MC215" s="4">
        <v>0</v>
      </c>
      <c r="MD215" s="4">
        <v>0</v>
      </c>
      <c r="ME215" s="4">
        <v>0</v>
      </c>
      <c r="MF215" s="4">
        <v>0</v>
      </c>
      <c r="MG215" s="4">
        <v>0</v>
      </c>
      <c r="MH215" s="4">
        <v>0</v>
      </c>
      <c r="MI215" s="4">
        <v>0</v>
      </c>
      <c r="MJ215" s="4">
        <v>0</v>
      </c>
      <c r="MK215" s="4">
        <v>0</v>
      </c>
      <c r="ML215" s="4">
        <v>0</v>
      </c>
      <c r="MM215" s="4">
        <v>0</v>
      </c>
      <c r="MN215" s="4">
        <v>0</v>
      </c>
      <c r="MO215" s="4">
        <v>0</v>
      </c>
      <c r="MP215" s="4"/>
      <c r="MQ215" s="4">
        <v>6161</v>
      </c>
      <c r="MR215" s="4" t="s">
        <v>67</v>
      </c>
      <c r="MS215" s="4">
        <v>0</v>
      </c>
      <c r="MT215" s="4">
        <v>0</v>
      </c>
      <c r="MU215" s="4">
        <v>0</v>
      </c>
      <c r="MV215" s="4">
        <v>0</v>
      </c>
      <c r="MW215" s="4">
        <v>0</v>
      </c>
      <c r="MX215" s="4">
        <v>0</v>
      </c>
      <c r="MY215" s="4">
        <v>0</v>
      </c>
      <c r="MZ215" s="4">
        <v>0</v>
      </c>
      <c r="NA215" s="4">
        <v>0</v>
      </c>
      <c r="NB215" s="4">
        <v>0</v>
      </c>
      <c r="NC215" s="4">
        <v>0</v>
      </c>
      <c r="ND215" s="4">
        <v>0</v>
      </c>
      <c r="NE215" s="4">
        <v>0</v>
      </c>
      <c r="NF215" s="4"/>
      <c r="NG215" s="4">
        <v>6161</v>
      </c>
      <c r="NH215" s="4" t="s">
        <v>67</v>
      </c>
      <c r="NI215" s="4">
        <v>0</v>
      </c>
      <c r="NJ215" s="4">
        <v>0</v>
      </c>
      <c r="NK215" s="4">
        <v>0</v>
      </c>
      <c r="NL215" s="4">
        <v>0</v>
      </c>
      <c r="NM215" s="4">
        <v>0</v>
      </c>
      <c r="NN215" s="4">
        <v>0</v>
      </c>
      <c r="NO215" s="4">
        <v>0</v>
      </c>
      <c r="NP215" s="4">
        <v>0</v>
      </c>
      <c r="NQ215" s="4">
        <v>0</v>
      </c>
      <c r="NR215" s="4">
        <v>0</v>
      </c>
      <c r="NS215" s="4">
        <v>0</v>
      </c>
      <c r="NT215" s="4">
        <v>0</v>
      </c>
      <c r="NU215" s="4">
        <v>0</v>
      </c>
    </row>
    <row r="216" spans="2:385" x14ac:dyDescent="0.2">
      <c r="B216">
        <f t="shared" si="51"/>
        <v>206</v>
      </c>
      <c r="C216" s="4">
        <v>6162</v>
      </c>
      <c r="D216" s="4" t="s">
        <v>210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/>
      <c r="S216" s="4">
        <v>6162</v>
      </c>
      <c r="T216" s="4" t="s">
        <v>210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/>
      <c r="AI216" s="4">
        <v>6162</v>
      </c>
      <c r="AJ216" s="4" t="s">
        <v>210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/>
      <c r="AY216" s="4">
        <v>6162</v>
      </c>
      <c r="AZ216" s="4" t="s">
        <v>210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/>
      <c r="BO216" s="4">
        <v>6162</v>
      </c>
      <c r="BP216" s="4" t="s">
        <v>210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/>
      <c r="CE216" s="4">
        <v>6162</v>
      </c>
      <c r="CF216" s="4" t="s">
        <v>210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/>
      <c r="CU216" s="4">
        <v>6162</v>
      </c>
      <c r="CV216" s="4" t="s">
        <v>210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/>
      <c r="DK216" s="4">
        <v>6162</v>
      </c>
      <c r="DL216" s="4" t="s">
        <v>210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/>
      <c r="EA216" s="4">
        <v>6162</v>
      </c>
      <c r="EB216" s="4" t="s">
        <v>210</v>
      </c>
      <c r="EC216" s="4">
        <v>0</v>
      </c>
      <c r="ED216" s="4">
        <v>0</v>
      </c>
      <c r="EE216" s="4">
        <v>0</v>
      </c>
      <c r="EF216" s="4">
        <v>0</v>
      </c>
      <c r="EG216" s="4">
        <v>0</v>
      </c>
      <c r="EH216" s="4">
        <v>0</v>
      </c>
      <c r="EI216" s="4">
        <v>0</v>
      </c>
      <c r="EJ216" s="4">
        <v>0</v>
      </c>
      <c r="EK216" s="4">
        <v>0</v>
      </c>
      <c r="EL216" s="4">
        <v>0</v>
      </c>
      <c r="EM216" s="4">
        <v>0</v>
      </c>
      <c r="EN216" s="4">
        <v>0</v>
      </c>
      <c r="EO216" s="4">
        <v>0</v>
      </c>
      <c r="EP216" s="4"/>
      <c r="EQ216" s="4">
        <v>6162</v>
      </c>
      <c r="ER216" s="4" t="s">
        <v>210</v>
      </c>
      <c r="ES216" s="4">
        <v>0</v>
      </c>
      <c r="ET216" s="4">
        <v>0</v>
      </c>
      <c r="EU216" s="4">
        <v>0</v>
      </c>
      <c r="EV216" s="4">
        <v>0</v>
      </c>
      <c r="EW216" s="4">
        <v>0</v>
      </c>
      <c r="EX216" s="4">
        <v>0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/>
      <c r="FG216" s="4">
        <v>6162</v>
      </c>
      <c r="FH216" s="4" t="s">
        <v>210</v>
      </c>
      <c r="FI216" s="4">
        <v>0</v>
      </c>
      <c r="FJ216" s="4">
        <v>0</v>
      </c>
      <c r="FK216" s="4">
        <v>0</v>
      </c>
      <c r="FL216" s="4">
        <v>0</v>
      </c>
      <c r="FM216" s="4">
        <v>0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0</v>
      </c>
      <c r="FU216" s="4">
        <v>0</v>
      </c>
      <c r="FV216" s="4"/>
      <c r="FW216" s="4">
        <v>6162</v>
      </c>
      <c r="FX216" s="4" t="s">
        <v>210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0</v>
      </c>
      <c r="GE216" s="4">
        <v>0</v>
      </c>
      <c r="GF216" s="4">
        <v>0</v>
      </c>
      <c r="GG216" s="4">
        <v>0</v>
      </c>
      <c r="GH216" s="4">
        <v>0</v>
      </c>
      <c r="GI216" s="4">
        <v>0</v>
      </c>
      <c r="GJ216" s="4">
        <v>0</v>
      </c>
      <c r="GK216" s="4">
        <v>0</v>
      </c>
      <c r="GL216" s="4"/>
      <c r="GM216" s="4">
        <v>6162</v>
      </c>
      <c r="GN216" s="4" t="s">
        <v>210</v>
      </c>
      <c r="GO216" s="4">
        <v>0</v>
      </c>
      <c r="GP216" s="4">
        <v>0</v>
      </c>
      <c r="GQ216" s="4">
        <v>0</v>
      </c>
      <c r="GR216" s="4">
        <v>0</v>
      </c>
      <c r="GS216" s="4">
        <v>0</v>
      </c>
      <c r="GT216" s="4">
        <v>0</v>
      </c>
      <c r="GU216" s="4">
        <v>0</v>
      </c>
      <c r="GV216" s="4">
        <v>0</v>
      </c>
      <c r="GW216" s="4">
        <v>0</v>
      </c>
      <c r="GX216" s="4">
        <v>0</v>
      </c>
      <c r="GY216" s="4">
        <v>0</v>
      </c>
      <c r="GZ216" s="4">
        <v>0</v>
      </c>
      <c r="HA216" s="4">
        <v>0</v>
      </c>
      <c r="HB216" s="4"/>
      <c r="HC216" s="4">
        <v>6162</v>
      </c>
      <c r="HD216" s="4" t="s">
        <v>210</v>
      </c>
      <c r="HE216" s="4">
        <v>0</v>
      </c>
      <c r="HF216" s="4">
        <v>0</v>
      </c>
      <c r="HG216" s="4">
        <v>0</v>
      </c>
      <c r="HH216" s="4">
        <v>0</v>
      </c>
      <c r="HI216" s="4">
        <v>0</v>
      </c>
      <c r="HJ216" s="4">
        <v>0</v>
      </c>
      <c r="HK216" s="4">
        <v>0</v>
      </c>
      <c r="HL216" s="4">
        <v>0</v>
      </c>
      <c r="HM216" s="4">
        <v>0</v>
      </c>
      <c r="HN216" s="4">
        <v>0</v>
      </c>
      <c r="HO216" s="4">
        <v>0</v>
      </c>
      <c r="HP216" s="4">
        <v>0</v>
      </c>
      <c r="HQ216" s="4">
        <v>0</v>
      </c>
      <c r="HR216" s="4"/>
      <c r="HS216" s="4">
        <v>6162</v>
      </c>
      <c r="HT216" s="4" t="s">
        <v>210</v>
      </c>
      <c r="HU216" s="4">
        <v>0</v>
      </c>
      <c r="HV216" s="4">
        <v>0</v>
      </c>
      <c r="HW216" s="4">
        <v>0</v>
      </c>
      <c r="HX216" s="4">
        <v>0</v>
      </c>
      <c r="HY216" s="4">
        <v>0</v>
      </c>
      <c r="HZ216" s="4">
        <v>0</v>
      </c>
      <c r="IA216" s="4">
        <v>0</v>
      </c>
      <c r="IB216" s="4">
        <v>0</v>
      </c>
      <c r="IC216" s="4">
        <v>0</v>
      </c>
      <c r="ID216" s="4">
        <v>0</v>
      </c>
      <c r="IE216" s="4">
        <v>0</v>
      </c>
      <c r="IF216" s="4">
        <v>0</v>
      </c>
      <c r="IG216" s="4">
        <v>0</v>
      </c>
      <c r="IH216" s="4"/>
      <c r="II216" s="4">
        <v>6162</v>
      </c>
      <c r="IJ216" s="4" t="s">
        <v>210</v>
      </c>
      <c r="IK216" s="4">
        <v>0</v>
      </c>
      <c r="IL216" s="4">
        <v>0</v>
      </c>
      <c r="IM216" s="4">
        <v>0</v>
      </c>
      <c r="IN216" s="4">
        <v>0</v>
      </c>
      <c r="IO216" s="4">
        <v>0</v>
      </c>
      <c r="IP216" s="4">
        <v>0</v>
      </c>
      <c r="IQ216" s="4">
        <v>0</v>
      </c>
      <c r="IR216" s="4">
        <v>0</v>
      </c>
      <c r="IS216" s="4">
        <v>0</v>
      </c>
      <c r="IT216" s="4">
        <v>0</v>
      </c>
      <c r="IU216" s="4">
        <v>0</v>
      </c>
      <c r="IV216" s="4">
        <v>0</v>
      </c>
      <c r="IW216" s="4">
        <v>0</v>
      </c>
      <c r="IX216" s="4"/>
      <c r="IY216" s="4">
        <v>6162</v>
      </c>
      <c r="IZ216" s="4" t="s">
        <v>210</v>
      </c>
      <c r="JA216" s="4">
        <v>0</v>
      </c>
      <c r="JB216" s="4">
        <v>0</v>
      </c>
      <c r="JC216" s="4">
        <v>0</v>
      </c>
      <c r="JD216" s="4">
        <v>0</v>
      </c>
      <c r="JE216" s="4">
        <v>0</v>
      </c>
      <c r="JF216" s="4">
        <v>0</v>
      </c>
      <c r="JG216" s="4">
        <v>0</v>
      </c>
      <c r="JH216" s="4">
        <v>0</v>
      </c>
      <c r="JI216" s="4">
        <v>0</v>
      </c>
      <c r="JJ216" s="4">
        <v>0</v>
      </c>
      <c r="JK216" s="4">
        <v>0</v>
      </c>
      <c r="JL216" s="4">
        <v>0</v>
      </c>
      <c r="JM216" s="4">
        <v>0</v>
      </c>
      <c r="JN216" s="4"/>
      <c r="JO216" s="4">
        <v>6162</v>
      </c>
      <c r="JP216" s="4" t="s">
        <v>210</v>
      </c>
      <c r="JQ216" s="4">
        <v>0</v>
      </c>
      <c r="JR216" s="4">
        <v>0</v>
      </c>
      <c r="JS216" s="4">
        <v>0</v>
      </c>
      <c r="JT216" s="4">
        <v>0</v>
      </c>
      <c r="JU216" s="4">
        <v>0</v>
      </c>
      <c r="JV216" s="4">
        <v>0</v>
      </c>
      <c r="JW216" s="4">
        <v>0</v>
      </c>
      <c r="JX216" s="4">
        <v>0</v>
      </c>
      <c r="JY216" s="4">
        <v>0</v>
      </c>
      <c r="JZ216" s="4">
        <v>0</v>
      </c>
      <c r="KA216" s="4">
        <v>0</v>
      </c>
      <c r="KB216" s="4">
        <v>0</v>
      </c>
      <c r="KC216" s="4">
        <v>0</v>
      </c>
      <c r="KD216" s="4"/>
      <c r="KE216" s="4">
        <v>6162</v>
      </c>
      <c r="KF216" s="4" t="s">
        <v>210</v>
      </c>
      <c r="KG216" s="4">
        <v>0</v>
      </c>
      <c r="KH216" s="4">
        <v>0</v>
      </c>
      <c r="KI216" s="4">
        <v>0</v>
      </c>
      <c r="KJ216" s="4">
        <v>0</v>
      </c>
      <c r="KK216" s="4">
        <v>0</v>
      </c>
      <c r="KL216" s="4">
        <v>0</v>
      </c>
      <c r="KM216" s="4">
        <v>0</v>
      </c>
      <c r="KN216" s="4">
        <v>0</v>
      </c>
      <c r="KO216" s="4">
        <v>0</v>
      </c>
      <c r="KP216" s="4">
        <v>0</v>
      </c>
      <c r="KQ216" s="4">
        <v>0</v>
      </c>
      <c r="KR216" s="4">
        <v>0</v>
      </c>
      <c r="KS216" s="4">
        <v>0</v>
      </c>
      <c r="KT216" s="4"/>
      <c r="KU216" s="4">
        <v>6162</v>
      </c>
      <c r="KV216" s="4" t="s">
        <v>210</v>
      </c>
      <c r="KW216" s="4">
        <v>0</v>
      </c>
      <c r="KX216" s="4">
        <v>0</v>
      </c>
      <c r="KY216" s="4">
        <v>0</v>
      </c>
      <c r="KZ216" s="4">
        <v>0</v>
      </c>
      <c r="LA216" s="4">
        <v>0</v>
      </c>
      <c r="LB216" s="4">
        <v>0</v>
      </c>
      <c r="LC216" s="4">
        <v>0</v>
      </c>
      <c r="LD216" s="4">
        <v>0</v>
      </c>
      <c r="LE216" s="4">
        <v>0</v>
      </c>
      <c r="LF216" s="4">
        <v>0</v>
      </c>
      <c r="LG216" s="4">
        <v>0</v>
      </c>
      <c r="LH216" s="4">
        <v>0</v>
      </c>
      <c r="LI216" s="4">
        <v>0</v>
      </c>
      <c r="LJ216" s="4"/>
      <c r="LK216" s="4">
        <v>6162</v>
      </c>
      <c r="LL216" s="4" t="s">
        <v>210</v>
      </c>
      <c r="LM216" s="4">
        <v>0</v>
      </c>
      <c r="LN216" s="4">
        <v>0</v>
      </c>
      <c r="LO216" s="4">
        <v>0</v>
      </c>
      <c r="LP216" s="4">
        <v>0</v>
      </c>
      <c r="LQ216" s="4">
        <v>0</v>
      </c>
      <c r="LR216" s="4">
        <v>0</v>
      </c>
      <c r="LS216" s="4">
        <v>0</v>
      </c>
      <c r="LT216" s="4">
        <v>0</v>
      </c>
      <c r="LU216" s="4">
        <v>0</v>
      </c>
      <c r="LV216" s="4">
        <v>0</v>
      </c>
      <c r="LW216" s="4">
        <v>0</v>
      </c>
      <c r="LX216" s="4">
        <v>0</v>
      </c>
      <c r="LY216" s="4">
        <v>0</v>
      </c>
      <c r="LZ216" s="4"/>
      <c r="MA216" s="4">
        <v>6162</v>
      </c>
      <c r="MB216" s="4" t="s">
        <v>210</v>
      </c>
      <c r="MC216" s="4">
        <v>0</v>
      </c>
      <c r="MD216" s="4">
        <v>0</v>
      </c>
      <c r="ME216" s="4">
        <v>0</v>
      </c>
      <c r="MF216" s="4">
        <v>0</v>
      </c>
      <c r="MG216" s="4">
        <v>0</v>
      </c>
      <c r="MH216" s="4">
        <v>0</v>
      </c>
      <c r="MI216" s="4">
        <v>0</v>
      </c>
      <c r="MJ216" s="4">
        <v>0</v>
      </c>
      <c r="MK216" s="4">
        <v>0</v>
      </c>
      <c r="ML216" s="4">
        <v>0</v>
      </c>
      <c r="MM216" s="4">
        <v>0</v>
      </c>
      <c r="MN216" s="4">
        <v>0</v>
      </c>
      <c r="MO216" s="4">
        <v>0</v>
      </c>
      <c r="MP216" s="4"/>
      <c r="MQ216" s="4">
        <v>6162</v>
      </c>
      <c r="MR216" s="4" t="s">
        <v>210</v>
      </c>
      <c r="MS216" s="4">
        <v>0</v>
      </c>
      <c r="MT216" s="4">
        <v>0</v>
      </c>
      <c r="MU216" s="4">
        <v>0</v>
      </c>
      <c r="MV216" s="4">
        <v>0</v>
      </c>
      <c r="MW216" s="4">
        <v>0</v>
      </c>
      <c r="MX216" s="4">
        <v>0</v>
      </c>
      <c r="MY216" s="4">
        <v>0</v>
      </c>
      <c r="MZ216" s="4">
        <v>0</v>
      </c>
      <c r="NA216" s="4">
        <v>0</v>
      </c>
      <c r="NB216" s="4">
        <v>0</v>
      </c>
      <c r="NC216" s="4">
        <v>0</v>
      </c>
      <c r="ND216" s="4">
        <v>0</v>
      </c>
      <c r="NE216" s="4">
        <v>0</v>
      </c>
      <c r="NF216" s="4"/>
      <c r="NG216" s="4">
        <v>6162</v>
      </c>
      <c r="NH216" s="4" t="s">
        <v>210</v>
      </c>
      <c r="NI216" s="4">
        <v>0</v>
      </c>
      <c r="NJ216" s="4">
        <v>0</v>
      </c>
      <c r="NK216" s="4">
        <v>0</v>
      </c>
      <c r="NL216" s="4">
        <v>0</v>
      </c>
      <c r="NM216" s="4">
        <v>0</v>
      </c>
      <c r="NN216" s="4">
        <v>0</v>
      </c>
      <c r="NO216" s="4">
        <v>0</v>
      </c>
      <c r="NP216" s="4">
        <v>0</v>
      </c>
      <c r="NQ216" s="4">
        <v>0</v>
      </c>
      <c r="NR216" s="4">
        <v>0</v>
      </c>
      <c r="NS216" s="4">
        <v>0</v>
      </c>
      <c r="NT216" s="4">
        <v>0</v>
      </c>
      <c r="NU216" s="4">
        <v>0</v>
      </c>
    </row>
    <row r="217" spans="2:385" x14ac:dyDescent="0.2">
      <c r="B217">
        <f t="shared" si="51"/>
        <v>207</v>
      </c>
      <c r="C217" s="4">
        <v>6163</v>
      </c>
      <c r="D217" s="4" t="s">
        <v>211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/>
      <c r="S217" s="4">
        <v>6163</v>
      </c>
      <c r="T217" s="4" t="s">
        <v>211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/>
      <c r="AI217" s="4">
        <v>6163</v>
      </c>
      <c r="AJ217" s="4" t="s">
        <v>211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/>
      <c r="AY217" s="4">
        <v>6163</v>
      </c>
      <c r="AZ217" s="4" t="s">
        <v>211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/>
      <c r="BO217" s="4">
        <v>6163</v>
      </c>
      <c r="BP217" s="4" t="s">
        <v>211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/>
      <c r="CE217" s="4">
        <v>6163</v>
      </c>
      <c r="CF217" s="4" t="s">
        <v>211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/>
      <c r="CU217" s="4">
        <v>6163</v>
      </c>
      <c r="CV217" s="4" t="s">
        <v>211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0</v>
      </c>
      <c r="DJ217" s="4"/>
      <c r="DK217" s="4">
        <v>6163</v>
      </c>
      <c r="DL217" s="4" t="s">
        <v>211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/>
      <c r="EA217" s="4">
        <v>6163</v>
      </c>
      <c r="EB217" s="4" t="s">
        <v>211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0</v>
      </c>
      <c r="EK217" s="4">
        <v>0</v>
      </c>
      <c r="EL217" s="4">
        <v>0</v>
      </c>
      <c r="EM217" s="4">
        <v>0</v>
      </c>
      <c r="EN217" s="4">
        <v>0</v>
      </c>
      <c r="EO217" s="4">
        <v>0</v>
      </c>
      <c r="EP217" s="4"/>
      <c r="EQ217" s="4">
        <v>6163</v>
      </c>
      <c r="ER217" s="4" t="s">
        <v>211</v>
      </c>
      <c r="ES217" s="4">
        <v>0</v>
      </c>
      <c r="ET217" s="4">
        <v>0</v>
      </c>
      <c r="EU217" s="4">
        <v>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/>
      <c r="FG217" s="4">
        <v>6163</v>
      </c>
      <c r="FH217" s="4" t="s">
        <v>211</v>
      </c>
      <c r="FI217" s="4">
        <v>0</v>
      </c>
      <c r="FJ217" s="4">
        <v>0</v>
      </c>
      <c r="FK217" s="4">
        <v>0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>
        <v>0</v>
      </c>
      <c r="FU217" s="4">
        <v>0</v>
      </c>
      <c r="FV217" s="4"/>
      <c r="FW217" s="4">
        <v>6163</v>
      </c>
      <c r="FX217" s="4" t="s">
        <v>211</v>
      </c>
      <c r="FY217" s="4">
        <v>0</v>
      </c>
      <c r="FZ217" s="4">
        <v>0</v>
      </c>
      <c r="GA217" s="4">
        <v>0</v>
      </c>
      <c r="GB217" s="4">
        <v>0</v>
      </c>
      <c r="GC217" s="4">
        <v>0</v>
      </c>
      <c r="GD217" s="4">
        <v>0</v>
      </c>
      <c r="GE217" s="4">
        <v>0</v>
      </c>
      <c r="GF217" s="4">
        <v>0</v>
      </c>
      <c r="GG217" s="4">
        <v>0</v>
      </c>
      <c r="GH217" s="4">
        <v>0</v>
      </c>
      <c r="GI217" s="4">
        <v>0</v>
      </c>
      <c r="GJ217" s="4">
        <v>0</v>
      </c>
      <c r="GK217" s="4">
        <v>0</v>
      </c>
      <c r="GL217" s="4"/>
      <c r="GM217" s="4">
        <v>6163</v>
      </c>
      <c r="GN217" s="4" t="s">
        <v>211</v>
      </c>
      <c r="GO217" s="4">
        <v>0</v>
      </c>
      <c r="GP217" s="4">
        <v>0</v>
      </c>
      <c r="GQ217" s="4">
        <v>0</v>
      </c>
      <c r="GR217" s="4">
        <v>0</v>
      </c>
      <c r="GS217" s="4">
        <v>0</v>
      </c>
      <c r="GT217" s="4">
        <v>0</v>
      </c>
      <c r="GU217" s="4">
        <v>0</v>
      </c>
      <c r="GV217" s="4">
        <v>0</v>
      </c>
      <c r="GW217" s="4">
        <v>0</v>
      </c>
      <c r="GX217" s="4">
        <v>0</v>
      </c>
      <c r="GY217" s="4">
        <v>0</v>
      </c>
      <c r="GZ217" s="4">
        <v>0</v>
      </c>
      <c r="HA217" s="4">
        <v>0</v>
      </c>
      <c r="HB217" s="4"/>
      <c r="HC217" s="4">
        <v>6163</v>
      </c>
      <c r="HD217" s="4" t="s">
        <v>211</v>
      </c>
      <c r="HE217" s="4">
        <v>0</v>
      </c>
      <c r="HF217" s="4">
        <v>0</v>
      </c>
      <c r="HG217" s="4">
        <v>0</v>
      </c>
      <c r="HH217" s="4">
        <v>0</v>
      </c>
      <c r="HI217" s="4">
        <v>0</v>
      </c>
      <c r="HJ217" s="4">
        <v>0</v>
      </c>
      <c r="HK217" s="4">
        <v>0</v>
      </c>
      <c r="HL217" s="4">
        <v>0</v>
      </c>
      <c r="HM217" s="4">
        <v>0</v>
      </c>
      <c r="HN217" s="4">
        <v>0</v>
      </c>
      <c r="HO217" s="4">
        <v>0</v>
      </c>
      <c r="HP217" s="4">
        <v>0</v>
      </c>
      <c r="HQ217" s="4">
        <v>0</v>
      </c>
      <c r="HR217" s="4"/>
      <c r="HS217" s="4">
        <v>6163</v>
      </c>
      <c r="HT217" s="4" t="s">
        <v>211</v>
      </c>
      <c r="HU217" s="4">
        <v>0</v>
      </c>
      <c r="HV217" s="4">
        <v>0</v>
      </c>
      <c r="HW217" s="4">
        <v>0</v>
      </c>
      <c r="HX217" s="4">
        <v>0</v>
      </c>
      <c r="HY217" s="4">
        <v>0</v>
      </c>
      <c r="HZ217" s="4">
        <v>0</v>
      </c>
      <c r="IA217" s="4">
        <v>0</v>
      </c>
      <c r="IB217" s="4">
        <v>0</v>
      </c>
      <c r="IC217" s="4">
        <v>0</v>
      </c>
      <c r="ID217" s="4">
        <v>0</v>
      </c>
      <c r="IE217" s="4">
        <v>0</v>
      </c>
      <c r="IF217" s="4">
        <v>0</v>
      </c>
      <c r="IG217" s="4">
        <v>0</v>
      </c>
      <c r="IH217" s="4"/>
      <c r="II217" s="4">
        <v>6163</v>
      </c>
      <c r="IJ217" s="4" t="s">
        <v>211</v>
      </c>
      <c r="IK217" s="4">
        <v>0</v>
      </c>
      <c r="IL217" s="4">
        <v>0</v>
      </c>
      <c r="IM217" s="4">
        <v>0</v>
      </c>
      <c r="IN217" s="4">
        <v>0</v>
      </c>
      <c r="IO217" s="4">
        <v>0</v>
      </c>
      <c r="IP217" s="4">
        <v>0</v>
      </c>
      <c r="IQ217" s="4">
        <v>0</v>
      </c>
      <c r="IR217" s="4">
        <v>0</v>
      </c>
      <c r="IS217" s="4">
        <v>0</v>
      </c>
      <c r="IT217" s="4">
        <v>0</v>
      </c>
      <c r="IU217" s="4">
        <v>0</v>
      </c>
      <c r="IV217" s="4">
        <v>0</v>
      </c>
      <c r="IW217" s="4">
        <v>0</v>
      </c>
      <c r="IX217" s="4"/>
      <c r="IY217" s="4">
        <v>6163</v>
      </c>
      <c r="IZ217" s="4" t="s">
        <v>211</v>
      </c>
      <c r="JA217" s="4">
        <v>0</v>
      </c>
      <c r="JB217" s="4">
        <v>0</v>
      </c>
      <c r="JC217" s="4">
        <v>0</v>
      </c>
      <c r="JD217" s="4">
        <v>0</v>
      </c>
      <c r="JE217" s="4">
        <v>0</v>
      </c>
      <c r="JF217" s="4">
        <v>0</v>
      </c>
      <c r="JG217" s="4">
        <v>0</v>
      </c>
      <c r="JH217" s="4">
        <v>0</v>
      </c>
      <c r="JI217" s="4">
        <v>0</v>
      </c>
      <c r="JJ217" s="4">
        <v>0</v>
      </c>
      <c r="JK217" s="4">
        <v>0</v>
      </c>
      <c r="JL217" s="4">
        <v>0</v>
      </c>
      <c r="JM217" s="4">
        <v>0</v>
      </c>
      <c r="JN217" s="4"/>
      <c r="JO217" s="4">
        <v>6163</v>
      </c>
      <c r="JP217" s="4" t="s">
        <v>211</v>
      </c>
      <c r="JQ217" s="4">
        <v>0</v>
      </c>
      <c r="JR217" s="4">
        <v>0</v>
      </c>
      <c r="JS217" s="4">
        <v>0</v>
      </c>
      <c r="JT217" s="4">
        <v>0</v>
      </c>
      <c r="JU217" s="4">
        <v>0</v>
      </c>
      <c r="JV217" s="4">
        <v>0</v>
      </c>
      <c r="JW217" s="4">
        <v>0</v>
      </c>
      <c r="JX217" s="4">
        <v>0</v>
      </c>
      <c r="JY217" s="4">
        <v>0</v>
      </c>
      <c r="JZ217" s="4">
        <v>0</v>
      </c>
      <c r="KA217" s="4">
        <v>0</v>
      </c>
      <c r="KB217" s="4">
        <v>0</v>
      </c>
      <c r="KC217" s="4">
        <v>0</v>
      </c>
      <c r="KD217" s="4"/>
      <c r="KE217" s="4">
        <v>6163</v>
      </c>
      <c r="KF217" s="4" t="s">
        <v>211</v>
      </c>
      <c r="KG217" s="4">
        <v>0</v>
      </c>
      <c r="KH217" s="4">
        <v>0</v>
      </c>
      <c r="KI217" s="4">
        <v>0</v>
      </c>
      <c r="KJ217" s="4">
        <v>0</v>
      </c>
      <c r="KK217" s="4">
        <v>0</v>
      </c>
      <c r="KL217" s="4">
        <v>0</v>
      </c>
      <c r="KM217" s="4">
        <v>0</v>
      </c>
      <c r="KN217" s="4">
        <v>0</v>
      </c>
      <c r="KO217" s="4">
        <v>0</v>
      </c>
      <c r="KP217" s="4">
        <v>0</v>
      </c>
      <c r="KQ217" s="4">
        <v>0</v>
      </c>
      <c r="KR217" s="4">
        <v>0</v>
      </c>
      <c r="KS217" s="4">
        <v>0</v>
      </c>
      <c r="KT217" s="4"/>
      <c r="KU217" s="4">
        <v>6163</v>
      </c>
      <c r="KV217" s="4" t="s">
        <v>211</v>
      </c>
      <c r="KW217" s="4">
        <v>0</v>
      </c>
      <c r="KX217" s="4">
        <v>0</v>
      </c>
      <c r="KY217" s="4">
        <v>0</v>
      </c>
      <c r="KZ217" s="4">
        <v>0</v>
      </c>
      <c r="LA217" s="4">
        <v>0</v>
      </c>
      <c r="LB217" s="4">
        <v>0</v>
      </c>
      <c r="LC217" s="4">
        <v>0</v>
      </c>
      <c r="LD217" s="4">
        <v>0</v>
      </c>
      <c r="LE217" s="4">
        <v>0</v>
      </c>
      <c r="LF217" s="4">
        <v>0</v>
      </c>
      <c r="LG217" s="4">
        <v>0</v>
      </c>
      <c r="LH217" s="4">
        <v>0</v>
      </c>
      <c r="LI217" s="4">
        <v>0</v>
      </c>
      <c r="LJ217" s="4"/>
      <c r="LK217" s="4">
        <v>6163</v>
      </c>
      <c r="LL217" s="4" t="s">
        <v>211</v>
      </c>
      <c r="LM217" s="4">
        <v>0</v>
      </c>
      <c r="LN217" s="4">
        <v>0</v>
      </c>
      <c r="LO217" s="4">
        <v>0</v>
      </c>
      <c r="LP217" s="4">
        <v>0</v>
      </c>
      <c r="LQ217" s="4">
        <v>0</v>
      </c>
      <c r="LR217" s="4">
        <v>0</v>
      </c>
      <c r="LS217" s="4">
        <v>0</v>
      </c>
      <c r="LT217" s="4">
        <v>0</v>
      </c>
      <c r="LU217" s="4">
        <v>0</v>
      </c>
      <c r="LV217" s="4">
        <v>0</v>
      </c>
      <c r="LW217" s="4">
        <v>0</v>
      </c>
      <c r="LX217" s="4">
        <v>0</v>
      </c>
      <c r="LY217" s="4">
        <v>0</v>
      </c>
      <c r="LZ217" s="4"/>
      <c r="MA217" s="4">
        <v>6163</v>
      </c>
      <c r="MB217" s="4" t="s">
        <v>211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/>
      <c r="MQ217" s="4">
        <v>6163</v>
      </c>
      <c r="MR217" s="4" t="s">
        <v>211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  <c r="ND217" s="4">
        <v>0</v>
      </c>
      <c r="NE217" s="4">
        <v>0</v>
      </c>
      <c r="NF217" s="4"/>
      <c r="NG217" s="4">
        <v>6163</v>
      </c>
      <c r="NH217" s="4" t="s">
        <v>211</v>
      </c>
      <c r="NI217" s="4">
        <v>0</v>
      </c>
      <c r="NJ217" s="4">
        <v>0</v>
      </c>
      <c r="NK217" s="4">
        <v>0</v>
      </c>
      <c r="NL217" s="4">
        <v>0</v>
      </c>
      <c r="NM217" s="4">
        <v>0</v>
      </c>
      <c r="NN217" s="4">
        <v>0</v>
      </c>
      <c r="NO217" s="4">
        <v>0</v>
      </c>
      <c r="NP217" s="4">
        <v>0</v>
      </c>
      <c r="NQ217" s="4">
        <v>0</v>
      </c>
      <c r="NR217" s="4">
        <v>0</v>
      </c>
      <c r="NS217" s="4">
        <v>0</v>
      </c>
      <c r="NT217" s="4">
        <v>0</v>
      </c>
      <c r="NU217" s="4">
        <v>0</v>
      </c>
    </row>
    <row r="218" spans="2:385" x14ac:dyDescent="0.2">
      <c r="B218">
        <f t="shared" si="51"/>
        <v>208</v>
      </c>
      <c r="C218" s="4">
        <v>6164</v>
      </c>
      <c r="D218" s="4" t="s">
        <v>212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/>
      <c r="S218" s="4">
        <v>6164</v>
      </c>
      <c r="T218" s="4" t="s">
        <v>212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/>
      <c r="AI218" s="4">
        <v>6164</v>
      </c>
      <c r="AJ218" s="4" t="s">
        <v>212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/>
      <c r="AY218" s="4">
        <v>6164</v>
      </c>
      <c r="AZ218" s="4" t="s">
        <v>212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/>
      <c r="BO218" s="4">
        <v>6164</v>
      </c>
      <c r="BP218" s="4" t="s">
        <v>212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/>
      <c r="CE218" s="4">
        <v>6164</v>
      </c>
      <c r="CF218" s="4" t="s">
        <v>212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/>
      <c r="CU218" s="4">
        <v>6164</v>
      </c>
      <c r="CV218" s="4" t="s">
        <v>212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/>
      <c r="DK218" s="4">
        <v>6164</v>
      </c>
      <c r="DL218" s="4" t="s">
        <v>212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/>
      <c r="EA218" s="4">
        <v>6164</v>
      </c>
      <c r="EB218" s="4" t="s">
        <v>212</v>
      </c>
      <c r="EC218" s="4">
        <v>0</v>
      </c>
      <c r="ED218" s="4">
        <v>0</v>
      </c>
      <c r="EE218" s="4">
        <v>0</v>
      </c>
      <c r="EF218" s="4">
        <v>0</v>
      </c>
      <c r="EG218" s="4">
        <v>0</v>
      </c>
      <c r="EH218" s="4">
        <v>0</v>
      </c>
      <c r="EI218" s="4">
        <v>0</v>
      </c>
      <c r="EJ218" s="4">
        <v>0</v>
      </c>
      <c r="EK218" s="4">
        <v>0</v>
      </c>
      <c r="EL218" s="4">
        <v>0</v>
      </c>
      <c r="EM218" s="4">
        <v>0</v>
      </c>
      <c r="EN218" s="4">
        <v>0</v>
      </c>
      <c r="EO218" s="4">
        <v>0</v>
      </c>
      <c r="EP218" s="4"/>
      <c r="EQ218" s="4">
        <v>6164</v>
      </c>
      <c r="ER218" s="4" t="s">
        <v>212</v>
      </c>
      <c r="ES218" s="4">
        <v>0</v>
      </c>
      <c r="ET218" s="4">
        <v>0</v>
      </c>
      <c r="EU218" s="4">
        <v>0</v>
      </c>
      <c r="EV218" s="4">
        <v>0</v>
      </c>
      <c r="EW218" s="4">
        <v>0</v>
      </c>
      <c r="EX218" s="4">
        <v>0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/>
      <c r="FG218" s="4">
        <v>6164</v>
      </c>
      <c r="FH218" s="4" t="s">
        <v>212</v>
      </c>
      <c r="FI218" s="4">
        <v>0</v>
      </c>
      <c r="FJ218" s="4">
        <v>0</v>
      </c>
      <c r="FK218" s="4">
        <v>0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>
        <v>0</v>
      </c>
      <c r="FU218" s="4">
        <v>0</v>
      </c>
      <c r="FV218" s="4"/>
      <c r="FW218" s="4">
        <v>6164</v>
      </c>
      <c r="FX218" s="4" t="s">
        <v>212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 s="4">
        <v>0</v>
      </c>
      <c r="GE218" s="4">
        <v>0</v>
      </c>
      <c r="GF218" s="4">
        <v>0</v>
      </c>
      <c r="GG218" s="4">
        <v>0</v>
      </c>
      <c r="GH218" s="4">
        <v>0</v>
      </c>
      <c r="GI218" s="4">
        <v>0</v>
      </c>
      <c r="GJ218" s="4">
        <v>0</v>
      </c>
      <c r="GK218" s="4">
        <v>0</v>
      </c>
      <c r="GL218" s="4"/>
      <c r="GM218" s="4">
        <v>6164</v>
      </c>
      <c r="GN218" s="4" t="s">
        <v>212</v>
      </c>
      <c r="GO218" s="4">
        <v>0</v>
      </c>
      <c r="GP218" s="4">
        <v>0</v>
      </c>
      <c r="GQ218" s="4">
        <v>0</v>
      </c>
      <c r="GR218" s="4">
        <v>0</v>
      </c>
      <c r="GS218" s="4">
        <v>0</v>
      </c>
      <c r="GT218" s="4">
        <v>0</v>
      </c>
      <c r="GU218" s="4">
        <v>0</v>
      </c>
      <c r="GV218" s="4">
        <v>0</v>
      </c>
      <c r="GW218" s="4">
        <v>0</v>
      </c>
      <c r="GX218" s="4">
        <v>0</v>
      </c>
      <c r="GY218" s="4">
        <v>0</v>
      </c>
      <c r="GZ218" s="4">
        <v>0</v>
      </c>
      <c r="HA218" s="4">
        <v>0</v>
      </c>
      <c r="HB218" s="4"/>
      <c r="HC218" s="4">
        <v>6164</v>
      </c>
      <c r="HD218" s="4" t="s">
        <v>212</v>
      </c>
      <c r="HE218" s="4">
        <v>0</v>
      </c>
      <c r="HF218" s="4">
        <v>0</v>
      </c>
      <c r="HG218" s="4">
        <v>0</v>
      </c>
      <c r="HH218" s="4">
        <v>0</v>
      </c>
      <c r="HI218" s="4">
        <v>0</v>
      </c>
      <c r="HJ218" s="4">
        <v>0</v>
      </c>
      <c r="HK218" s="4">
        <v>0</v>
      </c>
      <c r="HL218" s="4">
        <v>0</v>
      </c>
      <c r="HM218" s="4">
        <v>0</v>
      </c>
      <c r="HN218" s="4">
        <v>0</v>
      </c>
      <c r="HO218" s="4">
        <v>0</v>
      </c>
      <c r="HP218" s="4">
        <v>0</v>
      </c>
      <c r="HQ218" s="4">
        <v>0</v>
      </c>
      <c r="HR218" s="4"/>
      <c r="HS218" s="4">
        <v>6164</v>
      </c>
      <c r="HT218" s="4" t="s">
        <v>212</v>
      </c>
      <c r="HU218" s="4">
        <v>0</v>
      </c>
      <c r="HV218" s="4">
        <v>0</v>
      </c>
      <c r="HW218" s="4">
        <v>0</v>
      </c>
      <c r="HX218" s="4">
        <v>0</v>
      </c>
      <c r="HY218" s="4">
        <v>0</v>
      </c>
      <c r="HZ218" s="4">
        <v>0</v>
      </c>
      <c r="IA218" s="4">
        <v>0</v>
      </c>
      <c r="IB218" s="4">
        <v>0</v>
      </c>
      <c r="IC218" s="4">
        <v>0</v>
      </c>
      <c r="ID218" s="4">
        <v>0</v>
      </c>
      <c r="IE218" s="4">
        <v>0</v>
      </c>
      <c r="IF218" s="4">
        <v>0</v>
      </c>
      <c r="IG218" s="4">
        <v>0</v>
      </c>
      <c r="IH218" s="4"/>
      <c r="II218" s="4">
        <v>6164</v>
      </c>
      <c r="IJ218" s="4" t="s">
        <v>212</v>
      </c>
      <c r="IK218" s="4">
        <v>0</v>
      </c>
      <c r="IL218" s="4">
        <v>0</v>
      </c>
      <c r="IM218" s="4">
        <v>0</v>
      </c>
      <c r="IN218" s="4">
        <v>0</v>
      </c>
      <c r="IO218" s="4">
        <v>0</v>
      </c>
      <c r="IP218" s="4">
        <v>0</v>
      </c>
      <c r="IQ218" s="4">
        <v>0</v>
      </c>
      <c r="IR218" s="4">
        <v>0</v>
      </c>
      <c r="IS218" s="4">
        <v>0</v>
      </c>
      <c r="IT218" s="4">
        <v>0</v>
      </c>
      <c r="IU218" s="4">
        <v>0</v>
      </c>
      <c r="IV218" s="4">
        <v>0</v>
      </c>
      <c r="IW218" s="4">
        <v>0</v>
      </c>
      <c r="IX218" s="4"/>
      <c r="IY218" s="4">
        <v>6164</v>
      </c>
      <c r="IZ218" s="4" t="s">
        <v>212</v>
      </c>
      <c r="JA218" s="4">
        <v>0</v>
      </c>
      <c r="JB218" s="4">
        <v>0</v>
      </c>
      <c r="JC218" s="4">
        <v>0</v>
      </c>
      <c r="JD218" s="4">
        <v>0</v>
      </c>
      <c r="JE218" s="4">
        <v>0</v>
      </c>
      <c r="JF218" s="4">
        <v>0</v>
      </c>
      <c r="JG218" s="4">
        <v>0</v>
      </c>
      <c r="JH218" s="4">
        <v>0</v>
      </c>
      <c r="JI218" s="4">
        <v>0</v>
      </c>
      <c r="JJ218" s="4">
        <v>0</v>
      </c>
      <c r="JK218" s="4">
        <v>0</v>
      </c>
      <c r="JL218" s="4">
        <v>0</v>
      </c>
      <c r="JM218" s="4">
        <v>0</v>
      </c>
      <c r="JN218" s="4"/>
      <c r="JO218" s="4">
        <v>6164</v>
      </c>
      <c r="JP218" s="4" t="s">
        <v>212</v>
      </c>
      <c r="JQ218" s="4">
        <v>0</v>
      </c>
      <c r="JR218" s="4">
        <v>0</v>
      </c>
      <c r="JS218" s="4">
        <v>0</v>
      </c>
      <c r="JT218" s="4">
        <v>0</v>
      </c>
      <c r="JU218" s="4">
        <v>0</v>
      </c>
      <c r="JV218" s="4">
        <v>0</v>
      </c>
      <c r="JW218" s="4">
        <v>0</v>
      </c>
      <c r="JX218" s="4">
        <v>0</v>
      </c>
      <c r="JY218" s="4">
        <v>0</v>
      </c>
      <c r="JZ218" s="4">
        <v>0</v>
      </c>
      <c r="KA218" s="4">
        <v>0</v>
      </c>
      <c r="KB218" s="4">
        <v>0</v>
      </c>
      <c r="KC218" s="4">
        <v>0</v>
      </c>
      <c r="KD218" s="4"/>
      <c r="KE218" s="4">
        <v>6164</v>
      </c>
      <c r="KF218" s="4" t="s">
        <v>212</v>
      </c>
      <c r="KG218" s="4">
        <v>0</v>
      </c>
      <c r="KH218" s="4">
        <v>0</v>
      </c>
      <c r="KI218" s="4">
        <v>0</v>
      </c>
      <c r="KJ218" s="4">
        <v>0</v>
      </c>
      <c r="KK218" s="4">
        <v>0</v>
      </c>
      <c r="KL218" s="4">
        <v>0</v>
      </c>
      <c r="KM218" s="4">
        <v>0</v>
      </c>
      <c r="KN218" s="4">
        <v>0</v>
      </c>
      <c r="KO218" s="4">
        <v>0</v>
      </c>
      <c r="KP218" s="4">
        <v>0</v>
      </c>
      <c r="KQ218" s="4">
        <v>0</v>
      </c>
      <c r="KR218" s="4">
        <v>0</v>
      </c>
      <c r="KS218" s="4">
        <v>0</v>
      </c>
      <c r="KT218" s="4"/>
      <c r="KU218" s="4">
        <v>6164</v>
      </c>
      <c r="KV218" s="4" t="s">
        <v>212</v>
      </c>
      <c r="KW218" s="4">
        <v>0</v>
      </c>
      <c r="KX218" s="4">
        <v>0</v>
      </c>
      <c r="KY218" s="4">
        <v>0</v>
      </c>
      <c r="KZ218" s="4">
        <v>0</v>
      </c>
      <c r="LA218" s="4">
        <v>0</v>
      </c>
      <c r="LB218" s="4">
        <v>0</v>
      </c>
      <c r="LC218" s="4">
        <v>0</v>
      </c>
      <c r="LD218" s="4">
        <v>0</v>
      </c>
      <c r="LE218" s="4">
        <v>0</v>
      </c>
      <c r="LF218" s="4">
        <v>0</v>
      </c>
      <c r="LG218" s="4">
        <v>0</v>
      </c>
      <c r="LH218" s="4">
        <v>0</v>
      </c>
      <c r="LI218" s="4">
        <v>0</v>
      </c>
      <c r="LJ218" s="4"/>
      <c r="LK218" s="4">
        <v>6164</v>
      </c>
      <c r="LL218" s="4" t="s">
        <v>212</v>
      </c>
      <c r="LM218" s="4">
        <v>0</v>
      </c>
      <c r="LN218" s="4">
        <v>0</v>
      </c>
      <c r="LO218" s="4">
        <v>0</v>
      </c>
      <c r="LP218" s="4">
        <v>0</v>
      </c>
      <c r="LQ218" s="4">
        <v>0</v>
      </c>
      <c r="LR218" s="4">
        <v>0</v>
      </c>
      <c r="LS218" s="4">
        <v>0</v>
      </c>
      <c r="LT218" s="4">
        <v>0</v>
      </c>
      <c r="LU218" s="4">
        <v>0</v>
      </c>
      <c r="LV218" s="4">
        <v>0</v>
      </c>
      <c r="LW218" s="4">
        <v>0</v>
      </c>
      <c r="LX218" s="4">
        <v>0</v>
      </c>
      <c r="LY218" s="4">
        <v>0</v>
      </c>
      <c r="LZ218" s="4"/>
      <c r="MA218" s="4">
        <v>6164</v>
      </c>
      <c r="MB218" s="4" t="s">
        <v>212</v>
      </c>
      <c r="MC218" s="4">
        <v>0</v>
      </c>
      <c r="MD218" s="4">
        <v>0</v>
      </c>
      <c r="ME218" s="4">
        <v>0</v>
      </c>
      <c r="MF218" s="4">
        <v>0</v>
      </c>
      <c r="MG218" s="4">
        <v>0</v>
      </c>
      <c r="MH218" s="4">
        <v>0</v>
      </c>
      <c r="MI218" s="4">
        <v>0</v>
      </c>
      <c r="MJ218" s="4">
        <v>0</v>
      </c>
      <c r="MK218" s="4">
        <v>0</v>
      </c>
      <c r="ML218" s="4">
        <v>0</v>
      </c>
      <c r="MM218" s="4">
        <v>0</v>
      </c>
      <c r="MN218" s="4">
        <v>0</v>
      </c>
      <c r="MO218" s="4">
        <v>0</v>
      </c>
      <c r="MP218" s="4"/>
      <c r="MQ218" s="4">
        <v>6164</v>
      </c>
      <c r="MR218" s="4" t="s">
        <v>212</v>
      </c>
      <c r="MS218" s="4">
        <v>0</v>
      </c>
      <c r="MT218" s="4">
        <v>0</v>
      </c>
      <c r="MU218" s="4">
        <v>0</v>
      </c>
      <c r="MV218" s="4">
        <v>0</v>
      </c>
      <c r="MW218" s="4">
        <v>0</v>
      </c>
      <c r="MX218" s="4">
        <v>0</v>
      </c>
      <c r="MY218" s="4">
        <v>0</v>
      </c>
      <c r="MZ218" s="4">
        <v>0</v>
      </c>
      <c r="NA218" s="4">
        <v>0</v>
      </c>
      <c r="NB218" s="4">
        <v>0</v>
      </c>
      <c r="NC218" s="4">
        <v>0</v>
      </c>
      <c r="ND218" s="4">
        <v>0</v>
      </c>
      <c r="NE218" s="4">
        <v>0</v>
      </c>
      <c r="NF218" s="4"/>
      <c r="NG218" s="4">
        <v>6164</v>
      </c>
      <c r="NH218" s="4" t="s">
        <v>212</v>
      </c>
      <c r="NI218" s="4">
        <v>0</v>
      </c>
      <c r="NJ218" s="4">
        <v>0</v>
      </c>
      <c r="NK218" s="4">
        <v>0</v>
      </c>
      <c r="NL218" s="4">
        <v>0</v>
      </c>
      <c r="NM218" s="4">
        <v>0</v>
      </c>
      <c r="NN218" s="4">
        <v>0</v>
      </c>
      <c r="NO218" s="4">
        <v>0</v>
      </c>
      <c r="NP218" s="4">
        <v>0</v>
      </c>
      <c r="NQ218" s="4">
        <v>0</v>
      </c>
      <c r="NR218" s="4">
        <v>0</v>
      </c>
      <c r="NS218" s="4">
        <v>0</v>
      </c>
      <c r="NT218" s="4">
        <v>0</v>
      </c>
      <c r="NU218" s="4">
        <v>0</v>
      </c>
    </row>
    <row r="219" spans="2:385" x14ac:dyDescent="0.2">
      <c r="B219">
        <f t="shared" si="51"/>
        <v>209</v>
      </c>
      <c r="C219" s="4">
        <v>6660</v>
      </c>
      <c r="D219" s="4" t="s">
        <v>213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/>
      <c r="S219" s="4">
        <v>6660</v>
      </c>
      <c r="T219" s="4" t="s">
        <v>213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/>
      <c r="AI219" s="4">
        <v>6660</v>
      </c>
      <c r="AJ219" s="4" t="s">
        <v>213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/>
      <c r="AY219" s="4">
        <v>6660</v>
      </c>
      <c r="AZ219" s="4" t="s">
        <v>213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/>
      <c r="BO219" s="4">
        <v>6660</v>
      </c>
      <c r="BP219" s="4" t="s">
        <v>213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/>
      <c r="CE219" s="4">
        <v>6660</v>
      </c>
      <c r="CF219" s="4" t="s">
        <v>213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/>
      <c r="CU219" s="4">
        <v>6660</v>
      </c>
      <c r="CV219" s="4" t="s">
        <v>213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/>
      <c r="DK219" s="4">
        <v>6660</v>
      </c>
      <c r="DL219" s="4" t="s">
        <v>213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/>
      <c r="EA219" s="4">
        <v>6660</v>
      </c>
      <c r="EB219" s="4" t="s">
        <v>213</v>
      </c>
      <c r="EC219" s="4">
        <v>0</v>
      </c>
      <c r="ED219" s="4">
        <v>0</v>
      </c>
      <c r="EE219" s="4">
        <v>0</v>
      </c>
      <c r="EF219" s="4">
        <v>0</v>
      </c>
      <c r="EG219" s="4">
        <v>0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/>
      <c r="EQ219" s="4">
        <v>6660</v>
      </c>
      <c r="ER219" s="4" t="s">
        <v>213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/>
      <c r="FG219" s="4">
        <v>6660</v>
      </c>
      <c r="FH219" s="4" t="s">
        <v>213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/>
      <c r="FW219" s="4">
        <v>6660</v>
      </c>
      <c r="FX219" s="4" t="s">
        <v>213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>
        <v>0</v>
      </c>
      <c r="GH219" s="4">
        <v>0</v>
      </c>
      <c r="GI219" s="4">
        <v>0</v>
      </c>
      <c r="GJ219" s="4">
        <v>0</v>
      </c>
      <c r="GK219" s="4">
        <v>0</v>
      </c>
      <c r="GL219" s="4"/>
      <c r="GM219" s="4">
        <v>6660</v>
      </c>
      <c r="GN219" s="4" t="s">
        <v>213</v>
      </c>
      <c r="GO219" s="4">
        <v>0</v>
      </c>
      <c r="GP219" s="4">
        <v>0</v>
      </c>
      <c r="GQ219" s="4">
        <v>0</v>
      </c>
      <c r="GR219" s="4">
        <v>0</v>
      </c>
      <c r="GS219" s="4">
        <v>0</v>
      </c>
      <c r="GT219" s="4">
        <v>0</v>
      </c>
      <c r="GU219" s="4">
        <v>0</v>
      </c>
      <c r="GV219" s="4">
        <v>0</v>
      </c>
      <c r="GW219" s="4">
        <v>0</v>
      </c>
      <c r="GX219" s="4">
        <v>0</v>
      </c>
      <c r="GY219" s="4">
        <v>0</v>
      </c>
      <c r="GZ219" s="4">
        <v>0</v>
      </c>
      <c r="HA219" s="4">
        <v>0</v>
      </c>
      <c r="HB219" s="4"/>
      <c r="HC219" s="4">
        <v>6660</v>
      </c>
      <c r="HD219" s="4" t="s">
        <v>213</v>
      </c>
      <c r="HE219" s="4">
        <v>0</v>
      </c>
      <c r="HF219" s="4">
        <v>0</v>
      </c>
      <c r="HG219" s="4">
        <v>0</v>
      </c>
      <c r="HH219" s="4">
        <v>0</v>
      </c>
      <c r="HI219" s="4">
        <v>0</v>
      </c>
      <c r="HJ219" s="4">
        <v>0</v>
      </c>
      <c r="HK219" s="4">
        <v>0</v>
      </c>
      <c r="HL219" s="4">
        <v>0</v>
      </c>
      <c r="HM219" s="4">
        <v>0</v>
      </c>
      <c r="HN219" s="4">
        <v>0</v>
      </c>
      <c r="HO219" s="4">
        <v>0</v>
      </c>
      <c r="HP219" s="4">
        <v>0</v>
      </c>
      <c r="HQ219" s="4">
        <v>0</v>
      </c>
      <c r="HR219" s="4"/>
      <c r="HS219" s="4">
        <v>6660</v>
      </c>
      <c r="HT219" s="4" t="s">
        <v>213</v>
      </c>
      <c r="HU219" s="4">
        <v>0</v>
      </c>
      <c r="HV219" s="4">
        <v>0</v>
      </c>
      <c r="HW219" s="4">
        <v>0</v>
      </c>
      <c r="HX219" s="4">
        <v>0</v>
      </c>
      <c r="HY219" s="4">
        <v>0</v>
      </c>
      <c r="HZ219" s="4">
        <v>0</v>
      </c>
      <c r="IA219" s="4">
        <v>0</v>
      </c>
      <c r="IB219" s="4">
        <v>0</v>
      </c>
      <c r="IC219" s="4">
        <v>0</v>
      </c>
      <c r="ID219" s="4">
        <v>0</v>
      </c>
      <c r="IE219" s="4">
        <v>0</v>
      </c>
      <c r="IF219" s="4">
        <v>0</v>
      </c>
      <c r="IG219" s="4">
        <v>0</v>
      </c>
      <c r="IH219" s="4"/>
      <c r="II219" s="4">
        <v>6660</v>
      </c>
      <c r="IJ219" s="4" t="s">
        <v>213</v>
      </c>
      <c r="IK219" s="4">
        <v>0</v>
      </c>
      <c r="IL219" s="4">
        <v>0</v>
      </c>
      <c r="IM219" s="4">
        <v>0</v>
      </c>
      <c r="IN219" s="4">
        <v>0</v>
      </c>
      <c r="IO219" s="4">
        <v>0</v>
      </c>
      <c r="IP219" s="4">
        <v>0</v>
      </c>
      <c r="IQ219" s="4">
        <v>0</v>
      </c>
      <c r="IR219" s="4">
        <v>0</v>
      </c>
      <c r="IS219" s="4">
        <v>0</v>
      </c>
      <c r="IT219" s="4">
        <v>0</v>
      </c>
      <c r="IU219" s="4">
        <v>0</v>
      </c>
      <c r="IV219" s="4">
        <v>0</v>
      </c>
      <c r="IW219" s="4">
        <v>0</v>
      </c>
      <c r="IX219" s="4"/>
      <c r="IY219" s="4">
        <v>6660</v>
      </c>
      <c r="IZ219" s="4" t="s">
        <v>213</v>
      </c>
      <c r="JA219" s="4">
        <v>0</v>
      </c>
      <c r="JB219" s="4">
        <v>0</v>
      </c>
      <c r="JC219" s="4">
        <v>0</v>
      </c>
      <c r="JD219" s="4">
        <v>0</v>
      </c>
      <c r="JE219" s="4">
        <v>0</v>
      </c>
      <c r="JF219" s="4">
        <v>0</v>
      </c>
      <c r="JG219" s="4">
        <v>0</v>
      </c>
      <c r="JH219" s="4">
        <v>0</v>
      </c>
      <c r="JI219" s="4">
        <v>0</v>
      </c>
      <c r="JJ219" s="4">
        <v>0</v>
      </c>
      <c r="JK219" s="4">
        <v>0</v>
      </c>
      <c r="JL219" s="4">
        <v>0</v>
      </c>
      <c r="JM219" s="4">
        <v>0</v>
      </c>
      <c r="JN219" s="4"/>
      <c r="JO219" s="4">
        <v>6660</v>
      </c>
      <c r="JP219" s="4" t="s">
        <v>213</v>
      </c>
      <c r="JQ219" s="4">
        <v>0</v>
      </c>
      <c r="JR219" s="4">
        <v>0</v>
      </c>
      <c r="JS219" s="4">
        <v>0</v>
      </c>
      <c r="JT219" s="4">
        <v>0</v>
      </c>
      <c r="JU219" s="4">
        <v>0</v>
      </c>
      <c r="JV219" s="4">
        <v>0</v>
      </c>
      <c r="JW219" s="4">
        <v>0</v>
      </c>
      <c r="JX219" s="4">
        <v>0</v>
      </c>
      <c r="JY219" s="4">
        <v>0</v>
      </c>
      <c r="JZ219" s="4">
        <v>0</v>
      </c>
      <c r="KA219" s="4">
        <v>0</v>
      </c>
      <c r="KB219" s="4">
        <v>0</v>
      </c>
      <c r="KC219" s="4">
        <v>0</v>
      </c>
      <c r="KD219" s="4"/>
      <c r="KE219" s="4">
        <v>6660</v>
      </c>
      <c r="KF219" s="4" t="s">
        <v>213</v>
      </c>
      <c r="KG219" s="4">
        <v>0</v>
      </c>
      <c r="KH219" s="4">
        <v>0</v>
      </c>
      <c r="KI219" s="4">
        <v>0</v>
      </c>
      <c r="KJ219" s="4">
        <v>0</v>
      </c>
      <c r="KK219" s="4">
        <v>0</v>
      </c>
      <c r="KL219" s="4">
        <v>0</v>
      </c>
      <c r="KM219" s="4">
        <v>0</v>
      </c>
      <c r="KN219" s="4">
        <v>0</v>
      </c>
      <c r="KO219" s="4">
        <v>0</v>
      </c>
      <c r="KP219" s="4">
        <v>0</v>
      </c>
      <c r="KQ219" s="4">
        <v>0</v>
      </c>
      <c r="KR219" s="4">
        <v>0</v>
      </c>
      <c r="KS219" s="4">
        <v>0</v>
      </c>
      <c r="KT219" s="4"/>
      <c r="KU219" s="4">
        <v>6660</v>
      </c>
      <c r="KV219" s="4" t="s">
        <v>213</v>
      </c>
      <c r="KW219" s="4">
        <v>0</v>
      </c>
      <c r="KX219" s="4">
        <v>0</v>
      </c>
      <c r="KY219" s="4">
        <v>0</v>
      </c>
      <c r="KZ219" s="4">
        <v>0</v>
      </c>
      <c r="LA219" s="4">
        <v>0</v>
      </c>
      <c r="LB219" s="4">
        <v>0</v>
      </c>
      <c r="LC219" s="4">
        <v>0</v>
      </c>
      <c r="LD219" s="4">
        <v>0</v>
      </c>
      <c r="LE219" s="4">
        <v>0</v>
      </c>
      <c r="LF219" s="4">
        <v>0</v>
      </c>
      <c r="LG219" s="4">
        <v>0</v>
      </c>
      <c r="LH219" s="4">
        <v>0</v>
      </c>
      <c r="LI219" s="4">
        <v>0</v>
      </c>
      <c r="LJ219" s="4"/>
      <c r="LK219" s="4">
        <v>6660</v>
      </c>
      <c r="LL219" s="4" t="s">
        <v>213</v>
      </c>
      <c r="LM219" s="4">
        <v>0</v>
      </c>
      <c r="LN219" s="4">
        <v>0</v>
      </c>
      <c r="LO219" s="4">
        <v>0</v>
      </c>
      <c r="LP219" s="4">
        <v>0</v>
      </c>
      <c r="LQ219" s="4">
        <v>0</v>
      </c>
      <c r="LR219" s="4">
        <v>0</v>
      </c>
      <c r="LS219" s="4">
        <v>0</v>
      </c>
      <c r="LT219" s="4">
        <v>0</v>
      </c>
      <c r="LU219" s="4">
        <v>0</v>
      </c>
      <c r="LV219" s="4">
        <v>0</v>
      </c>
      <c r="LW219" s="4">
        <v>0</v>
      </c>
      <c r="LX219" s="4">
        <v>0</v>
      </c>
      <c r="LY219" s="4">
        <v>0</v>
      </c>
      <c r="LZ219" s="4"/>
      <c r="MA219" s="4">
        <v>6660</v>
      </c>
      <c r="MB219" s="4" t="s">
        <v>213</v>
      </c>
      <c r="MC219" s="4">
        <v>0</v>
      </c>
      <c r="MD219" s="4">
        <v>0</v>
      </c>
      <c r="ME219" s="4">
        <v>0</v>
      </c>
      <c r="MF219" s="4">
        <v>0</v>
      </c>
      <c r="MG219" s="4">
        <v>0</v>
      </c>
      <c r="MH219" s="4">
        <v>0</v>
      </c>
      <c r="MI219" s="4">
        <v>0</v>
      </c>
      <c r="MJ219" s="4">
        <v>0</v>
      </c>
      <c r="MK219" s="4">
        <v>0</v>
      </c>
      <c r="ML219" s="4">
        <v>0</v>
      </c>
      <c r="MM219" s="4">
        <v>0</v>
      </c>
      <c r="MN219" s="4">
        <v>0</v>
      </c>
      <c r="MO219" s="4">
        <v>0</v>
      </c>
      <c r="MP219" s="4"/>
      <c r="MQ219" s="4">
        <v>6660</v>
      </c>
      <c r="MR219" s="4" t="s">
        <v>213</v>
      </c>
      <c r="MS219" s="4">
        <v>0</v>
      </c>
      <c r="MT219" s="4">
        <v>0</v>
      </c>
      <c r="MU219" s="4">
        <v>0</v>
      </c>
      <c r="MV219" s="4">
        <v>0</v>
      </c>
      <c r="MW219" s="4">
        <v>0</v>
      </c>
      <c r="MX219" s="4">
        <v>0</v>
      </c>
      <c r="MY219" s="4">
        <v>0</v>
      </c>
      <c r="MZ219" s="4">
        <v>0</v>
      </c>
      <c r="NA219" s="4">
        <v>0</v>
      </c>
      <c r="NB219" s="4">
        <v>0</v>
      </c>
      <c r="NC219" s="4">
        <v>0</v>
      </c>
      <c r="ND219" s="4">
        <v>0</v>
      </c>
      <c r="NE219" s="4">
        <v>0</v>
      </c>
      <c r="NF219" s="4"/>
      <c r="NG219" s="4">
        <v>6660</v>
      </c>
      <c r="NH219" s="4" t="s">
        <v>213</v>
      </c>
      <c r="NI219" s="4">
        <v>0</v>
      </c>
      <c r="NJ219" s="4">
        <v>0</v>
      </c>
      <c r="NK219" s="4">
        <v>0</v>
      </c>
      <c r="NL219" s="4">
        <v>0</v>
      </c>
      <c r="NM219" s="4">
        <v>0</v>
      </c>
      <c r="NN219" s="4">
        <v>0</v>
      </c>
      <c r="NO219" s="4">
        <v>0</v>
      </c>
      <c r="NP219" s="4">
        <v>0</v>
      </c>
      <c r="NQ219" s="4">
        <v>0</v>
      </c>
      <c r="NR219" s="4">
        <v>0</v>
      </c>
      <c r="NS219" s="4">
        <v>0</v>
      </c>
      <c r="NT219" s="4">
        <v>0</v>
      </c>
      <c r="NU219" s="4">
        <v>0</v>
      </c>
    </row>
    <row r="220" spans="2:385" x14ac:dyDescent="0.2">
      <c r="B220">
        <f t="shared" si="51"/>
        <v>210</v>
      </c>
      <c r="C220" s="4" t="s">
        <v>2</v>
      </c>
      <c r="D220" s="4" t="s">
        <v>214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/>
      <c r="S220" s="4" t="s">
        <v>2</v>
      </c>
      <c r="T220" s="4" t="s">
        <v>214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25324.18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25324.18</v>
      </c>
      <c r="AH220" s="4"/>
      <c r="AI220" s="4" t="s">
        <v>2</v>
      </c>
      <c r="AJ220" s="4" t="s">
        <v>214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/>
      <c r="AY220" s="4" t="s">
        <v>2</v>
      </c>
      <c r="AZ220" s="4" t="s">
        <v>214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/>
      <c r="BO220" s="4" t="s">
        <v>2</v>
      </c>
      <c r="BP220" s="4" t="s">
        <v>214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/>
      <c r="CE220" s="4" t="s">
        <v>2</v>
      </c>
      <c r="CF220" s="4" t="s">
        <v>214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/>
      <c r="CU220" s="4" t="s">
        <v>2</v>
      </c>
      <c r="CV220" s="4" t="s">
        <v>214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/>
      <c r="DK220" s="4" t="s">
        <v>2</v>
      </c>
      <c r="DL220" s="4" t="s">
        <v>214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/>
      <c r="EA220" s="4" t="s">
        <v>2</v>
      </c>
      <c r="EB220" s="4" t="s">
        <v>214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0</v>
      </c>
      <c r="EK220" s="4">
        <v>0</v>
      </c>
      <c r="EL220" s="4">
        <v>0</v>
      </c>
      <c r="EM220" s="4">
        <v>0</v>
      </c>
      <c r="EN220" s="4">
        <v>0</v>
      </c>
      <c r="EO220" s="4">
        <v>0</v>
      </c>
      <c r="EP220" s="4"/>
      <c r="EQ220" s="4" t="s">
        <v>2</v>
      </c>
      <c r="ER220" s="4" t="s">
        <v>214</v>
      </c>
      <c r="ES220" s="4">
        <v>0</v>
      </c>
      <c r="ET220" s="4">
        <v>8499.9500000000007</v>
      </c>
      <c r="EU220" s="4">
        <v>0</v>
      </c>
      <c r="EV220" s="4">
        <v>0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8499.9500000000007</v>
      </c>
      <c r="FF220" s="4"/>
      <c r="FG220" s="4" t="s">
        <v>2</v>
      </c>
      <c r="FH220" s="4" t="s">
        <v>214</v>
      </c>
      <c r="FI220" s="4">
        <v>0</v>
      </c>
      <c r="FJ220" s="4">
        <v>0</v>
      </c>
      <c r="FK220" s="4">
        <v>0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>
        <v>0</v>
      </c>
      <c r="FU220" s="4">
        <v>0</v>
      </c>
      <c r="FV220" s="4"/>
      <c r="FW220" s="4" t="s">
        <v>2</v>
      </c>
      <c r="FX220" s="4" t="s">
        <v>214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>
        <v>0</v>
      </c>
      <c r="GH220" s="4">
        <v>0</v>
      </c>
      <c r="GI220" s="4">
        <v>0</v>
      </c>
      <c r="GJ220" s="4">
        <v>0</v>
      </c>
      <c r="GK220" s="4">
        <v>0</v>
      </c>
      <c r="GL220" s="4"/>
      <c r="GM220" s="4" t="s">
        <v>2</v>
      </c>
      <c r="GN220" s="4" t="s">
        <v>214</v>
      </c>
      <c r="GO220" s="4">
        <v>0</v>
      </c>
      <c r="GP220" s="4">
        <v>0</v>
      </c>
      <c r="GQ220" s="4">
        <v>0</v>
      </c>
      <c r="GR220" s="4">
        <v>0</v>
      </c>
      <c r="GS220" s="4">
        <v>0</v>
      </c>
      <c r="GT220" s="4">
        <v>0</v>
      </c>
      <c r="GU220" s="4">
        <v>0</v>
      </c>
      <c r="GV220" s="4">
        <v>0</v>
      </c>
      <c r="GW220" s="4">
        <v>0</v>
      </c>
      <c r="GX220" s="4">
        <v>0</v>
      </c>
      <c r="GY220" s="4">
        <v>0</v>
      </c>
      <c r="GZ220" s="4">
        <v>0</v>
      </c>
      <c r="HA220" s="4">
        <v>0</v>
      </c>
      <c r="HB220" s="4"/>
      <c r="HC220" s="4" t="s">
        <v>2</v>
      </c>
      <c r="HD220" s="4" t="s">
        <v>214</v>
      </c>
      <c r="HE220" s="4">
        <v>0</v>
      </c>
      <c r="HF220" s="4">
        <v>0</v>
      </c>
      <c r="HG220" s="4">
        <v>0</v>
      </c>
      <c r="HH220" s="4">
        <v>0</v>
      </c>
      <c r="HI220" s="4">
        <v>0</v>
      </c>
      <c r="HJ220" s="4">
        <v>0</v>
      </c>
      <c r="HK220" s="4">
        <v>0</v>
      </c>
      <c r="HL220" s="4">
        <v>0</v>
      </c>
      <c r="HM220" s="4">
        <v>0</v>
      </c>
      <c r="HN220" s="4">
        <v>0</v>
      </c>
      <c r="HO220" s="4">
        <v>0</v>
      </c>
      <c r="HP220" s="4">
        <v>0</v>
      </c>
      <c r="HQ220" s="4">
        <v>0</v>
      </c>
      <c r="HR220" s="4"/>
      <c r="HS220" s="4" t="s">
        <v>2</v>
      </c>
      <c r="HT220" s="4" t="s">
        <v>214</v>
      </c>
      <c r="HU220" s="4">
        <v>0</v>
      </c>
      <c r="HV220" s="4">
        <v>0</v>
      </c>
      <c r="HW220" s="4">
        <v>0</v>
      </c>
      <c r="HX220" s="4">
        <v>0</v>
      </c>
      <c r="HY220" s="4">
        <v>0</v>
      </c>
      <c r="HZ220" s="4">
        <v>0</v>
      </c>
      <c r="IA220" s="4">
        <v>0</v>
      </c>
      <c r="IB220" s="4">
        <v>0</v>
      </c>
      <c r="IC220" s="4">
        <v>0</v>
      </c>
      <c r="ID220" s="4">
        <v>0</v>
      </c>
      <c r="IE220" s="4">
        <v>0</v>
      </c>
      <c r="IF220" s="4">
        <v>0</v>
      </c>
      <c r="IG220" s="4">
        <v>0</v>
      </c>
      <c r="IH220" s="4"/>
      <c r="II220" s="4" t="s">
        <v>2</v>
      </c>
      <c r="IJ220" s="4" t="s">
        <v>214</v>
      </c>
      <c r="IK220" s="4">
        <v>0</v>
      </c>
      <c r="IL220" s="4">
        <v>0</v>
      </c>
      <c r="IM220" s="4">
        <v>0</v>
      </c>
      <c r="IN220" s="4">
        <v>0</v>
      </c>
      <c r="IO220" s="4">
        <v>0</v>
      </c>
      <c r="IP220" s="4">
        <v>0</v>
      </c>
      <c r="IQ220" s="4">
        <v>0</v>
      </c>
      <c r="IR220" s="4">
        <v>0</v>
      </c>
      <c r="IS220" s="4">
        <v>0</v>
      </c>
      <c r="IT220" s="4">
        <v>0</v>
      </c>
      <c r="IU220" s="4">
        <v>0</v>
      </c>
      <c r="IV220" s="4">
        <v>0</v>
      </c>
      <c r="IW220" s="4">
        <v>0</v>
      </c>
      <c r="IX220" s="4"/>
      <c r="IY220" s="4" t="s">
        <v>2</v>
      </c>
      <c r="IZ220" s="4" t="s">
        <v>214</v>
      </c>
      <c r="JA220" s="4">
        <v>0</v>
      </c>
      <c r="JB220" s="4">
        <v>0</v>
      </c>
      <c r="JC220" s="4">
        <v>0</v>
      </c>
      <c r="JD220" s="4">
        <v>0</v>
      </c>
      <c r="JE220" s="4">
        <v>0</v>
      </c>
      <c r="JF220" s="4">
        <v>0</v>
      </c>
      <c r="JG220" s="4">
        <v>0</v>
      </c>
      <c r="JH220" s="4">
        <v>0</v>
      </c>
      <c r="JI220" s="4">
        <v>0</v>
      </c>
      <c r="JJ220" s="4">
        <v>0</v>
      </c>
      <c r="JK220" s="4">
        <v>0</v>
      </c>
      <c r="JL220" s="4">
        <v>0</v>
      </c>
      <c r="JM220" s="4">
        <v>0</v>
      </c>
      <c r="JN220" s="4"/>
      <c r="JO220" s="4" t="s">
        <v>2</v>
      </c>
      <c r="JP220" s="4" t="s">
        <v>214</v>
      </c>
      <c r="JQ220" s="4">
        <v>0</v>
      </c>
      <c r="JR220" s="4">
        <v>0</v>
      </c>
      <c r="JS220" s="4">
        <v>0</v>
      </c>
      <c r="JT220" s="4">
        <v>0</v>
      </c>
      <c r="JU220" s="4">
        <v>0</v>
      </c>
      <c r="JV220" s="4">
        <v>0</v>
      </c>
      <c r="JW220" s="4">
        <v>0</v>
      </c>
      <c r="JX220" s="4">
        <v>0</v>
      </c>
      <c r="JY220" s="4">
        <v>0</v>
      </c>
      <c r="JZ220" s="4">
        <v>0</v>
      </c>
      <c r="KA220" s="4">
        <v>0</v>
      </c>
      <c r="KB220" s="4">
        <v>0</v>
      </c>
      <c r="KC220" s="4">
        <v>0</v>
      </c>
      <c r="KD220" s="4"/>
      <c r="KE220" s="4" t="s">
        <v>2</v>
      </c>
      <c r="KF220" s="4" t="s">
        <v>214</v>
      </c>
      <c r="KG220" s="4">
        <v>0</v>
      </c>
      <c r="KH220" s="4">
        <v>7737.85</v>
      </c>
      <c r="KI220" s="4">
        <v>0</v>
      </c>
      <c r="KJ220" s="4">
        <v>0</v>
      </c>
      <c r="KK220" s="4">
        <v>0</v>
      </c>
      <c r="KL220" s="4">
        <v>0</v>
      </c>
      <c r="KM220" s="4">
        <v>0</v>
      </c>
      <c r="KN220" s="4">
        <v>0</v>
      </c>
      <c r="KO220" s="4">
        <v>0</v>
      </c>
      <c r="KP220" s="4">
        <v>0</v>
      </c>
      <c r="KQ220" s="4">
        <v>0</v>
      </c>
      <c r="KR220" s="4">
        <v>0</v>
      </c>
      <c r="KS220" s="4">
        <v>7737.85</v>
      </c>
      <c r="KT220" s="4"/>
      <c r="KU220" s="4" t="s">
        <v>2</v>
      </c>
      <c r="KV220" s="4" t="s">
        <v>214</v>
      </c>
      <c r="KW220" s="4">
        <v>0</v>
      </c>
      <c r="KX220" s="4">
        <v>0</v>
      </c>
      <c r="KY220" s="4">
        <v>0</v>
      </c>
      <c r="KZ220" s="4">
        <v>0</v>
      </c>
      <c r="LA220" s="4">
        <v>0</v>
      </c>
      <c r="LB220" s="4">
        <v>0</v>
      </c>
      <c r="LC220" s="4">
        <v>0</v>
      </c>
      <c r="LD220" s="4">
        <v>0</v>
      </c>
      <c r="LE220" s="4">
        <v>0</v>
      </c>
      <c r="LF220" s="4">
        <v>0</v>
      </c>
      <c r="LG220" s="4">
        <v>0</v>
      </c>
      <c r="LH220" s="4">
        <v>0</v>
      </c>
      <c r="LI220" s="4">
        <v>0</v>
      </c>
      <c r="LJ220" s="4"/>
      <c r="LK220" s="4" t="s">
        <v>2</v>
      </c>
      <c r="LL220" s="4" t="s">
        <v>214</v>
      </c>
      <c r="LM220" s="4">
        <v>0</v>
      </c>
      <c r="LN220" s="4">
        <v>0</v>
      </c>
      <c r="LO220" s="4">
        <v>0</v>
      </c>
      <c r="LP220" s="4">
        <v>0</v>
      </c>
      <c r="LQ220" s="4">
        <v>0</v>
      </c>
      <c r="LR220" s="4">
        <v>0</v>
      </c>
      <c r="LS220" s="4">
        <v>0</v>
      </c>
      <c r="LT220" s="4">
        <v>0</v>
      </c>
      <c r="LU220" s="4">
        <v>0</v>
      </c>
      <c r="LV220" s="4">
        <v>0</v>
      </c>
      <c r="LW220" s="4">
        <v>0</v>
      </c>
      <c r="LX220" s="4">
        <v>0</v>
      </c>
      <c r="LY220" s="4">
        <v>0</v>
      </c>
      <c r="LZ220" s="4"/>
      <c r="MA220" s="4" t="s">
        <v>2</v>
      </c>
      <c r="MB220" s="4" t="s">
        <v>214</v>
      </c>
      <c r="MC220" s="4">
        <v>0</v>
      </c>
      <c r="MD220" s="4">
        <v>0</v>
      </c>
      <c r="ME220" s="4">
        <v>0</v>
      </c>
      <c r="MF220" s="4">
        <v>0</v>
      </c>
      <c r="MG220" s="4">
        <v>0</v>
      </c>
      <c r="MH220" s="4">
        <v>0</v>
      </c>
      <c r="MI220" s="4">
        <v>0</v>
      </c>
      <c r="MJ220" s="4">
        <v>0</v>
      </c>
      <c r="MK220" s="4">
        <v>0</v>
      </c>
      <c r="ML220" s="4">
        <v>0</v>
      </c>
      <c r="MM220" s="4">
        <v>0</v>
      </c>
      <c r="MN220" s="4">
        <v>0</v>
      </c>
      <c r="MO220" s="4">
        <v>0</v>
      </c>
      <c r="MP220" s="4"/>
      <c r="MQ220" s="4" t="s">
        <v>2</v>
      </c>
      <c r="MR220" s="4" t="s">
        <v>214</v>
      </c>
      <c r="MS220" s="4">
        <v>0</v>
      </c>
      <c r="MT220" s="4">
        <v>0</v>
      </c>
      <c r="MU220" s="4">
        <v>0</v>
      </c>
      <c r="MV220" s="4">
        <v>0</v>
      </c>
      <c r="MW220" s="4">
        <v>0</v>
      </c>
      <c r="MX220" s="4">
        <v>0</v>
      </c>
      <c r="MY220" s="4">
        <v>0</v>
      </c>
      <c r="MZ220" s="4">
        <v>0</v>
      </c>
      <c r="NA220" s="4">
        <v>0</v>
      </c>
      <c r="NB220" s="4">
        <v>0</v>
      </c>
      <c r="NC220" s="4">
        <v>0</v>
      </c>
      <c r="ND220" s="4">
        <v>0</v>
      </c>
      <c r="NE220" s="4">
        <v>0</v>
      </c>
      <c r="NF220" s="4"/>
      <c r="NG220" s="4" t="s">
        <v>2</v>
      </c>
      <c r="NH220" s="4" t="s">
        <v>214</v>
      </c>
      <c r="NI220" s="4">
        <v>0</v>
      </c>
      <c r="NJ220" s="4">
        <v>0</v>
      </c>
      <c r="NK220" s="4">
        <v>0</v>
      </c>
      <c r="NL220" s="4">
        <v>0</v>
      </c>
      <c r="NM220" s="4">
        <v>0</v>
      </c>
      <c r="NN220" s="4">
        <v>0</v>
      </c>
      <c r="NO220" s="4">
        <v>0</v>
      </c>
      <c r="NP220" s="4">
        <v>0</v>
      </c>
      <c r="NQ220" s="4">
        <v>0</v>
      </c>
      <c r="NR220" s="4">
        <v>0</v>
      </c>
      <c r="NS220" s="4">
        <v>0</v>
      </c>
      <c r="NT220" s="4">
        <v>0</v>
      </c>
      <c r="NU220" s="4">
        <v>0</v>
      </c>
    </row>
    <row r="221" spans="2:385" x14ac:dyDescent="0.2">
      <c r="B221">
        <f t="shared" si="51"/>
        <v>211</v>
      </c>
      <c r="C221" s="4" t="s">
        <v>2</v>
      </c>
      <c r="D221" s="4" t="s">
        <v>215</v>
      </c>
      <c r="E221" s="4" t="s">
        <v>2</v>
      </c>
      <c r="F221" s="4" t="s">
        <v>2</v>
      </c>
      <c r="G221" s="4" t="s">
        <v>2</v>
      </c>
      <c r="H221" s="4" t="s">
        <v>2</v>
      </c>
      <c r="I221" s="4" t="s">
        <v>2</v>
      </c>
      <c r="J221" s="4" t="s">
        <v>2</v>
      </c>
      <c r="K221" s="4" t="s">
        <v>2</v>
      </c>
      <c r="L221" s="4" t="s">
        <v>2</v>
      </c>
      <c r="M221" s="4" t="s">
        <v>2</v>
      </c>
      <c r="N221" s="4" t="s">
        <v>2</v>
      </c>
      <c r="O221" s="4" t="s">
        <v>2</v>
      </c>
      <c r="P221" s="4" t="s">
        <v>2</v>
      </c>
      <c r="Q221" s="4" t="s">
        <v>2</v>
      </c>
      <c r="R221" s="4"/>
      <c r="S221" s="4" t="s">
        <v>2</v>
      </c>
      <c r="T221" s="4" t="s">
        <v>215</v>
      </c>
      <c r="U221" s="4" t="s">
        <v>2</v>
      </c>
      <c r="V221" s="4" t="s">
        <v>2</v>
      </c>
      <c r="W221" s="4" t="s">
        <v>2</v>
      </c>
      <c r="X221" s="4" t="s">
        <v>2</v>
      </c>
      <c r="Y221" s="4" t="s">
        <v>2</v>
      </c>
      <c r="Z221" s="4" t="s">
        <v>2</v>
      </c>
      <c r="AA221" s="4" t="s">
        <v>2</v>
      </c>
      <c r="AB221" s="4" t="s">
        <v>2</v>
      </c>
      <c r="AC221" s="4" t="s">
        <v>2</v>
      </c>
      <c r="AD221" s="4" t="s">
        <v>2</v>
      </c>
      <c r="AE221" s="4" t="s">
        <v>2</v>
      </c>
      <c r="AF221" s="4" t="s">
        <v>2</v>
      </c>
      <c r="AG221" s="4" t="s">
        <v>2</v>
      </c>
      <c r="AH221" s="4"/>
      <c r="AI221" s="4" t="s">
        <v>2</v>
      </c>
      <c r="AJ221" s="4" t="s">
        <v>215</v>
      </c>
      <c r="AK221" s="4" t="s">
        <v>2</v>
      </c>
      <c r="AL221" s="4" t="s">
        <v>2</v>
      </c>
      <c r="AM221" s="4" t="s">
        <v>2</v>
      </c>
      <c r="AN221" s="4" t="s">
        <v>2</v>
      </c>
      <c r="AO221" s="4" t="s">
        <v>2</v>
      </c>
      <c r="AP221" s="4" t="s">
        <v>2</v>
      </c>
      <c r="AQ221" s="4" t="s">
        <v>2</v>
      </c>
      <c r="AR221" s="4" t="s">
        <v>2</v>
      </c>
      <c r="AS221" s="4" t="s">
        <v>2</v>
      </c>
      <c r="AT221" s="4" t="s">
        <v>2</v>
      </c>
      <c r="AU221" s="4" t="s">
        <v>2</v>
      </c>
      <c r="AV221" s="4" t="s">
        <v>2</v>
      </c>
      <c r="AW221" s="4" t="s">
        <v>2</v>
      </c>
      <c r="AX221" s="4"/>
      <c r="AY221" s="4" t="s">
        <v>2</v>
      </c>
      <c r="AZ221" s="4" t="s">
        <v>215</v>
      </c>
      <c r="BA221" s="4" t="s">
        <v>2</v>
      </c>
      <c r="BB221" s="4" t="s">
        <v>2</v>
      </c>
      <c r="BC221" s="4" t="s">
        <v>2</v>
      </c>
      <c r="BD221" s="4" t="s">
        <v>2</v>
      </c>
      <c r="BE221" s="4" t="s">
        <v>2</v>
      </c>
      <c r="BF221" s="4" t="s">
        <v>2</v>
      </c>
      <c r="BG221" s="4" t="s">
        <v>2</v>
      </c>
      <c r="BH221" s="4" t="s">
        <v>2</v>
      </c>
      <c r="BI221" s="4" t="s">
        <v>2</v>
      </c>
      <c r="BJ221" s="4" t="s">
        <v>2</v>
      </c>
      <c r="BK221" s="4" t="s">
        <v>2</v>
      </c>
      <c r="BL221" s="4" t="s">
        <v>2</v>
      </c>
      <c r="BM221" s="4" t="s">
        <v>2</v>
      </c>
      <c r="BN221" s="4"/>
      <c r="BO221" s="4" t="s">
        <v>2</v>
      </c>
      <c r="BP221" s="4" t="s">
        <v>215</v>
      </c>
      <c r="BQ221" s="4" t="s">
        <v>2</v>
      </c>
      <c r="BR221" s="4" t="s">
        <v>2</v>
      </c>
      <c r="BS221" s="4" t="s">
        <v>2</v>
      </c>
      <c r="BT221" s="4" t="s">
        <v>2</v>
      </c>
      <c r="BU221" s="4" t="s">
        <v>2</v>
      </c>
      <c r="BV221" s="4" t="s">
        <v>2</v>
      </c>
      <c r="BW221" s="4" t="s">
        <v>2</v>
      </c>
      <c r="BX221" s="4" t="s">
        <v>2</v>
      </c>
      <c r="BY221" s="4" t="s">
        <v>2</v>
      </c>
      <c r="BZ221" s="4" t="s">
        <v>2</v>
      </c>
      <c r="CA221" s="4" t="s">
        <v>2</v>
      </c>
      <c r="CB221" s="4" t="s">
        <v>2</v>
      </c>
      <c r="CC221" s="4" t="s">
        <v>2</v>
      </c>
      <c r="CD221" s="4"/>
      <c r="CE221" s="4" t="s">
        <v>2</v>
      </c>
      <c r="CF221" s="4" t="s">
        <v>215</v>
      </c>
      <c r="CG221" s="4" t="s">
        <v>2</v>
      </c>
      <c r="CH221" s="4" t="s">
        <v>2</v>
      </c>
      <c r="CI221" s="4" t="s">
        <v>2</v>
      </c>
      <c r="CJ221" s="4" t="s">
        <v>2</v>
      </c>
      <c r="CK221" s="4" t="s">
        <v>2</v>
      </c>
      <c r="CL221" s="4" t="s">
        <v>2</v>
      </c>
      <c r="CM221" s="4" t="s">
        <v>2</v>
      </c>
      <c r="CN221" s="4" t="s">
        <v>2</v>
      </c>
      <c r="CO221" s="4" t="s">
        <v>2</v>
      </c>
      <c r="CP221" s="4" t="s">
        <v>2</v>
      </c>
      <c r="CQ221" s="4" t="s">
        <v>2</v>
      </c>
      <c r="CR221" s="4" t="s">
        <v>2</v>
      </c>
      <c r="CS221" s="4" t="s">
        <v>2</v>
      </c>
      <c r="CT221" s="4"/>
      <c r="CU221" s="4" t="s">
        <v>2</v>
      </c>
      <c r="CV221" s="4" t="s">
        <v>215</v>
      </c>
      <c r="CW221" s="4" t="s">
        <v>2</v>
      </c>
      <c r="CX221" s="4" t="s">
        <v>2</v>
      </c>
      <c r="CY221" s="4" t="s">
        <v>2</v>
      </c>
      <c r="CZ221" s="4" t="s">
        <v>2</v>
      </c>
      <c r="DA221" s="4" t="s">
        <v>2</v>
      </c>
      <c r="DB221" s="4" t="s">
        <v>2</v>
      </c>
      <c r="DC221" s="4" t="s">
        <v>2</v>
      </c>
      <c r="DD221" s="4" t="s">
        <v>2</v>
      </c>
      <c r="DE221" s="4" t="s">
        <v>2</v>
      </c>
      <c r="DF221" s="4" t="s">
        <v>2</v>
      </c>
      <c r="DG221" s="4" t="s">
        <v>2</v>
      </c>
      <c r="DH221" s="4" t="s">
        <v>2</v>
      </c>
      <c r="DI221" s="4" t="s">
        <v>2</v>
      </c>
      <c r="DJ221" s="4"/>
      <c r="DK221" s="4" t="s">
        <v>2</v>
      </c>
      <c r="DL221" s="4" t="s">
        <v>215</v>
      </c>
      <c r="DM221" s="4" t="s">
        <v>2</v>
      </c>
      <c r="DN221" s="4" t="s">
        <v>2</v>
      </c>
      <c r="DO221" s="4" t="s">
        <v>2</v>
      </c>
      <c r="DP221" s="4" t="s">
        <v>2</v>
      </c>
      <c r="DQ221" s="4" t="s">
        <v>2</v>
      </c>
      <c r="DR221" s="4" t="s">
        <v>2</v>
      </c>
      <c r="DS221" s="4" t="s">
        <v>2</v>
      </c>
      <c r="DT221" s="4" t="s">
        <v>2</v>
      </c>
      <c r="DU221" s="4" t="s">
        <v>2</v>
      </c>
      <c r="DV221" s="4" t="s">
        <v>2</v>
      </c>
      <c r="DW221" s="4" t="s">
        <v>2</v>
      </c>
      <c r="DX221" s="4" t="s">
        <v>2</v>
      </c>
      <c r="DY221" s="4" t="s">
        <v>2</v>
      </c>
      <c r="DZ221" s="4"/>
      <c r="EA221" s="4" t="s">
        <v>2</v>
      </c>
      <c r="EB221" s="4" t="s">
        <v>215</v>
      </c>
      <c r="EC221" s="4" t="s">
        <v>2</v>
      </c>
      <c r="ED221" s="4" t="s">
        <v>2</v>
      </c>
      <c r="EE221" s="4" t="s">
        <v>2</v>
      </c>
      <c r="EF221" s="4" t="s">
        <v>2</v>
      </c>
      <c r="EG221" s="4" t="s">
        <v>2</v>
      </c>
      <c r="EH221" s="4" t="s">
        <v>2</v>
      </c>
      <c r="EI221" s="4" t="s">
        <v>2</v>
      </c>
      <c r="EJ221" s="4" t="s">
        <v>2</v>
      </c>
      <c r="EK221" s="4" t="s">
        <v>2</v>
      </c>
      <c r="EL221" s="4" t="s">
        <v>2</v>
      </c>
      <c r="EM221" s="4" t="s">
        <v>2</v>
      </c>
      <c r="EN221" s="4" t="s">
        <v>2</v>
      </c>
      <c r="EO221" s="4" t="s">
        <v>2</v>
      </c>
      <c r="EP221" s="4"/>
      <c r="EQ221" s="4" t="s">
        <v>2</v>
      </c>
      <c r="ER221" s="4" t="s">
        <v>215</v>
      </c>
      <c r="ES221" s="4" t="s">
        <v>2</v>
      </c>
      <c r="ET221" s="4" t="s">
        <v>2</v>
      </c>
      <c r="EU221" s="4" t="s">
        <v>2</v>
      </c>
      <c r="EV221" s="4" t="s">
        <v>2</v>
      </c>
      <c r="EW221" s="4" t="s">
        <v>2</v>
      </c>
      <c r="EX221" s="4" t="s">
        <v>2</v>
      </c>
      <c r="EY221" s="4" t="s">
        <v>2</v>
      </c>
      <c r="EZ221" s="4" t="s">
        <v>2</v>
      </c>
      <c r="FA221" s="4" t="s">
        <v>2</v>
      </c>
      <c r="FB221" s="4" t="s">
        <v>2</v>
      </c>
      <c r="FC221" s="4" t="s">
        <v>2</v>
      </c>
      <c r="FD221" s="4" t="s">
        <v>2</v>
      </c>
      <c r="FE221" s="4" t="s">
        <v>2</v>
      </c>
      <c r="FF221" s="4"/>
      <c r="FG221" s="4" t="s">
        <v>2</v>
      </c>
      <c r="FH221" s="4" t="s">
        <v>215</v>
      </c>
      <c r="FI221" s="4" t="s">
        <v>2</v>
      </c>
      <c r="FJ221" s="4" t="s">
        <v>2</v>
      </c>
      <c r="FK221" s="4" t="s">
        <v>2</v>
      </c>
      <c r="FL221" s="4" t="s">
        <v>2</v>
      </c>
      <c r="FM221" s="4" t="s">
        <v>2</v>
      </c>
      <c r="FN221" s="4" t="s">
        <v>2</v>
      </c>
      <c r="FO221" s="4" t="s">
        <v>2</v>
      </c>
      <c r="FP221" s="4" t="s">
        <v>2</v>
      </c>
      <c r="FQ221" s="4" t="s">
        <v>2</v>
      </c>
      <c r="FR221" s="4" t="s">
        <v>2</v>
      </c>
      <c r="FS221" s="4" t="s">
        <v>2</v>
      </c>
      <c r="FT221" s="4" t="s">
        <v>2</v>
      </c>
      <c r="FU221" s="4" t="s">
        <v>2</v>
      </c>
      <c r="FV221" s="4"/>
      <c r="FW221" s="4" t="s">
        <v>2</v>
      </c>
      <c r="FX221" s="4" t="s">
        <v>215</v>
      </c>
      <c r="FY221" s="4" t="s">
        <v>2</v>
      </c>
      <c r="FZ221" s="4" t="s">
        <v>2</v>
      </c>
      <c r="GA221" s="4" t="s">
        <v>2</v>
      </c>
      <c r="GB221" s="4" t="s">
        <v>2</v>
      </c>
      <c r="GC221" s="4" t="s">
        <v>2</v>
      </c>
      <c r="GD221" s="4" t="s">
        <v>2</v>
      </c>
      <c r="GE221" s="4" t="s">
        <v>2</v>
      </c>
      <c r="GF221" s="4" t="s">
        <v>2</v>
      </c>
      <c r="GG221" s="4" t="s">
        <v>2</v>
      </c>
      <c r="GH221" s="4" t="s">
        <v>2</v>
      </c>
      <c r="GI221" s="4" t="s">
        <v>2</v>
      </c>
      <c r="GJ221" s="4" t="s">
        <v>2</v>
      </c>
      <c r="GK221" s="4" t="s">
        <v>2</v>
      </c>
      <c r="GL221" s="4"/>
      <c r="GM221" s="4" t="s">
        <v>2</v>
      </c>
      <c r="GN221" s="4" t="s">
        <v>215</v>
      </c>
      <c r="GO221" s="4" t="s">
        <v>2</v>
      </c>
      <c r="GP221" s="4" t="s">
        <v>2</v>
      </c>
      <c r="GQ221" s="4" t="s">
        <v>2</v>
      </c>
      <c r="GR221" s="4" t="s">
        <v>2</v>
      </c>
      <c r="GS221" s="4" t="s">
        <v>2</v>
      </c>
      <c r="GT221" s="4" t="s">
        <v>2</v>
      </c>
      <c r="GU221" s="4" t="s">
        <v>2</v>
      </c>
      <c r="GV221" s="4" t="s">
        <v>2</v>
      </c>
      <c r="GW221" s="4" t="s">
        <v>2</v>
      </c>
      <c r="GX221" s="4" t="s">
        <v>2</v>
      </c>
      <c r="GY221" s="4" t="s">
        <v>2</v>
      </c>
      <c r="GZ221" s="4" t="s">
        <v>2</v>
      </c>
      <c r="HA221" s="4" t="s">
        <v>2</v>
      </c>
      <c r="HB221" s="4"/>
      <c r="HC221" s="4" t="s">
        <v>2</v>
      </c>
      <c r="HD221" s="4" t="s">
        <v>215</v>
      </c>
      <c r="HE221" s="4" t="s">
        <v>2</v>
      </c>
      <c r="HF221" s="4" t="s">
        <v>2</v>
      </c>
      <c r="HG221" s="4" t="s">
        <v>2</v>
      </c>
      <c r="HH221" s="4" t="s">
        <v>2</v>
      </c>
      <c r="HI221" s="4" t="s">
        <v>2</v>
      </c>
      <c r="HJ221" s="4" t="s">
        <v>2</v>
      </c>
      <c r="HK221" s="4" t="s">
        <v>2</v>
      </c>
      <c r="HL221" s="4" t="s">
        <v>2</v>
      </c>
      <c r="HM221" s="4" t="s">
        <v>2</v>
      </c>
      <c r="HN221" s="4" t="s">
        <v>2</v>
      </c>
      <c r="HO221" s="4" t="s">
        <v>2</v>
      </c>
      <c r="HP221" s="4" t="s">
        <v>2</v>
      </c>
      <c r="HQ221" s="4" t="s">
        <v>2</v>
      </c>
      <c r="HR221" s="4"/>
      <c r="HS221" s="4" t="s">
        <v>2</v>
      </c>
      <c r="HT221" s="4" t="s">
        <v>215</v>
      </c>
      <c r="HU221" s="4" t="s">
        <v>2</v>
      </c>
      <c r="HV221" s="4" t="s">
        <v>2</v>
      </c>
      <c r="HW221" s="4" t="s">
        <v>2</v>
      </c>
      <c r="HX221" s="4" t="s">
        <v>2</v>
      </c>
      <c r="HY221" s="4" t="s">
        <v>2</v>
      </c>
      <c r="HZ221" s="4" t="s">
        <v>2</v>
      </c>
      <c r="IA221" s="4" t="s">
        <v>2</v>
      </c>
      <c r="IB221" s="4" t="s">
        <v>2</v>
      </c>
      <c r="IC221" s="4" t="s">
        <v>2</v>
      </c>
      <c r="ID221" s="4" t="s">
        <v>2</v>
      </c>
      <c r="IE221" s="4" t="s">
        <v>2</v>
      </c>
      <c r="IF221" s="4" t="s">
        <v>2</v>
      </c>
      <c r="IG221" s="4" t="s">
        <v>2</v>
      </c>
      <c r="IH221" s="4"/>
      <c r="II221" s="4" t="s">
        <v>2</v>
      </c>
      <c r="IJ221" s="4" t="s">
        <v>215</v>
      </c>
      <c r="IK221" s="4" t="s">
        <v>2</v>
      </c>
      <c r="IL221" s="4" t="s">
        <v>2</v>
      </c>
      <c r="IM221" s="4" t="s">
        <v>2</v>
      </c>
      <c r="IN221" s="4" t="s">
        <v>2</v>
      </c>
      <c r="IO221" s="4" t="s">
        <v>2</v>
      </c>
      <c r="IP221" s="4" t="s">
        <v>2</v>
      </c>
      <c r="IQ221" s="4" t="s">
        <v>2</v>
      </c>
      <c r="IR221" s="4" t="s">
        <v>2</v>
      </c>
      <c r="IS221" s="4" t="s">
        <v>2</v>
      </c>
      <c r="IT221" s="4" t="s">
        <v>2</v>
      </c>
      <c r="IU221" s="4" t="s">
        <v>2</v>
      </c>
      <c r="IV221" s="4" t="s">
        <v>2</v>
      </c>
      <c r="IW221" s="4" t="s">
        <v>2</v>
      </c>
      <c r="IX221" s="4"/>
      <c r="IY221" s="4" t="s">
        <v>2</v>
      </c>
      <c r="IZ221" s="4" t="s">
        <v>215</v>
      </c>
      <c r="JA221" s="4" t="s">
        <v>2</v>
      </c>
      <c r="JB221" s="4" t="s">
        <v>2</v>
      </c>
      <c r="JC221" s="4" t="s">
        <v>2</v>
      </c>
      <c r="JD221" s="4" t="s">
        <v>2</v>
      </c>
      <c r="JE221" s="4" t="s">
        <v>2</v>
      </c>
      <c r="JF221" s="4" t="s">
        <v>2</v>
      </c>
      <c r="JG221" s="4" t="s">
        <v>2</v>
      </c>
      <c r="JH221" s="4" t="s">
        <v>2</v>
      </c>
      <c r="JI221" s="4" t="s">
        <v>2</v>
      </c>
      <c r="JJ221" s="4" t="s">
        <v>2</v>
      </c>
      <c r="JK221" s="4" t="s">
        <v>2</v>
      </c>
      <c r="JL221" s="4" t="s">
        <v>2</v>
      </c>
      <c r="JM221" s="4" t="s">
        <v>2</v>
      </c>
      <c r="JN221" s="4"/>
      <c r="JO221" s="4" t="s">
        <v>2</v>
      </c>
      <c r="JP221" s="4" t="s">
        <v>215</v>
      </c>
      <c r="JQ221" s="4" t="s">
        <v>2</v>
      </c>
      <c r="JR221" s="4" t="s">
        <v>2</v>
      </c>
      <c r="JS221" s="4" t="s">
        <v>2</v>
      </c>
      <c r="JT221" s="4" t="s">
        <v>2</v>
      </c>
      <c r="JU221" s="4" t="s">
        <v>2</v>
      </c>
      <c r="JV221" s="4" t="s">
        <v>2</v>
      </c>
      <c r="JW221" s="4" t="s">
        <v>2</v>
      </c>
      <c r="JX221" s="4" t="s">
        <v>2</v>
      </c>
      <c r="JY221" s="4" t="s">
        <v>2</v>
      </c>
      <c r="JZ221" s="4" t="s">
        <v>2</v>
      </c>
      <c r="KA221" s="4" t="s">
        <v>2</v>
      </c>
      <c r="KB221" s="4" t="s">
        <v>2</v>
      </c>
      <c r="KC221" s="4" t="s">
        <v>2</v>
      </c>
      <c r="KD221" s="4"/>
      <c r="KE221" s="4" t="s">
        <v>2</v>
      </c>
      <c r="KF221" s="4" t="s">
        <v>215</v>
      </c>
      <c r="KG221" s="4" t="s">
        <v>2</v>
      </c>
      <c r="KH221" s="4" t="s">
        <v>2</v>
      </c>
      <c r="KI221" s="4" t="s">
        <v>2</v>
      </c>
      <c r="KJ221" s="4" t="s">
        <v>2</v>
      </c>
      <c r="KK221" s="4" t="s">
        <v>2</v>
      </c>
      <c r="KL221" s="4" t="s">
        <v>2</v>
      </c>
      <c r="KM221" s="4" t="s">
        <v>2</v>
      </c>
      <c r="KN221" s="4" t="s">
        <v>2</v>
      </c>
      <c r="KO221" s="4" t="s">
        <v>2</v>
      </c>
      <c r="KP221" s="4" t="s">
        <v>2</v>
      </c>
      <c r="KQ221" s="4" t="s">
        <v>2</v>
      </c>
      <c r="KR221" s="4" t="s">
        <v>2</v>
      </c>
      <c r="KS221" s="4" t="s">
        <v>2</v>
      </c>
      <c r="KT221" s="4"/>
      <c r="KU221" s="4" t="s">
        <v>2</v>
      </c>
      <c r="KV221" s="4" t="s">
        <v>215</v>
      </c>
      <c r="KW221" s="4" t="s">
        <v>2</v>
      </c>
      <c r="KX221" s="4" t="s">
        <v>2</v>
      </c>
      <c r="KY221" s="4" t="s">
        <v>2</v>
      </c>
      <c r="KZ221" s="4" t="s">
        <v>2</v>
      </c>
      <c r="LA221" s="4" t="s">
        <v>2</v>
      </c>
      <c r="LB221" s="4" t="s">
        <v>2</v>
      </c>
      <c r="LC221" s="4" t="s">
        <v>2</v>
      </c>
      <c r="LD221" s="4" t="s">
        <v>2</v>
      </c>
      <c r="LE221" s="4" t="s">
        <v>2</v>
      </c>
      <c r="LF221" s="4" t="s">
        <v>2</v>
      </c>
      <c r="LG221" s="4" t="s">
        <v>2</v>
      </c>
      <c r="LH221" s="4" t="s">
        <v>2</v>
      </c>
      <c r="LI221" s="4" t="s">
        <v>2</v>
      </c>
      <c r="LJ221" s="4"/>
      <c r="LK221" s="4" t="s">
        <v>2</v>
      </c>
      <c r="LL221" s="4" t="s">
        <v>215</v>
      </c>
      <c r="LM221" s="4" t="s">
        <v>2</v>
      </c>
      <c r="LN221" s="4" t="s">
        <v>2</v>
      </c>
      <c r="LO221" s="4" t="s">
        <v>2</v>
      </c>
      <c r="LP221" s="4" t="s">
        <v>2</v>
      </c>
      <c r="LQ221" s="4" t="s">
        <v>2</v>
      </c>
      <c r="LR221" s="4" t="s">
        <v>2</v>
      </c>
      <c r="LS221" s="4" t="s">
        <v>2</v>
      </c>
      <c r="LT221" s="4" t="s">
        <v>2</v>
      </c>
      <c r="LU221" s="4" t="s">
        <v>2</v>
      </c>
      <c r="LV221" s="4" t="s">
        <v>2</v>
      </c>
      <c r="LW221" s="4" t="s">
        <v>2</v>
      </c>
      <c r="LX221" s="4" t="s">
        <v>2</v>
      </c>
      <c r="LY221" s="4" t="s">
        <v>2</v>
      </c>
      <c r="LZ221" s="4"/>
      <c r="MA221" s="4" t="s">
        <v>2</v>
      </c>
      <c r="MB221" s="4" t="s">
        <v>215</v>
      </c>
      <c r="MC221" s="4" t="s">
        <v>2</v>
      </c>
      <c r="MD221" s="4" t="s">
        <v>2</v>
      </c>
      <c r="ME221" s="4" t="s">
        <v>2</v>
      </c>
      <c r="MF221" s="4" t="s">
        <v>2</v>
      </c>
      <c r="MG221" s="4" t="s">
        <v>2</v>
      </c>
      <c r="MH221" s="4" t="s">
        <v>2</v>
      </c>
      <c r="MI221" s="4" t="s">
        <v>2</v>
      </c>
      <c r="MJ221" s="4" t="s">
        <v>2</v>
      </c>
      <c r="MK221" s="4" t="s">
        <v>2</v>
      </c>
      <c r="ML221" s="4" t="s">
        <v>2</v>
      </c>
      <c r="MM221" s="4" t="s">
        <v>2</v>
      </c>
      <c r="MN221" s="4" t="s">
        <v>2</v>
      </c>
      <c r="MO221" s="4" t="s">
        <v>2</v>
      </c>
      <c r="MP221" s="4"/>
      <c r="MQ221" s="4" t="s">
        <v>2</v>
      </c>
      <c r="MR221" s="4" t="s">
        <v>215</v>
      </c>
      <c r="MS221" s="4" t="s">
        <v>2</v>
      </c>
      <c r="MT221" s="4" t="s">
        <v>2</v>
      </c>
      <c r="MU221" s="4" t="s">
        <v>2</v>
      </c>
      <c r="MV221" s="4" t="s">
        <v>2</v>
      </c>
      <c r="MW221" s="4" t="s">
        <v>2</v>
      </c>
      <c r="MX221" s="4" t="s">
        <v>2</v>
      </c>
      <c r="MY221" s="4" t="s">
        <v>2</v>
      </c>
      <c r="MZ221" s="4" t="s">
        <v>2</v>
      </c>
      <c r="NA221" s="4" t="s">
        <v>2</v>
      </c>
      <c r="NB221" s="4" t="s">
        <v>2</v>
      </c>
      <c r="NC221" s="4" t="s">
        <v>2</v>
      </c>
      <c r="ND221" s="4" t="s">
        <v>2</v>
      </c>
      <c r="NE221" s="4" t="s">
        <v>2</v>
      </c>
      <c r="NF221" s="4"/>
      <c r="NG221" s="4" t="s">
        <v>2</v>
      </c>
      <c r="NH221" s="4" t="s">
        <v>215</v>
      </c>
      <c r="NI221" s="4" t="s">
        <v>2</v>
      </c>
      <c r="NJ221" s="4" t="s">
        <v>2</v>
      </c>
      <c r="NK221" s="4" t="s">
        <v>2</v>
      </c>
      <c r="NL221" s="4" t="s">
        <v>2</v>
      </c>
      <c r="NM221" s="4" t="s">
        <v>2</v>
      </c>
      <c r="NN221" s="4" t="s">
        <v>2</v>
      </c>
      <c r="NO221" s="4" t="s">
        <v>2</v>
      </c>
      <c r="NP221" s="4" t="s">
        <v>2</v>
      </c>
      <c r="NQ221" s="4" t="s">
        <v>2</v>
      </c>
      <c r="NR221" s="4" t="s">
        <v>2</v>
      </c>
      <c r="NS221" s="4" t="s">
        <v>2</v>
      </c>
      <c r="NT221" s="4" t="s">
        <v>2</v>
      </c>
      <c r="NU221" s="4" t="s">
        <v>2</v>
      </c>
    </row>
    <row r="222" spans="2:385" x14ac:dyDescent="0.2">
      <c r="B222">
        <f t="shared" si="51"/>
        <v>212</v>
      </c>
      <c r="C222" s="4">
        <v>6165</v>
      </c>
      <c r="D222" s="4" t="s">
        <v>62</v>
      </c>
      <c r="E222" s="4">
        <v>99</v>
      </c>
      <c r="F222" s="4">
        <v>0</v>
      </c>
      <c r="G222" s="4">
        <v>0</v>
      </c>
      <c r="H222" s="4">
        <v>0</v>
      </c>
      <c r="I222" s="4">
        <v>0</v>
      </c>
      <c r="J222" s="4">
        <v>40.04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139.04</v>
      </c>
      <c r="R222" s="4"/>
      <c r="S222" s="4">
        <v>6165</v>
      </c>
      <c r="T222" s="4" t="s">
        <v>62</v>
      </c>
      <c r="U222" s="4">
        <v>22.57</v>
      </c>
      <c r="V222" s="4">
        <v>0</v>
      </c>
      <c r="W222" s="4">
        <v>0</v>
      </c>
      <c r="X222" s="4">
        <v>0</v>
      </c>
      <c r="Y222" s="4">
        <v>35.04</v>
      </c>
      <c r="Z222" s="4">
        <v>28.24</v>
      </c>
      <c r="AA222" s="4">
        <v>152.81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238.66</v>
      </c>
      <c r="AH222" s="4"/>
      <c r="AI222" s="4">
        <v>6165</v>
      </c>
      <c r="AJ222" s="4" t="s">
        <v>62</v>
      </c>
      <c r="AK222" s="4">
        <v>0</v>
      </c>
      <c r="AL222" s="4">
        <v>0</v>
      </c>
      <c r="AM222" s="4">
        <v>0</v>
      </c>
      <c r="AN222" s="4">
        <v>7.41</v>
      </c>
      <c r="AO222" s="4">
        <v>56.51</v>
      </c>
      <c r="AP222" s="4">
        <v>0</v>
      </c>
      <c r="AQ222" s="4">
        <v>25.82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89.74</v>
      </c>
      <c r="AX222" s="4"/>
      <c r="AY222" s="4">
        <v>6165</v>
      </c>
      <c r="AZ222" s="4" t="s">
        <v>62</v>
      </c>
      <c r="BA222" s="4">
        <v>0</v>
      </c>
      <c r="BB222" s="4">
        <v>0</v>
      </c>
      <c r="BC222" s="4">
        <v>0</v>
      </c>
      <c r="BD222" s="4">
        <v>0</v>
      </c>
      <c r="BE222" s="4">
        <v>7.99</v>
      </c>
      <c r="BF222" s="4">
        <v>0</v>
      </c>
      <c r="BG222" s="4">
        <v>25.82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33.81</v>
      </c>
      <c r="BN222" s="4"/>
      <c r="BO222" s="4">
        <v>6165</v>
      </c>
      <c r="BP222" s="4" t="s">
        <v>62</v>
      </c>
      <c r="BQ222" s="4">
        <v>0</v>
      </c>
      <c r="BR222" s="4">
        <v>25.98</v>
      </c>
      <c r="BS222" s="4">
        <v>0</v>
      </c>
      <c r="BT222" s="4">
        <v>0</v>
      </c>
      <c r="BU222" s="4">
        <v>0</v>
      </c>
      <c r="BV222" s="4">
        <v>0</v>
      </c>
      <c r="BW222" s="4">
        <v>17.22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43.2</v>
      </c>
      <c r="CD222" s="4"/>
      <c r="CE222" s="4">
        <v>6165</v>
      </c>
      <c r="CF222" s="4" t="s">
        <v>62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30.1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30.1</v>
      </c>
      <c r="CT222" s="4"/>
      <c r="CU222" s="4">
        <v>6165</v>
      </c>
      <c r="CV222" s="4" t="s">
        <v>62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25.8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25.8</v>
      </c>
      <c r="DJ222" s="4"/>
      <c r="DK222" s="4">
        <v>6165</v>
      </c>
      <c r="DL222" s="4" t="s">
        <v>62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25.79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25.79</v>
      </c>
      <c r="DZ222" s="4"/>
      <c r="EA222" s="4">
        <v>6165</v>
      </c>
      <c r="EB222" s="4" t="s">
        <v>62</v>
      </c>
      <c r="EC222" s="4">
        <v>0</v>
      </c>
      <c r="ED222" s="4">
        <v>0</v>
      </c>
      <c r="EE222" s="4">
        <v>0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0</v>
      </c>
      <c r="EO222" s="4">
        <v>0</v>
      </c>
      <c r="EP222" s="4"/>
      <c r="EQ222" s="4">
        <v>6165</v>
      </c>
      <c r="ER222" s="4" t="s">
        <v>62</v>
      </c>
      <c r="ES222" s="4">
        <v>39.590000000000003</v>
      </c>
      <c r="ET222" s="4">
        <v>34.79</v>
      </c>
      <c r="EU222" s="4">
        <v>86.59</v>
      </c>
      <c r="EV222" s="4">
        <v>2.96</v>
      </c>
      <c r="EW222" s="4">
        <v>81.78</v>
      </c>
      <c r="EX222" s="4">
        <v>3.17</v>
      </c>
      <c r="EY222" s="4">
        <v>6.48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255.36</v>
      </c>
      <c r="FF222" s="4"/>
      <c r="FG222" s="4">
        <v>6165</v>
      </c>
      <c r="FH222" s="4" t="s">
        <v>62</v>
      </c>
      <c r="FI222" s="4">
        <v>0</v>
      </c>
      <c r="FJ222" s="4">
        <v>0</v>
      </c>
      <c r="FK222" s="4">
        <v>0</v>
      </c>
      <c r="FL222" s="4">
        <v>0.97</v>
      </c>
      <c r="FM222" s="4">
        <v>0</v>
      </c>
      <c r="FN222" s="4">
        <v>7.63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0</v>
      </c>
      <c r="FU222" s="4">
        <v>8.6</v>
      </c>
      <c r="FV222" s="4"/>
      <c r="FW222" s="4">
        <v>6165</v>
      </c>
      <c r="FX222" s="4" t="s">
        <v>62</v>
      </c>
      <c r="FY222" s="4">
        <v>0</v>
      </c>
      <c r="FZ222" s="4">
        <v>0</v>
      </c>
      <c r="GA222" s="4">
        <v>0</v>
      </c>
      <c r="GB222" s="4">
        <v>0</v>
      </c>
      <c r="GC222" s="4">
        <v>0</v>
      </c>
      <c r="GD222" s="4">
        <v>1.1599999999999999</v>
      </c>
      <c r="GE222" s="4">
        <v>0</v>
      </c>
      <c r="GF222" s="4">
        <v>0</v>
      </c>
      <c r="GG222" s="4">
        <v>0</v>
      </c>
      <c r="GH222" s="4">
        <v>0</v>
      </c>
      <c r="GI222" s="4">
        <v>0</v>
      </c>
      <c r="GJ222" s="4">
        <v>0</v>
      </c>
      <c r="GK222" s="4">
        <v>1.1599999999999999</v>
      </c>
      <c r="GL222" s="4"/>
      <c r="GM222" s="4">
        <v>6165</v>
      </c>
      <c r="GN222" s="4" t="s">
        <v>62</v>
      </c>
      <c r="GO222" s="4">
        <v>0</v>
      </c>
      <c r="GP222" s="4">
        <v>0</v>
      </c>
      <c r="GQ222" s="4">
        <v>0</v>
      </c>
      <c r="GR222" s="4">
        <v>0</v>
      </c>
      <c r="GS222" s="4">
        <v>9.16</v>
      </c>
      <c r="GT222" s="4">
        <v>6.95</v>
      </c>
      <c r="GU222" s="4">
        <v>7.99</v>
      </c>
      <c r="GV222" s="4">
        <v>0</v>
      </c>
      <c r="GW222" s="4">
        <v>0</v>
      </c>
      <c r="GX222" s="4">
        <v>0</v>
      </c>
      <c r="GY222" s="4">
        <v>0</v>
      </c>
      <c r="GZ222" s="4">
        <v>0</v>
      </c>
      <c r="HA222" s="4">
        <v>24.1</v>
      </c>
      <c r="HB222" s="4"/>
      <c r="HC222" s="4">
        <v>6165</v>
      </c>
      <c r="HD222" s="4" t="s">
        <v>62</v>
      </c>
      <c r="HE222" s="4">
        <v>0</v>
      </c>
      <c r="HF222" s="4">
        <v>8.0399999999999991</v>
      </c>
      <c r="HG222" s="4">
        <v>6.43</v>
      </c>
      <c r="HH222" s="4">
        <v>0</v>
      </c>
      <c r="HI222" s="4">
        <v>0</v>
      </c>
      <c r="HJ222" s="4">
        <v>9.5500000000000007</v>
      </c>
      <c r="HK222" s="4">
        <v>0</v>
      </c>
      <c r="HL222" s="4">
        <v>0</v>
      </c>
      <c r="HM222" s="4">
        <v>0</v>
      </c>
      <c r="HN222" s="4">
        <v>0</v>
      </c>
      <c r="HO222" s="4">
        <v>0</v>
      </c>
      <c r="HP222" s="4">
        <v>0</v>
      </c>
      <c r="HQ222" s="4">
        <v>24.02</v>
      </c>
      <c r="HR222" s="4"/>
      <c r="HS222" s="4">
        <v>6165</v>
      </c>
      <c r="HT222" s="4" t="s">
        <v>62</v>
      </c>
      <c r="HU222" s="4">
        <v>11.13</v>
      </c>
      <c r="HV222" s="4">
        <v>11.38</v>
      </c>
      <c r="HW222" s="4">
        <v>3.38</v>
      </c>
      <c r="HX222" s="4">
        <v>0</v>
      </c>
      <c r="HY222" s="4">
        <v>33.200000000000003</v>
      </c>
      <c r="HZ222" s="4">
        <v>42.37</v>
      </c>
      <c r="IA222" s="4">
        <v>22.3</v>
      </c>
      <c r="IB222" s="4">
        <v>0</v>
      </c>
      <c r="IC222" s="4">
        <v>0</v>
      </c>
      <c r="ID222" s="4">
        <v>0</v>
      </c>
      <c r="IE222" s="4">
        <v>0</v>
      </c>
      <c r="IF222" s="4">
        <v>0</v>
      </c>
      <c r="IG222" s="4">
        <v>123.76</v>
      </c>
      <c r="IH222" s="4"/>
      <c r="II222" s="4">
        <v>6165</v>
      </c>
      <c r="IJ222" s="4" t="s">
        <v>62</v>
      </c>
      <c r="IK222" s="4">
        <v>15.49</v>
      </c>
      <c r="IL222" s="4">
        <v>2.58</v>
      </c>
      <c r="IM222" s="4">
        <v>0</v>
      </c>
      <c r="IN222" s="4">
        <v>0</v>
      </c>
      <c r="IO222" s="4">
        <v>31.55</v>
      </c>
      <c r="IP222" s="4">
        <v>12.39</v>
      </c>
      <c r="IQ222" s="4">
        <v>0</v>
      </c>
      <c r="IR222" s="4">
        <v>0</v>
      </c>
      <c r="IS222" s="4">
        <v>0</v>
      </c>
      <c r="IT222" s="4">
        <v>0</v>
      </c>
      <c r="IU222" s="4">
        <v>0</v>
      </c>
      <c r="IV222" s="4">
        <v>0</v>
      </c>
      <c r="IW222" s="4">
        <v>62.01</v>
      </c>
      <c r="IX222" s="4"/>
      <c r="IY222" s="4">
        <v>6165</v>
      </c>
      <c r="IZ222" s="4" t="s">
        <v>62</v>
      </c>
      <c r="JA222" s="4">
        <v>0</v>
      </c>
      <c r="JB222" s="4">
        <v>0</v>
      </c>
      <c r="JC222" s="4">
        <v>0</v>
      </c>
      <c r="JD222" s="4">
        <v>0</v>
      </c>
      <c r="JE222" s="4">
        <v>0</v>
      </c>
      <c r="JF222" s="4">
        <v>5.75</v>
      </c>
      <c r="JG222" s="4">
        <v>0</v>
      </c>
      <c r="JH222" s="4">
        <v>0</v>
      </c>
      <c r="JI222" s="4">
        <v>0</v>
      </c>
      <c r="JJ222" s="4">
        <v>0</v>
      </c>
      <c r="JK222" s="4">
        <v>0</v>
      </c>
      <c r="JL222" s="4">
        <v>0</v>
      </c>
      <c r="JM222" s="4">
        <v>5.75</v>
      </c>
      <c r="JN222" s="4"/>
      <c r="JO222" s="4">
        <v>6165</v>
      </c>
      <c r="JP222" s="4" t="s">
        <v>62</v>
      </c>
      <c r="JQ222" s="4">
        <v>0</v>
      </c>
      <c r="JR222" s="4">
        <v>0</v>
      </c>
      <c r="JS222" s="4">
        <v>0</v>
      </c>
      <c r="JT222" s="4">
        <v>0</v>
      </c>
      <c r="JU222" s="4">
        <v>0</v>
      </c>
      <c r="JV222" s="4">
        <v>1.72</v>
      </c>
      <c r="JW222" s="4">
        <v>0</v>
      </c>
      <c r="JX222" s="4">
        <v>0</v>
      </c>
      <c r="JY222" s="4">
        <v>0</v>
      </c>
      <c r="JZ222" s="4">
        <v>0</v>
      </c>
      <c r="KA222" s="4">
        <v>0</v>
      </c>
      <c r="KB222" s="4">
        <v>0</v>
      </c>
      <c r="KC222" s="4">
        <v>1.72</v>
      </c>
      <c r="KD222" s="4"/>
      <c r="KE222" s="4">
        <v>6165</v>
      </c>
      <c r="KF222" s="4" t="s">
        <v>62</v>
      </c>
      <c r="KG222" s="4">
        <v>0</v>
      </c>
      <c r="KH222" s="4">
        <v>12.33</v>
      </c>
      <c r="KI222" s="4">
        <v>16.96</v>
      </c>
      <c r="KJ222" s="4">
        <v>0</v>
      </c>
      <c r="KK222" s="4">
        <v>0</v>
      </c>
      <c r="KL222" s="4">
        <v>18.010000000000002</v>
      </c>
      <c r="KM222" s="4">
        <v>0</v>
      </c>
      <c r="KN222" s="4">
        <v>0</v>
      </c>
      <c r="KO222" s="4">
        <v>0</v>
      </c>
      <c r="KP222" s="4">
        <v>0</v>
      </c>
      <c r="KQ222" s="4">
        <v>0</v>
      </c>
      <c r="KR222" s="4">
        <v>0</v>
      </c>
      <c r="KS222" s="4">
        <v>47.3</v>
      </c>
      <c r="KT222" s="4"/>
      <c r="KU222" s="4">
        <v>6165</v>
      </c>
      <c r="KV222" s="4" t="s">
        <v>62</v>
      </c>
      <c r="KW222" s="4">
        <v>9.9600000000000009</v>
      </c>
      <c r="KX222" s="4">
        <v>0</v>
      </c>
      <c r="KY222" s="4">
        <v>0</v>
      </c>
      <c r="KZ222" s="4">
        <v>0</v>
      </c>
      <c r="LA222" s="4">
        <v>0</v>
      </c>
      <c r="LB222" s="4">
        <v>0</v>
      </c>
      <c r="LC222" s="4">
        <v>0</v>
      </c>
      <c r="LD222" s="4">
        <v>0</v>
      </c>
      <c r="LE222" s="4">
        <v>0</v>
      </c>
      <c r="LF222" s="4">
        <v>0</v>
      </c>
      <c r="LG222" s="4">
        <v>0</v>
      </c>
      <c r="LH222" s="4">
        <v>0</v>
      </c>
      <c r="LI222" s="4">
        <v>9.9600000000000009</v>
      </c>
      <c r="LJ222" s="4"/>
      <c r="LK222" s="4">
        <v>6165</v>
      </c>
      <c r="LL222" s="4" t="s">
        <v>62</v>
      </c>
      <c r="LM222" s="4">
        <v>5.59</v>
      </c>
      <c r="LN222" s="4">
        <v>0</v>
      </c>
      <c r="LO222" s="4">
        <v>0</v>
      </c>
      <c r="LP222" s="4">
        <v>0</v>
      </c>
      <c r="LQ222" s="4">
        <v>0</v>
      </c>
      <c r="LR222" s="4">
        <v>0</v>
      </c>
      <c r="LS222" s="4">
        <v>0</v>
      </c>
      <c r="LT222" s="4">
        <v>0</v>
      </c>
      <c r="LU222" s="4">
        <v>0</v>
      </c>
      <c r="LV222" s="4">
        <v>0</v>
      </c>
      <c r="LW222" s="4">
        <v>0</v>
      </c>
      <c r="LX222" s="4">
        <v>0</v>
      </c>
      <c r="LY222" s="4">
        <v>5.59</v>
      </c>
      <c r="LZ222" s="4"/>
      <c r="MA222" s="4">
        <v>6165</v>
      </c>
      <c r="MB222" s="4" t="s">
        <v>62</v>
      </c>
      <c r="MC222" s="4">
        <v>7.64</v>
      </c>
      <c r="MD222" s="4">
        <v>5.86</v>
      </c>
      <c r="ME222" s="4">
        <v>5.56</v>
      </c>
      <c r="MF222" s="4">
        <v>0</v>
      </c>
      <c r="MG222" s="4">
        <v>0</v>
      </c>
      <c r="MH222" s="4">
        <v>0</v>
      </c>
      <c r="MI222" s="4">
        <v>0.98</v>
      </c>
      <c r="MJ222" s="4">
        <v>0</v>
      </c>
      <c r="MK222" s="4">
        <v>0</v>
      </c>
      <c r="ML222" s="4">
        <v>0</v>
      </c>
      <c r="MM222" s="4">
        <v>0</v>
      </c>
      <c r="MN222" s="4">
        <v>0</v>
      </c>
      <c r="MO222" s="4">
        <v>20.04</v>
      </c>
      <c r="MP222" s="4"/>
      <c r="MQ222" s="4">
        <v>6165</v>
      </c>
      <c r="MR222" s="4" t="s">
        <v>62</v>
      </c>
      <c r="MS222" s="4">
        <v>0</v>
      </c>
      <c r="MT222" s="4">
        <v>0</v>
      </c>
      <c r="MU222" s="4">
        <v>0</v>
      </c>
      <c r="MV222" s="4">
        <v>0</v>
      </c>
      <c r="MW222" s="4">
        <v>0</v>
      </c>
      <c r="MX222" s="4">
        <v>0</v>
      </c>
      <c r="MY222" s="4">
        <v>0</v>
      </c>
      <c r="MZ222" s="4">
        <v>0</v>
      </c>
      <c r="NA222" s="4">
        <v>0</v>
      </c>
      <c r="NB222" s="4">
        <v>0</v>
      </c>
      <c r="NC222" s="4">
        <v>0</v>
      </c>
      <c r="ND222" s="4">
        <v>0</v>
      </c>
      <c r="NE222" s="4">
        <v>0</v>
      </c>
      <c r="NF222" s="4"/>
      <c r="NG222" s="4">
        <v>6165</v>
      </c>
      <c r="NH222" s="4" t="s">
        <v>62</v>
      </c>
      <c r="NI222" s="4">
        <v>4.9800000000000004</v>
      </c>
      <c r="NJ222" s="4">
        <v>0</v>
      </c>
      <c r="NK222" s="4">
        <v>7.38</v>
      </c>
      <c r="NL222" s="4">
        <v>0</v>
      </c>
      <c r="NM222" s="4">
        <v>72.27</v>
      </c>
      <c r="NN222" s="4">
        <v>0</v>
      </c>
      <c r="NO222" s="4">
        <v>7.94</v>
      </c>
      <c r="NP222" s="4">
        <v>0</v>
      </c>
      <c r="NQ222" s="4">
        <v>0</v>
      </c>
      <c r="NR222" s="4">
        <v>0</v>
      </c>
      <c r="NS222" s="4">
        <v>0</v>
      </c>
      <c r="NT222" s="4">
        <v>0</v>
      </c>
      <c r="NU222" s="4">
        <v>92.57</v>
      </c>
    </row>
    <row r="223" spans="2:385" x14ac:dyDescent="0.2">
      <c r="B223">
        <f t="shared" si="51"/>
        <v>213</v>
      </c>
      <c r="C223" s="4">
        <v>6191</v>
      </c>
      <c r="D223" s="4" t="s">
        <v>216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/>
      <c r="S223" s="4">
        <v>6191</v>
      </c>
      <c r="T223" s="4" t="s">
        <v>216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/>
      <c r="AI223" s="4">
        <v>6191</v>
      </c>
      <c r="AJ223" s="4" t="s">
        <v>216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/>
      <c r="AY223" s="4">
        <v>6191</v>
      </c>
      <c r="AZ223" s="4" t="s">
        <v>216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/>
      <c r="BO223" s="4">
        <v>6191</v>
      </c>
      <c r="BP223" s="4" t="s">
        <v>216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/>
      <c r="CE223" s="4">
        <v>6191</v>
      </c>
      <c r="CF223" s="4" t="s">
        <v>216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/>
      <c r="CU223" s="4">
        <v>6191</v>
      </c>
      <c r="CV223" s="4" t="s">
        <v>216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/>
      <c r="DK223" s="4">
        <v>6191</v>
      </c>
      <c r="DL223" s="4" t="s">
        <v>216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/>
      <c r="EA223" s="4">
        <v>6191</v>
      </c>
      <c r="EB223" s="4" t="s">
        <v>216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/>
      <c r="EQ223" s="4">
        <v>6191</v>
      </c>
      <c r="ER223" s="4" t="s">
        <v>216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/>
      <c r="FG223" s="4">
        <v>6191</v>
      </c>
      <c r="FH223" s="4" t="s">
        <v>216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/>
      <c r="FW223" s="4">
        <v>6191</v>
      </c>
      <c r="FX223" s="4" t="s">
        <v>216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/>
      <c r="GM223" s="4">
        <v>6191</v>
      </c>
      <c r="GN223" s="4" t="s">
        <v>216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/>
      <c r="HC223" s="4">
        <v>6191</v>
      </c>
      <c r="HD223" s="4" t="s">
        <v>216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/>
      <c r="HS223" s="4">
        <v>6191</v>
      </c>
      <c r="HT223" s="4" t="s">
        <v>216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/>
      <c r="II223" s="4">
        <v>6191</v>
      </c>
      <c r="IJ223" s="4" t="s">
        <v>216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/>
      <c r="IY223" s="4">
        <v>6191</v>
      </c>
      <c r="IZ223" s="4" t="s">
        <v>216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/>
      <c r="JO223" s="4">
        <v>6191</v>
      </c>
      <c r="JP223" s="4" t="s">
        <v>216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/>
      <c r="KE223" s="4">
        <v>6191</v>
      </c>
      <c r="KF223" s="4" t="s">
        <v>216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/>
      <c r="KU223" s="4">
        <v>6191</v>
      </c>
      <c r="KV223" s="4" t="s">
        <v>216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/>
      <c r="LK223" s="4">
        <v>6191</v>
      </c>
      <c r="LL223" s="4" t="s">
        <v>216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0</v>
      </c>
      <c r="LZ223" s="4"/>
      <c r="MA223" s="4">
        <v>6191</v>
      </c>
      <c r="MB223" s="4" t="s">
        <v>216</v>
      </c>
      <c r="MC223" s="4">
        <v>0</v>
      </c>
      <c r="MD223" s="4">
        <v>0</v>
      </c>
      <c r="ME223" s="4">
        <v>0</v>
      </c>
      <c r="MF223" s="4">
        <v>0</v>
      </c>
      <c r="MG223" s="4">
        <v>0</v>
      </c>
      <c r="MH223" s="4">
        <v>0</v>
      </c>
      <c r="MI223" s="4">
        <v>0</v>
      </c>
      <c r="MJ223" s="4">
        <v>0</v>
      </c>
      <c r="MK223" s="4">
        <v>0</v>
      </c>
      <c r="ML223" s="4">
        <v>0</v>
      </c>
      <c r="MM223" s="4">
        <v>0</v>
      </c>
      <c r="MN223" s="4">
        <v>0</v>
      </c>
      <c r="MO223" s="4">
        <v>0</v>
      </c>
      <c r="MP223" s="4"/>
      <c r="MQ223" s="4">
        <v>6191</v>
      </c>
      <c r="MR223" s="4" t="s">
        <v>216</v>
      </c>
      <c r="MS223" s="4">
        <v>0</v>
      </c>
      <c r="MT223" s="4">
        <v>0</v>
      </c>
      <c r="MU223" s="4">
        <v>0</v>
      </c>
      <c r="MV223" s="4">
        <v>0</v>
      </c>
      <c r="MW223" s="4">
        <v>0</v>
      </c>
      <c r="MX223" s="4">
        <v>0</v>
      </c>
      <c r="MY223" s="4">
        <v>0</v>
      </c>
      <c r="MZ223" s="4">
        <v>0</v>
      </c>
      <c r="NA223" s="4">
        <v>0</v>
      </c>
      <c r="NB223" s="4">
        <v>0</v>
      </c>
      <c r="NC223" s="4">
        <v>0</v>
      </c>
      <c r="ND223" s="4">
        <v>0</v>
      </c>
      <c r="NE223" s="4">
        <v>0</v>
      </c>
      <c r="NF223" s="4"/>
      <c r="NG223" s="4">
        <v>6191</v>
      </c>
      <c r="NH223" s="4" t="s">
        <v>216</v>
      </c>
      <c r="NI223" s="4">
        <v>0</v>
      </c>
      <c r="NJ223" s="4">
        <v>0</v>
      </c>
      <c r="NK223" s="4">
        <v>0</v>
      </c>
      <c r="NL223" s="4">
        <v>0</v>
      </c>
      <c r="NM223" s="4">
        <v>0</v>
      </c>
      <c r="NN223" s="4">
        <v>0</v>
      </c>
      <c r="NO223" s="4">
        <v>0</v>
      </c>
      <c r="NP223" s="4">
        <v>0</v>
      </c>
      <c r="NQ223" s="4">
        <v>0</v>
      </c>
      <c r="NR223" s="4">
        <v>0</v>
      </c>
      <c r="NS223" s="4">
        <v>0</v>
      </c>
      <c r="NT223" s="4">
        <v>0</v>
      </c>
      <c r="NU223" s="4">
        <v>0</v>
      </c>
    </row>
    <row r="224" spans="2:385" x14ac:dyDescent="0.2">
      <c r="B224">
        <f t="shared" si="51"/>
        <v>214</v>
      </c>
      <c r="C224" s="4">
        <v>6192</v>
      </c>
      <c r="D224" s="4" t="s">
        <v>217</v>
      </c>
      <c r="E224" s="4">
        <v>15</v>
      </c>
      <c r="F224" s="4">
        <v>15</v>
      </c>
      <c r="G224" s="4">
        <v>15</v>
      </c>
      <c r="H224" s="4">
        <v>0</v>
      </c>
      <c r="I224" s="4">
        <v>150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195</v>
      </c>
      <c r="R224" s="4"/>
      <c r="S224" s="4">
        <v>6192</v>
      </c>
      <c r="T224" s="4" t="s">
        <v>217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/>
      <c r="AI224" s="4">
        <v>6192</v>
      </c>
      <c r="AJ224" s="4" t="s">
        <v>217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/>
      <c r="AY224" s="4">
        <v>6192</v>
      </c>
      <c r="AZ224" s="4" t="s">
        <v>217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/>
      <c r="BO224" s="4">
        <v>6192</v>
      </c>
      <c r="BP224" s="4" t="s">
        <v>217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/>
      <c r="CE224" s="4">
        <v>6192</v>
      </c>
      <c r="CF224" s="4" t="s">
        <v>217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/>
      <c r="CU224" s="4">
        <v>6192</v>
      </c>
      <c r="CV224" s="4" t="s">
        <v>217</v>
      </c>
      <c r="CW224" s="4">
        <v>0</v>
      </c>
      <c r="CX224" s="4">
        <v>0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0</v>
      </c>
      <c r="DH224" s="4">
        <v>0</v>
      </c>
      <c r="DI224" s="4">
        <v>0</v>
      </c>
      <c r="DJ224" s="4"/>
      <c r="DK224" s="4">
        <v>6192</v>
      </c>
      <c r="DL224" s="4" t="s">
        <v>217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/>
      <c r="EA224" s="4">
        <v>6192</v>
      </c>
      <c r="EB224" s="4" t="s">
        <v>217</v>
      </c>
      <c r="EC224" s="4">
        <v>0</v>
      </c>
      <c r="ED224" s="4">
        <v>0</v>
      </c>
      <c r="EE224" s="4">
        <v>0</v>
      </c>
      <c r="EF224" s="4">
        <v>0</v>
      </c>
      <c r="EG224" s="4">
        <v>0</v>
      </c>
      <c r="EH224" s="4">
        <v>0</v>
      </c>
      <c r="EI224" s="4">
        <v>0</v>
      </c>
      <c r="EJ224" s="4">
        <v>0</v>
      </c>
      <c r="EK224" s="4">
        <v>0</v>
      </c>
      <c r="EL224" s="4">
        <v>0</v>
      </c>
      <c r="EM224" s="4">
        <v>0</v>
      </c>
      <c r="EN224" s="4">
        <v>0</v>
      </c>
      <c r="EO224" s="4">
        <v>0</v>
      </c>
      <c r="EP224" s="4"/>
      <c r="EQ224" s="4">
        <v>6192</v>
      </c>
      <c r="ER224" s="4" t="s">
        <v>217</v>
      </c>
      <c r="ES224" s="4">
        <v>0</v>
      </c>
      <c r="ET224" s="4">
        <v>0</v>
      </c>
      <c r="EU224" s="4">
        <v>0</v>
      </c>
      <c r="EV224" s="4">
        <v>0</v>
      </c>
      <c r="EW224" s="4">
        <v>0</v>
      </c>
      <c r="EX224" s="4">
        <v>0</v>
      </c>
      <c r="EY224" s="4">
        <v>0</v>
      </c>
      <c r="EZ224" s="4">
        <v>0</v>
      </c>
      <c r="FA224" s="4">
        <v>0</v>
      </c>
      <c r="FB224" s="4">
        <v>0</v>
      </c>
      <c r="FC224" s="4">
        <v>0</v>
      </c>
      <c r="FD224" s="4">
        <v>0</v>
      </c>
      <c r="FE224" s="4">
        <v>0</v>
      </c>
      <c r="FF224" s="4"/>
      <c r="FG224" s="4">
        <v>6192</v>
      </c>
      <c r="FH224" s="4" t="s">
        <v>217</v>
      </c>
      <c r="FI224" s="4">
        <v>0</v>
      </c>
      <c r="FJ224" s="4">
        <v>0</v>
      </c>
      <c r="FK224" s="4">
        <v>0</v>
      </c>
      <c r="FL224" s="4">
        <v>0</v>
      </c>
      <c r="FM224" s="4">
        <v>0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0</v>
      </c>
      <c r="FU224" s="4">
        <v>0</v>
      </c>
      <c r="FV224" s="4"/>
      <c r="FW224" s="4">
        <v>6192</v>
      </c>
      <c r="FX224" s="4" t="s">
        <v>217</v>
      </c>
      <c r="FY224" s="4">
        <v>0</v>
      </c>
      <c r="FZ224" s="4">
        <v>0</v>
      </c>
      <c r="GA224" s="4">
        <v>0</v>
      </c>
      <c r="GB224" s="4">
        <v>0</v>
      </c>
      <c r="GC224" s="4">
        <v>0</v>
      </c>
      <c r="GD224" s="4">
        <v>0</v>
      </c>
      <c r="GE224" s="4">
        <v>0</v>
      </c>
      <c r="GF224" s="4">
        <v>0</v>
      </c>
      <c r="GG224" s="4">
        <v>0</v>
      </c>
      <c r="GH224" s="4">
        <v>0</v>
      </c>
      <c r="GI224" s="4">
        <v>0</v>
      </c>
      <c r="GJ224" s="4">
        <v>0</v>
      </c>
      <c r="GK224" s="4">
        <v>0</v>
      </c>
      <c r="GL224" s="4"/>
      <c r="GM224" s="4">
        <v>6192</v>
      </c>
      <c r="GN224" s="4" t="s">
        <v>217</v>
      </c>
      <c r="GO224" s="4">
        <v>0</v>
      </c>
      <c r="GP224" s="4">
        <v>0</v>
      </c>
      <c r="GQ224" s="4">
        <v>0</v>
      </c>
      <c r="GR224" s="4">
        <v>0</v>
      </c>
      <c r="GS224" s="4">
        <v>0</v>
      </c>
      <c r="GT224" s="4">
        <v>0</v>
      </c>
      <c r="GU224" s="4">
        <v>0</v>
      </c>
      <c r="GV224" s="4">
        <v>0</v>
      </c>
      <c r="GW224" s="4">
        <v>0</v>
      </c>
      <c r="GX224" s="4">
        <v>0</v>
      </c>
      <c r="GY224" s="4">
        <v>0</v>
      </c>
      <c r="GZ224" s="4">
        <v>0</v>
      </c>
      <c r="HA224" s="4">
        <v>0</v>
      </c>
      <c r="HB224" s="4"/>
      <c r="HC224" s="4">
        <v>6192</v>
      </c>
      <c r="HD224" s="4" t="s">
        <v>217</v>
      </c>
      <c r="HE224" s="4">
        <v>0</v>
      </c>
      <c r="HF224" s="4">
        <v>0</v>
      </c>
      <c r="HG224" s="4">
        <v>0</v>
      </c>
      <c r="HH224" s="4">
        <v>0</v>
      </c>
      <c r="HI224" s="4">
        <v>0</v>
      </c>
      <c r="HJ224" s="4">
        <v>0</v>
      </c>
      <c r="HK224" s="4">
        <v>0</v>
      </c>
      <c r="HL224" s="4">
        <v>0</v>
      </c>
      <c r="HM224" s="4">
        <v>0</v>
      </c>
      <c r="HN224" s="4">
        <v>0</v>
      </c>
      <c r="HO224" s="4">
        <v>0</v>
      </c>
      <c r="HP224" s="4">
        <v>0</v>
      </c>
      <c r="HQ224" s="4">
        <v>0</v>
      </c>
      <c r="HR224" s="4"/>
      <c r="HS224" s="4">
        <v>6192</v>
      </c>
      <c r="HT224" s="4" t="s">
        <v>217</v>
      </c>
      <c r="HU224" s="4">
        <v>0</v>
      </c>
      <c r="HV224" s="4">
        <v>0</v>
      </c>
      <c r="HW224" s="4">
        <v>0</v>
      </c>
      <c r="HX224" s="4">
        <v>0</v>
      </c>
      <c r="HY224" s="4">
        <v>0</v>
      </c>
      <c r="HZ224" s="4">
        <v>0</v>
      </c>
      <c r="IA224" s="4">
        <v>0</v>
      </c>
      <c r="IB224" s="4">
        <v>0</v>
      </c>
      <c r="IC224" s="4">
        <v>0</v>
      </c>
      <c r="ID224" s="4">
        <v>0</v>
      </c>
      <c r="IE224" s="4">
        <v>0</v>
      </c>
      <c r="IF224" s="4">
        <v>0</v>
      </c>
      <c r="IG224" s="4">
        <v>0</v>
      </c>
      <c r="IH224" s="4"/>
      <c r="II224" s="4">
        <v>6192</v>
      </c>
      <c r="IJ224" s="4" t="s">
        <v>217</v>
      </c>
      <c r="IK224" s="4">
        <v>0</v>
      </c>
      <c r="IL224" s="4">
        <v>0</v>
      </c>
      <c r="IM224" s="4">
        <v>0</v>
      </c>
      <c r="IN224" s="4">
        <v>0</v>
      </c>
      <c r="IO224" s="4">
        <v>0</v>
      </c>
      <c r="IP224" s="4">
        <v>0</v>
      </c>
      <c r="IQ224" s="4">
        <v>0</v>
      </c>
      <c r="IR224" s="4">
        <v>0</v>
      </c>
      <c r="IS224" s="4">
        <v>0</v>
      </c>
      <c r="IT224" s="4">
        <v>0</v>
      </c>
      <c r="IU224" s="4">
        <v>0</v>
      </c>
      <c r="IV224" s="4">
        <v>0</v>
      </c>
      <c r="IW224" s="4">
        <v>0</v>
      </c>
      <c r="IX224" s="4"/>
      <c r="IY224" s="4">
        <v>6192</v>
      </c>
      <c r="IZ224" s="4" t="s">
        <v>217</v>
      </c>
      <c r="JA224" s="4">
        <v>0</v>
      </c>
      <c r="JB224" s="4">
        <v>0</v>
      </c>
      <c r="JC224" s="4">
        <v>0</v>
      </c>
      <c r="JD224" s="4">
        <v>0</v>
      </c>
      <c r="JE224" s="4">
        <v>0</v>
      </c>
      <c r="JF224" s="4">
        <v>0</v>
      </c>
      <c r="JG224" s="4">
        <v>0</v>
      </c>
      <c r="JH224" s="4">
        <v>0</v>
      </c>
      <c r="JI224" s="4">
        <v>0</v>
      </c>
      <c r="JJ224" s="4">
        <v>0</v>
      </c>
      <c r="JK224" s="4">
        <v>0</v>
      </c>
      <c r="JL224" s="4">
        <v>0</v>
      </c>
      <c r="JM224" s="4">
        <v>0</v>
      </c>
      <c r="JN224" s="4"/>
      <c r="JO224" s="4">
        <v>6192</v>
      </c>
      <c r="JP224" s="4" t="s">
        <v>217</v>
      </c>
      <c r="JQ224" s="4">
        <v>0</v>
      </c>
      <c r="JR224" s="4">
        <v>0</v>
      </c>
      <c r="JS224" s="4">
        <v>0</v>
      </c>
      <c r="JT224" s="4">
        <v>0</v>
      </c>
      <c r="JU224" s="4">
        <v>0</v>
      </c>
      <c r="JV224" s="4">
        <v>0</v>
      </c>
      <c r="JW224" s="4">
        <v>0</v>
      </c>
      <c r="JX224" s="4">
        <v>0</v>
      </c>
      <c r="JY224" s="4">
        <v>0</v>
      </c>
      <c r="JZ224" s="4">
        <v>0</v>
      </c>
      <c r="KA224" s="4">
        <v>0</v>
      </c>
      <c r="KB224" s="4">
        <v>0</v>
      </c>
      <c r="KC224" s="4">
        <v>0</v>
      </c>
      <c r="KD224" s="4"/>
      <c r="KE224" s="4">
        <v>6192</v>
      </c>
      <c r="KF224" s="4" t="s">
        <v>217</v>
      </c>
      <c r="KG224" s="4">
        <v>0</v>
      </c>
      <c r="KH224" s="4">
        <v>0</v>
      </c>
      <c r="KI224" s="4">
        <v>0</v>
      </c>
      <c r="KJ224" s="4">
        <v>0</v>
      </c>
      <c r="KK224" s="4">
        <v>0</v>
      </c>
      <c r="KL224" s="4">
        <v>0</v>
      </c>
      <c r="KM224" s="4">
        <v>0</v>
      </c>
      <c r="KN224" s="4">
        <v>0</v>
      </c>
      <c r="KO224" s="4">
        <v>0</v>
      </c>
      <c r="KP224" s="4">
        <v>0</v>
      </c>
      <c r="KQ224" s="4">
        <v>0</v>
      </c>
      <c r="KR224" s="4">
        <v>0</v>
      </c>
      <c r="KS224" s="4">
        <v>0</v>
      </c>
      <c r="KT224" s="4"/>
      <c r="KU224" s="4">
        <v>6192</v>
      </c>
      <c r="KV224" s="4" t="s">
        <v>217</v>
      </c>
      <c r="KW224" s="4">
        <v>30</v>
      </c>
      <c r="KX224" s="4">
        <v>30</v>
      </c>
      <c r="KY224" s="4">
        <v>30</v>
      </c>
      <c r="KZ224" s="4">
        <v>30</v>
      </c>
      <c r="LA224" s="4">
        <v>0</v>
      </c>
      <c r="LB224" s="4">
        <v>0</v>
      </c>
      <c r="LC224" s="4">
        <v>0</v>
      </c>
      <c r="LD224" s="4">
        <v>0</v>
      </c>
      <c r="LE224" s="4">
        <v>0</v>
      </c>
      <c r="LF224" s="4">
        <v>0</v>
      </c>
      <c r="LG224" s="4">
        <v>0</v>
      </c>
      <c r="LH224" s="4">
        <v>0</v>
      </c>
      <c r="LI224" s="4">
        <v>120</v>
      </c>
      <c r="LJ224" s="4"/>
      <c r="LK224" s="4">
        <v>6192</v>
      </c>
      <c r="LL224" s="4" t="s">
        <v>217</v>
      </c>
      <c r="LM224" s="4">
        <v>0</v>
      </c>
      <c r="LN224" s="4">
        <v>30</v>
      </c>
      <c r="LO224" s="4">
        <v>30</v>
      </c>
      <c r="LP224" s="4">
        <v>30</v>
      </c>
      <c r="LQ224" s="4">
        <v>0</v>
      </c>
      <c r="LR224" s="4">
        <v>0</v>
      </c>
      <c r="LS224" s="4">
        <v>0</v>
      </c>
      <c r="LT224" s="4">
        <v>0</v>
      </c>
      <c r="LU224" s="4">
        <v>0</v>
      </c>
      <c r="LV224" s="4">
        <v>0</v>
      </c>
      <c r="LW224" s="4">
        <v>0</v>
      </c>
      <c r="LX224" s="4">
        <v>0</v>
      </c>
      <c r="LY224" s="4">
        <v>90</v>
      </c>
      <c r="LZ224" s="4"/>
      <c r="MA224" s="4">
        <v>6192</v>
      </c>
      <c r="MB224" s="4" t="s">
        <v>217</v>
      </c>
      <c r="MC224" s="4">
        <v>30</v>
      </c>
      <c r="MD224" s="4">
        <v>30</v>
      </c>
      <c r="ME224" s="4">
        <v>30</v>
      </c>
      <c r="MF224" s="4">
        <v>30</v>
      </c>
      <c r="MG224" s="4">
        <v>0</v>
      </c>
      <c r="MH224" s="4">
        <v>0</v>
      </c>
      <c r="MI224" s="4">
        <v>0</v>
      </c>
      <c r="MJ224" s="4">
        <v>0</v>
      </c>
      <c r="MK224" s="4">
        <v>0</v>
      </c>
      <c r="ML224" s="4">
        <v>0</v>
      </c>
      <c r="MM224" s="4">
        <v>0</v>
      </c>
      <c r="MN224" s="4">
        <v>0</v>
      </c>
      <c r="MO224" s="4">
        <v>120</v>
      </c>
      <c r="MP224" s="4"/>
      <c r="MQ224" s="4">
        <v>6192</v>
      </c>
      <c r="MR224" s="4" t="s">
        <v>217</v>
      </c>
      <c r="MS224" s="4">
        <v>0</v>
      </c>
      <c r="MT224" s="4">
        <v>30</v>
      </c>
      <c r="MU224" s="4">
        <v>30</v>
      </c>
      <c r="MV224" s="4">
        <v>30</v>
      </c>
      <c r="MW224" s="4">
        <v>0</v>
      </c>
      <c r="MX224" s="4">
        <v>0</v>
      </c>
      <c r="MY224" s="4">
        <v>0</v>
      </c>
      <c r="MZ224" s="4">
        <v>0</v>
      </c>
      <c r="NA224" s="4">
        <v>0</v>
      </c>
      <c r="NB224" s="4">
        <v>0</v>
      </c>
      <c r="NC224" s="4">
        <v>0</v>
      </c>
      <c r="ND224" s="4">
        <v>0</v>
      </c>
      <c r="NE224" s="4">
        <v>90</v>
      </c>
      <c r="NF224" s="4"/>
      <c r="NG224" s="4">
        <v>6192</v>
      </c>
      <c r="NH224" s="4" t="s">
        <v>217</v>
      </c>
      <c r="NI224" s="4">
        <v>0</v>
      </c>
      <c r="NJ224" s="4">
        <v>0</v>
      </c>
      <c r="NK224" s="4">
        <v>0</v>
      </c>
      <c r="NL224" s="4">
        <v>0</v>
      </c>
      <c r="NM224" s="4">
        <v>0</v>
      </c>
      <c r="NN224" s="4">
        <v>0</v>
      </c>
      <c r="NO224" s="4">
        <v>0</v>
      </c>
      <c r="NP224" s="4">
        <v>0</v>
      </c>
      <c r="NQ224" s="4">
        <v>0</v>
      </c>
      <c r="NR224" s="4">
        <v>0</v>
      </c>
      <c r="NS224" s="4">
        <v>0</v>
      </c>
      <c r="NT224" s="4">
        <v>0</v>
      </c>
      <c r="NU224" s="4">
        <v>0</v>
      </c>
    </row>
    <row r="225" spans="2:385" x14ac:dyDescent="0.2">
      <c r="B225">
        <f t="shared" si="51"/>
        <v>215</v>
      </c>
      <c r="C225" s="4">
        <v>6193</v>
      </c>
      <c r="D225" s="4" t="s">
        <v>218</v>
      </c>
      <c r="E225" s="4">
        <v>100</v>
      </c>
      <c r="F225" s="4">
        <v>0</v>
      </c>
      <c r="G225" s="4">
        <v>36</v>
      </c>
      <c r="H225" s="4">
        <v>0</v>
      </c>
      <c r="I225" s="4">
        <v>0</v>
      </c>
      <c r="J225" s="4">
        <v>0</v>
      </c>
      <c r="K225" s="4">
        <v>632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768</v>
      </c>
      <c r="R225" s="4"/>
      <c r="S225" s="4">
        <v>6193</v>
      </c>
      <c r="T225" s="4" t="s">
        <v>218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/>
      <c r="AI225" s="4">
        <v>6193</v>
      </c>
      <c r="AJ225" s="4" t="s">
        <v>218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/>
      <c r="AY225" s="4">
        <v>6193</v>
      </c>
      <c r="AZ225" s="4" t="s">
        <v>218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/>
      <c r="BO225" s="4">
        <v>6193</v>
      </c>
      <c r="BP225" s="4" t="s">
        <v>218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/>
      <c r="CE225" s="4">
        <v>6193</v>
      </c>
      <c r="CF225" s="4" t="s">
        <v>218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/>
      <c r="CU225" s="4">
        <v>6193</v>
      </c>
      <c r="CV225" s="4" t="s">
        <v>218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/>
      <c r="DK225" s="4">
        <v>6193</v>
      </c>
      <c r="DL225" s="4" t="s">
        <v>218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/>
      <c r="EA225" s="4">
        <v>6193</v>
      </c>
      <c r="EB225" s="4" t="s">
        <v>218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0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/>
      <c r="EQ225" s="4">
        <v>6193</v>
      </c>
      <c r="ER225" s="4" t="s">
        <v>218</v>
      </c>
      <c r="ES225" s="4">
        <v>0</v>
      </c>
      <c r="ET225" s="4">
        <v>0</v>
      </c>
      <c r="EU225" s="4">
        <v>0</v>
      </c>
      <c r="EV225" s="4">
        <v>0</v>
      </c>
      <c r="EW225" s="4">
        <v>0</v>
      </c>
      <c r="EX225" s="4">
        <v>810.9</v>
      </c>
      <c r="EY225" s="4">
        <v>0</v>
      </c>
      <c r="EZ225" s="4">
        <v>0</v>
      </c>
      <c r="FA225" s="4">
        <v>0</v>
      </c>
      <c r="FB225" s="4">
        <v>0</v>
      </c>
      <c r="FC225" s="4">
        <v>0</v>
      </c>
      <c r="FD225" s="4">
        <v>0</v>
      </c>
      <c r="FE225" s="4">
        <v>810.9</v>
      </c>
      <c r="FF225" s="4"/>
      <c r="FG225" s="4">
        <v>6193</v>
      </c>
      <c r="FH225" s="4" t="s">
        <v>218</v>
      </c>
      <c r="FI225" s="4">
        <v>33.020000000000003</v>
      </c>
      <c r="FJ225" s="4">
        <v>37.14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0</v>
      </c>
      <c r="FU225" s="4">
        <v>70.16</v>
      </c>
      <c r="FV225" s="4"/>
      <c r="FW225" s="4">
        <v>6193</v>
      </c>
      <c r="FX225" s="4" t="s">
        <v>218</v>
      </c>
      <c r="FY225" s="4">
        <v>9.44</v>
      </c>
      <c r="FZ225" s="4">
        <v>10.61</v>
      </c>
      <c r="GA225" s="4">
        <v>0</v>
      </c>
      <c r="GB225" s="4">
        <v>0</v>
      </c>
      <c r="GC225" s="4">
        <v>0</v>
      </c>
      <c r="GD225" s="4">
        <v>0</v>
      </c>
      <c r="GE225" s="4">
        <v>0</v>
      </c>
      <c r="GF225" s="4">
        <v>0</v>
      </c>
      <c r="GG225" s="4">
        <v>0</v>
      </c>
      <c r="GH225" s="4">
        <v>0</v>
      </c>
      <c r="GI225" s="4">
        <v>0</v>
      </c>
      <c r="GJ225" s="4">
        <v>0</v>
      </c>
      <c r="GK225" s="4">
        <v>20.05</v>
      </c>
      <c r="GL225" s="4"/>
      <c r="GM225" s="4">
        <v>6193</v>
      </c>
      <c r="GN225" s="4" t="s">
        <v>218</v>
      </c>
      <c r="GO225" s="4">
        <v>28.31</v>
      </c>
      <c r="GP225" s="4">
        <v>31.83</v>
      </c>
      <c r="GQ225" s="4">
        <v>0</v>
      </c>
      <c r="GR225" s="4">
        <v>0</v>
      </c>
      <c r="GS225" s="4">
        <v>0</v>
      </c>
      <c r="GT225" s="4">
        <v>0</v>
      </c>
      <c r="GU225" s="4">
        <v>0</v>
      </c>
      <c r="GV225" s="4">
        <v>0</v>
      </c>
      <c r="GW225" s="4">
        <v>0</v>
      </c>
      <c r="GX225" s="4">
        <v>0</v>
      </c>
      <c r="GY225" s="4">
        <v>0</v>
      </c>
      <c r="GZ225" s="4">
        <v>0</v>
      </c>
      <c r="HA225" s="4">
        <v>60.14</v>
      </c>
      <c r="HB225" s="4"/>
      <c r="HC225" s="4">
        <v>6193</v>
      </c>
      <c r="HD225" s="4" t="s">
        <v>218</v>
      </c>
      <c r="HE225" s="4">
        <v>14.16</v>
      </c>
      <c r="HF225" s="4">
        <v>15.92</v>
      </c>
      <c r="HG225" s="4">
        <v>0</v>
      </c>
      <c r="HH225" s="4">
        <v>0</v>
      </c>
      <c r="HI225" s="4">
        <v>0</v>
      </c>
      <c r="HJ225" s="4">
        <v>0</v>
      </c>
      <c r="HK225" s="4">
        <v>0</v>
      </c>
      <c r="HL225" s="4">
        <v>0</v>
      </c>
      <c r="HM225" s="4">
        <v>0</v>
      </c>
      <c r="HN225" s="4">
        <v>0</v>
      </c>
      <c r="HO225" s="4">
        <v>0</v>
      </c>
      <c r="HP225" s="4">
        <v>0</v>
      </c>
      <c r="HQ225" s="4">
        <v>30.08</v>
      </c>
      <c r="HR225" s="4"/>
      <c r="HS225" s="4">
        <v>6193</v>
      </c>
      <c r="HT225" s="4" t="s">
        <v>218</v>
      </c>
      <c r="HU225" s="4">
        <v>66.03</v>
      </c>
      <c r="HV225" s="4">
        <v>74.27</v>
      </c>
      <c r="HW225" s="4">
        <v>0</v>
      </c>
      <c r="HX225" s="4">
        <v>0</v>
      </c>
      <c r="HY225" s="4">
        <v>0</v>
      </c>
      <c r="HZ225" s="4">
        <v>0</v>
      </c>
      <c r="IA225" s="4">
        <v>0</v>
      </c>
      <c r="IB225" s="4">
        <v>0</v>
      </c>
      <c r="IC225" s="4">
        <v>0</v>
      </c>
      <c r="ID225" s="4">
        <v>0</v>
      </c>
      <c r="IE225" s="4">
        <v>0</v>
      </c>
      <c r="IF225" s="4">
        <v>0</v>
      </c>
      <c r="IG225" s="4">
        <v>140.30000000000001</v>
      </c>
      <c r="IH225" s="4"/>
      <c r="II225" s="4">
        <v>6193</v>
      </c>
      <c r="IJ225" s="4" t="s">
        <v>218</v>
      </c>
      <c r="IK225" s="4">
        <v>37.729999999999997</v>
      </c>
      <c r="IL225" s="4">
        <v>42.43</v>
      </c>
      <c r="IM225" s="4">
        <v>0</v>
      </c>
      <c r="IN225" s="4">
        <v>0</v>
      </c>
      <c r="IO225" s="4">
        <v>0</v>
      </c>
      <c r="IP225" s="4">
        <v>0</v>
      </c>
      <c r="IQ225" s="4">
        <v>0</v>
      </c>
      <c r="IR225" s="4">
        <v>0</v>
      </c>
      <c r="IS225" s="4">
        <v>0</v>
      </c>
      <c r="IT225" s="4">
        <v>0</v>
      </c>
      <c r="IU225" s="4">
        <v>0</v>
      </c>
      <c r="IV225" s="4">
        <v>0</v>
      </c>
      <c r="IW225" s="4">
        <v>80.16</v>
      </c>
      <c r="IX225" s="4"/>
      <c r="IY225" s="4">
        <v>6193</v>
      </c>
      <c r="IZ225" s="4" t="s">
        <v>218</v>
      </c>
      <c r="JA225" s="4">
        <v>47.16</v>
      </c>
      <c r="JB225" s="4">
        <v>53.04</v>
      </c>
      <c r="JC225" s="4">
        <v>0</v>
      </c>
      <c r="JD225" s="4">
        <v>0</v>
      </c>
      <c r="JE225" s="4">
        <v>0</v>
      </c>
      <c r="JF225" s="4">
        <v>0</v>
      </c>
      <c r="JG225" s="4">
        <v>0</v>
      </c>
      <c r="JH225" s="4">
        <v>0</v>
      </c>
      <c r="JI225" s="4">
        <v>0</v>
      </c>
      <c r="JJ225" s="4">
        <v>0</v>
      </c>
      <c r="JK225" s="4">
        <v>0</v>
      </c>
      <c r="JL225" s="4">
        <v>0</v>
      </c>
      <c r="JM225" s="4">
        <v>100.2</v>
      </c>
      <c r="JN225" s="4"/>
      <c r="JO225" s="4">
        <v>6193</v>
      </c>
      <c r="JP225" s="4" t="s">
        <v>218</v>
      </c>
      <c r="JQ225" s="4">
        <v>14.15</v>
      </c>
      <c r="JR225" s="4">
        <v>15.91</v>
      </c>
      <c r="JS225" s="4">
        <v>0</v>
      </c>
      <c r="JT225" s="4">
        <v>0</v>
      </c>
      <c r="JU225" s="4">
        <v>0</v>
      </c>
      <c r="JV225" s="4">
        <v>0</v>
      </c>
      <c r="JW225" s="4">
        <v>0</v>
      </c>
      <c r="JX225" s="4">
        <v>0</v>
      </c>
      <c r="JY225" s="4">
        <v>0</v>
      </c>
      <c r="JZ225" s="4">
        <v>0</v>
      </c>
      <c r="KA225" s="4">
        <v>0</v>
      </c>
      <c r="KB225" s="4">
        <v>0</v>
      </c>
      <c r="KC225" s="4">
        <v>30.06</v>
      </c>
      <c r="KD225" s="4"/>
      <c r="KE225" s="4">
        <v>6193</v>
      </c>
      <c r="KF225" s="4" t="s">
        <v>218</v>
      </c>
      <c r="KG225" s="4">
        <v>0</v>
      </c>
      <c r="KH225" s="4">
        <v>0</v>
      </c>
      <c r="KI225" s="4">
        <v>0</v>
      </c>
      <c r="KJ225" s="4">
        <v>0</v>
      </c>
      <c r="KK225" s="4">
        <v>0</v>
      </c>
      <c r="KL225" s="4">
        <v>540.6</v>
      </c>
      <c r="KM225" s="4">
        <v>0</v>
      </c>
      <c r="KN225" s="4">
        <v>0</v>
      </c>
      <c r="KO225" s="4">
        <v>0</v>
      </c>
      <c r="KP225" s="4">
        <v>0</v>
      </c>
      <c r="KQ225" s="4">
        <v>0</v>
      </c>
      <c r="KR225" s="4">
        <v>0</v>
      </c>
      <c r="KS225" s="4">
        <v>540.6</v>
      </c>
      <c r="KT225" s="4"/>
      <c r="KU225" s="4">
        <v>6193</v>
      </c>
      <c r="KV225" s="4" t="s">
        <v>218</v>
      </c>
      <c r="KW225" s="4">
        <v>0</v>
      </c>
      <c r="KX225" s="4">
        <v>0</v>
      </c>
      <c r="KY225" s="4">
        <v>21</v>
      </c>
      <c r="KZ225" s="4">
        <v>0</v>
      </c>
      <c r="LA225" s="4">
        <v>0</v>
      </c>
      <c r="LB225" s="4">
        <v>0</v>
      </c>
      <c r="LC225" s="4">
        <v>0</v>
      </c>
      <c r="LD225" s="4">
        <v>0</v>
      </c>
      <c r="LE225" s="4">
        <v>0</v>
      </c>
      <c r="LF225" s="4">
        <v>0</v>
      </c>
      <c r="LG225" s="4">
        <v>0</v>
      </c>
      <c r="LH225" s="4">
        <v>0</v>
      </c>
      <c r="LI225" s="4">
        <v>21</v>
      </c>
      <c r="LJ225" s="4"/>
      <c r="LK225" s="4">
        <v>6193</v>
      </c>
      <c r="LL225" s="4" t="s">
        <v>218</v>
      </c>
      <c r="LM225" s="4">
        <v>50</v>
      </c>
      <c r="LN225" s="4">
        <v>0</v>
      </c>
      <c r="LO225" s="4">
        <v>21</v>
      </c>
      <c r="LP225" s="4">
        <v>0</v>
      </c>
      <c r="LQ225" s="4">
        <v>0</v>
      </c>
      <c r="LR225" s="4">
        <v>0</v>
      </c>
      <c r="LS225" s="4">
        <v>0</v>
      </c>
      <c r="LT225" s="4">
        <v>0</v>
      </c>
      <c r="LU225" s="4">
        <v>0</v>
      </c>
      <c r="LV225" s="4">
        <v>0</v>
      </c>
      <c r="LW225" s="4">
        <v>0</v>
      </c>
      <c r="LX225" s="4">
        <v>0</v>
      </c>
      <c r="LY225" s="4">
        <v>71</v>
      </c>
      <c r="LZ225" s="4"/>
      <c r="MA225" s="4">
        <v>6193</v>
      </c>
      <c r="MB225" s="4" t="s">
        <v>218</v>
      </c>
      <c r="MC225" s="4">
        <v>0</v>
      </c>
      <c r="MD225" s="4">
        <v>0</v>
      </c>
      <c r="ME225" s="4">
        <v>30</v>
      </c>
      <c r="MF225" s="4">
        <v>0</v>
      </c>
      <c r="MG225" s="4">
        <v>0</v>
      </c>
      <c r="MH225" s="4">
        <v>0</v>
      </c>
      <c r="MI225" s="4">
        <v>50</v>
      </c>
      <c r="MJ225" s="4">
        <v>0</v>
      </c>
      <c r="MK225" s="4">
        <v>0</v>
      </c>
      <c r="ML225" s="4">
        <v>0</v>
      </c>
      <c r="MM225" s="4">
        <v>0</v>
      </c>
      <c r="MN225" s="4">
        <v>0</v>
      </c>
      <c r="MO225" s="4">
        <v>80</v>
      </c>
      <c r="MP225" s="4"/>
      <c r="MQ225" s="4">
        <v>6193</v>
      </c>
      <c r="MR225" s="4" t="s">
        <v>218</v>
      </c>
      <c r="MS225" s="4">
        <v>0</v>
      </c>
      <c r="MT225" s="4">
        <v>0</v>
      </c>
      <c r="MU225" s="4">
        <v>10</v>
      </c>
      <c r="MV225" s="4">
        <v>200</v>
      </c>
      <c r="MW225" s="4">
        <v>0</v>
      </c>
      <c r="MX225" s="4">
        <v>0</v>
      </c>
      <c r="MY225" s="4">
        <v>0</v>
      </c>
      <c r="MZ225" s="4">
        <v>0</v>
      </c>
      <c r="NA225" s="4">
        <v>0</v>
      </c>
      <c r="NB225" s="4">
        <v>0</v>
      </c>
      <c r="NC225" s="4">
        <v>0</v>
      </c>
      <c r="ND225" s="4">
        <v>0</v>
      </c>
      <c r="NE225" s="4">
        <v>210</v>
      </c>
      <c r="NF225" s="4"/>
      <c r="NG225" s="4">
        <v>6193</v>
      </c>
      <c r="NH225" s="4" t="s">
        <v>218</v>
      </c>
      <c r="NI225" s="4">
        <v>0</v>
      </c>
      <c r="NJ225" s="4">
        <v>0</v>
      </c>
      <c r="NK225" s="4">
        <v>0</v>
      </c>
      <c r="NL225" s="4">
        <v>0</v>
      </c>
      <c r="NM225" s="4">
        <v>0</v>
      </c>
      <c r="NN225" s="4">
        <v>0</v>
      </c>
      <c r="NO225" s="4">
        <v>0</v>
      </c>
      <c r="NP225" s="4">
        <v>0</v>
      </c>
      <c r="NQ225" s="4">
        <v>0</v>
      </c>
      <c r="NR225" s="4">
        <v>0</v>
      </c>
      <c r="NS225" s="4">
        <v>0</v>
      </c>
      <c r="NT225" s="4">
        <v>0</v>
      </c>
      <c r="NU225" s="4">
        <v>0</v>
      </c>
    </row>
    <row r="226" spans="2:385" x14ac:dyDescent="0.2">
      <c r="B226">
        <f t="shared" si="51"/>
        <v>216</v>
      </c>
      <c r="C226" s="4">
        <v>6194</v>
      </c>
      <c r="D226" s="4" t="s">
        <v>219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/>
      <c r="S226" s="4">
        <v>6194</v>
      </c>
      <c r="T226" s="4" t="s">
        <v>219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/>
      <c r="AI226" s="4">
        <v>6194</v>
      </c>
      <c r="AJ226" s="4" t="s">
        <v>219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/>
      <c r="AY226" s="4">
        <v>6194</v>
      </c>
      <c r="AZ226" s="4" t="s">
        <v>219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/>
      <c r="BO226" s="4">
        <v>6194</v>
      </c>
      <c r="BP226" s="4" t="s">
        <v>219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/>
      <c r="CE226" s="4">
        <v>6194</v>
      </c>
      <c r="CF226" s="4" t="s">
        <v>219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/>
      <c r="CU226" s="4">
        <v>6194</v>
      </c>
      <c r="CV226" s="4" t="s">
        <v>219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/>
      <c r="DK226" s="4">
        <v>6194</v>
      </c>
      <c r="DL226" s="4" t="s">
        <v>219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/>
      <c r="EA226" s="4">
        <v>6194</v>
      </c>
      <c r="EB226" s="4" t="s">
        <v>219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/>
      <c r="EQ226" s="4">
        <v>6194</v>
      </c>
      <c r="ER226" s="4" t="s">
        <v>219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/>
      <c r="FG226" s="4">
        <v>6194</v>
      </c>
      <c r="FH226" s="4" t="s">
        <v>219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/>
      <c r="FW226" s="4">
        <v>6194</v>
      </c>
      <c r="FX226" s="4" t="s">
        <v>219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/>
      <c r="GM226" s="4">
        <v>6194</v>
      </c>
      <c r="GN226" s="4" t="s">
        <v>219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/>
      <c r="HC226" s="4">
        <v>6194</v>
      </c>
      <c r="HD226" s="4" t="s">
        <v>219</v>
      </c>
      <c r="HE226" s="4">
        <v>0</v>
      </c>
      <c r="HF226" s="4">
        <v>0</v>
      </c>
      <c r="HG226" s="4">
        <v>0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/>
      <c r="HS226" s="4">
        <v>6194</v>
      </c>
      <c r="HT226" s="4" t="s">
        <v>219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0</v>
      </c>
      <c r="ID226" s="4">
        <v>0</v>
      </c>
      <c r="IE226" s="4">
        <v>0</v>
      </c>
      <c r="IF226" s="4">
        <v>0</v>
      </c>
      <c r="IG226" s="4">
        <v>0</v>
      </c>
      <c r="IH226" s="4"/>
      <c r="II226" s="4">
        <v>6194</v>
      </c>
      <c r="IJ226" s="4" t="s">
        <v>219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/>
      <c r="IY226" s="4">
        <v>6194</v>
      </c>
      <c r="IZ226" s="4" t="s">
        <v>219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0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/>
      <c r="JO226" s="4">
        <v>6194</v>
      </c>
      <c r="JP226" s="4" t="s">
        <v>219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0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/>
      <c r="KE226" s="4">
        <v>6194</v>
      </c>
      <c r="KF226" s="4" t="s">
        <v>219</v>
      </c>
      <c r="KG226" s="4">
        <v>0</v>
      </c>
      <c r="KH226" s="4">
        <v>0</v>
      </c>
      <c r="KI226" s="4">
        <v>0</v>
      </c>
      <c r="KJ226" s="4">
        <v>0</v>
      </c>
      <c r="KK226" s="4">
        <v>0</v>
      </c>
      <c r="KL226" s="4">
        <v>0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/>
      <c r="KU226" s="4">
        <v>6194</v>
      </c>
      <c r="KV226" s="4" t="s">
        <v>219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0</v>
      </c>
      <c r="LH226" s="4">
        <v>0</v>
      </c>
      <c r="LI226" s="4">
        <v>0</v>
      </c>
      <c r="LJ226" s="4"/>
      <c r="LK226" s="4">
        <v>6194</v>
      </c>
      <c r="LL226" s="4" t="s">
        <v>219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0</v>
      </c>
      <c r="LV226" s="4">
        <v>0</v>
      </c>
      <c r="LW226" s="4">
        <v>0</v>
      </c>
      <c r="LX226" s="4">
        <v>0</v>
      </c>
      <c r="LY226" s="4">
        <v>0</v>
      </c>
      <c r="LZ226" s="4"/>
      <c r="MA226" s="4">
        <v>6194</v>
      </c>
      <c r="MB226" s="4" t="s">
        <v>219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/>
      <c r="MQ226" s="4">
        <v>6194</v>
      </c>
      <c r="MR226" s="4" t="s">
        <v>219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  <c r="ND226" s="4">
        <v>0</v>
      </c>
      <c r="NE226" s="4">
        <v>0</v>
      </c>
      <c r="NF226" s="4"/>
      <c r="NG226" s="4">
        <v>6194</v>
      </c>
      <c r="NH226" s="4" t="s">
        <v>219</v>
      </c>
      <c r="NI226" s="4">
        <v>0</v>
      </c>
      <c r="NJ226" s="4">
        <v>0</v>
      </c>
      <c r="NK226" s="4">
        <v>0</v>
      </c>
      <c r="NL226" s="4">
        <v>0</v>
      </c>
      <c r="NM226" s="4">
        <v>0</v>
      </c>
      <c r="NN226" s="4">
        <v>0</v>
      </c>
      <c r="NO226" s="4">
        <v>0</v>
      </c>
      <c r="NP226" s="4">
        <v>0</v>
      </c>
      <c r="NQ226" s="4">
        <v>0</v>
      </c>
      <c r="NR226" s="4">
        <v>0</v>
      </c>
      <c r="NS226" s="4">
        <v>0</v>
      </c>
      <c r="NT226" s="4">
        <v>0</v>
      </c>
      <c r="NU226" s="4">
        <v>0</v>
      </c>
    </row>
    <row r="227" spans="2:385" x14ac:dyDescent="0.2">
      <c r="B227">
        <f t="shared" si="51"/>
        <v>217</v>
      </c>
      <c r="C227" s="4">
        <v>6195</v>
      </c>
      <c r="D227" s="4" t="s">
        <v>220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/>
      <c r="S227" s="4">
        <v>6195</v>
      </c>
      <c r="T227" s="4" t="s">
        <v>220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/>
      <c r="AI227" s="4">
        <v>6195</v>
      </c>
      <c r="AJ227" s="4" t="s">
        <v>220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/>
      <c r="AY227" s="4">
        <v>6195</v>
      </c>
      <c r="AZ227" s="4" t="s">
        <v>220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/>
      <c r="BO227" s="4">
        <v>6195</v>
      </c>
      <c r="BP227" s="4" t="s">
        <v>220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/>
      <c r="CE227" s="4">
        <v>6195</v>
      </c>
      <c r="CF227" s="4" t="s">
        <v>220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/>
      <c r="CU227" s="4">
        <v>6195</v>
      </c>
      <c r="CV227" s="4" t="s">
        <v>220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/>
      <c r="DK227" s="4">
        <v>6195</v>
      </c>
      <c r="DL227" s="4" t="s">
        <v>220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/>
      <c r="EA227" s="4">
        <v>6195</v>
      </c>
      <c r="EB227" s="4" t="s">
        <v>220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/>
      <c r="EQ227" s="4">
        <v>6195</v>
      </c>
      <c r="ER227" s="4" t="s">
        <v>220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/>
      <c r="FG227" s="4">
        <v>6195</v>
      </c>
      <c r="FH227" s="4" t="s">
        <v>220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/>
      <c r="FW227" s="4">
        <v>6195</v>
      </c>
      <c r="FX227" s="4" t="s">
        <v>220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/>
      <c r="GM227" s="4">
        <v>6195</v>
      </c>
      <c r="GN227" s="4" t="s">
        <v>220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/>
      <c r="HC227" s="4">
        <v>6195</v>
      </c>
      <c r="HD227" s="4" t="s">
        <v>220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/>
      <c r="HS227" s="4">
        <v>6195</v>
      </c>
      <c r="HT227" s="4" t="s">
        <v>220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/>
      <c r="II227" s="4">
        <v>6195</v>
      </c>
      <c r="IJ227" s="4" t="s">
        <v>220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/>
      <c r="IY227" s="4">
        <v>6195</v>
      </c>
      <c r="IZ227" s="4" t="s">
        <v>220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/>
      <c r="JO227" s="4">
        <v>6195</v>
      </c>
      <c r="JP227" s="4" t="s">
        <v>220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/>
      <c r="KE227" s="4">
        <v>6195</v>
      </c>
      <c r="KF227" s="4" t="s">
        <v>220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/>
      <c r="KU227" s="4">
        <v>6195</v>
      </c>
      <c r="KV227" s="4" t="s">
        <v>220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/>
      <c r="LK227" s="4">
        <v>6195</v>
      </c>
      <c r="LL227" s="4" t="s">
        <v>220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/>
      <c r="MA227" s="4">
        <v>6195</v>
      </c>
      <c r="MB227" s="4" t="s">
        <v>220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/>
      <c r="MQ227" s="4">
        <v>6195</v>
      </c>
      <c r="MR227" s="4" t="s">
        <v>220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  <c r="ND227" s="4">
        <v>0</v>
      </c>
      <c r="NE227" s="4">
        <v>0</v>
      </c>
      <c r="NF227" s="4"/>
      <c r="NG227" s="4">
        <v>6195</v>
      </c>
      <c r="NH227" s="4" t="s">
        <v>220</v>
      </c>
      <c r="NI227" s="4">
        <v>0</v>
      </c>
      <c r="NJ227" s="4">
        <v>0</v>
      </c>
      <c r="NK227" s="4">
        <v>0</v>
      </c>
      <c r="NL227" s="4">
        <v>0</v>
      </c>
      <c r="NM227" s="4">
        <v>0</v>
      </c>
      <c r="NN227" s="4">
        <v>0</v>
      </c>
      <c r="NO227" s="4">
        <v>0</v>
      </c>
      <c r="NP227" s="4">
        <v>0</v>
      </c>
      <c r="NQ227" s="4">
        <v>0</v>
      </c>
      <c r="NR227" s="4">
        <v>0</v>
      </c>
      <c r="NS227" s="4">
        <v>0</v>
      </c>
      <c r="NT227" s="4">
        <v>0</v>
      </c>
      <c r="NU227" s="4">
        <v>0</v>
      </c>
    </row>
    <row r="228" spans="2:385" x14ac:dyDescent="0.2">
      <c r="B228">
        <f t="shared" si="51"/>
        <v>218</v>
      </c>
      <c r="C228" s="4">
        <v>6196</v>
      </c>
      <c r="D228" s="4" t="s">
        <v>221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/>
      <c r="S228" s="4">
        <v>6196</v>
      </c>
      <c r="T228" s="4" t="s">
        <v>221</v>
      </c>
      <c r="U228" s="4">
        <v>0</v>
      </c>
      <c r="V228" s="4">
        <v>4</v>
      </c>
      <c r="W228" s="4">
        <v>0</v>
      </c>
      <c r="X228" s="4">
        <v>0</v>
      </c>
      <c r="Y228" s="4">
        <v>0</v>
      </c>
      <c r="Z228" s="4">
        <v>359.54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363.54</v>
      </c>
      <c r="AH228" s="4"/>
      <c r="AI228" s="4">
        <v>6196</v>
      </c>
      <c r="AJ228" s="4" t="s">
        <v>221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82.97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82.97</v>
      </c>
      <c r="AX228" s="4"/>
      <c r="AY228" s="4">
        <v>6196</v>
      </c>
      <c r="AZ228" s="4" t="s">
        <v>221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82.97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82.97</v>
      </c>
      <c r="BN228" s="4"/>
      <c r="BO228" s="4">
        <v>6196</v>
      </c>
      <c r="BP228" s="4" t="s">
        <v>221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55.32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55.32</v>
      </c>
      <c r="CD228" s="4"/>
      <c r="CE228" s="4">
        <v>6196</v>
      </c>
      <c r="CF228" s="4" t="s">
        <v>221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96.81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96.81</v>
      </c>
      <c r="CT228" s="4"/>
      <c r="CU228" s="4">
        <v>6196</v>
      </c>
      <c r="CV228" s="4" t="s">
        <v>221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82.95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82.95</v>
      </c>
      <c r="DJ228" s="4"/>
      <c r="DK228" s="4">
        <v>6196</v>
      </c>
      <c r="DL228" s="4" t="s">
        <v>221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82.94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82.94</v>
      </c>
      <c r="DZ228" s="4"/>
      <c r="EA228" s="4">
        <v>6196</v>
      </c>
      <c r="EB228" s="4" t="s">
        <v>221</v>
      </c>
      <c r="EC228" s="4">
        <v>0</v>
      </c>
      <c r="ED228" s="4">
        <v>0</v>
      </c>
      <c r="EE228" s="4">
        <v>0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0</v>
      </c>
      <c r="EP228" s="4"/>
      <c r="EQ228" s="4">
        <v>6196</v>
      </c>
      <c r="ER228" s="4" t="s">
        <v>221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0</v>
      </c>
      <c r="FE228" s="4">
        <v>0</v>
      </c>
      <c r="FF228" s="4"/>
      <c r="FG228" s="4">
        <v>6196</v>
      </c>
      <c r="FH228" s="4" t="s">
        <v>221</v>
      </c>
      <c r="FI228" s="4">
        <v>0</v>
      </c>
      <c r="FJ228" s="4">
        <v>0</v>
      </c>
      <c r="FK228" s="4">
        <v>0</v>
      </c>
      <c r="FL228" s="4">
        <v>0</v>
      </c>
      <c r="FM228" s="4">
        <v>0</v>
      </c>
      <c r="FN228" s="4">
        <v>38.6</v>
      </c>
      <c r="FO228" s="4">
        <v>0</v>
      </c>
      <c r="FP228" s="4">
        <v>0</v>
      </c>
      <c r="FQ228" s="4">
        <v>0</v>
      </c>
      <c r="FR228" s="4">
        <v>0</v>
      </c>
      <c r="FS228" s="4">
        <v>0</v>
      </c>
      <c r="FT228" s="4">
        <v>0</v>
      </c>
      <c r="FU228" s="4">
        <v>38.6</v>
      </c>
      <c r="FV228" s="4"/>
      <c r="FW228" s="4">
        <v>6196</v>
      </c>
      <c r="FX228" s="4" t="s">
        <v>221</v>
      </c>
      <c r="FY228" s="4">
        <v>0</v>
      </c>
      <c r="FZ228" s="4">
        <v>0</v>
      </c>
      <c r="GA228" s="4">
        <v>0</v>
      </c>
      <c r="GB228" s="4">
        <v>0</v>
      </c>
      <c r="GC228" s="4">
        <v>0</v>
      </c>
      <c r="GD228" s="4">
        <v>11.04</v>
      </c>
      <c r="GE228" s="4">
        <v>0</v>
      </c>
      <c r="GF228" s="4">
        <v>0</v>
      </c>
      <c r="GG228" s="4">
        <v>0</v>
      </c>
      <c r="GH228" s="4">
        <v>0</v>
      </c>
      <c r="GI228" s="4">
        <v>0</v>
      </c>
      <c r="GJ228" s="4">
        <v>0</v>
      </c>
      <c r="GK228" s="4">
        <v>11.04</v>
      </c>
      <c r="GL228" s="4"/>
      <c r="GM228" s="4">
        <v>6196</v>
      </c>
      <c r="GN228" s="4" t="s">
        <v>221</v>
      </c>
      <c r="GO228" s="4">
        <v>0</v>
      </c>
      <c r="GP228" s="4">
        <v>0</v>
      </c>
      <c r="GQ228" s="4">
        <v>0</v>
      </c>
      <c r="GR228" s="4">
        <v>0</v>
      </c>
      <c r="GS228" s="4">
        <v>0</v>
      </c>
      <c r="GT228" s="4">
        <v>33.08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33.08</v>
      </c>
      <c r="HB228" s="4"/>
      <c r="HC228" s="4">
        <v>6196</v>
      </c>
      <c r="HD228" s="4" t="s">
        <v>221</v>
      </c>
      <c r="HE228" s="4">
        <v>0</v>
      </c>
      <c r="HF228" s="4">
        <v>0</v>
      </c>
      <c r="HG228" s="4">
        <v>0</v>
      </c>
      <c r="HH228" s="4">
        <v>0</v>
      </c>
      <c r="HI228" s="4">
        <v>0</v>
      </c>
      <c r="HJ228" s="4">
        <v>16.54</v>
      </c>
      <c r="HK228" s="4">
        <v>0</v>
      </c>
      <c r="HL228" s="4">
        <v>0</v>
      </c>
      <c r="HM228" s="4">
        <v>0</v>
      </c>
      <c r="HN228" s="4">
        <v>0</v>
      </c>
      <c r="HO228" s="4">
        <v>0</v>
      </c>
      <c r="HP228" s="4">
        <v>0</v>
      </c>
      <c r="HQ228" s="4">
        <v>16.54</v>
      </c>
      <c r="HR228" s="4"/>
      <c r="HS228" s="4">
        <v>6196</v>
      </c>
      <c r="HT228" s="4" t="s">
        <v>221</v>
      </c>
      <c r="HU228" s="4">
        <v>0</v>
      </c>
      <c r="HV228" s="4">
        <v>6</v>
      </c>
      <c r="HW228" s="4">
        <v>0</v>
      </c>
      <c r="HX228" s="4">
        <v>0</v>
      </c>
      <c r="HY228" s="4">
        <v>0</v>
      </c>
      <c r="HZ228" s="4">
        <v>82.64</v>
      </c>
      <c r="IA228" s="4">
        <v>0</v>
      </c>
      <c r="IB228" s="4">
        <v>0</v>
      </c>
      <c r="IC228" s="4">
        <v>0</v>
      </c>
      <c r="ID228" s="4">
        <v>0</v>
      </c>
      <c r="IE228" s="4">
        <v>0</v>
      </c>
      <c r="IF228" s="4">
        <v>0</v>
      </c>
      <c r="IG228" s="4">
        <v>88.64</v>
      </c>
      <c r="IH228" s="4"/>
      <c r="II228" s="4">
        <v>6196</v>
      </c>
      <c r="IJ228" s="4" t="s">
        <v>221</v>
      </c>
      <c r="IK228" s="4">
        <v>0</v>
      </c>
      <c r="IL228" s="4">
        <v>0</v>
      </c>
      <c r="IM228" s="4">
        <v>0</v>
      </c>
      <c r="IN228" s="4">
        <v>0</v>
      </c>
      <c r="IO228" s="4">
        <v>0</v>
      </c>
      <c r="IP228" s="4">
        <v>44.06</v>
      </c>
      <c r="IQ228" s="4">
        <v>0</v>
      </c>
      <c r="IR228" s="4">
        <v>0</v>
      </c>
      <c r="IS228" s="4">
        <v>0</v>
      </c>
      <c r="IT228" s="4">
        <v>0</v>
      </c>
      <c r="IU228" s="4">
        <v>0</v>
      </c>
      <c r="IV228" s="4">
        <v>0</v>
      </c>
      <c r="IW228" s="4">
        <v>44.06</v>
      </c>
      <c r="IX228" s="4"/>
      <c r="IY228" s="4">
        <v>6196</v>
      </c>
      <c r="IZ228" s="4" t="s">
        <v>221</v>
      </c>
      <c r="JA228" s="4">
        <v>0</v>
      </c>
      <c r="JB228" s="4">
        <v>0</v>
      </c>
      <c r="JC228" s="4">
        <v>0</v>
      </c>
      <c r="JD228" s="4">
        <v>0</v>
      </c>
      <c r="JE228" s="4">
        <v>0</v>
      </c>
      <c r="JF228" s="4">
        <v>55.07</v>
      </c>
      <c r="JG228" s="4">
        <v>0</v>
      </c>
      <c r="JH228" s="4">
        <v>0</v>
      </c>
      <c r="JI228" s="4">
        <v>0</v>
      </c>
      <c r="JJ228" s="4">
        <v>0</v>
      </c>
      <c r="JK228" s="4">
        <v>0</v>
      </c>
      <c r="JL228" s="4">
        <v>0</v>
      </c>
      <c r="JM228" s="4">
        <v>55.07</v>
      </c>
      <c r="JN228" s="4"/>
      <c r="JO228" s="4">
        <v>6196</v>
      </c>
      <c r="JP228" s="4" t="s">
        <v>221</v>
      </c>
      <c r="JQ228" s="4">
        <v>0</v>
      </c>
      <c r="JR228" s="4">
        <v>0</v>
      </c>
      <c r="JS228" s="4">
        <v>0</v>
      </c>
      <c r="JT228" s="4">
        <v>0</v>
      </c>
      <c r="JU228" s="4">
        <v>0</v>
      </c>
      <c r="JV228" s="4">
        <v>16.5</v>
      </c>
      <c r="JW228" s="4">
        <v>0</v>
      </c>
      <c r="JX228" s="4">
        <v>0</v>
      </c>
      <c r="JY228" s="4">
        <v>0</v>
      </c>
      <c r="JZ228" s="4">
        <v>0</v>
      </c>
      <c r="KA228" s="4">
        <v>0</v>
      </c>
      <c r="KB228" s="4">
        <v>0</v>
      </c>
      <c r="KC228" s="4">
        <v>16.5</v>
      </c>
      <c r="KD228" s="4"/>
      <c r="KE228" s="4">
        <v>6196</v>
      </c>
      <c r="KF228" s="4" t="s">
        <v>221</v>
      </c>
      <c r="KG228" s="4">
        <v>0</v>
      </c>
      <c r="KH228" s="4">
        <v>0</v>
      </c>
      <c r="KI228" s="4">
        <v>0</v>
      </c>
      <c r="KJ228" s="4">
        <v>0</v>
      </c>
      <c r="KK228" s="4">
        <v>0</v>
      </c>
      <c r="KL228" s="4">
        <v>1500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0</v>
      </c>
      <c r="KS228" s="4">
        <v>1500</v>
      </c>
      <c r="KT228" s="4"/>
      <c r="KU228" s="4">
        <v>6196</v>
      </c>
      <c r="KV228" s="4" t="s">
        <v>221</v>
      </c>
      <c r="KW228" s="4">
        <v>0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/>
      <c r="LK228" s="4">
        <v>6196</v>
      </c>
      <c r="LL228" s="4" t="s">
        <v>221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0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/>
      <c r="MA228" s="4">
        <v>6196</v>
      </c>
      <c r="MB228" s="4" t="s">
        <v>221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0</v>
      </c>
      <c r="MP228" s="4"/>
      <c r="MQ228" s="4">
        <v>6196</v>
      </c>
      <c r="MR228" s="4" t="s">
        <v>221</v>
      </c>
      <c r="MS228" s="4">
        <v>0</v>
      </c>
      <c r="MT228" s="4">
        <v>0</v>
      </c>
      <c r="MU228" s="4">
        <v>0</v>
      </c>
      <c r="MV228" s="4">
        <v>0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  <c r="ND228" s="4">
        <v>0</v>
      </c>
      <c r="NE228" s="4">
        <v>0</v>
      </c>
      <c r="NF228" s="4"/>
      <c r="NG228" s="4">
        <v>6196</v>
      </c>
      <c r="NH228" s="4" t="s">
        <v>221</v>
      </c>
      <c r="NI228" s="4">
        <v>0</v>
      </c>
      <c r="NJ228" s="4">
        <v>0</v>
      </c>
      <c r="NK228" s="4">
        <v>0</v>
      </c>
      <c r="NL228" s="4">
        <v>0</v>
      </c>
      <c r="NM228" s="4">
        <v>0</v>
      </c>
      <c r="NN228" s="4">
        <v>0</v>
      </c>
      <c r="NO228" s="4">
        <v>0</v>
      </c>
      <c r="NP228" s="4">
        <v>0</v>
      </c>
      <c r="NQ228" s="4">
        <v>0</v>
      </c>
      <c r="NR228" s="4">
        <v>0</v>
      </c>
      <c r="NS228" s="4">
        <v>0</v>
      </c>
      <c r="NT228" s="4">
        <v>0</v>
      </c>
      <c r="NU228" s="4">
        <v>0</v>
      </c>
    </row>
    <row r="229" spans="2:385" x14ac:dyDescent="0.2">
      <c r="B229">
        <f t="shared" si="51"/>
        <v>219</v>
      </c>
      <c r="C229" s="4">
        <v>6197</v>
      </c>
      <c r="D229" s="4" t="s">
        <v>222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/>
      <c r="S229" s="4">
        <v>6197</v>
      </c>
      <c r="T229" s="4" t="s">
        <v>222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/>
      <c r="AI229" s="4">
        <v>6197</v>
      </c>
      <c r="AJ229" s="4" t="s">
        <v>222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/>
      <c r="AY229" s="4">
        <v>6197</v>
      </c>
      <c r="AZ229" s="4" t="s">
        <v>222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/>
      <c r="BO229" s="4">
        <v>6197</v>
      </c>
      <c r="BP229" s="4" t="s">
        <v>222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/>
      <c r="CE229" s="4">
        <v>6197</v>
      </c>
      <c r="CF229" s="4" t="s">
        <v>222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/>
      <c r="CU229" s="4">
        <v>6197</v>
      </c>
      <c r="CV229" s="4" t="s">
        <v>222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/>
      <c r="DK229" s="4">
        <v>6197</v>
      </c>
      <c r="DL229" s="4" t="s">
        <v>222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/>
      <c r="EA229" s="4">
        <v>6197</v>
      </c>
      <c r="EB229" s="4" t="s">
        <v>222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/>
      <c r="EQ229" s="4">
        <v>6197</v>
      </c>
      <c r="ER229" s="4" t="s">
        <v>222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/>
      <c r="FG229" s="4">
        <v>6197</v>
      </c>
      <c r="FH229" s="4" t="s">
        <v>222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/>
      <c r="FW229" s="4">
        <v>6197</v>
      </c>
      <c r="FX229" s="4" t="s">
        <v>222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/>
      <c r="GM229" s="4">
        <v>6197</v>
      </c>
      <c r="GN229" s="4" t="s">
        <v>222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/>
      <c r="HC229" s="4">
        <v>6197</v>
      </c>
      <c r="HD229" s="4" t="s">
        <v>222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/>
      <c r="HS229" s="4">
        <v>6197</v>
      </c>
      <c r="HT229" s="4" t="s">
        <v>222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/>
      <c r="II229" s="4">
        <v>6197</v>
      </c>
      <c r="IJ229" s="4" t="s">
        <v>222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/>
      <c r="IY229" s="4">
        <v>6197</v>
      </c>
      <c r="IZ229" s="4" t="s">
        <v>222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/>
      <c r="JO229" s="4">
        <v>6197</v>
      </c>
      <c r="JP229" s="4" t="s">
        <v>222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/>
      <c r="KE229" s="4">
        <v>6197</v>
      </c>
      <c r="KF229" s="4" t="s">
        <v>222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/>
      <c r="KU229" s="4">
        <v>6197</v>
      </c>
      <c r="KV229" s="4" t="s">
        <v>222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/>
      <c r="LK229" s="4">
        <v>6197</v>
      </c>
      <c r="LL229" s="4" t="s">
        <v>222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/>
      <c r="MA229" s="4">
        <v>6197</v>
      </c>
      <c r="MB229" s="4" t="s">
        <v>222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/>
      <c r="MQ229" s="4">
        <v>6197</v>
      </c>
      <c r="MR229" s="4" t="s">
        <v>222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  <c r="ND229" s="4">
        <v>0</v>
      </c>
      <c r="NE229" s="4">
        <v>0</v>
      </c>
      <c r="NF229" s="4"/>
      <c r="NG229" s="4">
        <v>6197</v>
      </c>
      <c r="NH229" s="4" t="s">
        <v>222</v>
      </c>
      <c r="NI229" s="4">
        <v>0</v>
      </c>
      <c r="NJ229" s="4">
        <v>0</v>
      </c>
      <c r="NK229" s="4">
        <v>0</v>
      </c>
      <c r="NL229" s="4">
        <v>0</v>
      </c>
      <c r="NM229" s="4">
        <v>0</v>
      </c>
      <c r="NN229" s="4">
        <v>0</v>
      </c>
      <c r="NO229" s="4">
        <v>0</v>
      </c>
      <c r="NP229" s="4">
        <v>0</v>
      </c>
      <c r="NQ229" s="4">
        <v>0</v>
      </c>
      <c r="NR229" s="4">
        <v>0</v>
      </c>
      <c r="NS229" s="4">
        <v>0</v>
      </c>
      <c r="NT229" s="4">
        <v>0</v>
      </c>
      <c r="NU229" s="4">
        <v>0</v>
      </c>
    </row>
    <row r="230" spans="2:385" x14ac:dyDescent="0.2">
      <c r="B230">
        <f t="shared" si="51"/>
        <v>220</v>
      </c>
      <c r="C230" s="4">
        <v>6198</v>
      </c>
      <c r="D230" s="4" t="s">
        <v>223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/>
      <c r="S230" s="4">
        <v>6198</v>
      </c>
      <c r="T230" s="4" t="s">
        <v>223</v>
      </c>
      <c r="U230" s="4">
        <v>4.7300000000000004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424.36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429.09</v>
      </c>
      <c r="AH230" s="4"/>
      <c r="AI230" s="4">
        <v>6198</v>
      </c>
      <c r="AJ230" s="4" t="s">
        <v>223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97.93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97.93</v>
      </c>
      <c r="AX230" s="4"/>
      <c r="AY230" s="4">
        <v>6198</v>
      </c>
      <c r="AZ230" s="4" t="s">
        <v>223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97.93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97.93</v>
      </c>
      <c r="BN230" s="4"/>
      <c r="BO230" s="4">
        <v>6198</v>
      </c>
      <c r="BP230" s="4" t="s">
        <v>223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65.290000000000006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65.290000000000006</v>
      </c>
      <c r="CD230" s="4"/>
      <c r="CE230" s="4">
        <v>6198</v>
      </c>
      <c r="CF230" s="4" t="s">
        <v>223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114.25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114.25</v>
      </c>
      <c r="CT230" s="4"/>
      <c r="CU230" s="4">
        <v>6198</v>
      </c>
      <c r="CV230" s="4" t="s">
        <v>223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97.92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97.92</v>
      </c>
      <c r="DJ230" s="4"/>
      <c r="DK230" s="4">
        <v>6198</v>
      </c>
      <c r="DL230" s="4" t="s">
        <v>223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97.92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97.92</v>
      </c>
      <c r="DZ230" s="4"/>
      <c r="EA230" s="4">
        <v>6198</v>
      </c>
      <c r="EB230" s="4" t="s">
        <v>223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0</v>
      </c>
      <c r="EP230" s="4"/>
      <c r="EQ230" s="4">
        <v>6198</v>
      </c>
      <c r="ER230" s="4" t="s">
        <v>223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/>
      <c r="FG230" s="4">
        <v>6198</v>
      </c>
      <c r="FH230" s="4" t="s">
        <v>223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0</v>
      </c>
      <c r="FP230" s="4">
        <v>0</v>
      </c>
      <c r="FQ230" s="4">
        <v>0</v>
      </c>
      <c r="FR230" s="4">
        <v>0</v>
      </c>
      <c r="FS230" s="4">
        <v>0</v>
      </c>
      <c r="FT230" s="4">
        <v>0</v>
      </c>
      <c r="FU230" s="4">
        <v>0</v>
      </c>
      <c r="FV230" s="4"/>
      <c r="FW230" s="4">
        <v>6198</v>
      </c>
      <c r="FX230" s="4" t="s">
        <v>223</v>
      </c>
      <c r="FY230" s="4">
        <v>0</v>
      </c>
      <c r="FZ230" s="4">
        <v>0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/>
      <c r="GM230" s="4">
        <v>6198</v>
      </c>
      <c r="GN230" s="4" t="s">
        <v>223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0</v>
      </c>
      <c r="GX230" s="4">
        <v>0</v>
      </c>
      <c r="GY230" s="4">
        <v>0</v>
      </c>
      <c r="GZ230" s="4">
        <v>0</v>
      </c>
      <c r="HA230" s="4">
        <v>0</v>
      </c>
      <c r="HB230" s="4"/>
      <c r="HC230" s="4">
        <v>6198</v>
      </c>
      <c r="HD230" s="4" t="s">
        <v>223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0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/>
      <c r="HS230" s="4">
        <v>6198</v>
      </c>
      <c r="HT230" s="4" t="s">
        <v>223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0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/>
      <c r="II230" s="4">
        <v>6198</v>
      </c>
      <c r="IJ230" s="4" t="s">
        <v>223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/>
      <c r="IY230" s="4">
        <v>6198</v>
      </c>
      <c r="IZ230" s="4" t="s">
        <v>223</v>
      </c>
      <c r="JA230" s="4">
        <v>0</v>
      </c>
      <c r="JB230" s="4">
        <v>0</v>
      </c>
      <c r="JC230" s="4">
        <v>0</v>
      </c>
      <c r="JD230" s="4">
        <v>0</v>
      </c>
      <c r="JE230" s="4">
        <v>0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0</v>
      </c>
      <c r="JN230" s="4"/>
      <c r="JO230" s="4">
        <v>6198</v>
      </c>
      <c r="JP230" s="4" t="s">
        <v>223</v>
      </c>
      <c r="JQ230" s="4">
        <v>0</v>
      </c>
      <c r="JR230" s="4">
        <v>0</v>
      </c>
      <c r="JS230" s="4">
        <v>0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0</v>
      </c>
      <c r="JZ230" s="4">
        <v>0</v>
      </c>
      <c r="KA230" s="4">
        <v>0</v>
      </c>
      <c r="KB230" s="4">
        <v>0</v>
      </c>
      <c r="KC230" s="4">
        <v>0</v>
      </c>
      <c r="KD230" s="4"/>
      <c r="KE230" s="4">
        <v>6198</v>
      </c>
      <c r="KF230" s="4" t="s">
        <v>223</v>
      </c>
      <c r="KG230" s="4">
        <v>0</v>
      </c>
      <c r="KH230" s="4">
        <v>0</v>
      </c>
      <c r="KI230" s="4">
        <v>0</v>
      </c>
      <c r="KJ230" s="4">
        <v>0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/>
      <c r="KU230" s="4">
        <v>6198</v>
      </c>
      <c r="KV230" s="4" t="s">
        <v>223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/>
      <c r="LK230" s="4">
        <v>6198</v>
      </c>
      <c r="LL230" s="4" t="s">
        <v>223</v>
      </c>
      <c r="LM230" s="4">
        <v>0</v>
      </c>
      <c r="LN230" s="4">
        <v>0</v>
      </c>
      <c r="LO230" s="4">
        <v>0</v>
      </c>
      <c r="LP230" s="4">
        <v>0</v>
      </c>
      <c r="LQ230" s="4">
        <v>0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/>
      <c r="MA230" s="4">
        <v>6198</v>
      </c>
      <c r="MB230" s="4" t="s">
        <v>223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0</v>
      </c>
      <c r="MO230" s="4">
        <v>0</v>
      </c>
      <c r="MP230" s="4"/>
      <c r="MQ230" s="4">
        <v>6198</v>
      </c>
      <c r="MR230" s="4" t="s">
        <v>223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0</v>
      </c>
      <c r="MZ230" s="4">
        <v>0</v>
      </c>
      <c r="NA230" s="4">
        <v>0</v>
      </c>
      <c r="NB230" s="4">
        <v>0</v>
      </c>
      <c r="NC230" s="4">
        <v>0</v>
      </c>
      <c r="ND230" s="4">
        <v>0</v>
      </c>
      <c r="NE230" s="4">
        <v>0</v>
      </c>
      <c r="NF230" s="4"/>
      <c r="NG230" s="4">
        <v>6198</v>
      </c>
      <c r="NH230" s="4" t="s">
        <v>223</v>
      </c>
      <c r="NI230" s="4">
        <v>0</v>
      </c>
      <c r="NJ230" s="4">
        <v>0</v>
      </c>
      <c r="NK230" s="4">
        <v>0</v>
      </c>
      <c r="NL230" s="4">
        <v>0</v>
      </c>
      <c r="NM230" s="4">
        <v>0</v>
      </c>
      <c r="NN230" s="4">
        <v>0</v>
      </c>
      <c r="NO230" s="4">
        <v>0</v>
      </c>
      <c r="NP230" s="4">
        <v>0</v>
      </c>
      <c r="NQ230" s="4">
        <v>0</v>
      </c>
      <c r="NR230" s="4">
        <v>0</v>
      </c>
      <c r="NS230" s="4">
        <v>0</v>
      </c>
      <c r="NT230" s="4">
        <v>0</v>
      </c>
      <c r="NU230" s="4">
        <v>0</v>
      </c>
    </row>
    <row r="231" spans="2:385" x14ac:dyDescent="0.2">
      <c r="B231">
        <f t="shared" si="51"/>
        <v>221</v>
      </c>
      <c r="C231" s="4">
        <v>6220</v>
      </c>
      <c r="D231" s="4" t="s">
        <v>63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163.19999999999999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163.19999999999999</v>
      </c>
      <c r="R231" s="4"/>
      <c r="S231" s="4">
        <v>6220</v>
      </c>
      <c r="T231" s="4" t="s">
        <v>63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/>
      <c r="AI231" s="4">
        <v>6220</v>
      </c>
      <c r="AJ231" s="4" t="s">
        <v>63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/>
      <c r="AY231" s="4">
        <v>6220</v>
      </c>
      <c r="AZ231" s="4" t="s">
        <v>63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/>
      <c r="BO231" s="4">
        <v>6220</v>
      </c>
      <c r="BP231" s="4" t="s">
        <v>63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/>
      <c r="CE231" s="4">
        <v>6220</v>
      </c>
      <c r="CF231" s="4" t="s">
        <v>63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/>
      <c r="CU231" s="4">
        <v>6220</v>
      </c>
      <c r="CV231" s="4" t="s">
        <v>63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/>
      <c r="DK231" s="4">
        <v>6220</v>
      </c>
      <c r="DL231" s="4" t="s">
        <v>63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/>
      <c r="EA231" s="4">
        <v>6220</v>
      </c>
      <c r="EB231" s="4" t="s">
        <v>63</v>
      </c>
      <c r="EC231" s="4">
        <v>0</v>
      </c>
      <c r="ED231" s="4">
        <v>0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0</v>
      </c>
      <c r="EK231" s="4">
        <v>0</v>
      </c>
      <c r="EL231" s="4">
        <v>0</v>
      </c>
      <c r="EM231" s="4">
        <v>0</v>
      </c>
      <c r="EN231" s="4">
        <v>0</v>
      </c>
      <c r="EO231" s="4">
        <v>0</v>
      </c>
      <c r="EP231" s="4"/>
      <c r="EQ231" s="4">
        <v>6220</v>
      </c>
      <c r="ER231" s="4" t="s">
        <v>63</v>
      </c>
      <c r="ES231" s="4">
        <v>0</v>
      </c>
      <c r="ET231" s="4">
        <v>0</v>
      </c>
      <c r="EU231" s="4">
        <v>0</v>
      </c>
      <c r="EV231" s="4">
        <v>0</v>
      </c>
      <c r="EW231" s="4">
        <v>0</v>
      </c>
      <c r="EX231" s="4">
        <v>0</v>
      </c>
      <c r="EY231" s="4">
        <v>0</v>
      </c>
      <c r="EZ231" s="4">
        <v>0</v>
      </c>
      <c r="FA231" s="4">
        <v>0</v>
      </c>
      <c r="FB231" s="4">
        <v>0</v>
      </c>
      <c r="FC231" s="4">
        <v>0</v>
      </c>
      <c r="FD231" s="4">
        <v>0</v>
      </c>
      <c r="FE231" s="4">
        <v>0</v>
      </c>
      <c r="FF231" s="4"/>
      <c r="FG231" s="4">
        <v>6220</v>
      </c>
      <c r="FH231" s="4" t="s">
        <v>63</v>
      </c>
      <c r="FI231" s="4">
        <v>0</v>
      </c>
      <c r="FJ231" s="4">
        <v>0</v>
      </c>
      <c r="FK231" s="4">
        <v>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0</v>
      </c>
      <c r="FS231" s="4">
        <v>0</v>
      </c>
      <c r="FT231" s="4">
        <v>0</v>
      </c>
      <c r="FU231" s="4">
        <v>0</v>
      </c>
      <c r="FV231" s="4"/>
      <c r="FW231" s="4">
        <v>6220</v>
      </c>
      <c r="FX231" s="4" t="s">
        <v>63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0</v>
      </c>
      <c r="GF231" s="4">
        <v>0</v>
      </c>
      <c r="GG231" s="4">
        <v>0</v>
      </c>
      <c r="GH231" s="4">
        <v>0</v>
      </c>
      <c r="GI231" s="4">
        <v>0</v>
      </c>
      <c r="GJ231" s="4">
        <v>0</v>
      </c>
      <c r="GK231" s="4">
        <v>0</v>
      </c>
      <c r="GL231" s="4"/>
      <c r="GM231" s="4">
        <v>6220</v>
      </c>
      <c r="GN231" s="4" t="s">
        <v>63</v>
      </c>
      <c r="GO231" s="4">
        <v>0</v>
      </c>
      <c r="GP231" s="4">
        <v>0</v>
      </c>
      <c r="GQ231" s="4">
        <v>0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0</v>
      </c>
      <c r="GY231" s="4">
        <v>0</v>
      </c>
      <c r="GZ231" s="4">
        <v>0</v>
      </c>
      <c r="HA231" s="4">
        <v>0</v>
      </c>
      <c r="HB231" s="4"/>
      <c r="HC231" s="4">
        <v>6220</v>
      </c>
      <c r="HD231" s="4" t="s">
        <v>63</v>
      </c>
      <c r="HE231" s="4">
        <v>0</v>
      </c>
      <c r="HF231" s="4">
        <v>0</v>
      </c>
      <c r="HG231" s="4">
        <v>0</v>
      </c>
      <c r="HH231" s="4">
        <v>0</v>
      </c>
      <c r="HI231" s="4">
        <v>0</v>
      </c>
      <c r="HJ231" s="4">
        <v>0</v>
      </c>
      <c r="HK231" s="4">
        <v>0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/>
      <c r="HS231" s="4">
        <v>6220</v>
      </c>
      <c r="HT231" s="4" t="s">
        <v>63</v>
      </c>
      <c r="HU231" s="4">
        <v>0</v>
      </c>
      <c r="HV231" s="4">
        <v>0</v>
      </c>
      <c r="HW231" s="4">
        <v>0</v>
      </c>
      <c r="HX231" s="4">
        <v>0</v>
      </c>
      <c r="HY231" s="4">
        <v>0</v>
      </c>
      <c r="HZ231" s="4">
        <v>0</v>
      </c>
      <c r="IA231" s="4">
        <v>0</v>
      </c>
      <c r="IB231" s="4">
        <v>0</v>
      </c>
      <c r="IC231" s="4">
        <v>0</v>
      </c>
      <c r="ID231" s="4">
        <v>0</v>
      </c>
      <c r="IE231" s="4">
        <v>0</v>
      </c>
      <c r="IF231" s="4">
        <v>0</v>
      </c>
      <c r="IG231" s="4">
        <v>0</v>
      </c>
      <c r="IH231" s="4"/>
      <c r="II231" s="4">
        <v>6220</v>
      </c>
      <c r="IJ231" s="4" t="s">
        <v>63</v>
      </c>
      <c r="IK231" s="4">
        <v>0</v>
      </c>
      <c r="IL231" s="4">
        <v>0</v>
      </c>
      <c r="IM231" s="4">
        <v>0</v>
      </c>
      <c r="IN231" s="4">
        <v>0</v>
      </c>
      <c r="IO231" s="4">
        <v>0</v>
      </c>
      <c r="IP231" s="4">
        <v>0</v>
      </c>
      <c r="IQ231" s="4">
        <v>0</v>
      </c>
      <c r="IR231" s="4">
        <v>0</v>
      </c>
      <c r="IS231" s="4">
        <v>0</v>
      </c>
      <c r="IT231" s="4">
        <v>0</v>
      </c>
      <c r="IU231" s="4">
        <v>0</v>
      </c>
      <c r="IV231" s="4">
        <v>0</v>
      </c>
      <c r="IW231" s="4">
        <v>0</v>
      </c>
      <c r="IX231" s="4"/>
      <c r="IY231" s="4">
        <v>6220</v>
      </c>
      <c r="IZ231" s="4" t="s">
        <v>63</v>
      </c>
      <c r="JA231" s="4">
        <v>0</v>
      </c>
      <c r="JB231" s="4">
        <v>0</v>
      </c>
      <c r="JC231" s="4">
        <v>0</v>
      </c>
      <c r="JD231" s="4">
        <v>0</v>
      </c>
      <c r="JE231" s="4">
        <v>0</v>
      </c>
      <c r="JF231" s="4">
        <v>0</v>
      </c>
      <c r="JG231" s="4">
        <v>0</v>
      </c>
      <c r="JH231" s="4">
        <v>0</v>
      </c>
      <c r="JI231" s="4">
        <v>0</v>
      </c>
      <c r="JJ231" s="4">
        <v>0</v>
      </c>
      <c r="JK231" s="4">
        <v>0</v>
      </c>
      <c r="JL231" s="4">
        <v>0</v>
      </c>
      <c r="JM231" s="4">
        <v>0</v>
      </c>
      <c r="JN231" s="4"/>
      <c r="JO231" s="4">
        <v>6220</v>
      </c>
      <c r="JP231" s="4" t="s">
        <v>63</v>
      </c>
      <c r="JQ231" s="4">
        <v>0</v>
      </c>
      <c r="JR231" s="4">
        <v>0</v>
      </c>
      <c r="JS231" s="4">
        <v>0</v>
      </c>
      <c r="JT231" s="4">
        <v>0</v>
      </c>
      <c r="JU231" s="4">
        <v>0</v>
      </c>
      <c r="JV231" s="4">
        <v>0</v>
      </c>
      <c r="JW231" s="4">
        <v>0</v>
      </c>
      <c r="JX231" s="4">
        <v>0</v>
      </c>
      <c r="JY231" s="4">
        <v>0</v>
      </c>
      <c r="JZ231" s="4">
        <v>0</v>
      </c>
      <c r="KA231" s="4">
        <v>0</v>
      </c>
      <c r="KB231" s="4">
        <v>0</v>
      </c>
      <c r="KC231" s="4">
        <v>0</v>
      </c>
      <c r="KD231" s="4"/>
      <c r="KE231" s="4">
        <v>6220</v>
      </c>
      <c r="KF231" s="4" t="s">
        <v>63</v>
      </c>
      <c r="KG231" s="4">
        <v>0</v>
      </c>
      <c r="KH231" s="4">
        <v>0</v>
      </c>
      <c r="KI231" s="4">
        <v>0</v>
      </c>
      <c r="KJ231" s="4">
        <v>0</v>
      </c>
      <c r="KK231" s="4">
        <v>0</v>
      </c>
      <c r="KL231" s="4">
        <v>0</v>
      </c>
      <c r="KM231" s="4">
        <v>0</v>
      </c>
      <c r="KN231" s="4">
        <v>0</v>
      </c>
      <c r="KO231" s="4">
        <v>0</v>
      </c>
      <c r="KP231" s="4">
        <v>0</v>
      </c>
      <c r="KQ231" s="4">
        <v>0</v>
      </c>
      <c r="KR231" s="4">
        <v>0</v>
      </c>
      <c r="KS231" s="4">
        <v>0</v>
      </c>
      <c r="KT231" s="4"/>
      <c r="KU231" s="4">
        <v>6220</v>
      </c>
      <c r="KV231" s="4" t="s">
        <v>63</v>
      </c>
      <c r="KW231" s="4">
        <v>0</v>
      </c>
      <c r="KX231" s="4">
        <v>0</v>
      </c>
      <c r="KY231" s="4">
        <v>0</v>
      </c>
      <c r="KZ231" s="4">
        <v>0</v>
      </c>
      <c r="LA231" s="4">
        <v>0</v>
      </c>
      <c r="LB231" s="4">
        <v>0</v>
      </c>
      <c r="LC231" s="4">
        <v>0</v>
      </c>
      <c r="LD231" s="4">
        <v>0</v>
      </c>
      <c r="LE231" s="4">
        <v>0</v>
      </c>
      <c r="LF231" s="4">
        <v>0</v>
      </c>
      <c r="LG231" s="4">
        <v>0</v>
      </c>
      <c r="LH231" s="4">
        <v>0</v>
      </c>
      <c r="LI231" s="4">
        <v>0</v>
      </c>
      <c r="LJ231" s="4"/>
      <c r="LK231" s="4">
        <v>6220</v>
      </c>
      <c r="LL231" s="4" t="s">
        <v>63</v>
      </c>
      <c r="LM231" s="4">
        <v>0</v>
      </c>
      <c r="LN231" s="4">
        <v>0</v>
      </c>
      <c r="LO231" s="4">
        <v>0</v>
      </c>
      <c r="LP231" s="4">
        <v>0</v>
      </c>
      <c r="LQ231" s="4">
        <v>0</v>
      </c>
      <c r="LR231" s="4">
        <v>0</v>
      </c>
      <c r="LS231" s="4">
        <v>0</v>
      </c>
      <c r="LT231" s="4">
        <v>0</v>
      </c>
      <c r="LU231" s="4">
        <v>0</v>
      </c>
      <c r="LV231" s="4">
        <v>0</v>
      </c>
      <c r="LW231" s="4">
        <v>0</v>
      </c>
      <c r="LX231" s="4">
        <v>0</v>
      </c>
      <c r="LY231" s="4">
        <v>0</v>
      </c>
      <c r="LZ231" s="4"/>
      <c r="MA231" s="4">
        <v>6220</v>
      </c>
      <c r="MB231" s="4" t="s">
        <v>63</v>
      </c>
      <c r="MC231" s="4">
        <v>0</v>
      </c>
      <c r="MD231" s="4">
        <v>0</v>
      </c>
      <c r="ME231" s="4">
        <v>0</v>
      </c>
      <c r="MF231" s="4">
        <v>0</v>
      </c>
      <c r="MG231" s="4">
        <v>0</v>
      </c>
      <c r="MH231" s="4">
        <v>0</v>
      </c>
      <c r="MI231" s="4">
        <v>0</v>
      </c>
      <c r="MJ231" s="4">
        <v>0</v>
      </c>
      <c r="MK231" s="4">
        <v>0</v>
      </c>
      <c r="ML231" s="4">
        <v>0</v>
      </c>
      <c r="MM231" s="4">
        <v>0</v>
      </c>
      <c r="MN231" s="4">
        <v>0</v>
      </c>
      <c r="MO231" s="4">
        <v>0</v>
      </c>
      <c r="MP231" s="4"/>
      <c r="MQ231" s="4">
        <v>6220</v>
      </c>
      <c r="MR231" s="4" t="s">
        <v>63</v>
      </c>
      <c r="MS231" s="4">
        <v>0</v>
      </c>
      <c r="MT231" s="4">
        <v>0</v>
      </c>
      <c r="MU231" s="4">
        <v>0</v>
      </c>
      <c r="MV231" s="4">
        <v>0</v>
      </c>
      <c r="MW231" s="4">
        <v>0</v>
      </c>
      <c r="MX231" s="4">
        <v>0</v>
      </c>
      <c r="MY231" s="4">
        <v>0</v>
      </c>
      <c r="MZ231" s="4">
        <v>0</v>
      </c>
      <c r="NA231" s="4">
        <v>0</v>
      </c>
      <c r="NB231" s="4">
        <v>0</v>
      </c>
      <c r="NC231" s="4">
        <v>0</v>
      </c>
      <c r="ND231" s="4">
        <v>0</v>
      </c>
      <c r="NE231" s="4">
        <v>0</v>
      </c>
      <c r="NF231" s="4"/>
      <c r="NG231" s="4">
        <v>6220</v>
      </c>
      <c r="NH231" s="4" t="s">
        <v>63</v>
      </c>
      <c r="NI231" s="4">
        <v>0</v>
      </c>
      <c r="NJ231" s="4">
        <v>0</v>
      </c>
      <c r="NK231" s="4">
        <v>0</v>
      </c>
      <c r="NL231" s="4">
        <v>0</v>
      </c>
      <c r="NM231" s="4">
        <v>0</v>
      </c>
      <c r="NN231" s="4">
        <v>0</v>
      </c>
      <c r="NO231" s="4">
        <v>0</v>
      </c>
      <c r="NP231" s="4">
        <v>0</v>
      </c>
      <c r="NQ231" s="4">
        <v>0</v>
      </c>
      <c r="NR231" s="4">
        <v>0</v>
      </c>
      <c r="NS231" s="4">
        <v>0</v>
      </c>
      <c r="NT231" s="4">
        <v>0</v>
      </c>
      <c r="NU231" s="4">
        <v>0</v>
      </c>
    </row>
    <row r="232" spans="2:385" x14ac:dyDescent="0.2">
      <c r="B232">
        <f t="shared" si="51"/>
        <v>222</v>
      </c>
      <c r="C232" s="4">
        <v>6221</v>
      </c>
      <c r="D232" s="4" t="s">
        <v>64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/>
      <c r="S232" s="4">
        <v>6221</v>
      </c>
      <c r="T232" s="4" t="s">
        <v>64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/>
      <c r="AI232" s="4">
        <v>6221</v>
      </c>
      <c r="AJ232" s="4" t="s">
        <v>64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/>
      <c r="AY232" s="4">
        <v>6221</v>
      </c>
      <c r="AZ232" s="4" t="s">
        <v>64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/>
      <c r="BO232" s="4">
        <v>6221</v>
      </c>
      <c r="BP232" s="4" t="s">
        <v>64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/>
      <c r="CE232" s="4">
        <v>6221</v>
      </c>
      <c r="CF232" s="4" t="s">
        <v>64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/>
      <c r="CU232" s="4">
        <v>6221</v>
      </c>
      <c r="CV232" s="4" t="s">
        <v>64</v>
      </c>
      <c r="CW232" s="4">
        <v>0</v>
      </c>
      <c r="CX232" s="4">
        <v>0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0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/>
      <c r="DK232" s="4">
        <v>6221</v>
      </c>
      <c r="DL232" s="4" t="s">
        <v>64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/>
      <c r="EA232" s="4">
        <v>6221</v>
      </c>
      <c r="EB232" s="4" t="s">
        <v>64</v>
      </c>
      <c r="EC232" s="4">
        <v>0</v>
      </c>
      <c r="ED232" s="4">
        <v>0</v>
      </c>
      <c r="EE232" s="4">
        <v>0</v>
      </c>
      <c r="EF232" s="4">
        <v>0</v>
      </c>
      <c r="EG232" s="4">
        <v>0</v>
      </c>
      <c r="EH232" s="4">
        <v>0</v>
      </c>
      <c r="EI232" s="4">
        <v>0</v>
      </c>
      <c r="EJ232" s="4">
        <v>0</v>
      </c>
      <c r="EK232" s="4">
        <v>0</v>
      </c>
      <c r="EL232" s="4">
        <v>0</v>
      </c>
      <c r="EM232" s="4">
        <v>0</v>
      </c>
      <c r="EN232" s="4">
        <v>0</v>
      </c>
      <c r="EO232" s="4">
        <v>0</v>
      </c>
      <c r="EP232" s="4"/>
      <c r="EQ232" s="4">
        <v>6221</v>
      </c>
      <c r="ER232" s="4" t="s">
        <v>64</v>
      </c>
      <c r="ES232" s="4">
        <v>0</v>
      </c>
      <c r="ET232" s="4">
        <v>0</v>
      </c>
      <c r="EU232" s="4">
        <v>0</v>
      </c>
      <c r="EV232" s="4">
        <v>0</v>
      </c>
      <c r="EW232" s="4">
        <v>0</v>
      </c>
      <c r="EX232" s="4">
        <v>0</v>
      </c>
      <c r="EY232" s="4">
        <v>0</v>
      </c>
      <c r="EZ232" s="4">
        <v>0</v>
      </c>
      <c r="FA232" s="4">
        <v>0</v>
      </c>
      <c r="FB232" s="4">
        <v>0</v>
      </c>
      <c r="FC232" s="4">
        <v>0</v>
      </c>
      <c r="FD232" s="4">
        <v>0</v>
      </c>
      <c r="FE232" s="4">
        <v>0</v>
      </c>
      <c r="FF232" s="4"/>
      <c r="FG232" s="4">
        <v>6221</v>
      </c>
      <c r="FH232" s="4" t="s">
        <v>64</v>
      </c>
      <c r="FI232" s="4">
        <v>0</v>
      </c>
      <c r="FJ232" s="4">
        <v>0</v>
      </c>
      <c r="FK232" s="4">
        <v>0</v>
      </c>
      <c r="FL232" s="4">
        <v>0</v>
      </c>
      <c r="FM232" s="4">
        <v>0</v>
      </c>
      <c r="FN232" s="4">
        <v>0</v>
      </c>
      <c r="FO232" s="4">
        <v>0</v>
      </c>
      <c r="FP232" s="4">
        <v>0</v>
      </c>
      <c r="FQ232" s="4">
        <v>0</v>
      </c>
      <c r="FR232" s="4">
        <v>0</v>
      </c>
      <c r="FS232" s="4">
        <v>0</v>
      </c>
      <c r="FT232" s="4">
        <v>0</v>
      </c>
      <c r="FU232" s="4">
        <v>0</v>
      </c>
      <c r="FV232" s="4"/>
      <c r="FW232" s="4">
        <v>6221</v>
      </c>
      <c r="FX232" s="4" t="s">
        <v>64</v>
      </c>
      <c r="FY232" s="4">
        <v>0</v>
      </c>
      <c r="FZ232" s="4">
        <v>0</v>
      </c>
      <c r="GA232" s="4">
        <v>0</v>
      </c>
      <c r="GB232" s="4">
        <v>0</v>
      </c>
      <c r="GC232" s="4">
        <v>0</v>
      </c>
      <c r="GD232" s="4">
        <v>0</v>
      </c>
      <c r="GE232" s="4">
        <v>0</v>
      </c>
      <c r="GF232" s="4">
        <v>0</v>
      </c>
      <c r="GG232" s="4">
        <v>0</v>
      </c>
      <c r="GH232" s="4">
        <v>0</v>
      </c>
      <c r="GI232" s="4">
        <v>0</v>
      </c>
      <c r="GJ232" s="4">
        <v>0</v>
      </c>
      <c r="GK232" s="4">
        <v>0</v>
      </c>
      <c r="GL232" s="4"/>
      <c r="GM232" s="4">
        <v>6221</v>
      </c>
      <c r="GN232" s="4" t="s">
        <v>64</v>
      </c>
      <c r="GO232" s="4">
        <v>0</v>
      </c>
      <c r="GP232" s="4">
        <v>0</v>
      </c>
      <c r="GQ232" s="4">
        <v>0</v>
      </c>
      <c r="GR232" s="4">
        <v>0</v>
      </c>
      <c r="GS232" s="4">
        <v>0</v>
      </c>
      <c r="GT232" s="4">
        <v>0</v>
      </c>
      <c r="GU232" s="4">
        <v>0</v>
      </c>
      <c r="GV232" s="4">
        <v>0</v>
      </c>
      <c r="GW232" s="4">
        <v>0</v>
      </c>
      <c r="GX232" s="4">
        <v>0</v>
      </c>
      <c r="GY232" s="4">
        <v>0</v>
      </c>
      <c r="GZ232" s="4">
        <v>0</v>
      </c>
      <c r="HA232" s="4">
        <v>0</v>
      </c>
      <c r="HB232" s="4"/>
      <c r="HC232" s="4">
        <v>6221</v>
      </c>
      <c r="HD232" s="4" t="s">
        <v>64</v>
      </c>
      <c r="HE232" s="4">
        <v>0</v>
      </c>
      <c r="HF232" s="4">
        <v>0</v>
      </c>
      <c r="HG232" s="4">
        <v>0</v>
      </c>
      <c r="HH232" s="4">
        <v>0</v>
      </c>
      <c r="HI232" s="4">
        <v>0</v>
      </c>
      <c r="HJ232" s="4">
        <v>0</v>
      </c>
      <c r="HK232" s="4">
        <v>0</v>
      </c>
      <c r="HL232" s="4">
        <v>0</v>
      </c>
      <c r="HM232" s="4">
        <v>0</v>
      </c>
      <c r="HN232" s="4">
        <v>0</v>
      </c>
      <c r="HO232" s="4">
        <v>0</v>
      </c>
      <c r="HP232" s="4">
        <v>0</v>
      </c>
      <c r="HQ232" s="4">
        <v>0</v>
      </c>
      <c r="HR232" s="4"/>
      <c r="HS232" s="4">
        <v>6221</v>
      </c>
      <c r="HT232" s="4" t="s">
        <v>64</v>
      </c>
      <c r="HU232" s="4">
        <v>0</v>
      </c>
      <c r="HV232" s="4">
        <v>0</v>
      </c>
      <c r="HW232" s="4">
        <v>0</v>
      </c>
      <c r="HX232" s="4">
        <v>0</v>
      </c>
      <c r="HY232" s="4">
        <v>0</v>
      </c>
      <c r="HZ232" s="4">
        <v>0</v>
      </c>
      <c r="IA232" s="4">
        <v>0</v>
      </c>
      <c r="IB232" s="4">
        <v>0</v>
      </c>
      <c r="IC232" s="4">
        <v>0</v>
      </c>
      <c r="ID232" s="4">
        <v>0</v>
      </c>
      <c r="IE232" s="4">
        <v>0</v>
      </c>
      <c r="IF232" s="4">
        <v>0</v>
      </c>
      <c r="IG232" s="4">
        <v>0</v>
      </c>
      <c r="IH232" s="4"/>
      <c r="II232" s="4">
        <v>6221</v>
      </c>
      <c r="IJ232" s="4" t="s">
        <v>64</v>
      </c>
      <c r="IK232" s="4">
        <v>0</v>
      </c>
      <c r="IL232" s="4">
        <v>0</v>
      </c>
      <c r="IM232" s="4">
        <v>0</v>
      </c>
      <c r="IN232" s="4">
        <v>0</v>
      </c>
      <c r="IO232" s="4">
        <v>0</v>
      </c>
      <c r="IP232" s="4">
        <v>0</v>
      </c>
      <c r="IQ232" s="4">
        <v>0</v>
      </c>
      <c r="IR232" s="4">
        <v>0</v>
      </c>
      <c r="IS232" s="4">
        <v>0</v>
      </c>
      <c r="IT232" s="4">
        <v>0</v>
      </c>
      <c r="IU232" s="4">
        <v>0</v>
      </c>
      <c r="IV232" s="4">
        <v>0</v>
      </c>
      <c r="IW232" s="4">
        <v>0</v>
      </c>
      <c r="IX232" s="4"/>
      <c r="IY232" s="4">
        <v>6221</v>
      </c>
      <c r="IZ232" s="4" t="s">
        <v>64</v>
      </c>
      <c r="JA232" s="4">
        <v>0</v>
      </c>
      <c r="JB232" s="4">
        <v>0</v>
      </c>
      <c r="JC232" s="4">
        <v>0</v>
      </c>
      <c r="JD232" s="4">
        <v>0</v>
      </c>
      <c r="JE232" s="4">
        <v>0</v>
      </c>
      <c r="JF232" s="4">
        <v>0</v>
      </c>
      <c r="JG232" s="4">
        <v>0</v>
      </c>
      <c r="JH232" s="4">
        <v>0</v>
      </c>
      <c r="JI232" s="4">
        <v>0</v>
      </c>
      <c r="JJ232" s="4">
        <v>0</v>
      </c>
      <c r="JK232" s="4">
        <v>0</v>
      </c>
      <c r="JL232" s="4">
        <v>0</v>
      </c>
      <c r="JM232" s="4">
        <v>0</v>
      </c>
      <c r="JN232" s="4"/>
      <c r="JO232" s="4">
        <v>6221</v>
      </c>
      <c r="JP232" s="4" t="s">
        <v>64</v>
      </c>
      <c r="JQ232" s="4">
        <v>0</v>
      </c>
      <c r="JR232" s="4">
        <v>0</v>
      </c>
      <c r="JS232" s="4">
        <v>0</v>
      </c>
      <c r="JT232" s="4">
        <v>0</v>
      </c>
      <c r="JU232" s="4">
        <v>0</v>
      </c>
      <c r="JV232" s="4">
        <v>0</v>
      </c>
      <c r="JW232" s="4">
        <v>0</v>
      </c>
      <c r="JX232" s="4">
        <v>0</v>
      </c>
      <c r="JY232" s="4">
        <v>0</v>
      </c>
      <c r="JZ232" s="4">
        <v>0</v>
      </c>
      <c r="KA232" s="4">
        <v>0</v>
      </c>
      <c r="KB232" s="4">
        <v>0</v>
      </c>
      <c r="KC232" s="4">
        <v>0</v>
      </c>
      <c r="KD232" s="4"/>
      <c r="KE232" s="4">
        <v>6221</v>
      </c>
      <c r="KF232" s="4" t="s">
        <v>64</v>
      </c>
      <c r="KG232" s="4">
        <v>0</v>
      </c>
      <c r="KH232" s="4">
        <v>0</v>
      </c>
      <c r="KI232" s="4">
        <v>0</v>
      </c>
      <c r="KJ232" s="4">
        <v>0</v>
      </c>
      <c r="KK232" s="4">
        <v>0</v>
      </c>
      <c r="KL232" s="4">
        <v>0</v>
      </c>
      <c r="KM232" s="4">
        <v>0</v>
      </c>
      <c r="KN232" s="4">
        <v>0</v>
      </c>
      <c r="KO232" s="4">
        <v>0</v>
      </c>
      <c r="KP232" s="4">
        <v>0</v>
      </c>
      <c r="KQ232" s="4">
        <v>0</v>
      </c>
      <c r="KR232" s="4">
        <v>0</v>
      </c>
      <c r="KS232" s="4">
        <v>0</v>
      </c>
      <c r="KT232" s="4"/>
      <c r="KU232" s="4">
        <v>6221</v>
      </c>
      <c r="KV232" s="4" t="s">
        <v>64</v>
      </c>
      <c r="KW232" s="4">
        <v>0</v>
      </c>
      <c r="KX232" s="4">
        <v>0</v>
      </c>
      <c r="KY232" s="4">
        <v>0</v>
      </c>
      <c r="KZ232" s="4">
        <v>0</v>
      </c>
      <c r="LA232" s="4">
        <v>0</v>
      </c>
      <c r="LB232" s="4">
        <v>0</v>
      </c>
      <c r="LC232" s="4">
        <v>0</v>
      </c>
      <c r="LD232" s="4">
        <v>0</v>
      </c>
      <c r="LE232" s="4">
        <v>0</v>
      </c>
      <c r="LF232" s="4">
        <v>0</v>
      </c>
      <c r="LG232" s="4">
        <v>0</v>
      </c>
      <c r="LH232" s="4">
        <v>0</v>
      </c>
      <c r="LI232" s="4">
        <v>0</v>
      </c>
      <c r="LJ232" s="4"/>
      <c r="LK232" s="4">
        <v>6221</v>
      </c>
      <c r="LL232" s="4" t="s">
        <v>64</v>
      </c>
      <c r="LM232" s="4">
        <v>0</v>
      </c>
      <c r="LN232" s="4">
        <v>0</v>
      </c>
      <c r="LO232" s="4">
        <v>0</v>
      </c>
      <c r="LP232" s="4">
        <v>0</v>
      </c>
      <c r="LQ232" s="4">
        <v>0</v>
      </c>
      <c r="LR232" s="4">
        <v>0</v>
      </c>
      <c r="LS232" s="4">
        <v>0</v>
      </c>
      <c r="LT232" s="4">
        <v>0</v>
      </c>
      <c r="LU232" s="4">
        <v>0</v>
      </c>
      <c r="LV232" s="4">
        <v>0</v>
      </c>
      <c r="LW232" s="4">
        <v>0</v>
      </c>
      <c r="LX232" s="4">
        <v>0</v>
      </c>
      <c r="LY232" s="4">
        <v>0</v>
      </c>
      <c r="LZ232" s="4"/>
      <c r="MA232" s="4">
        <v>6221</v>
      </c>
      <c r="MB232" s="4" t="s">
        <v>64</v>
      </c>
      <c r="MC232" s="4">
        <v>0</v>
      </c>
      <c r="MD232" s="4">
        <v>0</v>
      </c>
      <c r="ME232" s="4">
        <v>0</v>
      </c>
      <c r="MF232" s="4">
        <v>0</v>
      </c>
      <c r="MG232" s="4">
        <v>0</v>
      </c>
      <c r="MH232" s="4">
        <v>0</v>
      </c>
      <c r="MI232" s="4">
        <v>0</v>
      </c>
      <c r="MJ232" s="4">
        <v>0</v>
      </c>
      <c r="MK232" s="4">
        <v>0</v>
      </c>
      <c r="ML232" s="4">
        <v>0</v>
      </c>
      <c r="MM232" s="4">
        <v>0</v>
      </c>
      <c r="MN232" s="4">
        <v>0</v>
      </c>
      <c r="MO232" s="4">
        <v>0</v>
      </c>
      <c r="MP232" s="4"/>
      <c r="MQ232" s="4">
        <v>6221</v>
      </c>
      <c r="MR232" s="4" t="s">
        <v>64</v>
      </c>
      <c r="MS232" s="4">
        <v>0</v>
      </c>
      <c r="MT232" s="4">
        <v>0</v>
      </c>
      <c r="MU232" s="4">
        <v>0</v>
      </c>
      <c r="MV232" s="4">
        <v>0</v>
      </c>
      <c r="MW232" s="4">
        <v>0</v>
      </c>
      <c r="MX232" s="4">
        <v>0</v>
      </c>
      <c r="MY232" s="4">
        <v>0</v>
      </c>
      <c r="MZ232" s="4">
        <v>0</v>
      </c>
      <c r="NA232" s="4">
        <v>0</v>
      </c>
      <c r="NB232" s="4">
        <v>0</v>
      </c>
      <c r="NC232" s="4">
        <v>0</v>
      </c>
      <c r="ND232" s="4">
        <v>0</v>
      </c>
      <c r="NE232" s="4">
        <v>0</v>
      </c>
      <c r="NF232" s="4"/>
      <c r="NG232" s="4">
        <v>6221</v>
      </c>
      <c r="NH232" s="4" t="s">
        <v>64</v>
      </c>
      <c r="NI232" s="4">
        <v>0</v>
      </c>
      <c r="NJ232" s="4">
        <v>0</v>
      </c>
      <c r="NK232" s="4">
        <v>0</v>
      </c>
      <c r="NL232" s="4">
        <v>0</v>
      </c>
      <c r="NM232" s="4">
        <v>0</v>
      </c>
      <c r="NN232" s="4">
        <v>0</v>
      </c>
      <c r="NO232" s="4">
        <v>0</v>
      </c>
      <c r="NP232" s="4">
        <v>0</v>
      </c>
      <c r="NQ232" s="4">
        <v>0</v>
      </c>
      <c r="NR232" s="4">
        <v>0</v>
      </c>
      <c r="NS232" s="4">
        <v>0</v>
      </c>
      <c r="NT232" s="4">
        <v>0</v>
      </c>
      <c r="NU232" s="4">
        <v>0</v>
      </c>
    </row>
    <row r="233" spans="2:385" x14ac:dyDescent="0.2">
      <c r="B233">
        <f t="shared" si="51"/>
        <v>223</v>
      </c>
      <c r="C233" s="4" t="s">
        <v>2</v>
      </c>
      <c r="D233" s="4" t="s">
        <v>224</v>
      </c>
      <c r="E233" s="4">
        <v>214</v>
      </c>
      <c r="F233" s="4">
        <v>15</v>
      </c>
      <c r="G233" s="4">
        <v>51</v>
      </c>
      <c r="H233" s="4">
        <v>0</v>
      </c>
      <c r="I233" s="4">
        <v>150</v>
      </c>
      <c r="J233" s="4">
        <v>40.04</v>
      </c>
      <c r="K233" s="4">
        <v>795.2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1265.24</v>
      </c>
      <c r="R233" s="4"/>
      <c r="S233" s="4" t="s">
        <v>2</v>
      </c>
      <c r="T233" s="4" t="s">
        <v>224</v>
      </c>
      <c r="U233" s="4">
        <v>27.3</v>
      </c>
      <c r="V233" s="4">
        <v>4</v>
      </c>
      <c r="W233" s="4">
        <v>0</v>
      </c>
      <c r="X233" s="4">
        <v>0</v>
      </c>
      <c r="Y233" s="4">
        <v>35.04</v>
      </c>
      <c r="Z233" s="4">
        <v>387.78</v>
      </c>
      <c r="AA233" s="4">
        <v>577.16999999999996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1031.29</v>
      </c>
      <c r="AH233" s="4"/>
      <c r="AI233" s="4" t="s">
        <v>2</v>
      </c>
      <c r="AJ233" s="4" t="s">
        <v>224</v>
      </c>
      <c r="AK233" s="4">
        <v>0</v>
      </c>
      <c r="AL233" s="4">
        <v>0</v>
      </c>
      <c r="AM233" s="4">
        <v>0</v>
      </c>
      <c r="AN233" s="4">
        <v>7.41</v>
      </c>
      <c r="AO233" s="4">
        <v>56.51</v>
      </c>
      <c r="AP233" s="4">
        <v>82.97</v>
      </c>
      <c r="AQ233" s="4">
        <v>123.75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270.64</v>
      </c>
      <c r="AX233" s="4"/>
      <c r="AY233" s="4" t="s">
        <v>2</v>
      </c>
      <c r="AZ233" s="4" t="s">
        <v>224</v>
      </c>
      <c r="BA233" s="4">
        <v>0</v>
      </c>
      <c r="BB233" s="4">
        <v>0</v>
      </c>
      <c r="BC233" s="4">
        <v>0</v>
      </c>
      <c r="BD233" s="4">
        <v>0</v>
      </c>
      <c r="BE233" s="4">
        <v>7.99</v>
      </c>
      <c r="BF233" s="4">
        <v>82.97</v>
      </c>
      <c r="BG233" s="4">
        <v>123.75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214.71</v>
      </c>
      <c r="BN233" s="4"/>
      <c r="BO233" s="4" t="s">
        <v>2</v>
      </c>
      <c r="BP233" s="4" t="s">
        <v>224</v>
      </c>
      <c r="BQ233" s="4">
        <v>0</v>
      </c>
      <c r="BR233" s="4">
        <v>25.98</v>
      </c>
      <c r="BS233" s="4">
        <v>0</v>
      </c>
      <c r="BT233" s="4">
        <v>0</v>
      </c>
      <c r="BU233" s="4">
        <v>0</v>
      </c>
      <c r="BV233" s="4">
        <v>55.32</v>
      </c>
      <c r="BW233" s="4">
        <v>82.51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163.81</v>
      </c>
      <c r="CD233" s="4"/>
      <c r="CE233" s="4" t="s">
        <v>2</v>
      </c>
      <c r="CF233" s="4" t="s">
        <v>224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96.81</v>
      </c>
      <c r="CM233" s="4">
        <v>144.35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241.16</v>
      </c>
      <c r="CT233" s="4"/>
      <c r="CU233" s="4" t="s">
        <v>2</v>
      </c>
      <c r="CV233" s="4" t="s">
        <v>224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82.95</v>
      </c>
      <c r="DC233" s="4">
        <v>123.72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206.67</v>
      </c>
      <c r="DJ233" s="4"/>
      <c r="DK233" s="4" t="s">
        <v>2</v>
      </c>
      <c r="DL233" s="4" t="s">
        <v>224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82.94</v>
      </c>
      <c r="DS233" s="4">
        <v>123.71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206.65</v>
      </c>
      <c r="DZ233" s="4"/>
      <c r="EA233" s="4" t="s">
        <v>2</v>
      </c>
      <c r="EB233" s="4" t="s">
        <v>224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/>
      <c r="EQ233" s="4" t="s">
        <v>2</v>
      </c>
      <c r="ER233" s="4" t="s">
        <v>224</v>
      </c>
      <c r="ES233" s="4">
        <v>39.590000000000003</v>
      </c>
      <c r="ET233" s="4">
        <v>34.79</v>
      </c>
      <c r="EU233" s="4">
        <v>86.59</v>
      </c>
      <c r="EV233" s="4">
        <v>2.96</v>
      </c>
      <c r="EW233" s="4">
        <v>81.78</v>
      </c>
      <c r="EX233" s="4">
        <v>814.07</v>
      </c>
      <c r="EY233" s="4">
        <v>6.48</v>
      </c>
      <c r="EZ233" s="4">
        <v>0</v>
      </c>
      <c r="FA233" s="4">
        <v>0</v>
      </c>
      <c r="FB233" s="4">
        <v>0</v>
      </c>
      <c r="FC233" s="4">
        <v>0</v>
      </c>
      <c r="FD233" s="4">
        <v>0</v>
      </c>
      <c r="FE233" s="4">
        <v>1066.26</v>
      </c>
      <c r="FF233" s="4"/>
      <c r="FG233" s="4" t="s">
        <v>2</v>
      </c>
      <c r="FH233" s="4" t="s">
        <v>224</v>
      </c>
      <c r="FI233" s="4">
        <v>33.020000000000003</v>
      </c>
      <c r="FJ233" s="4">
        <v>37.14</v>
      </c>
      <c r="FK233" s="4">
        <v>0</v>
      </c>
      <c r="FL233" s="4">
        <v>0.97</v>
      </c>
      <c r="FM233" s="4">
        <v>0</v>
      </c>
      <c r="FN233" s="4">
        <v>46.23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0</v>
      </c>
      <c r="FU233" s="4">
        <v>117.36</v>
      </c>
      <c r="FV233" s="4"/>
      <c r="FW233" s="4" t="s">
        <v>2</v>
      </c>
      <c r="FX233" s="4" t="s">
        <v>224</v>
      </c>
      <c r="FY233" s="4">
        <v>9.44</v>
      </c>
      <c r="FZ233" s="4">
        <v>10.61</v>
      </c>
      <c r="GA233" s="4">
        <v>0</v>
      </c>
      <c r="GB233" s="4">
        <v>0</v>
      </c>
      <c r="GC233" s="4">
        <v>0</v>
      </c>
      <c r="GD233" s="4">
        <v>12.2</v>
      </c>
      <c r="GE233" s="4">
        <v>0</v>
      </c>
      <c r="GF233" s="4">
        <v>0</v>
      </c>
      <c r="GG233" s="4">
        <v>0</v>
      </c>
      <c r="GH233" s="4">
        <v>0</v>
      </c>
      <c r="GI233" s="4">
        <v>0</v>
      </c>
      <c r="GJ233" s="4">
        <v>0</v>
      </c>
      <c r="GK233" s="4">
        <v>32.25</v>
      </c>
      <c r="GL233" s="4"/>
      <c r="GM233" s="4" t="s">
        <v>2</v>
      </c>
      <c r="GN233" s="4" t="s">
        <v>224</v>
      </c>
      <c r="GO233" s="4">
        <v>28.31</v>
      </c>
      <c r="GP233" s="4">
        <v>31.83</v>
      </c>
      <c r="GQ233" s="4">
        <v>0</v>
      </c>
      <c r="GR233" s="4">
        <v>0</v>
      </c>
      <c r="GS233" s="4">
        <v>9.16</v>
      </c>
      <c r="GT233" s="4">
        <v>40.03</v>
      </c>
      <c r="GU233" s="4">
        <v>7.99</v>
      </c>
      <c r="GV233" s="4">
        <v>0</v>
      </c>
      <c r="GW233" s="4">
        <v>0</v>
      </c>
      <c r="GX233" s="4">
        <v>0</v>
      </c>
      <c r="GY233" s="4">
        <v>0</v>
      </c>
      <c r="GZ233" s="4">
        <v>0</v>
      </c>
      <c r="HA233" s="4">
        <v>117.32</v>
      </c>
      <c r="HB233" s="4"/>
      <c r="HC233" s="4" t="s">
        <v>2</v>
      </c>
      <c r="HD233" s="4" t="s">
        <v>224</v>
      </c>
      <c r="HE233" s="4">
        <v>14.16</v>
      </c>
      <c r="HF233" s="4">
        <v>23.96</v>
      </c>
      <c r="HG233" s="4">
        <v>6.43</v>
      </c>
      <c r="HH233" s="4">
        <v>0</v>
      </c>
      <c r="HI233" s="4">
        <v>0</v>
      </c>
      <c r="HJ233" s="4">
        <v>26.09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70.64</v>
      </c>
      <c r="HR233" s="4"/>
      <c r="HS233" s="4" t="s">
        <v>2</v>
      </c>
      <c r="HT233" s="4" t="s">
        <v>224</v>
      </c>
      <c r="HU233" s="4">
        <v>77.16</v>
      </c>
      <c r="HV233" s="4">
        <v>91.65</v>
      </c>
      <c r="HW233" s="4">
        <v>3.38</v>
      </c>
      <c r="HX233" s="4">
        <v>0</v>
      </c>
      <c r="HY233" s="4">
        <v>33.200000000000003</v>
      </c>
      <c r="HZ233" s="4">
        <v>125.01</v>
      </c>
      <c r="IA233" s="4">
        <v>22.3</v>
      </c>
      <c r="IB233" s="4">
        <v>0</v>
      </c>
      <c r="IC233" s="4">
        <v>0</v>
      </c>
      <c r="ID233" s="4">
        <v>0</v>
      </c>
      <c r="IE233" s="4">
        <v>0</v>
      </c>
      <c r="IF233" s="4">
        <v>0</v>
      </c>
      <c r="IG233" s="4">
        <v>352.7</v>
      </c>
      <c r="IH233" s="4"/>
      <c r="II233" s="4" t="s">
        <v>2</v>
      </c>
      <c r="IJ233" s="4" t="s">
        <v>224</v>
      </c>
      <c r="IK233" s="4">
        <v>53.22</v>
      </c>
      <c r="IL233" s="4">
        <v>45.01</v>
      </c>
      <c r="IM233" s="4">
        <v>0</v>
      </c>
      <c r="IN233" s="4">
        <v>0</v>
      </c>
      <c r="IO233" s="4">
        <v>31.55</v>
      </c>
      <c r="IP233" s="4">
        <v>56.45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186.23</v>
      </c>
      <c r="IX233" s="4"/>
      <c r="IY233" s="4" t="s">
        <v>2</v>
      </c>
      <c r="IZ233" s="4" t="s">
        <v>224</v>
      </c>
      <c r="JA233" s="4">
        <v>47.16</v>
      </c>
      <c r="JB233" s="4">
        <v>53.04</v>
      </c>
      <c r="JC233" s="4">
        <v>0</v>
      </c>
      <c r="JD233" s="4">
        <v>0</v>
      </c>
      <c r="JE233" s="4">
        <v>0</v>
      </c>
      <c r="JF233" s="4">
        <v>60.82</v>
      </c>
      <c r="JG233" s="4">
        <v>0</v>
      </c>
      <c r="JH233" s="4">
        <v>0</v>
      </c>
      <c r="JI233" s="4">
        <v>0</v>
      </c>
      <c r="JJ233" s="4">
        <v>0</v>
      </c>
      <c r="JK233" s="4">
        <v>0</v>
      </c>
      <c r="JL233" s="4">
        <v>0</v>
      </c>
      <c r="JM233" s="4">
        <v>161.02000000000001</v>
      </c>
      <c r="JN233" s="4"/>
      <c r="JO233" s="4" t="s">
        <v>2</v>
      </c>
      <c r="JP233" s="4" t="s">
        <v>224</v>
      </c>
      <c r="JQ233" s="4">
        <v>14.15</v>
      </c>
      <c r="JR233" s="4">
        <v>15.91</v>
      </c>
      <c r="JS233" s="4">
        <v>0</v>
      </c>
      <c r="JT233" s="4">
        <v>0</v>
      </c>
      <c r="JU233" s="4">
        <v>0</v>
      </c>
      <c r="JV233" s="4">
        <v>18.22</v>
      </c>
      <c r="JW233" s="4">
        <v>0</v>
      </c>
      <c r="JX233" s="4">
        <v>0</v>
      </c>
      <c r="JY233" s="4">
        <v>0</v>
      </c>
      <c r="JZ233" s="4">
        <v>0</v>
      </c>
      <c r="KA233" s="4">
        <v>0</v>
      </c>
      <c r="KB233" s="4">
        <v>0</v>
      </c>
      <c r="KC233" s="4">
        <v>48.28</v>
      </c>
      <c r="KD233" s="4"/>
      <c r="KE233" s="4" t="s">
        <v>2</v>
      </c>
      <c r="KF233" s="4" t="s">
        <v>224</v>
      </c>
      <c r="KG233" s="4">
        <v>0</v>
      </c>
      <c r="KH233" s="4">
        <v>12.33</v>
      </c>
      <c r="KI233" s="4">
        <v>16.96</v>
      </c>
      <c r="KJ233" s="4">
        <v>0</v>
      </c>
      <c r="KK233" s="4">
        <v>0</v>
      </c>
      <c r="KL233" s="4">
        <v>2058.61</v>
      </c>
      <c r="KM233" s="4">
        <v>0</v>
      </c>
      <c r="KN233" s="4">
        <v>0</v>
      </c>
      <c r="KO233" s="4">
        <v>0</v>
      </c>
      <c r="KP233" s="4">
        <v>0</v>
      </c>
      <c r="KQ233" s="4">
        <v>0</v>
      </c>
      <c r="KR233" s="4">
        <v>0</v>
      </c>
      <c r="KS233" s="4">
        <v>2087.9</v>
      </c>
      <c r="KT233" s="4"/>
      <c r="KU233" s="4" t="s">
        <v>2</v>
      </c>
      <c r="KV233" s="4" t="s">
        <v>224</v>
      </c>
      <c r="KW233" s="4">
        <v>39.96</v>
      </c>
      <c r="KX233" s="4">
        <v>30</v>
      </c>
      <c r="KY233" s="4">
        <v>51</v>
      </c>
      <c r="KZ233" s="4">
        <v>30</v>
      </c>
      <c r="LA233" s="4">
        <v>0</v>
      </c>
      <c r="LB233" s="4">
        <v>0</v>
      </c>
      <c r="LC233" s="4">
        <v>0</v>
      </c>
      <c r="LD233" s="4">
        <v>0</v>
      </c>
      <c r="LE233" s="4">
        <v>0</v>
      </c>
      <c r="LF233" s="4">
        <v>0</v>
      </c>
      <c r="LG233" s="4">
        <v>0</v>
      </c>
      <c r="LH233" s="4">
        <v>0</v>
      </c>
      <c r="LI233" s="4">
        <v>150.96</v>
      </c>
      <c r="LJ233" s="4"/>
      <c r="LK233" s="4" t="s">
        <v>2</v>
      </c>
      <c r="LL233" s="4" t="s">
        <v>224</v>
      </c>
      <c r="LM233" s="4">
        <v>55.59</v>
      </c>
      <c r="LN233" s="4">
        <v>30</v>
      </c>
      <c r="LO233" s="4">
        <v>51</v>
      </c>
      <c r="LP233" s="4">
        <v>30</v>
      </c>
      <c r="LQ233" s="4">
        <v>0</v>
      </c>
      <c r="LR233" s="4">
        <v>0</v>
      </c>
      <c r="LS233" s="4">
        <v>0</v>
      </c>
      <c r="LT233" s="4">
        <v>0</v>
      </c>
      <c r="LU233" s="4">
        <v>0</v>
      </c>
      <c r="LV233" s="4">
        <v>0</v>
      </c>
      <c r="LW233" s="4">
        <v>0</v>
      </c>
      <c r="LX233" s="4">
        <v>0</v>
      </c>
      <c r="LY233" s="4">
        <v>166.59</v>
      </c>
      <c r="LZ233" s="4"/>
      <c r="MA233" s="4" t="s">
        <v>2</v>
      </c>
      <c r="MB233" s="4" t="s">
        <v>224</v>
      </c>
      <c r="MC233" s="4">
        <v>37.64</v>
      </c>
      <c r="MD233" s="4">
        <v>35.86</v>
      </c>
      <c r="ME233" s="4">
        <v>65.56</v>
      </c>
      <c r="MF233" s="4">
        <v>30</v>
      </c>
      <c r="MG233" s="4">
        <v>0</v>
      </c>
      <c r="MH233" s="4">
        <v>0</v>
      </c>
      <c r="MI233" s="4">
        <v>50.98</v>
      </c>
      <c r="MJ233" s="4">
        <v>0</v>
      </c>
      <c r="MK233" s="4">
        <v>0</v>
      </c>
      <c r="ML233" s="4">
        <v>0</v>
      </c>
      <c r="MM233" s="4">
        <v>0</v>
      </c>
      <c r="MN233" s="4">
        <v>0</v>
      </c>
      <c r="MO233" s="4">
        <v>220.04</v>
      </c>
      <c r="MP233" s="4"/>
      <c r="MQ233" s="4" t="s">
        <v>2</v>
      </c>
      <c r="MR233" s="4" t="s">
        <v>224</v>
      </c>
      <c r="MS233" s="4">
        <v>0</v>
      </c>
      <c r="MT233" s="4">
        <v>30</v>
      </c>
      <c r="MU233" s="4">
        <v>40</v>
      </c>
      <c r="MV233" s="4">
        <v>230</v>
      </c>
      <c r="MW233" s="4">
        <v>0</v>
      </c>
      <c r="MX233" s="4">
        <v>0</v>
      </c>
      <c r="MY233" s="4">
        <v>0</v>
      </c>
      <c r="MZ233" s="4">
        <v>0</v>
      </c>
      <c r="NA233" s="4">
        <v>0</v>
      </c>
      <c r="NB233" s="4">
        <v>0</v>
      </c>
      <c r="NC233" s="4">
        <v>0</v>
      </c>
      <c r="ND233" s="4">
        <v>0</v>
      </c>
      <c r="NE233" s="4">
        <v>300</v>
      </c>
      <c r="NF233" s="4"/>
      <c r="NG233" s="4" t="s">
        <v>2</v>
      </c>
      <c r="NH233" s="4" t="s">
        <v>224</v>
      </c>
      <c r="NI233" s="4">
        <v>4.9800000000000004</v>
      </c>
      <c r="NJ233" s="4">
        <v>0</v>
      </c>
      <c r="NK233" s="4">
        <v>7.38</v>
      </c>
      <c r="NL233" s="4">
        <v>0</v>
      </c>
      <c r="NM233" s="4">
        <v>72.27</v>
      </c>
      <c r="NN233" s="4">
        <v>0</v>
      </c>
      <c r="NO233" s="4">
        <v>7.94</v>
      </c>
      <c r="NP233" s="4">
        <v>0</v>
      </c>
      <c r="NQ233" s="4">
        <v>0</v>
      </c>
      <c r="NR233" s="4">
        <v>0</v>
      </c>
      <c r="NS233" s="4">
        <v>0</v>
      </c>
      <c r="NT233" s="4">
        <v>0</v>
      </c>
      <c r="NU233" s="4">
        <v>92.57</v>
      </c>
    </row>
    <row r="234" spans="2:385" x14ac:dyDescent="0.2">
      <c r="B234">
        <f t="shared" si="51"/>
        <v>224</v>
      </c>
      <c r="C234" s="4">
        <v>6800</v>
      </c>
      <c r="D234" s="4" t="s">
        <v>225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/>
      <c r="S234" s="4">
        <v>6800</v>
      </c>
      <c r="T234" s="4" t="s">
        <v>225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/>
      <c r="AI234" s="4">
        <v>6800</v>
      </c>
      <c r="AJ234" s="4" t="s">
        <v>225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/>
      <c r="AY234" s="4">
        <v>6800</v>
      </c>
      <c r="AZ234" s="4" t="s">
        <v>225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/>
      <c r="BO234" s="4">
        <v>6800</v>
      </c>
      <c r="BP234" s="4" t="s">
        <v>225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/>
      <c r="CE234" s="4">
        <v>6800</v>
      </c>
      <c r="CF234" s="4" t="s">
        <v>225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/>
      <c r="CU234" s="4">
        <v>6800</v>
      </c>
      <c r="CV234" s="4" t="s">
        <v>225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/>
      <c r="DK234" s="4">
        <v>6800</v>
      </c>
      <c r="DL234" s="4" t="s">
        <v>225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/>
      <c r="EA234" s="4">
        <v>6800</v>
      </c>
      <c r="EB234" s="4" t="s">
        <v>225</v>
      </c>
      <c r="EC234" s="4">
        <v>0</v>
      </c>
      <c r="ED234" s="4">
        <v>0</v>
      </c>
      <c r="EE234" s="4">
        <v>0</v>
      </c>
      <c r="EF234" s="4">
        <v>0</v>
      </c>
      <c r="EG234" s="4">
        <v>0</v>
      </c>
      <c r="EH234" s="4">
        <v>0</v>
      </c>
      <c r="EI234" s="4">
        <v>0</v>
      </c>
      <c r="EJ234" s="4">
        <v>0</v>
      </c>
      <c r="EK234" s="4">
        <v>0</v>
      </c>
      <c r="EL234" s="4">
        <v>0</v>
      </c>
      <c r="EM234" s="4">
        <v>0</v>
      </c>
      <c r="EN234" s="4">
        <v>0</v>
      </c>
      <c r="EO234" s="4">
        <v>0</v>
      </c>
      <c r="EP234" s="4"/>
      <c r="EQ234" s="4">
        <v>6800</v>
      </c>
      <c r="ER234" s="4" t="s">
        <v>225</v>
      </c>
      <c r="ES234" s="4">
        <v>0</v>
      </c>
      <c r="ET234" s="4">
        <v>0</v>
      </c>
      <c r="EU234" s="4">
        <v>0</v>
      </c>
      <c r="EV234" s="4">
        <v>0</v>
      </c>
      <c r="EW234" s="4">
        <v>0</v>
      </c>
      <c r="EX234" s="4">
        <v>0</v>
      </c>
      <c r="EY234" s="4">
        <v>0</v>
      </c>
      <c r="EZ234" s="4">
        <v>0</v>
      </c>
      <c r="FA234" s="4">
        <v>0</v>
      </c>
      <c r="FB234" s="4">
        <v>0</v>
      </c>
      <c r="FC234" s="4">
        <v>0</v>
      </c>
      <c r="FD234" s="4">
        <v>0</v>
      </c>
      <c r="FE234" s="4">
        <v>0</v>
      </c>
      <c r="FF234" s="4"/>
      <c r="FG234" s="4">
        <v>6800</v>
      </c>
      <c r="FH234" s="4" t="s">
        <v>225</v>
      </c>
      <c r="FI234" s="4">
        <v>0</v>
      </c>
      <c r="FJ234" s="4">
        <v>0</v>
      </c>
      <c r="FK234" s="4">
        <v>0</v>
      </c>
      <c r="FL234" s="4">
        <v>0</v>
      </c>
      <c r="FM234" s="4">
        <v>0</v>
      </c>
      <c r="FN234" s="4">
        <v>0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>
        <v>0</v>
      </c>
      <c r="FU234" s="4">
        <v>0</v>
      </c>
      <c r="FV234" s="4"/>
      <c r="FW234" s="4">
        <v>6800</v>
      </c>
      <c r="FX234" s="4" t="s">
        <v>225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 s="4">
        <v>0</v>
      </c>
      <c r="GE234" s="4">
        <v>0</v>
      </c>
      <c r="GF234" s="4">
        <v>0</v>
      </c>
      <c r="GG234" s="4">
        <v>0</v>
      </c>
      <c r="GH234" s="4">
        <v>0</v>
      </c>
      <c r="GI234" s="4">
        <v>0</v>
      </c>
      <c r="GJ234" s="4">
        <v>0</v>
      </c>
      <c r="GK234" s="4">
        <v>0</v>
      </c>
      <c r="GL234" s="4"/>
      <c r="GM234" s="4">
        <v>6800</v>
      </c>
      <c r="GN234" s="4" t="s">
        <v>225</v>
      </c>
      <c r="GO234" s="4">
        <v>0</v>
      </c>
      <c r="GP234" s="4">
        <v>0</v>
      </c>
      <c r="GQ234" s="4">
        <v>0</v>
      </c>
      <c r="GR234" s="4">
        <v>0</v>
      </c>
      <c r="GS234" s="4">
        <v>0</v>
      </c>
      <c r="GT234" s="4">
        <v>0</v>
      </c>
      <c r="GU234" s="4">
        <v>0</v>
      </c>
      <c r="GV234" s="4">
        <v>0</v>
      </c>
      <c r="GW234" s="4">
        <v>0</v>
      </c>
      <c r="GX234" s="4">
        <v>0</v>
      </c>
      <c r="GY234" s="4">
        <v>0</v>
      </c>
      <c r="GZ234" s="4">
        <v>0</v>
      </c>
      <c r="HA234" s="4">
        <v>0</v>
      </c>
      <c r="HB234" s="4"/>
      <c r="HC234" s="4">
        <v>6800</v>
      </c>
      <c r="HD234" s="4" t="s">
        <v>225</v>
      </c>
      <c r="HE234" s="4">
        <v>0</v>
      </c>
      <c r="HF234" s="4">
        <v>0</v>
      </c>
      <c r="HG234" s="4">
        <v>0</v>
      </c>
      <c r="HH234" s="4">
        <v>0</v>
      </c>
      <c r="HI234" s="4">
        <v>0</v>
      </c>
      <c r="HJ234" s="4">
        <v>0</v>
      </c>
      <c r="HK234" s="4">
        <v>0</v>
      </c>
      <c r="HL234" s="4">
        <v>0</v>
      </c>
      <c r="HM234" s="4">
        <v>0</v>
      </c>
      <c r="HN234" s="4">
        <v>0</v>
      </c>
      <c r="HO234" s="4">
        <v>0</v>
      </c>
      <c r="HP234" s="4">
        <v>0</v>
      </c>
      <c r="HQ234" s="4">
        <v>0</v>
      </c>
      <c r="HR234" s="4"/>
      <c r="HS234" s="4">
        <v>6800</v>
      </c>
      <c r="HT234" s="4" t="s">
        <v>225</v>
      </c>
      <c r="HU234" s="4">
        <v>0</v>
      </c>
      <c r="HV234" s="4">
        <v>0</v>
      </c>
      <c r="HW234" s="4">
        <v>0</v>
      </c>
      <c r="HX234" s="4">
        <v>0</v>
      </c>
      <c r="HY234" s="4">
        <v>0</v>
      </c>
      <c r="HZ234" s="4">
        <v>0</v>
      </c>
      <c r="IA234" s="4">
        <v>0</v>
      </c>
      <c r="IB234" s="4">
        <v>0</v>
      </c>
      <c r="IC234" s="4">
        <v>0</v>
      </c>
      <c r="ID234" s="4">
        <v>0</v>
      </c>
      <c r="IE234" s="4">
        <v>0</v>
      </c>
      <c r="IF234" s="4">
        <v>0</v>
      </c>
      <c r="IG234" s="4">
        <v>0</v>
      </c>
      <c r="IH234" s="4"/>
      <c r="II234" s="4">
        <v>6800</v>
      </c>
      <c r="IJ234" s="4" t="s">
        <v>225</v>
      </c>
      <c r="IK234" s="4">
        <v>0</v>
      </c>
      <c r="IL234" s="4">
        <v>0</v>
      </c>
      <c r="IM234" s="4">
        <v>0</v>
      </c>
      <c r="IN234" s="4">
        <v>0</v>
      </c>
      <c r="IO234" s="4">
        <v>0</v>
      </c>
      <c r="IP234" s="4">
        <v>0</v>
      </c>
      <c r="IQ234" s="4">
        <v>1000</v>
      </c>
      <c r="IR234" s="4">
        <v>0</v>
      </c>
      <c r="IS234" s="4">
        <v>0</v>
      </c>
      <c r="IT234" s="4">
        <v>0</v>
      </c>
      <c r="IU234" s="4">
        <v>0</v>
      </c>
      <c r="IV234" s="4">
        <v>0</v>
      </c>
      <c r="IW234" s="4">
        <v>1000</v>
      </c>
      <c r="IX234" s="4"/>
      <c r="IY234" s="4">
        <v>6800</v>
      </c>
      <c r="IZ234" s="4" t="s">
        <v>225</v>
      </c>
      <c r="JA234" s="4">
        <v>0</v>
      </c>
      <c r="JB234" s="4">
        <v>0</v>
      </c>
      <c r="JC234" s="4">
        <v>0</v>
      </c>
      <c r="JD234" s="4">
        <v>0</v>
      </c>
      <c r="JE234" s="4">
        <v>0</v>
      </c>
      <c r="JF234" s="4">
        <v>0</v>
      </c>
      <c r="JG234" s="4">
        <v>0</v>
      </c>
      <c r="JH234" s="4">
        <v>0</v>
      </c>
      <c r="JI234" s="4">
        <v>0</v>
      </c>
      <c r="JJ234" s="4">
        <v>0</v>
      </c>
      <c r="JK234" s="4">
        <v>0</v>
      </c>
      <c r="JL234" s="4">
        <v>0</v>
      </c>
      <c r="JM234" s="4">
        <v>0</v>
      </c>
      <c r="JN234" s="4"/>
      <c r="JO234" s="4">
        <v>6800</v>
      </c>
      <c r="JP234" s="4" t="s">
        <v>225</v>
      </c>
      <c r="JQ234" s="4">
        <v>0</v>
      </c>
      <c r="JR234" s="4">
        <v>0</v>
      </c>
      <c r="JS234" s="4">
        <v>0</v>
      </c>
      <c r="JT234" s="4">
        <v>0</v>
      </c>
      <c r="JU234" s="4">
        <v>0</v>
      </c>
      <c r="JV234" s="4">
        <v>0</v>
      </c>
      <c r="JW234" s="4">
        <v>0</v>
      </c>
      <c r="JX234" s="4">
        <v>0</v>
      </c>
      <c r="JY234" s="4">
        <v>0</v>
      </c>
      <c r="JZ234" s="4">
        <v>0</v>
      </c>
      <c r="KA234" s="4">
        <v>0</v>
      </c>
      <c r="KB234" s="4">
        <v>0</v>
      </c>
      <c r="KC234" s="4">
        <v>0</v>
      </c>
      <c r="KD234" s="4"/>
      <c r="KE234" s="4">
        <v>6800</v>
      </c>
      <c r="KF234" s="4" t="s">
        <v>225</v>
      </c>
      <c r="KG234" s="4">
        <v>0</v>
      </c>
      <c r="KH234" s="4">
        <v>0</v>
      </c>
      <c r="KI234" s="4">
        <v>0</v>
      </c>
      <c r="KJ234" s="4">
        <v>0</v>
      </c>
      <c r="KK234" s="4">
        <v>0</v>
      </c>
      <c r="KL234" s="4">
        <v>0</v>
      </c>
      <c r="KM234" s="4">
        <v>0</v>
      </c>
      <c r="KN234" s="4">
        <v>0</v>
      </c>
      <c r="KO234" s="4">
        <v>0</v>
      </c>
      <c r="KP234" s="4">
        <v>0</v>
      </c>
      <c r="KQ234" s="4">
        <v>0</v>
      </c>
      <c r="KR234" s="4">
        <v>0</v>
      </c>
      <c r="KS234" s="4">
        <v>0</v>
      </c>
      <c r="KT234" s="4"/>
      <c r="KU234" s="4">
        <v>6800</v>
      </c>
      <c r="KV234" s="4" t="s">
        <v>225</v>
      </c>
      <c r="KW234" s="4">
        <v>0</v>
      </c>
      <c r="KX234" s="4">
        <v>0</v>
      </c>
      <c r="KY234" s="4">
        <v>0</v>
      </c>
      <c r="KZ234" s="4">
        <v>0</v>
      </c>
      <c r="LA234" s="4">
        <v>0</v>
      </c>
      <c r="LB234" s="4">
        <v>0</v>
      </c>
      <c r="LC234" s="4">
        <v>0</v>
      </c>
      <c r="LD234" s="4">
        <v>0</v>
      </c>
      <c r="LE234" s="4">
        <v>0</v>
      </c>
      <c r="LF234" s="4">
        <v>0</v>
      </c>
      <c r="LG234" s="4">
        <v>0</v>
      </c>
      <c r="LH234" s="4">
        <v>0</v>
      </c>
      <c r="LI234" s="4">
        <v>0</v>
      </c>
      <c r="LJ234" s="4"/>
      <c r="LK234" s="4">
        <v>6800</v>
      </c>
      <c r="LL234" s="4" t="s">
        <v>225</v>
      </c>
      <c r="LM234" s="4">
        <v>0</v>
      </c>
      <c r="LN234" s="4">
        <v>0</v>
      </c>
      <c r="LO234" s="4">
        <v>0</v>
      </c>
      <c r="LP234" s="4">
        <v>0</v>
      </c>
      <c r="LQ234" s="4">
        <v>0</v>
      </c>
      <c r="LR234" s="4">
        <v>0</v>
      </c>
      <c r="LS234" s="4">
        <v>0</v>
      </c>
      <c r="LT234" s="4">
        <v>0</v>
      </c>
      <c r="LU234" s="4">
        <v>0</v>
      </c>
      <c r="LV234" s="4">
        <v>0</v>
      </c>
      <c r="LW234" s="4">
        <v>0</v>
      </c>
      <c r="LX234" s="4">
        <v>0</v>
      </c>
      <c r="LY234" s="4">
        <v>0</v>
      </c>
      <c r="LZ234" s="4"/>
      <c r="MA234" s="4">
        <v>6800</v>
      </c>
      <c r="MB234" s="4" t="s">
        <v>225</v>
      </c>
      <c r="MC234" s="4">
        <v>0</v>
      </c>
      <c r="MD234" s="4">
        <v>0</v>
      </c>
      <c r="ME234" s="4">
        <v>0</v>
      </c>
      <c r="MF234" s="4">
        <v>0</v>
      </c>
      <c r="MG234" s="4">
        <v>0</v>
      </c>
      <c r="MH234" s="4">
        <v>0</v>
      </c>
      <c r="MI234" s="4">
        <v>0</v>
      </c>
      <c r="MJ234" s="4">
        <v>0</v>
      </c>
      <c r="MK234" s="4">
        <v>0</v>
      </c>
      <c r="ML234" s="4">
        <v>0</v>
      </c>
      <c r="MM234" s="4">
        <v>0</v>
      </c>
      <c r="MN234" s="4">
        <v>0</v>
      </c>
      <c r="MO234" s="4">
        <v>0</v>
      </c>
      <c r="MP234" s="4"/>
      <c r="MQ234" s="4">
        <v>6800</v>
      </c>
      <c r="MR234" s="4" t="s">
        <v>225</v>
      </c>
      <c r="MS234" s="4">
        <v>0</v>
      </c>
      <c r="MT234" s="4">
        <v>0</v>
      </c>
      <c r="MU234" s="4">
        <v>0</v>
      </c>
      <c r="MV234" s="4">
        <v>0</v>
      </c>
      <c r="MW234" s="4">
        <v>0</v>
      </c>
      <c r="MX234" s="4">
        <v>0</v>
      </c>
      <c r="MY234" s="4">
        <v>0</v>
      </c>
      <c r="MZ234" s="4">
        <v>0</v>
      </c>
      <c r="NA234" s="4">
        <v>0</v>
      </c>
      <c r="NB234" s="4">
        <v>0</v>
      </c>
      <c r="NC234" s="4">
        <v>0</v>
      </c>
      <c r="ND234" s="4">
        <v>0</v>
      </c>
      <c r="NE234" s="4">
        <v>0</v>
      </c>
      <c r="NF234" s="4"/>
      <c r="NG234" s="4">
        <v>6800</v>
      </c>
      <c r="NH234" s="4" t="s">
        <v>225</v>
      </c>
      <c r="NI234" s="4">
        <v>0</v>
      </c>
      <c r="NJ234" s="4">
        <v>0</v>
      </c>
      <c r="NK234" s="4">
        <v>0</v>
      </c>
      <c r="NL234" s="4">
        <v>0</v>
      </c>
      <c r="NM234" s="4">
        <v>0</v>
      </c>
      <c r="NN234" s="4">
        <v>0</v>
      </c>
      <c r="NO234" s="4">
        <v>0</v>
      </c>
      <c r="NP234" s="4">
        <v>0</v>
      </c>
      <c r="NQ234" s="4">
        <v>0</v>
      </c>
      <c r="NR234" s="4">
        <v>0</v>
      </c>
      <c r="NS234" s="4">
        <v>0</v>
      </c>
      <c r="NT234" s="4">
        <v>0</v>
      </c>
      <c r="NU234" s="4">
        <v>0</v>
      </c>
    </row>
    <row r="235" spans="2:385" x14ac:dyDescent="0.2">
      <c r="B235">
        <f t="shared" si="51"/>
        <v>225</v>
      </c>
      <c r="C235" s="4">
        <v>6850</v>
      </c>
      <c r="D235" s="4" t="s">
        <v>226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/>
      <c r="S235" s="4">
        <v>6850</v>
      </c>
      <c r="T235" s="4" t="s">
        <v>226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/>
      <c r="AI235" s="4">
        <v>6850</v>
      </c>
      <c r="AJ235" s="4" t="s">
        <v>226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/>
      <c r="AY235" s="4">
        <v>6850</v>
      </c>
      <c r="AZ235" s="4" t="s">
        <v>226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/>
      <c r="BO235" s="4">
        <v>6850</v>
      </c>
      <c r="BP235" s="4" t="s">
        <v>226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/>
      <c r="CE235" s="4">
        <v>6850</v>
      </c>
      <c r="CF235" s="4" t="s">
        <v>226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/>
      <c r="CU235" s="4">
        <v>6850</v>
      </c>
      <c r="CV235" s="4" t="s">
        <v>226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/>
      <c r="DK235" s="4">
        <v>6850</v>
      </c>
      <c r="DL235" s="4" t="s">
        <v>226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/>
      <c r="EA235" s="4">
        <v>6850</v>
      </c>
      <c r="EB235" s="4" t="s">
        <v>226</v>
      </c>
      <c r="EC235" s="4">
        <v>0</v>
      </c>
      <c r="ED235" s="4">
        <v>0</v>
      </c>
      <c r="EE235" s="4">
        <v>0</v>
      </c>
      <c r="EF235" s="4">
        <v>0</v>
      </c>
      <c r="EG235" s="4">
        <v>0</v>
      </c>
      <c r="EH235" s="4">
        <v>0</v>
      </c>
      <c r="EI235" s="4">
        <v>0</v>
      </c>
      <c r="EJ235" s="4">
        <v>0</v>
      </c>
      <c r="EK235" s="4">
        <v>0</v>
      </c>
      <c r="EL235" s="4">
        <v>0</v>
      </c>
      <c r="EM235" s="4">
        <v>0</v>
      </c>
      <c r="EN235" s="4">
        <v>0</v>
      </c>
      <c r="EO235" s="4">
        <v>0</v>
      </c>
      <c r="EP235" s="4"/>
      <c r="EQ235" s="4">
        <v>6850</v>
      </c>
      <c r="ER235" s="4" t="s">
        <v>226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/>
      <c r="FG235" s="4">
        <v>6850</v>
      </c>
      <c r="FH235" s="4" t="s">
        <v>226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/>
      <c r="FW235" s="4">
        <v>6850</v>
      </c>
      <c r="FX235" s="4" t="s">
        <v>226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0</v>
      </c>
      <c r="GK235" s="4">
        <v>0</v>
      </c>
      <c r="GL235" s="4"/>
      <c r="GM235" s="4">
        <v>6850</v>
      </c>
      <c r="GN235" s="4" t="s">
        <v>226</v>
      </c>
      <c r="GO235" s="4">
        <v>0</v>
      </c>
      <c r="GP235" s="4">
        <v>0</v>
      </c>
      <c r="GQ235" s="4">
        <v>0</v>
      </c>
      <c r="GR235" s="4">
        <v>0</v>
      </c>
      <c r="GS235" s="4">
        <v>0</v>
      </c>
      <c r="GT235" s="4">
        <v>0</v>
      </c>
      <c r="GU235" s="4">
        <v>0</v>
      </c>
      <c r="GV235" s="4">
        <v>0</v>
      </c>
      <c r="GW235" s="4">
        <v>0</v>
      </c>
      <c r="GX235" s="4">
        <v>0</v>
      </c>
      <c r="GY235" s="4">
        <v>0</v>
      </c>
      <c r="GZ235" s="4">
        <v>0</v>
      </c>
      <c r="HA235" s="4">
        <v>0</v>
      </c>
      <c r="HB235" s="4"/>
      <c r="HC235" s="4">
        <v>6850</v>
      </c>
      <c r="HD235" s="4" t="s">
        <v>226</v>
      </c>
      <c r="HE235" s="4">
        <v>0</v>
      </c>
      <c r="HF235" s="4">
        <v>0</v>
      </c>
      <c r="HG235" s="4">
        <v>0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/>
      <c r="HS235" s="4">
        <v>6850</v>
      </c>
      <c r="HT235" s="4" t="s">
        <v>226</v>
      </c>
      <c r="HU235" s="4">
        <v>0</v>
      </c>
      <c r="HV235" s="4">
        <v>0</v>
      </c>
      <c r="HW235" s="4">
        <v>0</v>
      </c>
      <c r="HX235" s="4">
        <v>0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0</v>
      </c>
      <c r="IF235" s="4">
        <v>0</v>
      </c>
      <c r="IG235" s="4">
        <v>0</v>
      </c>
      <c r="IH235" s="4"/>
      <c r="II235" s="4">
        <v>6850</v>
      </c>
      <c r="IJ235" s="4" t="s">
        <v>226</v>
      </c>
      <c r="IK235" s="4">
        <v>0</v>
      </c>
      <c r="IL235" s="4">
        <v>0</v>
      </c>
      <c r="IM235" s="4">
        <v>0</v>
      </c>
      <c r="IN235" s="4">
        <v>0</v>
      </c>
      <c r="IO235" s="4">
        <v>0</v>
      </c>
      <c r="IP235" s="4">
        <v>0</v>
      </c>
      <c r="IQ235" s="4">
        <v>0</v>
      </c>
      <c r="IR235" s="4">
        <v>0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/>
      <c r="IY235" s="4">
        <v>6850</v>
      </c>
      <c r="IZ235" s="4" t="s">
        <v>226</v>
      </c>
      <c r="JA235" s="4">
        <v>0</v>
      </c>
      <c r="JB235" s="4">
        <v>0</v>
      </c>
      <c r="JC235" s="4">
        <v>0</v>
      </c>
      <c r="JD235" s="4">
        <v>0</v>
      </c>
      <c r="JE235" s="4">
        <v>0</v>
      </c>
      <c r="JF235" s="4">
        <v>0</v>
      </c>
      <c r="JG235" s="4">
        <v>0</v>
      </c>
      <c r="JH235" s="4">
        <v>0</v>
      </c>
      <c r="JI235" s="4">
        <v>0</v>
      </c>
      <c r="JJ235" s="4">
        <v>0</v>
      </c>
      <c r="JK235" s="4">
        <v>0</v>
      </c>
      <c r="JL235" s="4">
        <v>0</v>
      </c>
      <c r="JM235" s="4">
        <v>0</v>
      </c>
      <c r="JN235" s="4"/>
      <c r="JO235" s="4">
        <v>6850</v>
      </c>
      <c r="JP235" s="4" t="s">
        <v>226</v>
      </c>
      <c r="JQ235" s="4">
        <v>0</v>
      </c>
      <c r="JR235" s="4">
        <v>0</v>
      </c>
      <c r="JS235" s="4">
        <v>0</v>
      </c>
      <c r="JT235" s="4">
        <v>0</v>
      </c>
      <c r="JU235" s="4">
        <v>0</v>
      </c>
      <c r="JV235" s="4">
        <v>0</v>
      </c>
      <c r="JW235" s="4">
        <v>0</v>
      </c>
      <c r="JX235" s="4">
        <v>0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/>
      <c r="KE235" s="4">
        <v>6850</v>
      </c>
      <c r="KF235" s="4" t="s">
        <v>226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0</v>
      </c>
      <c r="KM235" s="4">
        <v>0</v>
      </c>
      <c r="KN235" s="4">
        <v>0</v>
      </c>
      <c r="KO235" s="4">
        <v>0</v>
      </c>
      <c r="KP235" s="4">
        <v>0</v>
      </c>
      <c r="KQ235" s="4">
        <v>0</v>
      </c>
      <c r="KR235" s="4">
        <v>0</v>
      </c>
      <c r="KS235" s="4">
        <v>0</v>
      </c>
      <c r="KT235" s="4"/>
      <c r="KU235" s="4">
        <v>6850</v>
      </c>
      <c r="KV235" s="4" t="s">
        <v>226</v>
      </c>
      <c r="KW235" s="4">
        <v>0</v>
      </c>
      <c r="KX235" s="4">
        <v>0</v>
      </c>
      <c r="KY235" s="4">
        <v>0</v>
      </c>
      <c r="KZ235" s="4">
        <v>0</v>
      </c>
      <c r="LA235" s="4">
        <v>0</v>
      </c>
      <c r="LB235" s="4">
        <v>0</v>
      </c>
      <c r="LC235" s="4">
        <v>0</v>
      </c>
      <c r="LD235" s="4">
        <v>0</v>
      </c>
      <c r="LE235" s="4">
        <v>0</v>
      </c>
      <c r="LF235" s="4">
        <v>0</v>
      </c>
      <c r="LG235" s="4">
        <v>0</v>
      </c>
      <c r="LH235" s="4">
        <v>0</v>
      </c>
      <c r="LI235" s="4">
        <v>0</v>
      </c>
      <c r="LJ235" s="4"/>
      <c r="LK235" s="4">
        <v>6850</v>
      </c>
      <c r="LL235" s="4" t="s">
        <v>226</v>
      </c>
      <c r="LM235" s="4">
        <v>0</v>
      </c>
      <c r="LN235" s="4">
        <v>0</v>
      </c>
      <c r="LO235" s="4">
        <v>0</v>
      </c>
      <c r="LP235" s="4">
        <v>0</v>
      </c>
      <c r="LQ235" s="4">
        <v>0</v>
      </c>
      <c r="LR235" s="4">
        <v>0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0</v>
      </c>
      <c r="LY235" s="4">
        <v>0</v>
      </c>
      <c r="LZ235" s="4"/>
      <c r="MA235" s="4">
        <v>6850</v>
      </c>
      <c r="MB235" s="4" t="s">
        <v>226</v>
      </c>
      <c r="MC235" s="4">
        <v>0</v>
      </c>
      <c r="MD235" s="4">
        <v>0</v>
      </c>
      <c r="ME235" s="4">
        <v>0</v>
      </c>
      <c r="MF235" s="4">
        <v>0</v>
      </c>
      <c r="MG235" s="4">
        <v>0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0</v>
      </c>
      <c r="MO235" s="4">
        <v>0</v>
      </c>
      <c r="MP235" s="4"/>
      <c r="MQ235" s="4">
        <v>6850</v>
      </c>
      <c r="MR235" s="4" t="s">
        <v>226</v>
      </c>
      <c r="MS235" s="4">
        <v>0</v>
      </c>
      <c r="MT235" s="4">
        <v>0</v>
      </c>
      <c r="MU235" s="4">
        <v>0</v>
      </c>
      <c r="MV235" s="4">
        <v>0</v>
      </c>
      <c r="MW235" s="4">
        <v>0</v>
      </c>
      <c r="MX235" s="4">
        <v>0</v>
      </c>
      <c r="MY235" s="4">
        <v>0</v>
      </c>
      <c r="MZ235" s="4">
        <v>0</v>
      </c>
      <c r="NA235" s="4">
        <v>0</v>
      </c>
      <c r="NB235" s="4">
        <v>0</v>
      </c>
      <c r="NC235" s="4">
        <v>0</v>
      </c>
      <c r="ND235" s="4">
        <v>0</v>
      </c>
      <c r="NE235" s="4">
        <v>0</v>
      </c>
      <c r="NF235" s="4"/>
      <c r="NG235" s="4">
        <v>6850</v>
      </c>
      <c r="NH235" s="4" t="s">
        <v>226</v>
      </c>
      <c r="NI235" s="4">
        <v>0</v>
      </c>
      <c r="NJ235" s="4">
        <v>0</v>
      </c>
      <c r="NK235" s="4">
        <v>0</v>
      </c>
      <c r="NL235" s="4">
        <v>0</v>
      </c>
      <c r="NM235" s="4">
        <v>0</v>
      </c>
      <c r="NN235" s="4">
        <v>0</v>
      </c>
      <c r="NO235" s="4">
        <v>0</v>
      </c>
      <c r="NP235" s="4">
        <v>0</v>
      </c>
      <c r="NQ235" s="4">
        <v>0</v>
      </c>
      <c r="NR235" s="4">
        <v>0</v>
      </c>
      <c r="NS235" s="4">
        <v>0</v>
      </c>
      <c r="NT235" s="4">
        <v>0</v>
      </c>
      <c r="NU235" s="4">
        <v>0</v>
      </c>
    </row>
    <row r="236" spans="2:385" x14ac:dyDescent="0.2">
      <c r="B236">
        <f t="shared" si="51"/>
        <v>226</v>
      </c>
      <c r="C236" s="4">
        <v>7000</v>
      </c>
      <c r="D236" s="4" t="s">
        <v>227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/>
      <c r="S236" s="4">
        <v>7000</v>
      </c>
      <c r="T236" s="4" t="s">
        <v>227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/>
      <c r="AI236" s="4">
        <v>7000</v>
      </c>
      <c r="AJ236" s="4" t="s">
        <v>227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/>
      <c r="AY236" s="4">
        <v>7000</v>
      </c>
      <c r="AZ236" s="4" t="s">
        <v>227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/>
      <c r="BO236" s="4">
        <v>7000</v>
      </c>
      <c r="BP236" s="4" t="s">
        <v>227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/>
      <c r="CE236" s="4">
        <v>7000</v>
      </c>
      <c r="CF236" s="4" t="s">
        <v>227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/>
      <c r="CU236" s="4">
        <v>7000</v>
      </c>
      <c r="CV236" s="4" t="s">
        <v>227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/>
      <c r="DK236" s="4">
        <v>7000</v>
      </c>
      <c r="DL236" s="4" t="s">
        <v>227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 s="4">
        <v>0</v>
      </c>
      <c r="DZ236" s="4"/>
      <c r="EA236" s="4">
        <v>7000</v>
      </c>
      <c r="EB236" s="4" t="s">
        <v>227</v>
      </c>
      <c r="EC236" s="4">
        <v>0</v>
      </c>
      <c r="ED236" s="4">
        <v>0</v>
      </c>
      <c r="EE236" s="4">
        <v>0</v>
      </c>
      <c r="EF236" s="4">
        <v>0</v>
      </c>
      <c r="EG236" s="4">
        <v>0</v>
      </c>
      <c r="EH236" s="4">
        <v>0</v>
      </c>
      <c r="EI236" s="4">
        <v>0</v>
      </c>
      <c r="EJ236" s="4">
        <v>0</v>
      </c>
      <c r="EK236" s="4">
        <v>0</v>
      </c>
      <c r="EL236" s="4">
        <v>0</v>
      </c>
      <c r="EM236" s="4">
        <v>0</v>
      </c>
      <c r="EN236" s="4">
        <v>0</v>
      </c>
      <c r="EO236" s="4">
        <v>0</v>
      </c>
      <c r="EP236" s="4"/>
      <c r="EQ236" s="4">
        <v>7000</v>
      </c>
      <c r="ER236" s="4" t="s">
        <v>227</v>
      </c>
      <c r="ES236" s="4">
        <v>0</v>
      </c>
      <c r="ET236" s="4">
        <v>0</v>
      </c>
      <c r="EU236" s="4">
        <v>0</v>
      </c>
      <c r="EV236" s="4">
        <v>0</v>
      </c>
      <c r="EW236" s="4">
        <v>0</v>
      </c>
      <c r="EX236" s="4">
        <v>0</v>
      </c>
      <c r="EY236" s="4">
        <v>0</v>
      </c>
      <c r="EZ236" s="4">
        <v>0</v>
      </c>
      <c r="FA236" s="4">
        <v>0</v>
      </c>
      <c r="FB236" s="4">
        <v>0</v>
      </c>
      <c r="FC236" s="4">
        <v>0</v>
      </c>
      <c r="FD236" s="4">
        <v>0</v>
      </c>
      <c r="FE236" s="4">
        <v>0</v>
      </c>
      <c r="FF236" s="4"/>
      <c r="FG236" s="4">
        <v>7000</v>
      </c>
      <c r="FH236" s="4" t="s">
        <v>227</v>
      </c>
      <c r="FI236" s="4">
        <v>0</v>
      </c>
      <c r="FJ236" s="4">
        <v>0</v>
      </c>
      <c r="FK236" s="4">
        <v>0</v>
      </c>
      <c r="FL236" s="4">
        <v>0</v>
      </c>
      <c r="FM236" s="4">
        <v>0</v>
      </c>
      <c r="FN236" s="4">
        <v>0</v>
      </c>
      <c r="FO236" s="4">
        <v>0</v>
      </c>
      <c r="FP236" s="4">
        <v>0</v>
      </c>
      <c r="FQ236" s="4">
        <v>0</v>
      </c>
      <c r="FR236" s="4">
        <v>0</v>
      </c>
      <c r="FS236" s="4">
        <v>0</v>
      </c>
      <c r="FT236" s="4">
        <v>0</v>
      </c>
      <c r="FU236" s="4">
        <v>0</v>
      </c>
      <c r="FV236" s="4"/>
      <c r="FW236" s="4">
        <v>7000</v>
      </c>
      <c r="FX236" s="4" t="s">
        <v>227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 s="4">
        <v>0</v>
      </c>
      <c r="GE236" s="4">
        <v>0</v>
      </c>
      <c r="GF236" s="4">
        <v>0</v>
      </c>
      <c r="GG236" s="4">
        <v>0</v>
      </c>
      <c r="GH236" s="4">
        <v>0</v>
      </c>
      <c r="GI236" s="4">
        <v>0</v>
      </c>
      <c r="GJ236" s="4">
        <v>0</v>
      </c>
      <c r="GK236" s="4">
        <v>0</v>
      </c>
      <c r="GL236" s="4"/>
      <c r="GM236" s="4">
        <v>7000</v>
      </c>
      <c r="GN236" s="4" t="s">
        <v>227</v>
      </c>
      <c r="GO236" s="4">
        <v>0</v>
      </c>
      <c r="GP236" s="4">
        <v>0</v>
      </c>
      <c r="GQ236" s="4">
        <v>0</v>
      </c>
      <c r="GR236" s="4">
        <v>0</v>
      </c>
      <c r="GS236" s="4">
        <v>0</v>
      </c>
      <c r="GT236" s="4">
        <v>0</v>
      </c>
      <c r="GU236" s="4">
        <v>0</v>
      </c>
      <c r="GV236" s="4">
        <v>0</v>
      </c>
      <c r="GW236" s="4">
        <v>0</v>
      </c>
      <c r="GX236" s="4">
        <v>0</v>
      </c>
      <c r="GY236" s="4">
        <v>0</v>
      </c>
      <c r="GZ236" s="4">
        <v>0</v>
      </c>
      <c r="HA236" s="4">
        <v>0</v>
      </c>
      <c r="HB236" s="4"/>
      <c r="HC236" s="4">
        <v>7000</v>
      </c>
      <c r="HD236" s="4" t="s">
        <v>227</v>
      </c>
      <c r="HE236" s="4">
        <v>0</v>
      </c>
      <c r="HF236" s="4">
        <v>0</v>
      </c>
      <c r="HG236" s="4">
        <v>0</v>
      </c>
      <c r="HH236" s="4">
        <v>0</v>
      </c>
      <c r="HI236" s="4">
        <v>0</v>
      </c>
      <c r="HJ236" s="4">
        <v>0</v>
      </c>
      <c r="HK236" s="4">
        <v>0</v>
      </c>
      <c r="HL236" s="4">
        <v>0</v>
      </c>
      <c r="HM236" s="4">
        <v>0</v>
      </c>
      <c r="HN236" s="4">
        <v>0</v>
      </c>
      <c r="HO236" s="4">
        <v>0</v>
      </c>
      <c r="HP236" s="4">
        <v>0</v>
      </c>
      <c r="HQ236" s="4">
        <v>0</v>
      </c>
      <c r="HR236" s="4"/>
      <c r="HS236" s="4">
        <v>7000</v>
      </c>
      <c r="HT236" s="4" t="s">
        <v>227</v>
      </c>
      <c r="HU236" s="4">
        <v>0</v>
      </c>
      <c r="HV236" s="4">
        <v>0</v>
      </c>
      <c r="HW236" s="4">
        <v>0</v>
      </c>
      <c r="HX236" s="4">
        <v>0</v>
      </c>
      <c r="HY236" s="4">
        <v>0</v>
      </c>
      <c r="HZ236" s="4">
        <v>0</v>
      </c>
      <c r="IA236" s="4">
        <v>0</v>
      </c>
      <c r="IB236" s="4">
        <v>0</v>
      </c>
      <c r="IC236" s="4">
        <v>0</v>
      </c>
      <c r="ID236" s="4">
        <v>0</v>
      </c>
      <c r="IE236" s="4">
        <v>0</v>
      </c>
      <c r="IF236" s="4">
        <v>0</v>
      </c>
      <c r="IG236" s="4">
        <v>0</v>
      </c>
      <c r="IH236" s="4"/>
      <c r="II236" s="4">
        <v>7000</v>
      </c>
      <c r="IJ236" s="4" t="s">
        <v>227</v>
      </c>
      <c r="IK236" s="4">
        <v>0</v>
      </c>
      <c r="IL236" s="4">
        <v>0</v>
      </c>
      <c r="IM236" s="4">
        <v>0</v>
      </c>
      <c r="IN236" s="4">
        <v>0</v>
      </c>
      <c r="IO236" s="4">
        <v>0</v>
      </c>
      <c r="IP236" s="4">
        <v>0</v>
      </c>
      <c r="IQ236" s="4">
        <v>0</v>
      </c>
      <c r="IR236" s="4">
        <v>0</v>
      </c>
      <c r="IS236" s="4">
        <v>0</v>
      </c>
      <c r="IT236" s="4">
        <v>0</v>
      </c>
      <c r="IU236" s="4">
        <v>0</v>
      </c>
      <c r="IV236" s="4">
        <v>0</v>
      </c>
      <c r="IW236" s="4">
        <v>0</v>
      </c>
      <c r="IX236" s="4"/>
      <c r="IY236" s="4">
        <v>7000</v>
      </c>
      <c r="IZ236" s="4" t="s">
        <v>227</v>
      </c>
      <c r="JA236" s="4">
        <v>0</v>
      </c>
      <c r="JB236" s="4">
        <v>0</v>
      </c>
      <c r="JC236" s="4">
        <v>0</v>
      </c>
      <c r="JD236" s="4">
        <v>0</v>
      </c>
      <c r="JE236" s="4">
        <v>0</v>
      </c>
      <c r="JF236" s="4">
        <v>0</v>
      </c>
      <c r="JG236" s="4">
        <v>0</v>
      </c>
      <c r="JH236" s="4">
        <v>0</v>
      </c>
      <c r="JI236" s="4">
        <v>0</v>
      </c>
      <c r="JJ236" s="4">
        <v>0</v>
      </c>
      <c r="JK236" s="4">
        <v>0</v>
      </c>
      <c r="JL236" s="4">
        <v>0</v>
      </c>
      <c r="JM236" s="4">
        <v>0</v>
      </c>
      <c r="JN236" s="4"/>
      <c r="JO236" s="4">
        <v>7000</v>
      </c>
      <c r="JP236" s="4" t="s">
        <v>227</v>
      </c>
      <c r="JQ236" s="4">
        <v>0</v>
      </c>
      <c r="JR236" s="4">
        <v>0</v>
      </c>
      <c r="JS236" s="4">
        <v>0</v>
      </c>
      <c r="JT236" s="4">
        <v>0</v>
      </c>
      <c r="JU236" s="4">
        <v>0</v>
      </c>
      <c r="JV236" s="4">
        <v>0</v>
      </c>
      <c r="JW236" s="4">
        <v>0</v>
      </c>
      <c r="JX236" s="4">
        <v>0</v>
      </c>
      <c r="JY236" s="4">
        <v>0</v>
      </c>
      <c r="JZ236" s="4">
        <v>0</v>
      </c>
      <c r="KA236" s="4">
        <v>0</v>
      </c>
      <c r="KB236" s="4">
        <v>0</v>
      </c>
      <c r="KC236" s="4">
        <v>0</v>
      </c>
      <c r="KD236" s="4"/>
      <c r="KE236" s="4">
        <v>7000</v>
      </c>
      <c r="KF236" s="4" t="s">
        <v>227</v>
      </c>
      <c r="KG236" s="4">
        <v>0</v>
      </c>
      <c r="KH236" s="4">
        <v>0</v>
      </c>
      <c r="KI236" s="4">
        <v>0</v>
      </c>
      <c r="KJ236" s="4">
        <v>0</v>
      </c>
      <c r="KK236" s="4">
        <v>0</v>
      </c>
      <c r="KL236" s="4">
        <v>0</v>
      </c>
      <c r="KM236" s="4">
        <v>0</v>
      </c>
      <c r="KN236" s="4">
        <v>0</v>
      </c>
      <c r="KO236" s="4">
        <v>0</v>
      </c>
      <c r="KP236" s="4">
        <v>0</v>
      </c>
      <c r="KQ236" s="4">
        <v>0</v>
      </c>
      <c r="KR236" s="4">
        <v>0</v>
      </c>
      <c r="KS236" s="4">
        <v>0</v>
      </c>
      <c r="KT236" s="4"/>
      <c r="KU236" s="4">
        <v>7000</v>
      </c>
      <c r="KV236" s="4" t="s">
        <v>227</v>
      </c>
      <c r="KW236" s="4">
        <v>0</v>
      </c>
      <c r="KX236" s="4">
        <v>0</v>
      </c>
      <c r="KY236" s="4">
        <v>0</v>
      </c>
      <c r="KZ236" s="4">
        <v>0</v>
      </c>
      <c r="LA236" s="4">
        <v>0</v>
      </c>
      <c r="LB236" s="4">
        <v>0</v>
      </c>
      <c r="LC236" s="4">
        <v>0</v>
      </c>
      <c r="LD236" s="4">
        <v>0</v>
      </c>
      <c r="LE236" s="4">
        <v>0</v>
      </c>
      <c r="LF236" s="4">
        <v>0</v>
      </c>
      <c r="LG236" s="4">
        <v>0</v>
      </c>
      <c r="LH236" s="4">
        <v>0</v>
      </c>
      <c r="LI236" s="4">
        <v>0</v>
      </c>
      <c r="LJ236" s="4"/>
      <c r="LK236" s="4">
        <v>7000</v>
      </c>
      <c r="LL236" s="4" t="s">
        <v>227</v>
      </c>
      <c r="LM236" s="4">
        <v>0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0</v>
      </c>
      <c r="LT236" s="4">
        <v>0</v>
      </c>
      <c r="LU236" s="4">
        <v>0</v>
      </c>
      <c r="LV236" s="4">
        <v>0</v>
      </c>
      <c r="LW236" s="4">
        <v>0</v>
      </c>
      <c r="LX236" s="4">
        <v>0</v>
      </c>
      <c r="LY236" s="4">
        <v>0</v>
      </c>
      <c r="LZ236" s="4"/>
      <c r="MA236" s="4">
        <v>7000</v>
      </c>
      <c r="MB236" s="4" t="s">
        <v>227</v>
      </c>
      <c r="MC236" s="4">
        <v>0</v>
      </c>
      <c r="MD236" s="4">
        <v>0</v>
      </c>
      <c r="ME236" s="4">
        <v>0</v>
      </c>
      <c r="MF236" s="4">
        <v>0</v>
      </c>
      <c r="MG236" s="4">
        <v>0</v>
      </c>
      <c r="MH236" s="4">
        <v>0</v>
      </c>
      <c r="MI236" s="4">
        <v>0</v>
      </c>
      <c r="MJ236" s="4">
        <v>0</v>
      </c>
      <c r="MK236" s="4">
        <v>0</v>
      </c>
      <c r="ML236" s="4">
        <v>0</v>
      </c>
      <c r="MM236" s="4">
        <v>0</v>
      </c>
      <c r="MN236" s="4">
        <v>0</v>
      </c>
      <c r="MO236" s="4">
        <v>0</v>
      </c>
      <c r="MP236" s="4"/>
      <c r="MQ236" s="4">
        <v>7000</v>
      </c>
      <c r="MR236" s="4" t="s">
        <v>227</v>
      </c>
      <c r="MS236" s="4">
        <v>0</v>
      </c>
      <c r="MT236" s="4">
        <v>0</v>
      </c>
      <c r="MU236" s="4">
        <v>0</v>
      </c>
      <c r="MV236" s="4">
        <v>0</v>
      </c>
      <c r="MW236" s="4">
        <v>0</v>
      </c>
      <c r="MX236" s="4">
        <v>0</v>
      </c>
      <c r="MY236" s="4">
        <v>0</v>
      </c>
      <c r="MZ236" s="4">
        <v>0</v>
      </c>
      <c r="NA236" s="4">
        <v>0</v>
      </c>
      <c r="NB236" s="4">
        <v>0</v>
      </c>
      <c r="NC236" s="4">
        <v>0</v>
      </c>
      <c r="ND236" s="4">
        <v>0</v>
      </c>
      <c r="NE236" s="4">
        <v>0</v>
      </c>
      <c r="NF236" s="4"/>
      <c r="NG236" s="4">
        <v>7000</v>
      </c>
      <c r="NH236" s="4" t="s">
        <v>227</v>
      </c>
      <c r="NI236" s="4">
        <v>0</v>
      </c>
      <c r="NJ236" s="4">
        <v>0</v>
      </c>
      <c r="NK236" s="4">
        <v>0</v>
      </c>
      <c r="NL236" s="4">
        <v>0</v>
      </c>
      <c r="NM236" s="4">
        <v>0</v>
      </c>
      <c r="NN236" s="4">
        <v>0</v>
      </c>
      <c r="NO236" s="4">
        <v>0</v>
      </c>
      <c r="NP236" s="4">
        <v>0</v>
      </c>
      <c r="NQ236" s="4">
        <v>0</v>
      </c>
      <c r="NR236" s="4">
        <v>0</v>
      </c>
      <c r="NS236" s="4">
        <v>0</v>
      </c>
      <c r="NT236" s="4">
        <v>0</v>
      </c>
      <c r="NU236" s="4">
        <v>0</v>
      </c>
    </row>
    <row r="237" spans="2:385" x14ac:dyDescent="0.2">
      <c r="B237">
        <f t="shared" si="51"/>
        <v>227</v>
      </c>
      <c r="C237" s="4" t="s">
        <v>2</v>
      </c>
      <c r="D237" s="4" t="s">
        <v>228</v>
      </c>
      <c r="E237" s="4">
        <v>26522.29</v>
      </c>
      <c r="F237" s="4">
        <v>21334.13</v>
      </c>
      <c r="G237" s="4">
        <v>20565.34</v>
      </c>
      <c r="H237" s="4">
        <v>26199.31</v>
      </c>
      <c r="I237" s="4">
        <v>23438.14</v>
      </c>
      <c r="J237" s="4">
        <v>26224.87</v>
      </c>
      <c r="K237" s="4">
        <v>23207.15</v>
      </c>
      <c r="L237" s="4">
        <v>1391.41</v>
      </c>
      <c r="M237" s="4">
        <v>0</v>
      </c>
      <c r="N237" s="4">
        <v>0</v>
      </c>
      <c r="O237" s="4">
        <v>0</v>
      </c>
      <c r="P237" s="4">
        <v>0</v>
      </c>
      <c r="Q237" s="4">
        <v>168882.64</v>
      </c>
      <c r="R237" s="4"/>
      <c r="S237" s="4" t="s">
        <v>2</v>
      </c>
      <c r="T237" s="4" t="s">
        <v>228</v>
      </c>
      <c r="U237" s="4">
        <v>23571.66</v>
      </c>
      <c r="V237" s="4">
        <v>14093.59</v>
      </c>
      <c r="W237" s="4">
        <v>14729.1</v>
      </c>
      <c r="X237" s="4">
        <v>15843.7</v>
      </c>
      <c r="Y237" s="4">
        <v>16034.22</v>
      </c>
      <c r="Z237" s="4">
        <v>43010.75</v>
      </c>
      <c r="AA237" s="4">
        <v>21425.119999999999</v>
      </c>
      <c r="AB237" s="4">
        <v>2775.39</v>
      </c>
      <c r="AC237" s="4">
        <v>0</v>
      </c>
      <c r="AD237" s="4">
        <v>0</v>
      </c>
      <c r="AE237" s="4">
        <v>0</v>
      </c>
      <c r="AF237" s="4">
        <v>0</v>
      </c>
      <c r="AG237" s="4">
        <v>151483.53</v>
      </c>
      <c r="AH237" s="4"/>
      <c r="AI237" s="4" t="s">
        <v>2</v>
      </c>
      <c r="AJ237" s="4" t="s">
        <v>228</v>
      </c>
      <c r="AK237" s="4">
        <v>10547.49</v>
      </c>
      <c r="AL237" s="4">
        <v>4548.45</v>
      </c>
      <c r="AM237" s="4">
        <v>5521.32</v>
      </c>
      <c r="AN237" s="4">
        <v>4597.42</v>
      </c>
      <c r="AO237" s="4">
        <v>5181.4399999999996</v>
      </c>
      <c r="AP237" s="4">
        <v>3439.44</v>
      </c>
      <c r="AQ237" s="4">
        <v>8008.06</v>
      </c>
      <c r="AR237" s="4">
        <v>550.52</v>
      </c>
      <c r="AS237" s="4">
        <v>0</v>
      </c>
      <c r="AT237" s="4">
        <v>0</v>
      </c>
      <c r="AU237" s="4">
        <v>0</v>
      </c>
      <c r="AV237" s="4">
        <v>0</v>
      </c>
      <c r="AW237" s="4">
        <v>42394.14</v>
      </c>
      <c r="AX237" s="4"/>
      <c r="AY237" s="4" t="s">
        <v>2</v>
      </c>
      <c r="AZ237" s="4" t="s">
        <v>228</v>
      </c>
      <c r="BA237" s="4">
        <v>2948.06</v>
      </c>
      <c r="BB237" s="4">
        <v>3729.6</v>
      </c>
      <c r="BC237" s="4">
        <v>3406.14</v>
      </c>
      <c r="BD237" s="4">
        <v>3778.56</v>
      </c>
      <c r="BE237" s="4">
        <v>4204.8999999999996</v>
      </c>
      <c r="BF237" s="4">
        <v>3892.41</v>
      </c>
      <c r="BG237" s="4">
        <v>3227.5</v>
      </c>
      <c r="BH237" s="4">
        <v>1720.17</v>
      </c>
      <c r="BI237" s="4">
        <v>0</v>
      </c>
      <c r="BJ237" s="4">
        <v>0</v>
      </c>
      <c r="BK237" s="4">
        <v>0</v>
      </c>
      <c r="BL237" s="4">
        <v>0</v>
      </c>
      <c r="BM237" s="4">
        <v>26907.34</v>
      </c>
      <c r="BN237" s="4"/>
      <c r="BO237" s="4" t="s">
        <v>2</v>
      </c>
      <c r="BP237" s="4" t="s">
        <v>228</v>
      </c>
      <c r="BQ237" s="4">
        <v>2025.9</v>
      </c>
      <c r="BR237" s="4">
        <v>3480.21</v>
      </c>
      <c r="BS237" s="4">
        <v>3257.52</v>
      </c>
      <c r="BT237" s="4">
        <v>1893.86</v>
      </c>
      <c r="BU237" s="4">
        <v>3292.13</v>
      </c>
      <c r="BV237" s="4">
        <v>2734.28</v>
      </c>
      <c r="BW237" s="4">
        <v>2494.6799999999998</v>
      </c>
      <c r="BX237" s="4">
        <v>688.11</v>
      </c>
      <c r="BY237" s="4">
        <v>0</v>
      </c>
      <c r="BZ237" s="4">
        <v>0</v>
      </c>
      <c r="CA237" s="4">
        <v>0</v>
      </c>
      <c r="CB237" s="4">
        <v>0</v>
      </c>
      <c r="CC237" s="4">
        <v>19866.689999999999</v>
      </c>
      <c r="CD237" s="4"/>
      <c r="CE237" s="4" t="s">
        <v>2</v>
      </c>
      <c r="CF237" s="4" t="s">
        <v>228</v>
      </c>
      <c r="CG237" s="4">
        <v>5512.14</v>
      </c>
      <c r="CH237" s="4">
        <v>5973.05</v>
      </c>
      <c r="CI237" s="4">
        <v>5474.83</v>
      </c>
      <c r="CJ237" s="4">
        <v>4123.87</v>
      </c>
      <c r="CK237" s="4">
        <v>4368.16</v>
      </c>
      <c r="CL237" s="4">
        <v>4834.6000000000004</v>
      </c>
      <c r="CM237" s="4">
        <v>3502.84</v>
      </c>
      <c r="CN237" s="4">
        <v>783.45</v>
      </c>
      <c r="CO237" s="4">
        <v>0</v>
      </c>
      <c r="CP237" s="4">
        <v>0</v>
      </c>
      <c r="CQ237" s="4">
        <v>0</v>
      </c>
      <c r="CR237" s="4">
        <v>0</v>
      </c>
      <c r="CS237" s="4">
        <v>34572.94</v>
      </c>
      <c r="CT237" s="4"/>
      <c r="CU237" s="4" t="s">
        <v>2</v>
      </c>
      <c r="CV237" s="4" t="s">
        <v>228</v>
      </c>
      <c r="CW237" s="4">
        <v>2716.4</v>
      </c>
      <c r="CX237" s="4">
        <v>4221.75</v>
      </c>
      <c r="CY237" s="4">
        <v>4236.3500000000004</v>
      </c>
      <c r="CZ237" s="4">
        <v>4174.1899999999996</v>
      </c>
      <c r="DA237" s="4">
        <v>3551.26</v>
      </c>
      <c r="DB237" s="4">
        <v>4655.4399999999996</v>
      </c>
      <c r="DC237" s="4">
        <v>4165.78</v>
      </c>
      <c r="DD237" s="4">
        <v>1686.38</v>
      </c>
      <c r="DE237" s="4">
        <v>0</v>
      </c>
      <c r="DF237" s="4">
        <v>0</v>
      </c>
      <c r="DG237" s="4">
        <v>0</v>
      </c>
      <c r="DH237" s="4">
        <v>0</v>
      </c>
      <c r="DI237" s="4">
        <v>29407.55</v>
      </c>
      <c r="DJ237" s="4"/>
      <c r="DK237" s="4" t="s">
        <v>2</v>
      </c>
      <c r="DL237" s="4" t="s">
        <v>228</v>
      </c>
      <c r="DM237" s="4">
        <v>4281.6499999999996</v>
      </c>
      <c r="DN237" s="4">
        <v>4846.3500000000004</v>
      </c>
      <c r="DO237" s="4">
        <v>4236.17</v>
      </c>
      <c r="DP237" s="4">
        <v>3946.48</v>
      </c>
      <c r="DQ237" s="4">
        <v>4388.1499999999996</v>
      </c>
      <c r="DR237" s="4">
        <v>5069.6400000000003</v>
      </c>
      <c r="DS237" s="4">
        <v>3189.68</v>
      </c>
      <c r="DT237" s="4">
        <v>762.55</v>
      </c>
      <c r="DU237" s="4">
        <v>0</v>
      </c>
      <c r="DV237" s="4">
        <v>0</v>
      </c>
      <c r="DW237" s="4">
        <v>0</v>
      </c>
      <c r="DX237" s="4">
        <v>0</v>
      </c>
      <c r="DY237" s="4">
        <v>30720.67</v>
      </c>
      <c r="DZ237" s="4"/>
      <c r="EA237" s="4" t="s">
        <v>2</v>
      </c>
      <c r="EB237" s="4" t="s">
        <v>228</v>
      </c>
      <c r="EC237" s="4">
        <v>0</v>
      </c>
      <c r="ED237" s="4">
        <v>685.44</v>
      </c>
      <c r="EE237" s="4">
        <v>0</v>
      </c>
      <c r="EF237" s="4">
        <v>0</v>
      </c>
      <c r="EG237" s="4">
        <v>0</v>
      </c>
      <c r="EH237" s="4">
        <v>0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0</v>
      </c>
      <c r="EO237" s="4">
        <v>685.44</v>
      </c>
      <c r="EP237" s="4"/>
      <c r="EQ237" s="4" t="s">
        <v>2</v>
      </c>
      <c r="ER237" s="4" t="s">
        <v>228</v>
      </c>
      <c r="ES237" s="4">
        <v>16624.82</v>
      </c>
      <c r="ET237" s="4">
        <v>23990.68</v>
      </c>
      <c r="EU237" s="4">
        <v>17452.740000000002</v>
      </c>
      <c r="EV237" s="4">
        <v>7039.04</v>
      </c>
      <c r="EW237" s="4">
        <v>36545.379999999997</v>
      </c>
      <c r="EX237" s="4">
        <v>33170.31</v>
      </c>
      <c r="EY237" s="4">
        <v>14679.53</v>
      </c>
      <c r="EZ237" s="4">
        <v>367.95</v>
      </c>
      <c r="FA237" s="4">
        <v>0</v>
      </c>
      <c r="FB237" s="4">
        <v>0</v>
      </c>
      <c r="FC237" s="4">
        <v>0</v>
      </c>
      <c r="FD237" s="4">
        <v>0</v>
      </c>
      <c r="FE237" s="4">
        <v>149870.45000000001</v>
      </c>
      <c r="FF237" s="4"/>
      <c r="FG237" s="4" t="s">
        <v>2</v>
      </c>
      <c r="FH237" s="4" t="s">
        <v>228</v>
      </c>
      <c r="FI237" s="4">
        <v>4204.58</v>
      </c>
      <c r="FJ237" s="4">
        <v>-1527.41</v>
      </c>
      <c r="FK237" s="4">
        <v>5229.3</v>
      </c>
      <c r="FL237" s="4">
        <v>58008.89</v>
      </c>
      <c r="FM237" s="4">
        <v>4509.75</v>
      </c>
      <c r="FN237" s="4">
        <v>7714.53</v>
      </c>
      <c r="FO237" s="4">
        <v>7091.94</v>
      </c>
      <c r="FP237" s="4">
        <v>629.84</v>
      </c>
      <c r="FQ237" s="4">
        <v>0</v>
      </c>
      <c r="FR237" s="4">
        <v>0</v>
      </c>
      <c r="FS237" s="4">
        <v>0</v>
      </c>
      <c r="FT237" s="4">
        <v>0</v>
      </c>
      <c r="FU237" s="4">
        <v>85861.42</v>
      </c>
      <c r="FV237" s="4"/>
      <c r="FW237" s="4" t="s">
        <v>2</v>
      </c>
      <c r="FX237" s="4" t="s">
        <v>228</v>
      </c>
      <c r="FY237" s="4">
        <v>3231.97</v>
      </c>
      <c r="FZ237" s="4">
        <v>1496.4</v>
      </c>
      <c r="GA237" s="4">
        <v>1040.19</v>
      </c>
      <c r="GB237" s="4">
        <v>1174.1300000000001</v>
      </c>
      <c r="GC237" s="4">
        <v>883.85</v>
      </c>
      <c r="GD237" s="4">
        <v>1195.5999999999999</v>
      </c>
      <c r="GE237" s="4">
        <v>1555.79</v>
      </c>
      <c r="GF237" s="4">
        <v>153.38999999999999</v>
      </c>
      <c r="GG237" s="4">
        <v>0</v>
      </c>
      <c r="GH237" s="4">
        <v>0</v>
      </c>
      <c r="GI237" s="4">
        <v>0</v>
      </c>
      <c r="GJ237" s="4">
        <v>0</v>
      </c>
      <c r="GK237" s="4">
        <v>10731.32</v>
      </c>
      <c r="GL237" s="4"/>
      <c r="GM237" s="4" t="s">
        <v>2</v>
      </c>
      <c r="GN237" s="4" t="s">
        <v>228</v>
      </c>
      <c r="GO237" s="4">
        <v>2647.71</v>
      </c>
      <c r="GP237" s="4">
        <v>3135.67</v>
      </c>
      <c r="GQ237" s="4">
        <v>2525.69</v>
      </c>
      <c r="GR237" s="4">
        <v>4878.8999999999996</v>
      </c>
      <c r="GS237" s="4">
        <v>4332.51</v>
      </c>
      <c r="GT237" s="4">
        <v>5709.48</v>
      </c>
      <c r="GU237" s="4">
        <v>4851.46</v>
      </c>
      <c r="GV237" s="4">
        <v>76159.47</v>
      </c>
      <c r="GW237" s="4">
        <v>0</v>
      </c>
      <c r="GX237" s="4">
        <v>0</v>
      </c>
      <c r="GY237" s="4">
        <v>0</v>
      </c>
      <c r="GZ237" s="4">
        <v>0</v>
      </c>
      <c r="HA237" s="4">
        <v>104240.89</v>
      </c>
      <c r="HB237" s="4"/>
      <c r="HC237" s="4" t="s">
        <v>2</v>
      </c>
      <c r="HD237" s="4" t="s">
        <v>228</v>
      </c>
      <c r="HE237" s="4">
        <v>2884.8</v>
      </c>
      <c r="HF237" s="4">
        <v>2704.17</v>
      </c>
      <c r="HG237" s="4">
        <v>1718.95</v>
      </c>
      <c r="HH237" s="4">
        <v>3730.71</v>
      </c>
      <c r="HI237" s="4">
        <v>2261.6999999999998</v>
      </c>
      <c r="HJ237" s="4">
        <v>3488.97</v>
      </c>
      <c r="HK237" s="4">
        <v>3733.77</v>
      </c>
      <c r="HL237" s="4">
        <v>268.19</v>
      </c>
      <c r="HM237" s="4">
        <v>0</v>
      </c>
      <c r="HN237" s="4">
        <v>0</v>
      </c>
      <c r="HO237" s="4">
        <v>0</v>
      </c>
      <c r="HP237" s="4">
        <v>0</v>
      </c>
      <c r="HQ237" s="4">
        <v>20791.259999999998</v>
      </c>
      <c r="HR237" s="4"/>
      <c r="HS237" s="4" t="s">
        <v>2</v>
      </c>
      <c r="HT237" s="4" t="s">
        <v>228</v>
      </c>
      <c r="HU237" s="4">
        <v>9734.2800000000007</v>
      </c>
      <c r="HV237" s="4">
        <v>10216.530000000001</v>
      </c>
      <c r="HW237" s="4">
        <v>11224.41</v>
      </c>
      <c r="HX237" s="4">
        <v>34956.06</v>
      </c>
      <c r="HY237" s="4">
        <v>9952.0400000000009</v>
      </c>
      <c r="HZ237" s="4">
        <v>9393.7199999999993</v>
      </c>
      <c r="IA237" s="4">
        <v>15260.27</v>
      </c>
      <c r="IB237" s="4">
        <v>2082.34</v>
      </c>
      <c r="IC237" s="4">
        <v>0</v>
      </c>
      <c r="ID237" s="4">
        <v>0</v>
      </c>
      <c r="IE237" s="4">
        <v>0</v>
      </c>
      <c r="IF237" s="4">
        <v>0</v>
      </c>
      <c r="IG237" s="4">
        <v>102819.65</v>
      </c>
      <c r="IH237" s="4"/>
      <c r="II237" s="4" t="s">
        <v>2</v>
      </c>
      <c r="IJ237" s="4" t="s">
        <v>228</v>
      </c>
      <c r="IK237" s="4">
        <v>10743.96</v>
      </c>
      <c r="IL237" s="4">
        <v>8865.2099999999991</v>
      </c>
      <c r="IM237" s="4">
        <v>8663.34</v>
      </c>
      <c r="IN237" s="4">
        <v>57937.3</v>
      </c>
      <c r="IO237" s="4">
        <v>4597.47</v>
      </c>
      <c r="IP237" s="4">
        <v>5241.13</v>
      </c>
      <c r="IQ237" s="4">
        <v>6330.71</v>
      </c>
      <c r="IR237" s="4">
        <v>1024.57</v>
      </c>
      <c r="IS237" s="4">
        <v>0</v>
      </c>
      <c r="IT237" s="4">
        <v>0</v>
      </c>
      <c r="IU237" s="4">
        <v>0</v>
      </c>
      <c r="IV237" s="4">
        <v>0</v>
      </c>
      <c r="IW237" s="4">
        <v>103403.69</v>
      </c>
      <c r="IX237" s="4"/>
      <c r="IY237" s="4" t="s">
        <v>2</v>
      </c>
      <c r="IZ237" s="4" t="s">
        <v>228</v>
      </c>
      <c r="JA237" s="4">
        <v>8263.15</v>
      </c>
      <c r="JB237" s="4">
        <v>5474</v>
      </c>
      <c r="JC237" s="4">
        <v>5142.6899999999996</v>
      </c>
      <c r="JD237" s="4">
        <v>83178.67</v>
      </c>
      <c r="JE237" s="4">
        <v>10610.43</v>
      </c>
      <c r="JF237" s="4">
        <v>9632.06</v>
      </c>
      <c r="JG237" s="4">
        <v>6478.41</v>
      </c>
      <c r="JH237" s="4">
        <v>1172.6199999999999</v>
      </c>
      <c r="JI237" s="4">
        <v>0</v>
      </c>
      <c r="JJ237" s="4">
        <v>0</v>
      </c>
      <c r="JK237" s="4">
        <v>0</v>
      </c>
      <c r="JL237" s="4">
        <v>0</v>
      </c>
      <c r="JM237" s="4">
        <v>129952.03</v>
      </c>
      <c r="JN237" s="4"/>
      <c r="JO237" s="4" t="s">
        <v>2</v>
      </c>
      <c r="JP237" s="4" t="s">
        <v>228</v>
      </c>
      <c r="JQ237" s="4">
        <v>1473.68</v>
      </c>
      <c r="JR237" s="4">
        <v>1647.11</v>
      </c>
      <c r="JS237" s="4">
        <v>2936.22</v>
      </c>
      <c r="JT237" s="4">
        <v>1938.79</v>
      </c>
      <c r="JU237" s="4">
        <v>1362.29</v>
      </c>
      <c r="JV237" s="4">
        <v>1338.05</v>
      </c>
      <c r="JW237" s="4">
        <v>3411.96</v>
      </c>
      <c r="JX237" s="4">
        <v>203.35</v>
      </c>
      <c r="JY237" s="4">
        <v>0</v>
      </c>
      <c r="JZ237" s="4">
        <v>0</v>
      </c>
      <c r="KA237" s="4">
        <v>0</v>
      </c>
      <c r="KB237" s="4">
        <v>0</v>
      </c>
      <c r="KC237" s="4">
        <v>14311.45</v>
      </c>
      <c r="KD237" s="4"/>
      <c r="KE237" s="4" t="s">
        <v>2</v>
      </c>
      <c r="KF237" s="4" t="s">
        <v>228</v>
      </c>
      <c r="KG237" s="4">
        <v>8602.7199999999993</v>
      </c>
      <c r="KH237" s="4">
        <v>20578.29</v>
      </c>
      <c r="KI237" s="4">
        <v>16610.79</v>
      </c>
      <c r="KJ237" s="4">
        <v>16167.8</v>
      </c>
      <c r="KK237" s="4">
        <v>9970.02</v>
      </c>
      <c r="KL237" s="4">
        <v>16415.45</v>
      </c>
      <c r="KM237" s="4">
        <v>13886.38</v>
      </c>
      <c r="KN237" s="4">
        <v>339.02</v>
      </c>
      <c r="KO237" s="4">
        <v>0</v>
      </c>
      <c r="KP237" s="4">
        <v>0</v>
      </c>
      <c r="KQ237" s="4">
        <v>0</v>
      </c>
      <c r="KR237" s="4">
        <v>0</v>
      </c>
      <c r="KS237" s="4">
        <v>102570.47</v>
      </c>
      <c r="KT237" s="4"/>
      <c r="KU237" s="4" t="s">
        <v>2</v>
      </c>
      <c r="KV237" s="4" t="s">
        <v>228</v>
      </c>
      <c r="KW237" s="4">
        <v>4075.31</v>
      </c>
      <c r="KX237" s="4">
        <v>4116.6400000000003</v>
      </c>
      <c r="KY237" s="4">
        <v>2180.2800000000002</v>
      </c>
      <c r="KZ237" s="4">
        <v>3852.06</v>
      </c>
      <c r="LA237" s="4">
        <v>3905.47</v>
      </c>
      <c r="LB237" s="4">
        <v>3581.65</v>
      </c>
      <c r="LC237" s="4">
        <v>14493.26</v>
      </c>
      <c r="LD237" s="4">
        <v>82.72</v>
      </c>
      <c r="LE237" s="4">
        <v>0</v>
      </c>
      <c r="LF237" s="4">
        <v>0</v>
      </c>
      <c r="LG237" s="4">
        <v>0</v>
      </c>
      <c r="LH237" s="4">
        <v>0</v>
      </c>
      <c r="LI237" s="4">
        <v>36287.39</v>
      </c>
      <c r="LJ237" s="4"/>
      <c r="LK237" s="4" t="s">
        <v>2</v>
      </c>
      <c r="LL237" s="4" t="s">
        <v>228</v>
      </c>
      <c r="LM237" s="4">
        <v>14074.12</v>
      </c>
      <c r="LN237" s="4">
        <v>3508.53</v>
      </c>
      <c r="LO237" s="4">
        <v>9674.69</v>
      </c>
      <c r="LP237" s="4">
        <v>12824.05</v>
      </c>
      <c r="LQ237" s="4">
        <v>8415.57</v>
      </c>
      <c r="LR237" s="4">
        <v>8731.49</v>
      </c>
      <c r="LS237" s="4">
        <v>8260.2900000000009</v>
      </c>
      <c r="LT237" s="4">
        <v>1094.97</v>
      </c>
      <c r="LU237" s="4">
        <v>0</v>
      </c>
      <c r="LV237" s="4">
        <v>0</v>
      </c>
      <c r="LW237" s="4">
        <v>0</v>
      </c>
      <c r="LX237" s="4">
        <v>0</v>
      </c>
      <c r="LY237" s="4">
        <v>66583.710000000006</v>
      </c>
      <c r="LZ237" s="4"/>
      <c r="MA237" s="4" t="s">
        <v>2</v>
      </c>
      <c r="MB237" s="4" t="s">
        <v>228</v>
      </c>
      <c r="MC237" s="4">
        <v>17672.29</v>
      </c>
      <c r="MD237" s="4">
        <v>5944.38</v>
      </c>
      <c r="ME237" s="4">
        <v>19690.22</v>
      </c>
      <c r="MF237" s="4">
        <v>15901.05</v>
      </c>
      <c r="MG237" s="4">
        <v>12964.97</v>
      </c>
      <c r="MH237" s="4">
        <v>11372.57</v>
      </c>
      <c r="MI237" s="4">
        <v>11182.26</v>
      </c>
      <c r="MJ237" s="4">
        <v>1099.75</v>
      </c>
      <c r="MK237" s="4">
        <v>0</v>
      </c>
      <c r="ML237" s="4">
        <v>0</v>
      </c>
      <c r="MM237" s="4">
        <v>0</v>
      </c>
      <c r="MN237" s="4">
        <v>0</v>
      </c>
      <c r="MO237" s="4">
        <v>95827.49</v>
      </c>
      <c r="MP237" s="4"/>
      <c r="MQ237" s="4" t="s">
        <v>2</v>
      </c>
      <c r="MR237" s="4" t="s">
        <v>228</v>
      </c>
      <c r="MS237" s="4">
        <v>332.45</v>
      </c>
      <c r="MT237" s="4">
        <v>1356.48</v>
      </c>
      <c r="MU237" s="4">
        <v>1795.85</v>
      </c>
      <c r="MV237" s="4">
        <v>4922.79</v>
      </c>
      <c r="MW237" s="4">
        <v>2668.34</v>
      </c>
      <c r="MX237" s="4">
        <v>2041.18</v>
      </c>
      <c r="MY237" s="4">
        <v>2046.4</v>
      </c>
      <c r="MZ237" s="4">
        <v>343.17</v>
      </c>
      <c r="NA237" s="4">
        <v>0</v>
      </c>
      <c r="NB237" s="4">
        <v>0</v>
      </c>
      <c r="NC237" s="4">
        <v>0</v>
      </c>
      <c r="ND237" s="4">
        <v>0</v>
      </c>
      <c r="NE237" s="4">
        <v>15506.66</v>
      </c>
      <c r="NF237" s="4"/>
      <c r="NG237" s="4" t="s">
        <v>2</v>
      </c>
      <c r="NH237" s="4" t="s">
        <v>228</v>
      </c>
      <c r="NI237" s="4">
        <v>42780</v>
      </c>
      <c r="NJ237" s="4">
        <v>4646.91</v>
      </c>
      <c r="NK237" s="4">
        <v>4498.13</v>
      </c>
      <c r="NL237" s="4">
        <v>3792.39</v>
      </c>
      <c r="NM237" s="4">
        <v>3905.51</v>
      </c>
      <c r="NN237" s="4">
        <v>4115.74</v>
      </c>
      <c r="NO237" s="4">
        <v>1808.86</v>
      </c>
      <c r="NP237" s="4">
        <v>464.28</v>
      </c>
      <c r="NQ237" s="4">
        <v>0</v>
      </c>
      <c r="NR237" s="4">
        <v>0</v>
      </c>
      <c r="NS237" s="4">
        <v>0</v>
      </c>
      <c r="NT237" s="4">
        <v>0</v>
      </c>
      <c r="NU237" s="4">
        <v>66011.820000000007</v>
      </c>
    </row>
    <row r="238" spans="2:385" x14ac:dyDescent="0.2">
      <c r="B238">
        <f t="shared" si="51"/>
        <v>228</v>
      </c>
      <c r="C238" s="4" t="s">
        <v>2</v>
      </c>
      <c r="D238" s="4" t="s">
        <v>2</v>
      </c>
      <c r="E238" s="4" t="s">
        <v>2</v>
      </c>
      <c r="F238" s="4" t="s">
        <v>2</v>
      </c>
      <c r="G238" s="4" t="s">
        <v>2</v>
      </c>
      <c r="H238" s="4" t="s">
        <v>2</v>
      </c>
      <c r="I238" s="4" t="s">
        <v>2</v>
      </c>
      <c r="J238" s="4" t="s">
        <v>2</v>
      </c>
      <c r="K238" s="4" t="s">
        <v>2</v>
      </c>
      <c r="L238" s="4" t="s">
        <v>2</v>
      </c>
      <c r="M238" s="4" t="s">
        <v>2</v>
      </c>
      <c r="N238" s="4" t="s">
        <v>2</v>
      </c>
      <c r="O238" s="4" t="s">
        <v>2</v>
      </c>
      <c r="P238" s="4" t="s">
        <v>2</v>
      </c>
      <c r="Q238" s="4" t="s">
        <v>2</v>
      </c>
      <c r="R238" s="4"/>
      <c r="S238" s="4" t="s">
        <v>2</v>
      </c>
      <c r="T238" s="4" t="s">
        <v>2</v>
      </c>
      <c r="U238" s="4" t="s">
        <v>2</v>
      </c>
      <c r="V238" s="4" t="s">
        <v>2</v>
      </c>
      <c r="W238" s="4" t="s">
        <v>2</v>
      </c>
      <c r="X238" s="4" t="s">
        <v>2</v>
      </c>
      <c r="Y238" s="4" t="s">
        <v>2</v>
      </c>
      <c r="Z238" s="4" t="s">
        <v>2</v>
      </c>
      <c r="AA238" s="4" t="s">
        <v>2</v>
      </c>
      <c r="AB238" s="4" t="s">
        <v>2</v>
      </c>
      <c r="AC238" s="4" t="s">
        <v>2</v>
      </c>
      <c r="AD238" s="4" t="s">
        <v>2</v>
      </c>
      <c r="AE238" s="4" t="s">
        <v>2</v>
      </c>
      <c r="AF238" s="4" t="s">
        <v>2</v>
      </c>
      <c r="AG238" s="4" t="s">
        <v>2</v>
      </c>
      <c r="AH238" s="4"/>
      <c r="AI238" s="4" t="s">
        <v>2</v>
      </c>
      <c r="AJ238" s="4" t="s">
        <v>2</v>
      </c>
      <c r="AK238" s="4" t="s">
        <v>2</v>
      </c>
      <c r="AL238" s="4" t="s">
        <v>2</v>
      </c>
      <c r="AM238" s="4" t="s">
        <v>2</v>
      </c>
      <c r="AN238" s="4" t="s">
        <v>2</v>
      </c>
      <c r="AO238" s="4" t="s">
        <v>2</v>
      </c>
      <c r="AP238" s="4" t="s">
        <v>2</v>
      </c>
      <c r="AQ238" s="4" t="s">
        <v>2</v>
      </c>
      <c r="AR238" s="4" t="s">
        <v>2</v>
      </c>
      <c r="AS238" s="4" t="s">
        <v>2</v>
      </c>
      <c r="AT238" s="4" t="s">
        <v>2</v>
      </c>
      <c r="AU238" s="4" t="s">
        <v>2</v>
      </c>
      <c r="AV238" s="4" t="s">
        <v>2</v>
      </c>
      <c r="AW238" s="4" t="s">
        <v>2</v>
      </c>
      <c r="AX238" s="4"/>
      <c r="AY238" s="4" t="s">
        <v>2</v>
      </c>
      <c r="AZ238" s="4" t="s">
        <v>2</v>
      </c>
      <c r="BA238" s="4" t="s">
        <v>2</v>
      </c>
      <c r="BB238" s="4" t="s">
        <v>2</v>
      </c>
      <c r="BC238" s="4" t="s">
        <v>2</v>
      </c>
      <c r="BD238" s="4" t="s">
        <v>2</v>
      </c>
      <c r="BE238" s="4" t="s">
        <v>2</v>
      </c>
      <c r="BF238" s="4" t="s">
        <v>2</v>
      </c>
      <c r="BG238" s="4" t="s">
        <v>2</v>
      </c>
      <c r="BH238" s="4" t="s">
        <v>2</v>
      </c>
      <c r="BI238" s="4" t="s">
        <v>2</v>
      </c>
      <c r="BJ238" s="4" t="s">
        <v>2</v>
      </c>
      <c r="BK238" s="4" t="s">
        <v>2</v>
      </c>
      <c r="BL238" s="4" t="s">
        <v>2</v>
      </c>
      <c r="BM238" s="4" t="s">
        <v>2</v>
      </c>
      <c r="BN238" s="4"/>
      <c r="BO238" s="4" t="s">
        <v>2</v>
      </c>
      <c r="BP238" s="4" t="s">
        <v>2</v>
      </c>
      <c r="BQ238" s="4" t="s">
        <v>2</v>
      </c>
      <c r="BR238" s="4" t="s">
        <v>2</v>
      </c>
      <c r="BS238" s="4" t="s">
        <v>2</v>
      </c>
      <c r="BT238" s="4" t="s">
        <v>2</v>
      </c>
      <c r="BU238" s="4" t="s">
        <v>2</v>
      </c>
      <c r="BV238" s="4" t="s">
        <v>2</v>
      </c>
      <c r="BW238" s="4" t="s">
        <v>2</v>
      </c>
      <c r="BX238" s="4" t="s">
        <v>2</v>
      </c>
      <c r="BY238" s="4" t="s">
        <v>2</v>
      </c>
      <c r="BZ238" s="4" t="s">
        <v>2</v>
      </c>
      <c r="CA238" s="4" t="s">
        <v>2</v>
      </c>
      <c r="CB238" s="4" t="s">
        <v>2</v>
      </c>
      <c r="CC238" s="4" t="s">
        <v>2</v>
      </c>
      <c r="CD238" s="4"/>
      <c r="CE238" s="4" t="s">
        <v>2</v>
      </c>
      <c r="CF238" s="4" t="s">
        <v>2</v>
      </c>
      <c r="CG238" s="4" t="s">
        <v>2</v>
      </c>
      <c r="CH238" s="4" t="s">
        <v>2</v>
      </c>
      <c r="CI238" s="4" t="s">
        <v>2</v>
      </c>
      <c r="CJ238" s="4" t="s">
        <v>2</v>
      </c>
      <c r="CK238" s="4" t="s">
        <v>2</v>
      </c>
      <c r="CL238" s="4" t="s">
        <v>2</v>
      </c>
      <c r="CM238" s="4" t="s">
        <v>2</v>
      </c>
      <c r="CN238" s="4" t="s">
        <v>2</v>
      </c>
      <c r="CO238" s="4" t="s">
        <v>2</v>
      </c>
      <c r="CP238" s="4" t="s">
        <v>2</v>
      </c>
      <c r="CQ238" s="4" t="s">
        <v>2</v>
      </c>
      <c r="CR238" s="4" t="s">
        <v>2</v>
      </c>
      <c r="CS238" s="4" t="s">
        <v>2</v>
      </c>
      <c r="CT238" s="4"/>
      <c r="CU238" s="4" t="s">
        <v>2</v>
      </c>
      <c r="CV238" s="4" t="s">
        <v>2</v>
      </c>
      <c r="CW238" s="4" t="s">
        <v>2</v>
      </c>
      <c r="CX238" s="4" t="s">
        <v>2</v>
      </c>
      <c r="CY238" s="4" t="s">
        <v>2</v>
      </c>
      <c r="CZ238" s="4" t="s">
        <v>2</v>
      </c>
      <c r="DA238" s="4" t="s">
        <v>2</v>
      </c>
      <c r="DB238" s="4" t="s">
        <v>2</v>
      </c>
      <c r="DC238" s="4" t="s">
        <v>2</v>
      </c>
      <c r="DD238" s="4" t="s">
        <v>2</v>
      </c>
      <c r="DE238" s="4" t="s">
        <v>2</v>
      </c>
      <c r="DF238" s="4" t="s">
        <v>2</v>
      </c>
      <c r="DG238" s="4" t="s">
        <v>2</v>
      </c>
      <c r="DH238" s="4" t="s">
        <v>2</v>
      </c>
      <c r="DI238" s="4" t="s">
        <v>2</v>
      </c>
      <c r="DJ238" s="4"/>
      <c r="DK238" s="4" t="s">
        <v>2</v>
      </c>
      <c r="DL238" s="4" t="s">
        <v>2</v>
      </c>
      <c r="DM238" s="4" t="s">
        <v>2</v>
      </c>
      <c r="DN238" s="4" t="s">
        <v>2</v>
      </c>
      <c r="DO238" s="4" t="s">
        <v>2</v>
      </c>
      <c r="DP238" s="4" t="s">
        <v>2</v>
      </c>
      <c r="DQ238" s="4" t="s">
        <v>2</v>
      </c>
      <c r="DR238" s="4" t="s">
        <v>2</v>
      </c>
      <c r="DS238" s="4" t="s">
        <v>2</v>
      </c>
      <c r="DT238" s="4" t="s">
        <v>2</v>
      </c>
      <c r="DU238" s="4" t="s">
        <v>2</v>
      </c>
      <c r="DV238" s="4" t="s">
        <v>2</v>
      </c>
      <c r="DW238" s="4" t="s">
        <v>2</v>
      </c>
      <c r="DX238" s="4" t="s">
        <v>2</v>
      </c>
      <c r="DY238" s="4" t="s">
        <v>2</v>
      </c>
      <c r="DZ238" s="4"/>
      <c r="EA238" s="4" t="s">
        <v>2</v>
      </c>
      <c r="EB238" s="4" t="s">
        <v>2</v>
      </c>
      <c r="EC238" s="4" t="s">
        <v>2</v>
      </c>
      <c r="ED238" s="4" t="s">
        <v>2</v>
      </c>
      <c r="EE238" s="4" t="s">
        <v>2</v>
      </c>
      <c r="EF238" s="4" t="s">
        <v>2</v>
      </c>
      <c r="EG238" s="4" t="s">
        <v>2</v>
      </c>
      <c r="EH238" s="4" t="s">
        <v>2</v>
      </c>
      <c r="EI238" s="4" t="s">
        <v>2</v>
      </c>
      <c r="EJ238" s="4" t="s">
        <v>2</v>
      </c>
      <c r="EK238" s="4" t="s">
        <v>2</v>
      </c>
      <c r="EL238" s="4" t="s">
        <v>2</v>
      </c>
      <c r="EM238" s="4" t="s">
        <v>2</v>
      </c>
      <c r="EN238" s="4" t="s">
        <v>2</v>
      </c>
      <c r="EO238" s="4" t="s">
        <v>2</v>
      </c>
      <c r="EP238" s="4"/>
      <c r="EQ238" s="4" t="s">
        <v>2</v>
      </c>
      <c r="ER238" s="4" t="s">
        <v>2</v>
      </c>
      <c r="ES238" s="4" t="s">
        <v>2</v>
      </c>
      <c r="ET238" s="4" t="s">
        <v>2</v>
      </c>
      <c r="EU238" s="4" t="s">
        <v>2</v>
      </c>
      <c r="EV238" s="4" t="s">
        <v>2</v>
      </c>
      <c r="EW238" s="4" t="s">
        <v>2</v>
      </c>
      <c r="EX238" s="4" t="s">
        <v>2</v>
      </c>
      <c r="EY238" s="4" t="s">
        <v>2</v>
      </c>
      <c r="EZ238" s="4" t="s">
        <v>2</v>
      </c>
      <c r="FA238" s="4" t="s">
        <v>2</v>
      </c>
      <c r="FB238" s="4" t="s">
        <v>2</v>
      </c>
      <c r="FC238" s="4" t="s">
        <v>2</v>
      </c>
      <c r="FD238" s="4" t="s">
        <v>2</v>
      </c>
      <c r="FE238" s="4" t="s">
        <v>2</v>
      </c>
      <c r="FF238" s="4"/>
      <c r="FG238" s="4" t="s">
        <v>2</v>
      </c>
      <c r="FH238" s="4" t="s">
        <v>2</v>
      </c>
      <c r="FI238" s="4" t="s">
        <v>2</v>
      </c>
      <c r="FJ238" s="4" t="s">
        <v>2</v>
      </c>
      <c r="FK238" s="4" t="s">
        <v>2</v>
      </c>
      <c r="FL238" s="4" t="s">
        <v>2</v>
      </c>
      <c r="FM238" s="4" t="s">
        <v>2</v>
      </c>
      <c r="FN238" s="4" t="s">
        <v>2</v>
      </c>
      <c r="FO238" s="4" t="s">
        <v>2</v>
      </c>
      <c r="FP238" s="4" t="s">
        <v>2</v>
      </c>
      <c r="FQ238" s="4" t="s">
        <v>2</v>
      </c>
      <c r="FR238" s="4" t="s">
        <v>2</v>
      </c>
      <c r="FS238" s="4" t="s">
        <v>2</v>
      </c>
      <c r="FT238" s="4" t="s">
        <v>2</v>
      </c>
      <c r="FU238" s="4" t="s">
        <v>2</v>
      </c>
      <c r="FV238" s="4"/>
      <c r="FW238" s="4" t="s">
        <v>2</v>
      </c>
      <c r="FX238" s="4" t="s">
        <v>2</v>
      </c>
      <c r="FY238" s="4" t="s">
        <v>2</v>
      </c>
      <c r="FZ238" s="4" t="s">
        <v>2</v>
      </c>
      <c r="GA238" s="4" t="s">
        <v>2</v>
      </c>
      <c r="GB238" s="4" t="s">
        <v>2</v>
      </c>
      <c r="GC238" s="4" t="s">
        <v>2</v>
      </c>
      <c r="GD238" s="4" t="s">
        <v>2</v>
      </c>
      <c r="GE238" s="4" t="s">
        <v>2</v>
      </c>
      <c r="GF238" s="4" t="s">
        <v>2</v>
      </c>
      <c r="GG238" s="4" t="s">
        <v>2</v>
      </c>
      <c r="GH238" s="4" t="s">
        <v>2</v>
      </c>
      <c r="GI238" s="4" t="s">
        <v>2</v>
      </c>
      <c r="GJ238" s="4" t="s">
        <v>2</v>
      </c>
      <c r="GK238" s="4" t="s">
        <v>2</v>
      </c>
      <c r="GL238" s="4"/>
      <c r="GM238" s="4" t="s">
        <v>2</v>
      </c>
      <c r="GN238" s="4" t="s">
        <v>2</v>
      </c>
      <c r="GO238" s="4" t="s">
        <v>2</v>
      </c>
      <c r="GP238" s="4" t="s">
        <v>2</v>
      </c>
      <c r="GQ238" s="4" t="s">
        <v>2</v>
      </c>
      <c r="GR238" s="4" t="s">
        <v>2</v>
      </c>
      <c r="GS238" s="4" t="s">
        <v>2</v>
      </c>
      <c r="GT238" s="4" t="s">
        <v>2</v>
      </c>
      <c r="GU238" s="4" t="s">
        <v>2</v>
      </c>
      <c r="GV238" s="4" t="s">
        <v>2</v>
      </c>
      <c r="GW238" s="4" t="s">
        <v>2</v>
      </c>
      <c r="GX238" s="4" t="s">
        <v>2</v>
      </c>
      <c r="GY238" s="4" t="s">
        <v>2</v>
      </c>
      <c r="GZ238" s="4" t="s">
        <v>2</v>
      </c>
      <c r="HA238" s="4" t="s">
        <v>2</v>
      </c>
      <c r="HB238" s="4"/>
      <c r="HC238" s="4" t="s">
        <v>2</v>
      </c>
      <c r="HD238" s="4" t="s">
        <v>2</v>
      </c>
      <c r="HE238" s="4" t="s">
        <v>2</v>
      </c>
      <c r="HF238" s="4" t="s">
        <v>2</v>
      </c>
      <c r="HG238" s="4" t="s">
        <v>2</v>
      </c>
      <c r="HH238" s="4" t="s">
        <v>2</v>
      </c>
      <c r="HI238" s="4" t="s">
        <v>2</v>
      </c>
      <c r="HJ238" s="4" t="s">
        <v>2</v>
      </c>
      <c r="HK238" s="4" t="s">
        <v>2</v>
      </c>
      <c r="HL238" s="4" t="s">
        <v>2</v>
      </c>
      <c r="HM238" s="4" t="s">
        <v>2</v>
      </c>
      <c r="HN238" s="4" t="s">
        <v>2</v>
      </c>
      <c r="HO238" s="4" t="s">
        <v>2</v>
      </c>
      <c r="HP238" s="4" t="s">
        <v>2</v>
      </c>
      <c r="HQ238" s="4" t="s">
        <v>2</v>
      </c>
      <c r="HR238" s="4"/>
      <c r="HS238" s="4" t="s">
        <v>2</v>
      </c>
      <c r="HT238" s="4" t="s">
        <v>2</v>
      </c>
      <c r="HU238" s="4" t="s">
        <v>2</v>
      </c>
      <c r="HV238" s="4" t="s">
        <v>2</v>
      </c>
      <c r="HW238" s="4" t="s">
        <v>2</v>
      </c>
      <c r="HX238" s="4" t="s">
        <v>2</v>
      </c>
      <c r="HY238" s="4" t="s">
        <v>2</v>
      </c>
      <c r="HZ238" s="4" t="s">
        <v>2</v>
      </c>
      <c r="IA238" s="4" t="s">
        <v>2</v>
      </c>
      <c r="IB238" s="4" t="s">
        <v>2</v>
      </c>
      <c r="IC238" s="4" t="s">
        <v>2</v>
      </c>
      <c r="ID238" s="4" t="s">
        <v>2</v>
      </c>
      <c r="IE238" s="4" t="s">
        <v>2</v>
      </c>
      <c r="IF238" s="4" t="s">
        <v>2</v>
      </c>
      <c r="IG238" s="4" t="s">
        <v>2</v>
      </c>
      <c r="IH238" s="4"/>
      <c r="II238" s="4" t="s">
        <v>2</v>
      </c>
      <c r="IJ238" s="4" t="s">
        <v>2</v>
      </c>
      <c r="IK238" s="4" t="s">
        <v>2</v>
      </c>
      <c r="IL238" s="4" t="s">
        <v>2</v>
      </c>
      <c r="IM238" s="4" t="s">
        <v>2</v>
      </c>
      <c r="IN238" s="4" t="s">
        <v>2</v>
      </c>
      <c r="IO238" s="4" t="s">
        <v>2</v>
      </c>
      <c r="IP238" s="4" t="s">
        <v>2</v>
      </c>
      <c r="IQ238" s="4" t="s">
        <v>2</v>
      </c>
      <c r="IR238" s="4" t="s">
        <v>2</v>
      </c>
      <c r="IS238" s="4" t="s">
        <v>2</v>
      </c>
      <c r="IT238" s="4" t="s">
        <v>2</v>
      </c>
      <c r="IU238" s="4" t="s">
        <v>2</v>
      </c>
      <c r="IV238" s="4" t="s">
        <v>2</v>
      </c>
      <c r="IW238" s="4" t="s">
        <v>2</v>
      </c>
      <c r="IX238" s="4"/>
      <c r="IY238" s="4" t="s">
        <v>2</v>
      </c>
      <c r="IZ238" s="4" t="s">
        <v>2</v>
      </c>
      <c r="JA238" s="4" t="s">
        <v>2</v>
      </c>
      <c r="JB238" s="4" t="s">
        <v>2</v>
      </c>
      <c r="JC238" s="4" t="s">
        <v>2</v>
      </c>
      <c r="JD238" s="4" t="s">
        <v>2</v>
      </c>
      <c r="JE238" s="4" t="s">
        <v>2</v>
      </c>
      <c r="JF238" s="4" t="s">
        <v>2</v>
      </c>
      <c r="JG238" s="4" t="s">
        <v>2</v>
      </c>
      <c r="JH238" s="4" t="s">
        <v>2</v>
      </c>
      <c r="JI238" s="4" t="s">
        <v>2</v>
      </c>
      <c r="JJ238" s="4" t="s">
        <v>2</v>
      </c>
      <c r="JK238" s="4" t="s">
        <v>2</v>
      </c>
      <c r="JL238" s="4" t="s">
        <v>2</v>
      </c>
      <c r="JM238" s="4" t="s">
        <v>2</v>
      </c>
      <c r="JN238" s="4"/>
      <c r="JO238" s="4" t="s">
        <v>2</v>
      </c>
      <c r="JP238" s="4" t="s">
        <v>2</v>
      </c>
      <c r="JQ238" s="4" t="s">
        <v>2</v>
      </c>
      <c r="JR238" s="4" t="s">
        <v>2</v>
      </c>
      <c r="JS238" s="4" t="s">
        <v>2</v>
      </c>
      <c r="JT238" s="4" t="s">
        <v>2</v>
      </c>
      <c r="JU238" s="4" t="s">
        <v>2</v>
      </c>
      <c r="JV238" s="4" t="s">
        <v>2</v>
      </c>
      <c r="JW238" s="4" t="s">
        <v>2</v>
      </c>
      <c r="JX238" s="4" t="s">
        <v>2</v>
      </c>
      <c r="JY238" s="4" t="s">
        <v>2</v>
      </c>
      <c r="JZ238" s="4" t="s">
        <v>2</v>
      </c>
      <c r="KA238" s="4" t="s">
        <v>2</v>
      </c>
      <c r="KB238" s="4" t="s">
        <v>2</v>
      </c>
      <c r="KC238" s="4" t="s">
        <v>2</v>
      </c>
      <c r="KD238" s="4"/>
      <c r="KE238" s="4" t="s">
        <v>2</v>
      </c>
      <c r="KF238" s="4" t="s">
        <v>2</v>
      </c>
      <c r="KG238" s="4" t="s">
        <v>2</v>
      </c>
      <c r="KH238" s="4" t="s">
        <v>2</v>
      </c>
      <c r="KI238" s="4" t="s">
        <v>2</v>
      </c>
      <c r="KJ238" s="4" t="s">
        <v>2</v>
      </c>
      <c r="KK238" s="4" t="s">
        <v>2</v>
      </c>
      <c r="KL238" s="4" t="s">
        <v>2</v>
      </c>
      <c r="KM238" s="4" t="s">
        <v>2</v>
      </c>
      <c r="KN238" s="4" t="s">
        <v>2</v>
      </c>
      <c r="KO238" s="4" t="s">
        <v>2</v>
      </c>
      <c r="KP238" s="4" t="s">
        <v>2</v>
      </c>
      <c r="KQ238" s="4" t="s">
        <v>2</v>
      </c>
      <c r="KR238" s="4" t="s">
        <v>2</v>
      </c>
      <c r="KS238" s="4" t="s">
        <v>2</v>
      </c>
      <c r="KT238" s="4"/>
      <c r="KU238" s="4" t="s">
        <v>2</v>
      </c>
      <c r="KV238" s="4" t="s">
        <v>2</v>
      </c>
      <c r="KW238" s="4" t="s">
        <v>2</v>
      </c>
      <c r="KX238" s="4" t="s">
        <v>2</v>
      </c>
      <c r="KY238" s="4" t="s">
        <v>2</v>
      </c>
      <c r="KZ238" s="4" t="s">
        <v>2</v>
      </c>
      <c r="LA238" s="4" t="s">
        <v>2</v>
      </c>
      <c r="LB238" s="4" t="s">
        <v>2</v>
      </c>
      <c r="LC238" s="4" t="s">
        <v>2</v>
      </c>
      <c r="LD238" s="4" t="s">
        <v>2</v>
      </c>
      <c r="LE238" s="4" t="s">
        <v>2</v>
      </c>
      <c r="LF238" s="4" t="s">
        <v>2</v>
      </c>
      <c r="LG238" s="4" t="s">
        <v>2</v>
      </c>
      <c r="LH238" s="4" t="s">
        <v>2</v>
      </c>
      <c r="LI238" s="4" t="s">
        <v>2</v>
      </c>
      <c r="LJ238" s="4"/>
      <c r="LK238" s="4" t="s">
        <v>2</v>
      </c>
      <c r="LL238" s="4" t="s">
        <v>2</v>
      </c>
      <c r="LM238" s="4" t="s">
        <v>2</v>
      </c>
      <c r="LN238" s="4" t="s">
        <v>2</v>
      </c>
      <c r="LO238" s="4" t="s">
        <v>2</v>
      </c>
      <c r="LP238" s="4" t="s">
        <v>2</v>
      </c>
      <c r="LQ238" s="4" t="s">
        <v>2</v>
      </c>
      <c r="LR238" s="4" t="s">
        <v>2</v>
      </c>
      <c r="LS238" s="4" t="s">
        <v>2</v>
      </c>
      <c r="LT238" s="4" t="s">
        <v>2</v>
      </c>
      <c r="LU238" s="4" t="s">
        <v>2</v>
      </c>
      <c r="LV238" s="4" t="s">
        <v>2</v>
      </c>
      <c r="LW238" s="4" t="s">
        <v>2</v>
      </c>
      <c r="LX238" s="4" t="s">
        <v>2</v>
      </c>
      <c r="LY238" s="4" t="s">
        <v>2</v>
      </c>
      <c r="LZ238" s="4"/>
      <c r="MA238" s="4" t="s">
        <v>2</v>
      </c>
      <c r="MB238" s="4" t="s">
        <v>2</v>
      </c>
      <c r="MC238" s="4" t="s">
        <v>2</v>
      </c>
      <c r="MD238" s="4" t="s">
        <v>2</v>
      </c>
      <c r="ME238" s="4" t="s">
        <v>2</v>
      </c>
      <c r="MF238" s="4" t="s">
        <v>2</v>
      </c>
      <c r="MG238" s="4" t="s">
        <v>2</v>
      </c>
      <c r="MH238" s="4" t="s">
        <v>2</v>
      </c>
      <c r="MI238" s="4" t="s">
        <v>2</v>
      </c>
      <c r="MJ238" s="4" t="s">
        <v>2</v>
      </c>
      <c r="MK238" s="4" t="s">
        <v>2</v>
      </c>
      <c r="ML238" s="4" t="s">
        <v>2</v>
      </c>
      <c r="MM238" s="4" t="s">
        <v>2</v>
      </c>
      <c r="MN238" s="4" t="s">
        <v>2</v>
      </c>
      <c r="MO238" s="4" t="s">
        <v>2</v>
      </c>
      <c r="MP238" s="4"/>
      <c r="MQ238" s="4" t="s">
        <v>2</v>
      </c>
      <c r="MR238" s="4" t="s">
        <v>2</v>
      </c>
      <c r="MS238" s="4" t="s">
        <v>2</v>
      </c>
      <c r="MT238" s="4" t="s">
        <v>2</v>
      </c>
      <c r="MU238" s="4" t="s">
        <v>2</v>
      </c>
      <c r="MV238" s="4" t="s">
        <v>2</v>
      </c>
      <c r="MW238" s="4" t="s">
        <v>2</v>
      </c>
      <c r="MX238" s="4" t="s">
        <v>2</v>
      </c>
      <c r="MY238" s="4" t="s">
        <v>2</v>
      </c>
      <c r="MZ238" s="4" t="s">
        <v>2</v>
      </c>
      <c r="NA238" s="4" t="s">
        <v>2</v>
      </c>
      <c r="NB238" s="4" t="s">
        <v>2</v>
      </c>
      <c r="NC238" s="4" t="s">
        <v>2</v>
      </c>
      <c r="ND238" s="4" t="s">
        <v>2</v>
      </c>
      <c r="NE238" s="4" t="s">
        <v>2</v>
      </c>
      <c r="NF238" s="4"/>
      <c r="NG238" s="4" t="s">
        <v>2</v>
      </c>
      <c r="NH238" s="4" t="s">
        <v>2</v>
      </c>
      <c r="NI238" s="4" t="s">
        <v>2</v>
      </c>
      <c r="NJ238" s="4" t="s">
        <v>2</v>
      </c>
      <c r="NK238" s="4" t="s">
        <v>2</v>
      </c>
      <c r="NL238" s="4" t="s">
        <v>2</v>
      </c>
      <c r="NM238" s="4" t="s">
        <v>2</v>
      </c>
      <c r="NN238" s="4" t="s">
        <v>2</v>
      </c>
      <c r="NO238" s="4" t="s">
        <v>2</v>
      </c>
      <c r="NP238" s="4" t="s">
        <v>2</v>
      </c>
      <c r="NQ238" s="4" t="s">
        <v>2</v>
      </c>
      <c r="NR238" s="4" t="s">
        <v>2</v>
      </c>
      <c r="NS238" s="4" t="s">
        <v>2</v>
      </c>
      <c r="NT238" s="4" t="s">
        <v>2</v>
      </c>
      <c r="NU238" s="4" t="s">
        <v>2</v>
      </c>
    </row>
    <row r="239" spans="2:385" x14ac:dyDescent="0.2">
      <c r="B239">
        <f t="shared" si="51"/>
        <v>229</v>
      </c>
      <c r="C239" s="4" t="s">
        <v>2</v>
      </c>
      <c r="D239" s="4" t="s">
        <v>229</v>
      </c>
      <c r="E239" s="4">
        <v>-2641</v>
      </c>
      <c r="F239" s="4">
        <v>588.87</v>
      </c>
      <c r="G239" s="4">
        <v>4981.66</v>
      </c>
      <c r="H239" s="4">
        <v>-101.31</v>
      </c>
      <c r="I239" s="4">
        <v>1060.8599999999999</v>
      </c>
      <c r="J239" s="4">
        <v>6126.13</v>
      </c>
      <c r="K239" s="4">
        <v>643.85</v>
      </c>
      <c r="L239" s="4">
        <v>18217.59</v>
      </c>
      <c r="M239" s="4">
        <v>0</v>
      </c>
      <c r="N239" s="4">
        <v>0</v>
      </c>
      <c r="O239" s="4">
        <v>0</v>
      </c>
      <c r="P239" s="4">
        <v>0</v>
      </c>
      <c r="Q239" s="4">
        <v>28876.65</v>
      </c>
      <c r="R239" s="4"/>
      <c r="S239" s="4" t="s">
        <v>2</v>
      </c>
      <c r="T239" s="4" t="s">
        <v>229</v>
      </c>
      <c r="U239" s="4">
        <v>-4886.92</v>
      </c>
      <c r="V239" s="4">
        <v>8492.92</v>
      </c>
      <c r="W239" s="4">
        <v>10268.9</v>
      </c>
      <c r="X239" s="4">
        <v>8788.75</v>
      </c>
      <c r="Y239" s="4">
        <v>-382.22</v>
      </c>
      <c r="Z239" s="4">
        <v>-27053.25</v>
      </c>
      <c r="AA239" s="4">
        <v>-1305.1199999999999</v>
      </c>
      <c r="AB239" s="4">
        <v>9680.8700000000008</v>
      </c>
      <c r="AC239" s="4">
        <v>0</v>
      </c>
      <c r="AD239" s="4">
        <v>0</v>
      </c>
      <c r="AE239" s="4">
        <v>0</v>
      </c>
      <c r="AF239" s="4">
        <v>0</v>
      </c>
      <c r="AG239" s="4">
        <v>3603.93</v>
      </c>
      <c r="AH239" s="4"/>
      <c r="AI239" s="4" t="s">
        <v>2</v>
      </c>
      <c r="AJ239" s="4" t="s">
        <v>229</v>
      </c>
      <c r="AK239" s="4">
        <v>-466.49</v>
      </c>
      <c r="AL239" s="4">
        <v>2236.5500000000002</v>
      </c>
      <c r="AM239" s="4">
        <v>2836.68</v>
      </c>
      <c r="AN239" s="4">
        <v>5333.58</v>
      </c>
      <c r="AO239" s="4">
        <v>3676.56</v>
      </c>
      <c r="AP239" s="4">
        <v>5208.5600000000004</v>
      </c>
      <c r="AQ239" s="4">
        <v>439.94</v>
      </c>
      <c r="AR239" s="4">
        <v>6397.48</v>
      </c>
      <c r="AS239" s="4">
        <v>0</v>
      </c>
      <c r="AT239" s="4">
        <v>0</v>
      </c>
      <c r="AU239" s="4">
        <v>0</v>
      </c>
      <c r="AV239" s="4">
        <v>0</v>
      </c>
      <c r="AW239" s="4">
        <v>25662.86</v>
      </c>
      <c r="AX239" s="4"/>
      <c r="AY239" s="4" t="s">
        <v>2</v>
      </c>
      <c r="AZ239" s="4" t="s">
        <v>229</v>
      </c>
      <c r="BA239" s="4">
        <v>7772.94</v>
      </c>
      <c r="BB239" s="4">
        <v>7191.4</v>
      </c>
      <c r="BC239" s="4">
        <v>7818.86</v>
      </c>
      <c r="BD239" s="4">
        <v>7681.44</v>
      </c>
      <c r="BE239" s="4">
        <v>10923.1</v>
      </c>
      <c r="BF239" s="4">
        <v>6889.69</v>
      </c>
      <c r="BG239" s="4">
        <v>10199.5</v>
      </c>
      <c r="BH239" s="4">
        <v>8618.83</v>
      </c>
      <c r="BI239" s="4">
        <v>0</v>
      </c>
      <c r="BJ239" s="4">
        <v>0</v>
      </c>
      <c r="BK239" s="4">
        <v>0</v>
      </c>
      <c r="BL239" s="4">
        <v>0</v>
      </c>
      <c r="BM239" s="4">
        <v>67095.759999999995</v>
      </c>
      <c r="BN239" s="4"/>
      <c r="BO239" s="4" t="s">
        <v>2</v>
      </c>
      <c r="BP239" s="4" t="s">
        <v>229</v>
      </c>
      <c r="BQ239" s="4">
        <v>2729.1</v>
      </c>
      <c r="BR239" s="4">
        <v>949.79</v>
      </c>
      <c r="BS239" s="4">
        <v>1172.48</v>
      </c>
      <c r="BT239" s="4">
        <v>2862.14</v>
      </c>
      <c r="BU239" s="4">
        <v>1157.8699999999999</v>
      </c>
      <c r="BV239" s="4">
        <v>1910.82</v>
      </c>
      <c r="BW239" s="4">
        <v>1885.32</v>
      </c>
      <c r="BX239" s="4">
        <v>3536.89</v>
      </c>
      <c r="BY239" s="4">
        <v>0</v>
      </c>
      <c r="BZ239" s="4">
        <v>0</v>
      </c>
      <c r="CA239" s="4">
        <v>0</v>
      </c>
      <c r="CB239" s="4">
        <v>0</v>
      </c>
      <c r="CC239" s="4">
        <v>16204.41</v>
      </c>
      <c r="CD239" s="4"/>
      <c r="CE239" s="4" t="s">
        <v>2</v>
      </c>
      <c r="CF239" s="4" t="s">
        <v>229</v>
      </c>
      <c r="CG239" s="4">
        <v>2103.9899999999998</v>
      </c>
      <c r="CH239" s="4">
        <v>6250.55</v>
      </c>
      <c r="CI239" s="4">
        <v>2955.77</v>
      </c>
      <c r="CJ239" s="4">
        <v>5097.03</v>
      </c>
      <c r="CK239" s="4">
        <v>4029.84</v>
      </c>
      <c r="CL239" s="4">
        <v>2906.4</v>
      </c>
      <c r="CM239" s="4">
        <v>5398.16</v>
      </c>
      <c r="CN239" s="4">
        <v>5532.45</v>
      </c>
      <c r="CO239" s="4">
        <v>0</v>
      </c>
      <c r="CP239" s="4">
        <v>0</v>
      </c>
      <c r="CQ239" s="4">
        <v>0</v>
      </c>
      <c r="CR239" s="4">
        <v>0</v>
      </c>
      <c r="CS239" s="4">
        <v>34274.19</v>
      </c>
      <c r="CT239" s="4"/>
      <c r="CU239" s="4" t="s">
        <v>2</v>
      </c>
      <c r="CV239" s="4" t="s">
        <v>229</v>
      </c>
      <c r="CW239" s="4">
        <v>5055.6000000000004</v>
      </c>
      <c r="CX239" s="4">
        <v>7546.25</v>
      </c>
      <c r="CY239" s="4">
        <v>1645.65</v>
      </c>
      <c r="CZ239" s="4">
        <v>902.81</v>
      </c>
      <c r="DA239" s="4">
        <v>5029.74</v>
      </c>
      <c r="DB239" s="4">
        <v>3676.56</v>
      </c>
      <c r="DC239" s="4">
        <v>6019.22</v>
      </c>
      <c r="DD239" s="4">
        <v>6915.62</v>
      </c>
      <c r="DE239" s="4">
        <v>0</v>
      </c>
      <c r="DF239" s="4">
        <v>0</v>
      </c>
      <c r="DG239" s="4">
        <v>0</v>
      </c>
      <c r="DH239" s="4">
        <v>0</v>
      </c>
      <c r="DI239" s="4">
        <v>36791.449999999997</v>
      </c>
      <c r="DJ239" s="4"/>
      <c r="DK239" s="4" t="s">
        <v>2</v>
      </c>
      <c r="DL239" s="4" t="s">
        <v>229</v>
      </c>
      <c r="DM239" s="4">
        <v>6694.35</v>
      </c>
      <c r="DN239" s="4">
        <v>11688.65</v>
      </c>
      <c r="DO239" s="4">
        <v>7932.4</v>
      </c>
      <c r="DP239" s="4">
        <v>9512.52</v>
      </c>
      <c r="DQ239" s="4">
        <v>10057.85</v>
      </c>
      <c r="DR239" s="4">
        <v>7991.36</v>
      </c>
      <c r="DS239" s="4">
        <v>8701.32</v>
      </c>
      <c r="DT239" s="4">
        <v>12271.45</v>
      </c>
      <c r="DU239" s="4">
        <v>0</v>
      </c>
      <c r="DV239" s="4">
        <v>0</v>
      </c>
      <c r="DW239" s="4">
        <v>0</v>
      </c>
      <c r="DX239" s="4">
        <v>0</v>
      </c>
      <c r="DY239" s="4">
        <v>74849.899999999994</v>
      </c>
      <c r="DZ239" s="4"/>
      <c r="EA239" s="4" t="s">
        <v>2</v>
      </c>
      <c r="EB239" s="4" t="s">
        <v>229</v>
      </c>
      <c r="EC239" s="4">
        <v>0</v>
      </c>
      <c r="ED239" s="4">
        <v>-685.44</v>
      </c>
      <c r="EE239" s="4">
        <v>0</v>
      </c>
      <c r="EF239" s="4">
        <v>0</v>
      </c>
      <c r="EG239" s="4">
        <v>0</v>
      </c>
      <c r="EH239" s="4">
        <v>0</v>
      </c>
      <c r="EI239" s="4">
        <v>0</v>
      </c>
      <c r="EJ239" s="4">
        <v>0</v>
      </c>
      <c r="EK239" s="4">
        <v>0</v>
      </c>
      <c r="EL239" s="4">
        <v>0</v>
      </c>
      <c r="EM239" s="4">
        <v>0</v>
      </c>
      <c r="EN239" s="4">
        <v>0</v>
      </c>
      <c r="EO239" s="4">
        <v>-685.44</v>
      </c>
      <c r="EP239" s="4"/>
      <c r="EQ239" s="4" t="s">
        <v>2</v>
      </c>
      <c r="ER239" s="4" t="s">
        <v>229</v>
      </c>
      <c r="ES239" s="4">
        <v>-16624.82</v>
      </c>
      <c r="ET239" s="4">
        <v>-23990.68</v>
      </c>
      <c r="EU239" s="4">
        <v>-17452.740000000002</v>
      </c>
      <c r="EV239" s="4">
        <v>-7039.04</v>
      </c>
      <c r="EW239" s="4">
        <v>-36545.379999999997</v>
      </c>
      <c r="EX239" s="4">
        <v>-31065.31</v>
      </c>
      <c r="EY239" s="4">
        <v>-12319.53</v>
      </c>
      <c r="EZ239" s="4">
        <v>6047.05</v>
      </c>
      <c r="FA239" s="4">
        <v>0</v>
      </c>
      <c r="FB239" s="4">
        <v>0</v>
      </c>
      <c r="FC239" s="4">
        <v>0</v>
      </c>
      <c r="FD239" s="4">
        <v>0</v>
      </c>
      <c r="FE239" s="4">
        <v>-138990.45000000001</v>
      </c>
      <c r="FF239" s="4"/>
      <c r="FG239" s="4" t="s">
        <v>2</v>
      </c>
      <c r="FH239" s="4" t="s">
        <v>229</v>
      </c>
      <c r="FI239" s="4">
        <v>6876.42</v>
      </c>
      <c r="FJ239" s="4">
        <v>12177.61</v>
      </c>
      <c r="FK239" s="4">
        <v>2831.7</v>
      </c>
      <c r="FL239" s="4">
        <v>-48688.89</v>
      </c>
      <c r="FM239" s="4">
        <v>4893.25</v>
      </c>
      <c r="FN239" s="4">
        <v>-263.52999999999997</v>
      </c>
      <c r="FO239" s="4">
        <v>1518.06</v>
      </c>
      <c r="FP239" s="4">
        <v>6478.16</v>
      </c>
      <c r="FQ239" s="4">
        <v>0</v>
      </c>
      <c r="FR239" s="4">
        <v>0</v>
      </c>
      <c r="FS239" s="4">
        <v>0</v>
      </c>
      <c r="FT239" s="4">
        <v>0</v>
      </c>
      <c r="FU239" s="4">
        <v>-14177.22</v>
      </c>
      <c r="FV239" s="4"/>
      <c r="FW239" s="4" t="s">
        <v>2</v>
      </c>
      <c r="FX239" s="4" t="s">
        <v>229</v>
      </c>
      <c r="FY239" s="4">
        <v>-296.97000000000003</v>
      </c>
      <c r="FZ239" s="4">
        <v>1428.6</v>
      </c>
      <c r="GA239" s="4">
        <v>3368.96</v>
      </c>
      <c r="GB239" s="4">
        <v>750.87</v>
      </c>
      <c r="GC239" s="4">
        <v>1541.15</v>
      </c>
      <c r="GD239" s="4">
        <v>6829.4</v>
      </c>
      <c r="GE239" s="4">
        <v>2783.21</v>
      </c>
      <c r="GF239" s="4">
        <v>1957.61</v>
      </c>
      <c r="GG239" s="4">
        <v>0</v>
      </c>
      <c r="GH239" s="4">
        <v>0</v>
      </c>
      <c r="GI239" s="4">
        <v>0</v>
      </c>
      <c r="GJ239" s="4">
        <v>0</v>
      </c>
      <c r="GK239" s="4">
        <v>18362.830000000002</v>
      </c>
      <c r="GL239" s="4"/>
      <c r="GM239" s="4" t="s">
        <v>2</v>
      </c>
      <c r="GN239" s="4" t="s">
        <v>229</v>
      </c>
      <c r="GO239" s="4">
        <v>5084.29</v>
      </c>
      <c r="GP239" s="4">
        <v>4222.33</v>
      </c>
      <c r="GQ239" s="4">
        <v>11737.06</v>
      </c>
      <c r="GR239" s="4">
        <v>2813.1</v>
      </c>
      <c r="GS239" s="4">
        <v>759.49</v>
      </c>
      <c r="GT239" s="4">
        <v>207.52</v>
      </c>
      <c r="GU239" s="4">
        <v>990.54</v>
      </c>
      <c r="GV239" s="4">
        <v>-67365.47</v>
      </c>
      <c r="GW239" s="4">
        <v>0</v>
      </c>
      <c r="GX239" s="4">
        <v>0</v>
      </c>
      <c r="GY239" s="4">
        <v>0</v>
      </c>
      <c r="GZ239" s="4">
        <v>0</v>
      </c>
      <c r="HA239" s="4">
        <v>-41551.14</v>
      </c>
      <c r="HB239" s="4"/>
      <c r="HC239" s="4" t="s">
        <v>2</v>
      </c>
      <c r="HD239" s="4" t="s">
        <v>229</v>
      </c>
      <c r="HE239" s="4">
        <v>913.2</v>
      </c>
      <c r="HF239" s="4">
        <v>4087.83</v>
      </c>
      <c r="HG239" s="4">
        <v>2730.05</v>
      </c>
      <c r="HH239" s="4">
        <v>199.29</v>
      </c>
      <c r="HI239" s="4">
        <v>2522.75</v>
      </c>
      <c r="HJ239" s="4">
        <v>-81.97</v>
      </c>
      <c r="HK239" s="4">
        <v>549.23</v>
      </c>
      <c r="HL239" s="4">
        <v>824.81</v>
      </c>
      <c r="HM239" s="4">
        <v>0</v>
      </c>
      <c r="HN239" s="4">
        <v>0</v>
      </c>
      <c r="HO239" s="4">
        <v>0</v>
      </c>
      <c r="HP239" s="4">
        <v>0</v>
      </c>
      <c r="HQ239" s="4">
        <v>11745.19</v>
      </c>
      <c r="HR239" s="4"/>
      <c r="HS239" s="4" t="s">
        <v>2</v>
      </c>
      <c r="HT239" s="4" t="s">
        <v>229</v>
      </c>
      <c r="HU239" s="4">
        <v>7099.72</v>
      </c>
      <c r="HV239" s="4">
        <v>7446.97</v>
      </c>
      <c r="HW239" s="4">
        <v>15853.29</v>
      </c>
      <c r="HX239" s="4">
        <v>-16121.06</v>
      </c>
      <c r="HY239" s="4">
        <v>8143.71</v>
      </c>
      <c r="HZ239" s="4">
        <v>8745.2800000000007</v>
      </c>
      <c r="IA239" s="4">
        <v>2227.73</v>
      </c>
      <c r="IB239" s="4">
        <v>12217.66</v>
      </c>
      <c r="IC239" s="4">
        <v>0</v>
      </c>
      <c r="ID239" s="4">
        <v>0</v>
      </c>
      <c r="IE239" s="4">
        <v>0</v>
      </c>
      <c r="IF239" s="4">
        <v>0</v>
      </c>
      <c r="IG239" s="4">
        <v>45613.3</v>
      </c>
      <c r="IH239" s="4"/>
      <c r="II239" s="4" t="s">
        <v>2</v>
      </c>
      <c r="IJ239" s="4" t="s">
        <v>229</v>
      </c>
      <c r="IK239" s="4">
        <v>-2070.96</v>
      </c>
      <c r="IL239" s="4">
        <v>7109.79</v>
      </c>
      <c r="IM239" s="4">
        <v>5364.66</v>
      </c>
      <c r="IN239" s="4">
        <v>-46816.3</v>
      </c>
      <c r="IO239" s="4">
        <v>4797.53</v>
      </c>
      <c r="IP239" s="4">
        <v>3750.87</v>
      </c>
      <c r="IQ239" s="4">
        <v>1995.29</v>
      </c>
      <c r="IR239" s="4">
        <v>7247.43</v>
      </c>
      <c r="IS239" s="4">
        <v>0</v>
      </c>
      <c r="IT239" s="4">
        <v>0</v>
      </c>
      <c r="IU239" s="4">
        <v>0</v>
      </c>
      <c r="IV239" s="4">
        <v>0</v>
      </c>
      <c r="IW239" s="4">
        <v>-18621.689999999999</v>
      </c>
      <c r="IX239" s="4"/>
      <c r="IY239" s="4" t="s">
        <v>2</v>
      </c>
      <c r="IZ239" s="4" t="s">
        <v>229</v>
      </c>
      <c r="JA239" s="4">
        <v>6761.35</v>
      </c>
      <c r="JB239" s="4">
        <v>15060.25</v>
      </c>
      <c r="JC239" s="4">
        <v>13500.31</v>
      </c>
      <c r="JD239" s="4">
        <v>-62324.67</v>
      </c>
      <c r="JE239" s="4">
        <v>11791.57</v>
      </c>
      <c r="JF239" s="4">
        <v>7257.04</v>
      </c>
      <c r="JG239" s="4">
        <v>10776.59</v>
      </c>
      <c r="JH239" s="4">
        <v>20980.38</v>
      </c>
      <c r="JI239" s="4">
        <v>0</v>
      </c>
      <c r="JJ239" s="4">
        <v>0</v>
      </c>
      <c r="JK239" s="4">
        <v>0</v>
      </c>
      <c r="JL239" s="4">
        <v>0</v>
      </c>
      <c r="JM239" s="4">
        <v>23802.82</v>
      </c>
      <c r="JN239" s="4"/>
      <c r="JO239" s="4" t="s">
        <v>2</v>
      </c>
      <c r="JP239" s="4" t="s">
        <v>229</v>
      </c>
      <c r="JQ239" s="4">
        <v>277.32</v>
      </c>
      <c r="JR239" s="4">
        <v>1703.89</v>
      </c>
      <c r="JS239" s="4">
        <v>1262.78</v>
      </c>
      <c r="JT239" s="4">
        <v>1568.21</v>
      </c>
      <c r="JU239" s="4">
        <v>546.71</v>
      </c>
      <c r="JV239" s="4">
        <v>2219.9499999999998</v>
      </c>
      <c r="JW239" s="4">
        <v>171.04</v>
      </c>
      <c r="JX239" s="4">
        <v>3304.65</v>
      </c>
      <c r="JY239" s="4">
        <v>0</v>
      </c>
      <c r="JZ239" s="4">
        <v>0</v>
      </c>
      <c r="KA239" s="4">
        <v>0</v>
      </c>
      <c r="KB239" s="4">
        <v>0</v>
      </c>
      <c r="KC239" s="4">
        <v>11054.55</v>
      </c>
      <c r="KD239" s="4"/>
      <c r="KE239" s="4" t="s">
        <v>2</v>
      </c>
      <c r="KF239" s="4" t="s">
        <v>229</v>
      </c>
      <c r="KG239" s="4">
        <v>-6587.72</v>
      </c>
      <c r="KH239" s="4">
        <v>-18538.29</v>
      </c>
      <c r="KI239" s="4">
        <v>-13595.79</v>
      </c>
      <c r="KJ239" s="4">
        <v>-14152.8</v>
      </c>
      <c r="KK239" s="4">
        <v>-8105.02</v>
      </c>
      <c r="KL239" s="4">
        <v>-14400.45</v>
      </c>
      <c r="KM239" s="4">
        <v>-11376.38</v>
      </c>
      <c r="KN239" s="4">
        <v>10643.98</v>
      </c>
      <c r="KO239" s="4">
        <v>0</v>
      </c>
      <c r="KP239" s="4">
        <v>0</v>
      </c>
      <c r="KQ239" s="4">
        <v>0</v>
      </c>
      <c r="KR239" s="4">
        <v>0</v>
      </c>
      <c r="KS239" s="4">
        <v>-76112.47</v>
      </c>
      <c r="KT239" s="4"/>
      <c r="KU239" s="4" t="s">
        <v>2</v>
      </c>
      <c r="KV239" s="4" t="s">
        <v>229</v>
      </c>
      <c r="KW239" s="4">
        <v>-1575.31</v>
      </c>
      <c r="KX239" s="4">
        <v>1283.3599999999999</v>
      </c>
      <c r="KY239" s="4">
        <v>-2180.2800000000002</v>
      </c>
      <c r="KZ239" s="4">
        <v>-1352.06</v>
      </c>
      <c r="LA239" s="4">
        <v>-1405.47</v>
      </c>
      <c r="LB239" s="4">
        <v>-1081.6500000000001</v>
      </c>
      <c r="LC239" s="4">
        <v>-11993.26</v>
      </c>
      <c r="LD239" s="4">
        <v>2457.2800000000002</v>
      </c>
      <c r="LE239" s="4">
        <v>0</v>
      </c>
      <c r="LF239" s="4">
        <v>0</v>
      </c>
      <c r="LG239" s="4">
        <v>0</v>
      </c>
      <c r="LH239" s="4">
        <v>0</v>
      </c>
      <c r="LI239" s="4">
        <v>-15847.39</v>
      </c>
      <c r="LJ239" s="4"/>
      <c r="LK239" s="4" t="s">
        <v>2</v>
      </c>
      <c r="LL239" s="4" t="s">
        <v>229</v>
      </c>
      <c r="LM239" s="4">
        <v>-2857.12</v>
      </c>
      <c r="LN239" s="4">
        <v>2628.47</v>
      </c>
      <c r="LO239" s="4">
        <v>3362.31</v>
      </c>
      <c r="LP239" s="4">
        <v>-1787.05</v>
      </c>
      <c r="LQ239" s="4">
        <v>2431.4299999999998</v>
      </c>
      <c r="LR239" s="4">
        <v>-584.49</v>
      </c>
      <c r="LS239" s="4">
        <v>630.71</v>
      </c>
      <c r="LT239" s="4">
        <v>9290.0300000000007</v>
      </c>
      <c r="LU239" s="4">
        <v>0</v>
      </c>
      <c r="LV239" s="4">
        <v>0</v>
      </c>
      <c r="LW239" s="4">
        <v>0</v>
      </c>
      <c r="LX239" s="4">
        <v>0</v>
      </c>
      <c r="LY239" s="4">
        <v>13114.29</v>
      </c>
      <c r="LZ239" s="4"/>
      <c r="MA239" s="4" t="s">
        <v>2</v>
      </c>
      <c r="MB239" s="4" t="s">
        <v>229</v>
      </c>
      <c r="MC239" s="4">
        <v>-5888.29</v>
      </c>
      <c r="MD239" s="4">
        <v>5414.62</v>
      </c>
      <c r="ME239" s="4">
        <v>-6472.22</v>
      </c>
      <c r="MF239" s="4">
        <v>3015.95</v>
      </c>
      <c r="MG239" s="4">
        <v>638.03</v>
      </c>
      <c r="MH239" s="4">
        <v>357.43</v>
      </c>
      <c r="MI239" s="4">
        <v>452.74</v>
      </c>
      <c r="MJ239" s="4">
        <v>10692.25</v>
      </c>
      <c r="MK239" s="4">
        <v>0</v>
      </c>
      <c r="ML239" s="4">
        <v>0</v>
      </c>
      <c r="MM239" s="4">
        <v>0</v>
      </c>
      <c r="MN239" s="4">
        <v>0</v>
      </c>
      <c r="MO239" s="4">
        <v>8210.51</v>
      </c>
      <c r="MP239" s="4"/>
      <c r="MQ239" s="4" t="s">
        <v>2</v>
      </c>
      <c r="MR239" s="4" t="s">
        <v>229</v>
      </c>
      <c r="MS239" s="4">
        <v>11232.73</v>
      </c>
      <c r="MT239" s="4">
        <v>2167.7600000000002</v>
      </c>
      <c r="MU239" s="4">
        <v>3827.39</v>
      </c>
      <c r="MV239" s="4">
        <v>1030.45</v>
      </c>
      <c r="MW239" s="4">
        <v>921.9</v>
      </c>
      <c r="MX239" s="4">
        <v>2853.06</v>
      </c>
      <c r="MY239" s="4">
        <v>2849.84</v>
      </c>
      <c r="MZ239" s="4">
        <v>3480.07</v>
      </c>
      <c r="NA239" s="4">
        <v>0</v>
      </c>
      <c r="NB239" s="4">
        <v>0</v>
      </c>
      <c r="NC239" s="4">
        <v>0</v>
      </c>
      <c r="ND239" s="4">
        <v>0</v>
      </c>
      <c r="NE239" s="4">
        <v>28363.200000000001</v>
      </c>
      <c r="NF239" s="4"/>
      <c r="NG239" s="4" t="s">
        <v>2</v>
      </c>
      <c r="NH239" s="4" t="s">
        <v>229</v>
      </c>
      <c r="NI239" s="4">
        <v>-42780</v>
      </c>
      <c r="NJ239" s="4">
        <v>-4646.91</v>
      </c>
      <c r="NK239" s="4">
        <v>-4498.13</v>
      </c>
      <c r="NL239" s="4">
        <v>-3792.39</v>
      </c>
      <c r="NM239" s="4">
        <v>-3905.51</v>
      </c>
      <c r="NN239" s="4">
        <v>-4115.74</v>
      </c>
      <c r="NO239" s="4">
        <v>-1808.86</v>
      </c>
      <c r="NP239" s="4">
        <v>-464.28</v>
      </c>
      <c r="NQ239" s="4">
        <v>0</v>
      </c>
      <c r="NR239" s="4">
        <v>0</v>
      </c>
      <c r="NS239" s="4">
        <v>0</v>
      </c>
      <c r="NT239" s="4">
        <v>0</v>
      </c>
      <c r="NU239" s="4">
        <v>-66011.820000000007</v>
      </c>
    </row>
    <row r="240" spans="2:385" x14ac:dyDescent="0.2">
      <c r="B240">
        <f t="shared" si="51"/>
        <v>230</v>
      </c>
      <c r="C240" s="4" t="s">
        <v>2</v>
      </c>
      <c r="D240" s="4" t="s">
        <v>2</v>
      </c>
      <c r="E240" s="4" t="s">
        <v>2</v>
      </c>
      <c r="F240" s="4" t="s">
        <v>2</v>
      </c>
      <c r="G240" s="4" t="s">
        <v>2</v>
      </c>
      <c r="H240" s="4" t="s">
        <v>2</v>
      </c>
      <c r="I240" s="4" t="s">
        <v>2</v>
      </c>
      <c r="J240" s="4" t="s">
        <v>2</v>
      </c>
      <c r="K240" s="4" t="s">
        <v>2</v>
      </c>
      <c r="L240" s="4" t="s">
        <v>2</v>
      </c>
      <c r="M240" s="4" t="s">
        <v>2</v>
      </c>
      <c r="N240" s="4" t="s">
        <v>2</v>
      </c>
      <c r="O240" s="4" t="s">
        <v>2</v>
      </c>
      <c r="P240" s="4" t="s">
        <v>2</v>
      </c>
      <c r="Q240" s="4" t="s">
        <v>2</v>
      </c>
      <c r="R240" s="4"/>
      <c r="S240" s="4" t="s">
        <v>2</v>
      </c>
      <c r="T240" s="4" t="s">
        <v>2</v>
      </c>
      <c r="U240" s="4" t="s">
        <v>2</v>
      </c>
      <c r="V240" s="4" t="s">
        <v>2</v>
      </c>
      <c r="W240" s="4" t="s">
        <v>2</v>
      </c>
      <c r="X240" s="4" t="s">
        <v>2</v>
      </c>
      <c r="Y240" s="4" t="s">
        <v>2</v>
      </c>
      <c r="Z240" s="4" t="s">
        <v>2</v>
      </c>
      <c r="AA240" s="4" t="s">
        <v>2</v>
      </c>
      <c r="AB240" s="4" t="s">
        <v>2</v>
      </c>
      <c r="AC240" s="4" t="s">
        <v>2</v>
      </c>
      <c r="AD240" s="4" t="s">
        <v>2</v>
      </c>
      <c r="AE240" s="4" t="s">
        <v>2</v>
      </c>
      <c r="AF240" s="4" t="s">
        <v>2</v>
      </c>
      <c r="AG240" s="4" t="s">
        <v>2</v>
      </c>
      <c r="AH240" s="4"/>
      <c r="AI240" s="4" t="s">
        <v>2</v>
      </c>
      <c r="AJ240" s="4" t="s">
        <v>2</v>
      </c>
      <c r="AK240" s="4" t="s">
        <v>2</v>
      </c>
      <c r="AL240" s="4" t="s">
        <v>2</v>
      </c>
      <c r="AM240" s="4" t="s">
        <v>2</v>
      </c>
      <c r="AN240" s="4" t="s">
        <v>2</v>
      </c>
      <c r="AO240" s="4" t="s">
        <v>2</v>
      </c>
      <c r="AP240" s="4" t="s">
        <v>2</v>
      </c>
      <c r="AQ240" s="4" t="s">
        <v>2</v>
      </c>
      <c r="AR240" s="4" t="s">
        <v>2</v>
      </c>
      <c r="AS240" s="4" t="s">
        <v>2</v>
      </c>
      <c r="AT240" s="4" t="s">
        <v>2</v>
      </c>
      <c r="AU240" s="4" t="s">
        <v>2</v>
      </c>
      <c r="AV240" s="4" t="s">
        <v>2</v>
      </c>
      <c r="AW240" s="4" t="s">
        <v>2</v>
      </c>
      <c r="AX240" s="4"/>
      <c r="AY240" s="4" t="s">
        <v>2</v>
      </c>
      <c r="AZ240" s="4" t="s">
        <v>2</v>
      </c>
      <c r="BA240" s="4" t="s">
        <v>2</v>
      </c>
      <c r="BB240" s="4" t="s">
        <v>2</v>
      </c>
      <c r="BC240" s="4" t="s">
        <v>2</v>
      </c>
      <c r="BD240" s="4" t="s">
        <v>2</v>
      </c>
      <c r="BE240" s="4" t="s">
        <v>2</v>
      </c>
      <c r="BF240" s="4" t="s">
        <v>2</v>
      </c>
      <c r="BG240" s="4" t="s">
        <v>2</v>
      </c>
      <c r="BH240" s="4" t="s">
        <v>2</v>
      </c>
      <c r="BI240" s="4" t="s">
        <v>2</v>
      </c>
      <c r="BJ240" s="4" t="s">
        <v>2</v>
      </c>
      <c r="BK240" s="4" t="s">
        <v>2</v>
      </c>
      <c r="BL240" s="4" t="s">
        <v>2</v>
      </c>
      <c r="BM240" s="4" t="s">
        <v>2</v>
      </c>
      <c r="BN240" s="4"/>
      <c r="BO240" s="4" t="s">
        <v>2</v>
      </c>
      <c r="BP240" s="4" t="s">
        <v>2</v>
      </c>
      <c r="BQ240" s="4" t="s">
        <v>2</v>
      </c>
      <c r="BR240" s="4" t="s">
        <v>2</v>
      </c>
      <c r="BS240" s="4" t="s">
        <v>2</v>
      </c>
      <c r="BT240" s="4" t="s">
        <v>2</v>
      </c>
      <c r="BU240" s="4" t="s">
        <v>2</v>
      </c>
      <c r="BV240" s="4" t="s">
        <v>2</v>
      </c>
      <c r="BW240" s="4" t="s">
        <v>2</v>
      </c>
      <c r="BX240" s="4" t="s">
        <v>2</v>
      </c>
      <c r="BY240" s="4" t="s">
        <v>2</v>
      </c>
      <c r="BZ240" s="4" t="s">
        <v>2</v>
      </c>
      <c r="CA240" s="4" t="s">
        <v>2</v>
      </c>
      <c r="CB240" s="4" t="s">
        <v>2</v>
      </c>
      <c r="CC240" s="4" t="s">
        <v>2</v>
      </c>
      <c r="CD240" s="4"/>
      <c r="CE240" s="4" t="s">
        <v>2</v>
      </c>
      <c r="CF240" s="4" t="s">
        <v>2</v>
      </c>
      <c r="CG240" s="4" t="s">
        <v>2</v>
      </c>
      <c r="CH240" s="4" t="s">
        <v>2</v>
      </c>
      <c r="CI240" s="4" t="s">
        <v>2</v>
      </c>
      <c r="CJ240" s="4" t="s">
        <v>2</v>
      </c>
      <c r="CK240" s="4" t="s">
        <v>2</v>
      </c>
      <c r="CL240" s="4" t="s">
        <v>2</v>
      </c>
      <c r="CM240" s="4" t="s">
        <v>2</v>
      </c>
      <c r="CN240" s="4" t="s">
        <v>2</v>
      </c>
      <c r="CO240" s="4" t="s">
        <v>2</v>
      </c>
      <c r="CP240" s="4" t="s">
        <v>2</v>
      </c>
      <c r="CQ240" s="4" t="s">
        <v>2</v>
      </c>
      <c r="CR240" s="4" t="s">
        <v>2</v>
      </c>
      <c r="CS240" s="4" t="s">
        <v>2</v>
      </c>
      <c r="CT240" s="4"/>
      <c r="CU240" s="4" t="s">
        <v>2</v>
      </c>
      <c r="CV240" s="4" t="s">
        <v>2</v>
      </c>
      <c r="CW240" s="4" t="s">
        <v>2</v>
      </c>
      <c r="CX240" s="4" t="s">
        <v>2</v>
      </c>
      <c r="CY240" s="4" t="s">
        <v>2</v>
      </c>
      <c r="CZ240" s="4" t="s">
        <v>2</v>
      </c>
      <c r="DA240" s="4" t="s">
        <v>2</v>
      </c>
      <c r="DB240" s="4" t="s">
        <v>2</v>
      </c>
      <c r="DC240" s="4" t="s">
        <v>2</v>
      </c>
      <c r="DD240" s="4" t="s">
        <v>2</v>
      </c>
      <c r="DE240" s="4" t="s">
        <v>2</v>
      </c>
      <c r="DF240" s="4" t="s">
        <v>2</v>
      </c>
      <c r="DG240" s="4" t="s">
        <v>2</v>
      </c>
      <c r="DH240" s="4" t="s">
        <v>2</v>
      </c>
      <c r="DI240" s="4" t="s">
        <v>2</v>
      </c>
      <c r="DJ240" s="4"/>
      <c r="DK240" s="4" t="s">
        <v>2</v>
      </c>
      <c r="DL240" s="4" t="s">
        <v>2</v>
      </c>
      <c r="DM240" s="4" t="s">
        <v>2</v>
      </c>
      <c r="DN240" s="4" t="s">
        <v>2</v>
      </c>
      <c r="DO240" s="4" t="s">
        <v>2</v>
      </c>
      <c r="DP240" s="4" t="s">
        <v>2</v>
      </c>
      <c r="DQ240" s="4" t="s">
        <v>2</v>
      </c>
      <c r="DR240" s="4" t="s">
        <v>2</v>
      </c>
      <c r="DS240" s="4" t="s">
        <v>2</v>
      </c>
      <c r="DT240" s="4" t="s">
        <v>2</v>
      </c>
      <c r="DU240" s="4" t="s">
        <v>2</v>
      </c>
      <c r="DV240" s="4" t="s">
        <v>2</v>
      </c>
      <c r="DW240" s="4" t="s">
        <v>2</v>
      </c>
      <c r="DX240" s="4" t="s">
        <v>2</v>
      </c>
      <c r="DY240" s="4" t="s">
        <v>2</v>
      </c>
      <c r="DZ240" s="4"/>
      <c r="EA240" s="4" t="s">
        <v>2</v>
      </c>
      <c r="EB240" s="4" t="s">
        <v>2</v>
      </c>
      <c r="EC240" s="4" t="s">
        <v>2</v>
      </c>
      <c r="ED240" s="4" t="s">
        <v>2</v>
      </c>
      <c r="EE240" s="4" t="s">
        <v>2</v>
      </c>
      <c r="EF240" s="4" t="s">
        <v>2</v>
      </c>
      <c r="EG240" s="4" t="s">
        <v>2</v>
      </c>
      <c r="EH240" s="4" t="s">
        <v>2</v>
      </c>
      <c r="EI240" s="4" t="s">
        <v>2</v>
      </c>
      <c r="EJ240" s="4" t="s">
        <v>2</v>
      </c>
      <c r="EK240" s="4" t="s">
        <v>2</v>
      </c>
      <c r="EL240" s="4" t="s">
        <v>2</v>
      </c>
      <c r="EM240" s="4" t="s">
        <v>2</v>
      </c>
      <c r="EN240" s="4" t="s">
        <v>2</v>
      </c>
      <c r="EO240" s="4" t="s">
        <v>2</v>
      </c>
      <c r="EP240" s="4"/>
      <c r="EQ240" s="4" t="s">
        <v>2</v>
      </c>
      <c r="ER240" s="4" t="s">
        <v>2</v>
      </c>
      <c r="ES240" s="4" t="s">
        <v>2</v>
      </c>
      <c r="ET240" s="4" t="s">
        <v>2</v>
      </c>
      <c r="EU240" s="4" t="s">
        <v>2</v>
      </c>
      <c r="EV240" s="4" t="s">
        <v>2</v>
      </c>
      <c r="EW240" s="4" t="s">
        <v>2</v>
      </c>
      <c r="EX240" s="4" t="s">
        <v>2</v>
      </c>
      <c r="EY240" s="4" t="s">
        <v>2</v>
      </c>
      <c r="EZ240" s="4" t="s">
        <v>2</v>
      </c>
      <c r="FA240" s="4" t="s">
        <v>2</v>
      </c>
      <c r="FB240" s="4" t="s">
        <v>2</v>
      </c>
      <c r="FC240" s="4" t="s">
        <v>2</v>
      </c>
      <c r="FD240" s="4" t="s">
        <v>2</v>
      </c>
      <c r="FE240" s="4" t="s">
        <v>2</v>
      </c>
      <c r="FF240" s="4"/>
      <c r="FG240" s="4" t="s">
        <v>2</v>
      </c>
      <c r="FH240" s="4" t="s">
        <v>2</v>
      </c>
      <c r="FI240" s="4" t="s">
        <v>2</v>
      </c>
      <c r="FJ240" s="4" t="s">
        <v>2</v>
      </c>
      <c r="FK240" s="4" t="s">
        <v>2</v>
      </c>
      <c r="FL240" s="4" t="s">
        <v>2</v>
      </c>
      <c r="FM240" s="4" t="s">
        <v>2</v>
      </c>
      <c r="FN240" s="4" t="s">
        <v>2</v>
      </c>
      <c r="FO240" s="4" t="s">
        <v>2</v>
      </c>
      <c r="FP240" s="4" t="s">
        <v>2</v>
      </c>
      <c r="FQ240" s="4" t="s">
        <v>2</v>
      </c>
      <c r="FR240" s="4" t="s">
        <v>2</v>
      </c>
      <c r="FS240" s="4" t="s">
        <v>2</v>
      </c>
      <c r="FT240" s="4" t="s">
        <v>2</v>
      </c>
      <c r="FU240" s="4" t="s">
        <v>2</v>
      </c>
      <c r="FV240" s="4"/>
      <c r="FW240" s="4" t="s">
        <v>2</v>
      </c>
      <c r="FX240" s="4" t="s">
        <v>2</v>
      </c>
      <c r="FY240" s="4" t="s">
        <v>2</v>
      </c>
      <c r="FZ240" s="4" t="s">
        <v>2</v>
      </c>
      <c r="GA240" s="4" t="s">
        <v>2</v>
      </c>
      <c r="GB240" s="4" t="s">
        <v>2</v>
      </c>
      <c r="GC240" s="4" t="s">
        <v>2</v>
      </c>
      <c r="GD240" s="4" t="s">
        <v>2</v>
      </c>
      <c r="GE240" s="4" t="s">
        <v>2</v>
      </c>
      <c r="GF240" s="4" t="s">
        <v>2</v>
      </c>
      <c r="GG240" s="4" t="s">
        <v>2</v>
      </c>
      <c r="GH240" s="4" t="s">
        <v>2</v>
      </c>
      <c r="GI240" s="4" t="s">
        <v>2</v>
      </c>
      <c r="GJ240" s="4" t="s">
        <v>2</v>
      </c>
      <c r="GK240" s="4" t="s">
        <v>2</v>
      </c>
      <c r="GL240" s="4"/>
      <c r="GM240" s="4" t="s">
        <v>2</v>
      </c>
      <c r="GN240" s="4" t="s">
        <v>2</v>
      </c>
      <c r="GO240" s="4" t="s">
        <v>2</v>
      </c>
      <c r="GP240" s="4" t="s">
        <v>2</v>
      </c>
      <c r="GQ240" s="4" t="s">
        <v>2</v>
      </c>
      <c r="GR240" s="4" t="s">
        <v>2</v>
      </c>
      <c r="GS240" s="4" t="s">
        <v>2</v>
      </c>
      <c r="GT240" s="4" t="s">
        <v>2</v>
      </c>
      <c r="GU240" s="4" t="s">
        <v>2</v>
      </c>
      <c r="GV240" s="4" t="s">
        <v>2</v>
      </c>
      <c r="GW240" s="4" t="s">
        <v>2</v>
      </c>
      <c r="GX240" s="4" t="s">
        <v>2</v>
      </c>
      <c r="GY240" s="4" t="s">
        <v>2</v>
      </c>
      <c r="GZ240" s="4" t="s">
        <v>2</v>
      </c>
      <c r="HA240" s="4" t="s">
        <v>2</v>
      </c>
      <c r="HB240" s="4"/>
      <c r="HC240" s="4" t="s">
        <v>2</v>
      </c>
      <c r="HD240" s="4" t="s">
        <v>2</v>
      </c>
      <c r="HE240" s="4" t="s">
        <v>2</v>
      </c>
      <c r="HF240" s="4" t="s">
        <v>2</v>
      </c>
      <c r="HG240" s="4" t="s">
        <v>2</v>
      </c>
      <c r="HH240" s="4" t="s">
        <v>2</v>
      </c>
      <c r="HI240" s="4" t="s">
        <v>2</v>
      </c>
      <c r="HJ240" s="4" t="s">
        <v>2</v>
      </c>
      <c r="HK240" s="4" t="s">
        <v>2</v>
      </c>
      <c r="HL240" s="4" t="s">
        <v>2</v>
      </c>
      <c r="HM240" s="4" t="s">
        <v>2</v>
      </c>
      <c r="HN240" s="4" t="s">
        <v>2</v>
      </c>
      <c r="HO240" s="4" t="s">
        <v>2</v>
      </c>
      <c r="HP240" s="4" t="s">
        <v>2</v>
      </c>
      <c r="HQ240" s="4" t="s">
        <v>2</v>
      </c>
      <c r="HR240" s="4"/>
      <c r="HS240" s="4" t="s">
        <v>2</v>
      </c>
      <c r="HT240" s="4" t="s">
        <v>2</v>
      </c>
      <c r="HU240" s="4" t="s">
        <v>2</v>
      </c>
      <c r="HV240" s="4" t="s">
        <v>2</v>
      </c>
      <c r="HW240" s="4" t="s">
        <v>2</v>
      </c>
      <c r="HX240" s="4" t="s">
        <v>2</v>
      </c>
      <c r="HY240" s="4" t="s">
        <v>2</v>
      </c>
      <c r="HZ240" s="4" t="s">
        <v>2</v>
      </c>
      <c r="IA240" s="4" t="s">
        <v>2</v>
      </c>
      <c r="IB240" s="4" t="s">
        <v>2</v>
      </c>
      <c r="IC240" s="4" t="s">
        <v>2</v>
      </c>
      <c r="ID240" s="4" t="s">
        <v>2</v>
      </c>
      <c r="IE240" s="4" t="s">
        <v>2</v>
      </c>
      <c r="IF240" s="4" t="s">
        <v>2</v>
      </c>
      <c r="IG240" s="4" t="s">
        <v>2</v>
      </c>
      <c r="IH240" s="4"/>
      <c r="II240" s="4" t="s">
        <v>2</v>
      </c>
      <c r="IJ240" s="4" t="s">
        <v>2</v>
      </c>
      <c r="IK240" s="4" t="s">
        <v>2</v>
      </c>
      <c r="IL240" s="4" t="s">
        <v>2</v>
      </c>
      <c r="IM240" s="4" t="s">
        <v>2</v>
      </c>
      <c r="IN240" s="4" t="s">
        <v>2</v>
      </c>
      <c r="IO240" s="4" t="s">
        <v>2</v>
      </c>
      <c r="IP240" s="4" t="s">
        <v>2</v>
      </c>
      <c r="IQ240" s="4" t="s">
        <v>2</v>
      </c>
      <c r="IR240" s="4" t="s">
        <v>2</v>
      </c>
      <c r="IS240" s="4" t="s">
        <v>2</v>
      </c>
      <c r="IT240" s="4" t="s">
        <v>2</v>
      </c>
      <c r="IU240" s="4" t="s">
        <v>2</v>
      </c>
      <c r="IV240" s="4" t="s">
        <v>2</v>
      </c>
      <c r="IW240" s="4" t="s">
        <v>2</v>
      </c>
      <c r="IX240" s="4"/>
      <c r="IY240" s="4" t="s">
        <v>2</v>
      </c>
      <c r="IZ240" s="4" t="s">
        <v>2</v>
      </c>
      <c r="JA240" s="4" t="s">
        <v>2</v>
      </c>
      <c r="JB240" s="4" t="s">
        <v>2</v>
      </c>
      <c r="JC240" s="4" t="s">
        <v>2</v>
      </c>
      <c r="JD240" s="4" t="s">
        <v>2</v>
      </c>
      <c r="JE240" s="4" t="s">
        <v>2</v>
      </c>
      <c r="JF240" s="4" t="s">
        <v>2</v>
      </c>
      <c r="JG240" s="4" t="s">
        <v>2</v>
      </c>
      <c r="JH240" s="4" t="s">
        <v>2</v>
      </c>
      <c r="JI240" s="4" t="s">
        <v>2</v>
      </c>
      <c r="JJ240" s="4" t="s">
        <v>2</v>
      </c>
      <c r="JK240" s="4" t="s">
        <v>2</v>
      </c>
      <c r="JL240" s="4" t="s">
        <v>2</v>
      </c>
      <c r="JM240" s="4" t="s">
        <v>2</v>
      </c>
      <c r="JN240" s="4"/>
      <c r="JO240" s="4" t="s">
        <v>2</v>
      </c>
      <c r="JP240" s="4" t="s">
        <v>2</v>
      </c>
      <c r="JQ240" s="4" t="s">
        <v>2</v>
      </c>
      <c r="JR240" s="4" t="s">
        <v>2</v>
      </c>
      <c r="JS240" s="4" t="s">
        <v>2</v>
      </c>
      <c r="JT240" s="4" t="s">
        <v>2</v>
      </c>
      <c r="JU240" s="4" t="s">
        <v>2</v>
      </c>
      <c r="JV240" s="4" t="s">
        <v>2</v>
      </c>
      <c r="JW240" s="4" t="s">
        <v>2</v>
      </c>
      <c r="JX240" s="4" t="s">
        <v>2</v>
      </c>
      <c r="JY240" s="4" t="s">
        <v>2</v>
      </c>
      <c r="JZ240" s="4" t="s">
        <v>2</v>
      </c>
      <c r="KA240" s="4" t="s">
        <v>2</v>
      </c>
      <c r="KB240" s="4" t="s">
        <v>2</v>
      </c>
      <c r="KC240" s="4" t="s">
        <v>2</v>
      </c>
      <c r="KD240" s="4"/>
      <c r="KE240" s="4" t="s">
        <v>2</v>
      </c>
      <c r="KF240" s="4" t="s">
        <v>2</v>
      </c>
      <c r="KG240" s="4" t="s">
        <v>2</v>
      </c>
      <c r="KH240" s="4" t="s">
        <v>2</v>
      </c>
      <c r="KI240" s="4" t="s">
        <v>2</v>
      </c>
      <c r="KJ240" s="4" t="s">
        <v>2</v>
      </c>
      <c r="KK240" s="4" t="s">
        <v>2</v>
      </c>
      <c r="KL240" s="4" t="s">
        <v>2</v>
      </c>
      <c r="KM240" s="4" t="s">
        <v>2</v>
      </c>
      <c r="KN240" s="4" t="s">
        <v>2</v>
      </c>
      <c r="KO240" s="4" t="s">
        <v>2</v>
      </c>
      <c r="KP240" s="4" t="s">
        <v>2</v>
      </c>
      <c r="KQ240" s="4" t="s">
        <v>2</v>
      </c>
      <c r="KR240" s="4" t="s">
        <v>2</v>
      </c>
      <c r="KS240" s="4" t="s">
        <v>2</v>
      </c>
      <c r="KT240" s="4"/>
      <c r="KU240" s="4" t="s">
        <v>2</v>
      </c>
      <c r="KV240" s="4" t="s">
        <v>2</v>
      </c>
      <c r="KW240" s="4" t="s">
        <v>2</v>
      </c>
      <c r="KX240" s="4" t="s">
        <v>2</v>
      </c>
      <c r="KY240" s="4" t="s">
        <v>2</v>
      </c>
      <c r="KZ240" s="4" t="s">
        <v>2</v>
      </c>
      <c r="LA240" s="4" t="s">
        <v>2</v>
      </c>
      <c r="LB240" s="4" t="s">
        <v>2</v>
      </c>
      <c r="LC240" s="4" t="s">
        <v>2</v>
      </c>
      <c r="LD240" s="4" t="s">
        <v>2</v>
      </c>
      <c r="LE240" s="4" t="s">
        <v>2</v>
      </c>
      <c r="LF240" s="4" t="s">
        <v>2</v>
      </c>
      <c r="LG240" s="4" t="s">
        <v>2</v>
      </c>
      <c r="LH240" s="4" t="s">
        <v>2</v>
      </c>
      <c r="LI240" s="4" t="s">
        <v>2</v>
      </c>
      <c r="LJ240" s="4"/>
      <c r="LK240" s="4" t="s">
        <v>2</v>
      </c>
      <c r="LL240" s="4" t="s">
        <v>2</v>
      </c>
      <c r="LM240" s="4" t="s">
        <v>2</v>
      </c>
      <c r="LN240" s="4" t="s">
        <v>2</v>
      </c>
      <c r="LO240" s="4" t="s">
        <v>2</v>
      </c>
      <c r="LP240" s="4" t="s">
        <v>2</v>
      </c>
      <c r="LQ240" s="4" t="s">
        <v>2</v>
      </c>
      <c r="LR240" s="4" t="s">
        <v>2</v>
      </c>
      <c r="LS240" s="4" t="s">
        <v>2</v>
      </c>
      <c r="LT240" s="4" t="s">
        <v>2</v>
      </c>
      <c r="LU240" s="4" t="s">
        <v>2</v>
      </c>
      <c r="LV240" s="4" t="s">
        <v>2</v>
      </c>
      <c r="LW240" s="4" t="s">
        <v>2</v>
      </c>
      <c r="LX240" s="4" t="s">
        <v>2</v>
      </c>
      <c r="LY240" s="4" t="s">
        <v>2</v>
      </c>
      <c r="LZ240" s="4"/>
      <c r="MA240" s="4" t="s">
        <v>2</v>
      </c>
      <c r="MB240" s="4" t="s">
        <v>2</v>
      </c>
      <c r="MC240" s="4" t="s">
        <v>2</v>
      </c>
      <c r="MD240" s="4" t="s">
        <v>2</v>
      </c>
      <c r="ME240" s="4" t="s">
        <v>2</v>
      </c>
      <c r="MF240" s="4" t="s">
        <v>2</v>
      </c>
      <c r="MG240" s="4" t="s">
        <v>2</v>
      </c>
      <c r="MH240" s="4" t="s">
        <v>2</v>
      </c>
      <c r="MI240" s="4" t="s">
        <v>2</v>
      </c>
      <c r="MJ240" s="4" t="s">
        <v>2</v>
      </c>
      <c r="MK240" s="4" t="s">
        <v>2</v>
      </c>
      <c r="ML240" s="4" t="s">
        <v>2</v>
      </c>
      <c r="MM240" s="4" t="s">
        <v>2</v>
      </c>
      <c r="MN240" s="4" t="s">
        <v>2</v>
      </c>
      <c r="MO240" s="4" t="s">
        <v>2</v>
      </c>
      <c r="MP240" s="4"/>
      <c r="MQ240" s="4" t="s">
        <v>2</v>
      </c>
      <c r="MR240" s="4" t="s">
        <v>2</v>
      </c>
      <c r="MS240" s="4" t="s">
        <v>2</v>
      </c>
      <c r="MT240" s="4" t="s">
        <v>2</v>
      </c>
      <c r="MU240" s="4" t="s">
        <v>2</v>
      </c>
      <c r="MV240" s="4" t="s">
        <v>2</v>
      </c>
      <c r="MW240" s="4" t="s">
        <v>2</v>
      </c>
      <c r="MX240" s="4" t="s">
        <v>2</v>
      </c>
      <c r="MY240" s="4" t="s">
        <v>2</v>
      </c>
      <c r="MZ240" s="4" t="s">
        <v>2</v>
      </c>
      <c r="NA240" s="4" t="s">
        <v>2</v>
      </c>
      <c r="NB240" s="4" t="s">
        <v>2</v>
      </c>
      <c r="NC240" s="4" t="s">
        <v>2</v>
      </c>
      <c r="ND240" s="4" t="s">
        <v>2</v>
      </c>
      <c r="NE240" s="4" t="s">
        <v>2</v>
      </c>
      <c r="NF240" s="4"/>
      <c r="NG240" s="4" t="s">
        <v>2</v>
      </c>
      <c r="NH240" s="4" t="s">
        <v>2</v>
      </c>
      <c r="NI240" s="4" t="s">
        <v>2</v>
      </c>
      <c r="NJ240" s="4" t="s">
        <v>2</v>
      </c>
      <c r="NK240" s="4" t="s">
        <v>2</v>
      </c>
      <c r="NL240" s="4" t="s">
        <v>2</v>
      </c>
      <c r="NM240" s="4" t="s">
        <v>2</v>
      </c>
      <c r="NN240" s="4" t="s">
        <v>2</v>
      </c>
      <c r="NO240" s="4" t="s">
        <v>2</v>
      </c>
      <c r="NP240" s="4" t="s">
        <v>2</v>
      </c>
      <c r="NQ240" s="4" t="s">
        <v>2</v>
      </c>
      <c r="NR240" s="4" t="s">
        <v>2</v>
      </c>
      <c r="NS240" s="4" t="s">
        <v>2</v>
      </c>
      <c r="NT240" s="4" t="s">
        <v>2</v>
      </c>
      <c r="NU240" s="4" t="s">
        <v>2</v>
      </c>
    </row>
    <row r="241" spans="2:385" x14ac:dyDescent="0.2">
      <c r="B241">
        <f t="shared" si="51"/>
        <v>231</v>
      </c>
      <c r="C241" s="4" t="s">
        <v>2</v>
      </c>
      <c r="D241" s="4" t="s">
        <v>230</v>
      </c>
      <c r="E241" s="4">
        <v>23881.29</v>
      </c>
      <c r="F241" s="4">
        <v>21923</v>
      </c>
      <c r="G241" s="4">
        <v>25547</v>
      </c>
      <c r="H241" s="4">
        <v>26098</v>
      </c>
      <c r="I241" s="4">
        <v>24499</v>
      </c>
      <c r="J241" s="4">
        <v>32351</v>
      </c>
      <c r="K241" s="4">
        <v>23851</v>
      </c>
      <c r="L241" s="4">
        <v>19609</v>
      </c>
      <c r="M241" s="4">
        <v>0</v>
      </c>
      <c r="N241" s="4">
        <v>0</v>
      </c>
      <c r="O241" s="4">
        <v>0</v>
      </c>
      <c r="P241" s="4">
        <v>0</v>
      </c>
      <c r="Q241" s="4">
        <v>197759.29</v>
      </c>
      <c r="R241" s="4"/>
      <c r="S241" s="4" t="s">
        <v>2</v>
      </c>
      <c r="T241" s="4" t="s">
        <v>230</v>
      </c>
      <c r="U241" s="4">
        <v>18684.740000000002</v>
      </c>
      <c r="V241" s="4">
        <v>22586.51</v>
      </c>
      <c r="W241" s="4">
        <v>24998</v>
      </c>
      <c r="X241" s="4">
        <v>24632.45</v>
      </c>
      <c r="Y241" s="4">
        <v>15652</v>
      </c>
      <c r="Z241" s="4">
        <v>15957.5</v>
      </c>
      <c r="AA241" s="4">
        <v>20120</v>
      </c>
      <c r="AB241" s="4">
        <v>12456.26</v>
      </c>
      <c r="AC241" s="4">
        <v>0</v>
      </c>
      <c r="AD241" s="4">
        <v>0</v>
      </c>
      <c r="AE241" s="4">
        <v>0</v>
      </c>
      <c r="AF241" s="4">
        <v>0</v>
      </c>
      <c r="AG241" s="4">
        <v>155087.46</v>
      </c>
      <c r="AH241" s="4"/>
      <c r="AI241" s="4" t="s">
        <v>2</v>
      </c>
      <c r="AJ241" s="4" t="s">
        <v>230</v>
      </c>
      <c r="AK241" s="4">
        <v>10081</v>
      </c>
      <c r="AL241" s="4">
        <v>6785</v>
      </c>
      <c r="AM241" s="4">
        <v>8358</v>
      </c>
      <c r="AN241" s="4">
        <v>9931</v>
      </c>
      <c r="AO241" s="4">
        <v>8858</v>
      </c>
      <c r="AP241" s="4">
        <v>8648</v>
      </c>
      <c r="AQ241" s="4">
        <v>8448</v>
      </c>
      <c r="AR241" s="4">
        <v>6948</v>
      </c>
      <c r="AS241" s="4">
        <v>0</v>
      </c>
      <c r="AT241" s="4">
        <v>0</v>
      </c>
      <c r="AU241" s="4">
        <v>0</v>
      </c>
      <c r="AV241" s="4">
        <v>0</v>
      </c>
      <c r="AW241" s="4">
        <v>68057</v>
      </c>
      <c r="AX241" s="4"/>
      <c r="AY241" s="4" t="s">
        <v>2</v>
      </c>
      <c r="AZ241" s="4" t="s">
        <v>230</v>
      </c>
      <c r="BA241" s="4">
        <v>10721</v>
      </c>
      <c r="BB241" s="4">
        <v>10921</v>
      </c>
      <c r="BC241" s="4">
        <v>11225</v>
      </c>
      <c r="BD241" s="4">
        <v>11460</v>
      </c>
      <c r="BE241" s="4">
        <v>15128</v>
      </c>
      <c r="BF241" s="4">
        <v>10782.1</v>
      </c>
      <c r="BG241" s="4">
        <v>13427</v>
      </c>
      <c r="BH241" s="4">
        <v>10339</v>
      </c>
      <c r="BI241" s="4">
        <v>0</v>
      </c>
      <c r="BJ241" s="4">
        <v>0</v>
      </c>
      <c r="BK241" s="4">
        <v>0</v>
      </c>
      <c r="BL241" s="4">
        <v>0</v>
      </c>
      <c r="BM241" s="4">
        <v>94003.1</v>
      </c>
      <c r="BN241" s="4"/>
      <c r="BO241" s="4" t="s">
        <v>2</v>
      </c>
      <c r="BP241" s="4" t="s">
        <v>230</v>
      </c>
      <c r="BQ241" s="4">
        <v>4755</v>
      </c>
      <c r="BR241" s="4">
        <v>4430</v>
      </c>
      <c r="BS241" s="4">
        <v>4430</v>
      </c>
      <c r="BT241" s="4">
        <v>4756</v>
      </c>
      <c r="BU241" s="4">
        <v>4450</v>
      </c>
      <c r="BV241" s="4">
        <v>4645.1000000000004</v>
      </c>
      <c r="BW241" s="4">
        <v>4380</v>
      </c>
      <c r="BX241" s="4">
        <v>4225</v>
      </c>
      <c r="BY241" s="4">
        <v>0</v>
      </c>
      <c r="BZ241" s="4">
        <v>0</v>
      </c>
      <c r="CA241" s="4">
        <v>0</v>
      </c>
      <c r="CB241" s="4">
        <v>0</v>
      </c>
      <c r="CC241" s="4">
        <v>36071.1</v>
      </c>
      <c r="CD241" s="4"/>
      <c r="CE241" s="4" t="s">
        <v>2</v>
      </c>
      <c r="CF241" s="4" t="s">
        <v>230</v>
      </c>
      <c r="CG241" s="4">
        <v>7616.13</v>
      </c>
      <c r="CH241" s="4">
        <v>12223.6</v>
      </c>
      <c r="CI241" s="4">
        <v>8430.6</v>
      </c>
      <c r="CJ241" s="4">
        <v>9220.9</v>
      </c>
      <c r="CK241" s="4">
        <v>8398</v>
      </c>
      <c r="CL241" s="4">
        <v>7741</v>
      </c>
      <c r="CM241" s="4">
        <v>8901</v>
      </c>
      <c r="CN241" s="4">
        <v>6315.9</v>
      </c>
      <c r="CO241" s="4">
        <v>0</v>
      </c>
      <c r="CP241" s="4">
        <v>0</v>
      </c>
      <c r="CQ241" s="4">
        <v>0</v>
      </c>
      <c r="CR241" s="4">
        <v>0</v>
      </c>
      <c r="CS241" s="4">
        <v>68847.13</v>
      </c>
      <c r="CT241" s="4"/>
      <c r="CU241" s="4" t="s">
        <v>2</v>
      </c>
      <c r="CV241" s="4" t="s">
        <v>230</v>
      </c>
      <c r="CW241" s="4">
        <v>7772</v>
      </c>
      <c r="CX241" s="4">
        <v>11768</v>
      </c>
      <c r="CY241" s="4">
        <v>5882</v>
      </c>
      <c r="CZ241" s="4">
        <v>5077</v>
      </c>
      <c r="DA241" s="4">
        <v>8581</v>
      </c>
      <c r="DB241" s="4">
        <v>8332</v>
      </c>
      <c r="DC241" s="4">
        <v>10185</v>
      </c>
      <c r="DD241" s="4">
        <v>8602</v>
      </c>
      <c r="DE241" s="4">
        <v>0</v>
      </c>
      <c r="DF241" s="4">
        <v>0</v>
      </c>
      <c r="DG241" s="4">
        <v>0</v>
      </c>
      <c r="DH241" s="4">
        <v>0</v>
      </c>
      <c r="DI241" s="4">
        <v>66199</v>
      </c>
      <c r="DJ241" s="4"/>
      <c r="DK241" s="4" t="s">
        <v>2</v>
      </c>
      <c r="DL241" s="4" t="s">
        <v>230</v>
      </c>
      <c r="DM241" s="4">
        <v>10976</v>
      </c>
      <c r="DN241" s="4">
        <v>16535</v>
      </c>
      <c r="DO241" s="4">
        <v>12168.57</v>
      </c>
      <c r="DP241" s="4">
        <v>13459</v>
      </c>
      <c r="DQ241" s="4">
        <v>14446</v>
      </c>
      <c r="DR241" s="4">
        <v>13061</v>
      </c>
      <c r="DS241" s="4">
        <v>11891</v>
      </c>
      <c r="DT241" s="4">
        <v>13034</v>
      </c>
      <c r="DU241" s="4">
        <v>0</v>
      </c>
      <c r="DV241" s="4">
        <v>0</v>
      </c>
      <c r="DW241" s="4">
        <v>0</v>
      </c>
      <c r="DX241" s="4">
        <v>0</v>
      </c>
      <c r="DY241" s="4">
        <v>105570.57</v>
      </c>
      <c r="DZ241" s="4"/>
      <c r="EA241" s="4" t="s">
        <v>2</v>
      </c>
      <c r="EB241" s="4" t="s">
        <v>230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/>
      <c r="EQ241" s="4" t="s">
        <v>2</v>
      </c>
      <c r="ER241" s="4" t="s">
        <v>230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2105</v>
      </c>
      <c r="EY241" s="4">
        <v>2360</v>
      </c>
      <c r="EZ241" s="4">
        <v>6415</v>
      </c>
      <c r="FA241" s="4">
        <v>0</v>
      </c>
      <c r="FB241" s="4">
        <v>0</v>
      </c>
      <c r="FC241" s="4">
        <v>0</v>
      </c>
      <c r="FD241" s="4">
        <v>0</v>
      </c>
      <c r="FE241" s="4">
        <v>10880</v>
      </c>
      <c r="FF241" s="4"/>
      <c r="FG241" s="4" t="s">
        <v>2</v>
      </c>
      <c r="FH241" s="4" t="s">
        <v>230</v>
      </c>
      <c r="FI241" s="4">
        <v>11081</v>
      </c>
      <c r="FJ241" s="4">
        <v>10650.2</v>
      </c>
      <c r="FK241" s="4">
        <v>8061</v>
      </c>
      <c r="FL241" s="4">
        <v>9320</v>
      </c>
      <c r="FM241" s="4">
        <v>9403</v>
      </c>
      <c r="FN241" s="4">
        <v>7451</v>
      </c>
      <c r="FO241" s="4">
        <v>8610</v>
      </c>
      <c r="FP241" s="4">
        <v>7108</v>
      </c>
      <c r="FQ241" s="4">
        <v>0</v>
      </c>
      <c r="FR241" s="4">
        <v>0</v>
      </c>
      <c r="FS241" s="4">
        <v>0</v>
      </c>
      <c r="FT241" s="4">
        <v>0</v>
      </c>
      <c r="FU241" s="4">
        <v>71684.2</v>
      </c>
      <c r="FV241" s="4"/>
      <c r="FW241" s="4" t="s">
        <v>2</v>
      </c>
      <c r="FX241" s="4" t="s">
        <v>230</v>
      </c>
      <c r="FY241" s="4">
        <v>2935</v>
      </c>
      <c r="FZ241" s="4">
        <v>2925</v>
      </c>
      <c r="GA241" s="4">
        <v>4409.1499999999996</v>
      </c>
      <c r="GB241" s="4">
        <v>1925</v>
      </c>
      <c r="GC241" s="4">
        <v>2425</v>
      </c>
      <c r="GD241" s="4">
        <v>8025</v>
      </c>
      <c r="GE241" s="4">
        <v>4339</v>
      </c>
      <c r="GF241" s="4">
        <v>2111</v>
      </c>
      <c r="GG241" s="4">
        <v>0</v>
      </c>
      <c r="GH241" s="4">
        <v>0</v>
      </c>
      <c r="GI241" s="4">
        <v>0</v>
      </c>
      <c r="GJ241" s="4">
        <v>0</v>
      </c>
      <c r="GK241" s="4">
        <v>29094.15</v>
      </c>
      <c r="GL241" s="4"/>
      <c r="GM241" s="4" t="s">
        <v>2</v>
      </c>
      <c r="GN241" s="4" t="s">
        <v>230</v>
      </c>
      <c r="GO241" s="4">
        <v>7732</v>
      </c>
      <c r="GP241" s="4">
        <v>7358</v>
      </c>
      <c r="GQ241" s="4">
        <v>14262.75</v>
      </c>
      <c r="GR241" s="4">
        <v>7692</v>
      </c>
      <c r="GS241" s="4">
        <v>5092</v>
      </c>
      <c r="GT241" s="4">
        <v>5917</v>
      </c>
      <c r="GU241" s="4">
        <v>5842</v>
      </c>
      <c r="GV241" s="4">
        <v>8794</v>
      </c>
      <c r="GW241" s="4">
        <v>0</v>
      </c>
      <c r="GX241" s="4">
        <v>0</v>
      </c>
      <c r="GY241" s="4">
        <v>0</v>
      </c>
      <c r="GZ241" s="4">
        <v>0</v>
      </c>
      <c r="HA241" s="4">
        <v>62689.75</v>
      </c>
      <c r="HB241" s="4"/>
      <c r="HC241" s="4" t="s">
        <v>2</v>
      </c>
      <c r="HD241" s="4" t="s">
        <v>230</v>
      </c>
      <c r="HE241" s="4">
        <v>3798</v>
      </c>
      <c r="HF241" s="4">
        <v>6792</v>
      </c>
      <c r="HG241" s="4">
        <v>4449</v>
      </c>
      <c r="HH241" s="4">
        <v>3930</v>
      </c>
      <c r="HI241" s="4">
        <v>4784.45</v>
      </c>
      <c r="HJ241" s="4">
        <v>3407</v>
      </c>
      <c r="HK241" s="4">
        <v>4283</v>
      </c>
      <c r="HL241" s="4">
        <v>1093</v>
      </c>
      <c r="HM241" s="4">
        <v>0</v>
      </c>
      <c r="HN241" s="4">
        <v>0</v>
      </c>
      <c r="HO241" s="4">
        <v>0</v>
      </c>
      <c r="HP241" s="4">
        <v>0</v>
      </c>
      <c r="HQ241" s="4">
        <v>32536.45</v>
      </c>
      <c r="HR241" s="4"/>
      <c r="HS241" s="4" t="s">
        <v>2</v>
      </c>
      <c r="HT241" s="4" t="s">
        <v>230</v>
      </c>
      <c r="HU241" s="4">
        <v>16834</v>
      </c>
      <c r="HV241" s="4">
        <v>17663.5</v>
      </c>
      <c r="HW241" s="4">
        <v>27077.7</v>
      </c>
      <c r="HX241" s="4">
        <v>18835</v>
      </c>
      <c r="HY241" s="4">
        <v>18095.75</v>
      </c>
      <c r="HZ241" s="4">
        <v>18139</v>
      </c>
      <c r="IA241" s="4">
        <v>17488</v>
      </c>
      <c r="IB241" s="4">
        <v>14300</v>
      </c>
      <c r="IC241" s="4">
        <v>0</v>
      </c>
      <c r="ID241" s="4">
        <v>0</v>
      </c>
      <c r="IE241" s="4">
        <v>0</v>
      </c>
      <c r="IF241" s="4">
        <v>0</v>
      </c>
      <c r="IG241" s="4">
        <v>148432.95000000001</v>
      </c>
      <c r="IH241" s="4"/>
      <c r="II241" s="4" t="s">
        <v>2</v>
      </c>
      <c r="IJ241" s="4" t="s">
        <v>230</v>
      </c>
      <c r="IK241" s="4">
        <v>8673</v>
      </c>
      <c r="IL241" s="4">
        <v>15975</v>
      </c>
      <c r="IM241" s="4">
        <v>14028</v>
      </c>
      <c r="IN241" s="4">
        <v>11121</v>
      </c>
      <c r="IO241" s="4">
        <v>9395</v>
      </c>
      <c r="IP241" s="4">
        <v>8992</v>
      </c>
      <c r="IQ241" s="4">
        <v>8326</v>
      </c>
      <c r="IR241" s="4">
        <v>8272</v>
      </c>
      <c r="IS241" s="4">
        <v>0</v>
      </c>
      <c r="IT241" s="4">
        <v>0</v>
      </c>
      <c r="IU241" s="4">
        <v>0</v>
      </c>
      <c r="IV241" s="4">
        <v>0</v>
      </c>
      <c r="IW241" s="4">
        <v>84782</v>
      </c>
      <c r="IX241" s="4"/>
      <c r="IY241" s="4" t="s">
        <v>2</v>
      </c>
      <c r="IZ241" s="4" t="s">
        <v>230</v>
      </c>
      <c r="JA241" s="4">
        <v>15024.5</v>
      </c>
      <c r="JB241" s="4">
        <v>20534.25</v>
      </c>
      <c r="JC241" s="4">
        <v>18643</v>
      </c>
      <c r="JD241" s="4">
        <v>20854</v>
      </c>
      <c r="JE241" s="4">
        <v>22402</v>
      </c>
      <c r="JF241" s="4">
        <v>16889.099999999999</v>
      </c>
      <c r="JG241" s="4">
        <v>17255</v>
      </c>
      <c r="JH241" s="4">
        <v>22153</v>
      </c>
      <c r="JI241" s="4">
        <v>0</v>
      </c>
      <c r="JJ241" s="4">
        <v>0</v>
      </c>
      <c r="JK241" s="4">
        <v>0</v>
      </c>
      <c r="JL241" s="4">
        <v>0</v>
      </c>
      <c r="JM241" s="4">
        <v>153754.85</v>
      </c>
      <c r="JN241" s="4"/>
      <c r="JO241" s="4" t="s">
        <v>2</v>
      </c>
      <c r="JP241" s="4" t="s">
        <v>230</v>
      </c>
      <c r="JQ241" s="4">
        <v>1751</v>
      </c>
      <c r="JR241" s="4">
        <v>3351</v>
      </c>
      <c r="JS241" s="4">
        <v>4199</v>
      </c>
      <c r="JT241" s="4">
        <v>3507</v>
      </c>
      <c r="JU241" s="4">
        <v>1909</v>
      </c>
      <c r="JV241" s="4">
        <v>3558</v>
      </c>
      <c r="JW241" s="4">
        <v>3583</v>
      </c>
      <c r="JX241" s="4">
        <v>3508</v>
      </c>
      <c r="JY241" s="4">
        <v>0</v>
      </c>
      <c r="JZ241" s="4">
        <v>0</v>
      </c>
      <c r="KA241" s="4">
        <v>0</v>
      </c>
      <c r="KB241" s="4">
        <v>0</v>
      </c>
      <c r="KC241" s="4">
        <v>25366</v>
      </c>
      <c r="KD241" s="4"/>
      <c r="KE241" s="4" t="s">
        <v>2</v>
      </c>
      <c r="KF241" s="4" t="s">
        <v>230</v>
      </c>
      <c r="KG241" s="4">
        <v>2015</v>
      </c>
      <c r="KH241" s="4">
        <v>2040</v>
      </c>
      <c r="KI241" s="4">
        <v>3015</v>
      </c>
      <c r="KJ241" s="4">
        <v>2015</v>
      </c>
      <c r="KK241" s="4">
        <v>1865</v>
      </c>
      <c r="KL241" s="4">
        <v>2015</v>
      </c>
      <c r="KM241" s="4">
        <v>2510</v>
      </c>
      <c r="KN241" s="4">
        <v>10983</v>
      </c>
      <c r="KO241" s="4">
        <v>0</v>
      </c>
      <c r="KP241" s="4">
        <v>0</v>
      </c>
      <c r="KQ241" s="4">
        <v>0</v>
      </c>
      <c r="KR241" s="4">
        <v>0</v>
      </c>
      <c r="KS241" s="4">
        <v>26458</v>
      </c>
      <c r="KT241" s="4"/>
      <c r="KU241" s="4" t="s">
        <v>2</v>
      </c>
      <c r="KV241" s="4" t="s">
        <v>230</v>
      </c>
      <c r="KW241" s="4">
        <v>2500</v>
      </c>
      <c r="KX241" s="4">
        <v>5400</v>
      </c>
      <c r="KY241" s="4">
        <v>0</v>
      </c>
      <c r="KZ241" s="4">
        <v>2500</v>
      </c>
      <c r="LA241" s="4">
        <v>2500</v>
      </c>
      <c r="LB241" s="4">
        <v>2500</v>
      </c>
      <c r="LC241" s="4">
        <v>2500</v>
      </c>
      <c r="LD241" s="4">
        <v>2540</v>
      </c>
      <c r="LE241" s="4">
        <v>0</v>
      </c>
      <c r="LF241" s="4">
        <v>0</v>
      </c>
      <c r="LG241" s="4">
        <v>0</v>
      </c>
      <c r="LH241" s="4">
        <v>0</v>
      </c>
      <c r="LI241" s="4">
        <v>20440</v>
      </c>
      <c r="LJ241" s="4"/>
      <c r="LK241" s="4" t="s">
        <v>2</v>
      </c>
      <c r="LL241" s="4" t="s">
        <v>230</v>
      </c>
      <c r="LM241" s="4">
        <v>11217</v>
      </c>
      <c r="LN241" s="4">
        <v>6137</v>
      </c>
      <c r="LO241" s="4">
        <v>13037</v>
      </c>
      <c r="LP241" s="4">
        <v>11037</v>
      </c>
      <c r="LQ241" s="4">
        <v>10847</v>
      </c>
      <c r="LR241" s="4">
        <v>8147</v>
      </c>
      <c r="LS241" s="4">
        <v>8891</v>
      </c>
      <c r="LT241" s="4">
        <v>10385</v>
      </c>
      <c r="LU241" s="4">
        <v>0</v>
      </c>
      <c r="LV241" s="4">
        <v>0</v>
      </c>
      <c r="LW241" s="4">
        <v>0</v>
      </c>
      <c r="LX241" s="4">
        <v>0</v>
      </c>
      <c r="LY241" s="4">
        <v>79698</v>
      </c>
      <c r="LZ241" s="4"/>
      <c r="MA241" s="4" t="s">
        <v>2</v>
      </c>
      <c r="MB241" s="4" t="s">
        <v>230</v>
      </c>
      <c r="MC241" s="4">
        <v>11784</v>
      </c>
      <c r="MD241" s="4">
        <v>11359</v>
      </c>
      <c r="ME241" s="4">
        <v>13218</v>
      </c>
      <c r="MF241" s="4">
        <v>18917</v>
      </c>
      <c r="MG241" s="4">
        <v>13603</v>
      </c>
      <c r="MH241" s="4">
        <v>11730</v>
      </c>
      <c r="MI241" s="4">
        <v>11635</v>
      </c>
      <c r="MJ241" s="4">
        <v>11792</v>
      </c>
      <c r="MK241" s="4">
        <v>0</v>
      </c>
      <c r="ML241" s="4">
        <v>0</v>
      </c>
      <c r="MM241" s="4">
        <v>0</v>
      </c>
      <c r="MN241" s="4">
        <v>0</v>
      </c>
      <c r="MO241" s="4">
        <v>104038</v>
      </c>
      <c r="MP241" s="4"/>
      <c r="MQ241" s="4" t="s">
        <v>2</v>
      </c>
      <c r="MR241" s="4" t="s">
        <v>230</v>
      </c>
      <c r="MS241" s="4">
        <v>11565.18</v>
      </c>
      <c r="MT241" s="4">
        <v>3524.24</v>
      </c>
      <c r="MU241" s="4">
        <v>5623.24</v>
      </c>
      <c r="MV241" s="4">
        <v>5953.24</v>
      </c>
      <c r="MW241" s="4">
        <v>3590.24</v>
      </c>
      <c r="MX241" s="4">
        <v>4894.24</v>
      </c>
      <c r="MY241" s="4">
        <v>4896.24</v>
      </c>
      <c r="MZ241" s="4">
        <v>3823.24</v>
      </c>
      <c r="NA241" s="4">
        <v>0</v>
      </c>
      <c r="NB241" s="4">
        <v>0</v>
      </c>
      <c r="NC241" s="4">
        <v>0</v>
      </c>
      <c r="ND241" s="4">
        <v>0</v>
      </c>
      <c r="NE241" s="4">
        <v>43869.86</v>
      </c>
      <c r="NF241" s="4"/>
      <c r="NG241" s="4" t="s">
        <v>2</v>
      </c>
      <c r="NH241" s="4" t="s">
        <v>230</v>
      </c>
      <c r="NI241" s="4">
        <v>0</v>
      </c>
      <c r="NJ241" s="4">
        <v>0</v>
      </c>
      <c r="NK241" s="4">
        <v>0</v>
      </c>
      <c r="NL241" s="4">
        <v>0</v>
      </c>
      <c r="NM241" s="4">
        <v>0</v>
      </c>
      <c r="NN241" s="4">
        <v>0</v>
      </c>
      <c r="NO241" s="4">
        <v>0</v>
      </c>
      <c r="NP241" s="4">
        <v>0</v>
      </c>
      <c r="NQ241" s="4">
        <v>0</v>
      </c>
      <c r="NR241" s="4">
        <v>0</v>
      </c>
      <c r="NS241" s="4">
        <v>0</v>
      </c>
      <c r="NT241" s="4">
        <v>0</v>
      </c>
      <c r="NU241" s="4">
        <v>0</v>
      </c>
    </row>
    <row r="242" spans="2:385" x14ac:dyDescent="0.2">
      <c r="B242">
        <f t="shared" si="51"/>
        <v>232</v>
      </c>
      <c r="C242" s="4" t="s">
        <v>2</v>
      </c>
      <c r="D242" s="4" t="s">
        <v>231</v>
      </c>
      <c r="E242" s="4">
        <v>26522.29</v>
      </c>
      <c r="F242" s="4">
        <v>21334.13</v>
      </c>
      <c r="G242" s="4">
        <v>20565.34</v>
      </c>
      <c r="H242" s="4">
        <v>26199.31</v>
      </c>
      <c r="I242" s="4">
        <v>23438.14</v>
      </c>
      <c r="J242" s="4">
        <v>26224.87</v>
      </c>
      <c r="K242" s="4">
        <v>23207.15</v>
      </c>
      <c r="L242" s="4">
        <v>1391.41</v>
      </c>
      <c r="M242" s="4">
        <v>0</v>
      </c>
      <c r="N242" s="4">
        <v>0</v>
      </c>
      <c r="O242" s="4">
        <v>0</v>
      </c>
      <c r="P242" s="4">
        <v>0</v>
      </c>
      <c r="Q242" s="4">
        <v>168882.64</v>
      </c>
      <c r="R242" s="4"/>
      <c r="S242" s="4" t="s">
        <v>2</v>
      </c>
      <c r="T242" s="4" t="s">
        <v>231</v>
      </c>
      <c r="U242" s="4">
        <v>23571.66</v>
      </c>
      <c r="V242" s="4">
        <v>14093.59</v>
      </c>
      <c r="W242" s="4">
        <v>14729.1</v>
      </c>
      <c r="X242" s="4">
        <v>15843.7</v>
      </c>
      <c r="Y242" s="4">
        <v>16034.22</v>
      </c>
      <c r="Z242" s="4">
        <v>43010.75</v>
      </c>
      <c r="AA242" s="4">
        <v>21425.119999999999</v>
      </c>
      <c r="AB242" s="4">
        <v>2775.39</v>
      </c>
      <c r="AC242" s="4">
        <v>0</v>
      </c>
      <c r="AD242" s="4">
        <v>0</v>
      </c>
      <c r="AE242" s="4">
        <v>0</v>
      </c>
      <c r="AF242" s="4">
        <v>0</v>
      </c>
      <c r="AG242" s="4">
        <v>151483.53</v>
      </c>
      <c r="AH242" s="4"/>
      <c r="AI242" s="4" t="s">
        <v>2</v>
      </c>
      <c r="AJ242" s="4" t="s">
        <v>231</v>
      </c>
      <c r="AK242" s="4">
        <v>10547.49</v>
      </c>
      <c r="AL242" s="4">
        <v>4548.45</v>
      </c>
      <c r="AM242" s="4">
        <v>5521.32</v>
      </c>
      <c r="AN242" s="4">
        <v>4597.42</v>
      </c>
      <c r="AO242" s="4">
        <v>5181.4399999999996</v>
      </c>
      <c r="AP242" s="4">
        <v>3439.44</v>
      </c>
      <c r="AQ242" s="4">
        <v>8008.06</v>
      </c>
      <c r="AR242" s="4">
        <v>550.52</v>
      </c>
      <c r="AS242" s="4">
        <v>0</v>
      </c>
      <c r="AT242" s="4">
        <v>0</v>
      </c>
      <c r="AU242" s="4">
        <v>0</v>
      </c>
      <c r="AV242" s="4">
        <v>0</v>
      </c>
      <c r="AW242" s="4">
        <v>42394.14</v>
      </c>
      <c r="AX242" s="4"/>
      <c r="AY242" s="4" t="s">
        <v>2</v>
      </c>
      <c r="AZ242" s="4" t="s">
        <v>231</v>
      </c>
      <c r="BA242" s="4">
        <v>2948.06</v>
      </c>
      <c r="BB242" s="4">
        <v>3729.6</v>
      </c>
      <c r="BC242" s="4">
        <v>3406.14</v>
      </c>
      <c r="BD242" s="4">
        <v>3778.56</v>
      </c>
      <c r="BE242" s="4">
        <v>4204.8999999999996</v>
      </c>
      <c r="BF242" s="4">
        <v>3892.41</v>
      </c>
      <c r="BG242" s="4">
        <v>3227.5</v>
      </c>
      <c r="BH242" s="4">
        <v>1720.17</v>
      </c>
      <c r="BI242" s="4">
        <v>0</v>
      </c>
      <c r="BJ242" s="4">
        <v>0</v>
      </c>
      <c r="BK242" s="4">
        <v>0</v>
      </c>
      <c r="BL242" s="4">
        <v>0</v>
      </c>
      <c r="BM242" s="4">
        <v>26907.34</v>
      </c>
      <c r="BN242" s="4"/>
      <c r="BO242" s="4" t="s">
        <v>2</v>
      </c>
      <c r="BP242" s="4" t="s">
        <v>231</v>
      </c>
      <c r="BQ242" s="4">
        <v>2025.9</v>
      </c>
      <c r="BR242" s="4">
        <v>3480.21</v>
      </c>
      <c r="BS242" s="4">
        <v>3257.52</v>
      </c>
      <c r="BT242" s="4">
        <v>1893.86</v>
      </c>
      <c r="BU242" s="4">
        <v>3292.13</v>
      </c>
      <c r="BV242" s="4">
        <v>2734.28</v>
      </c>
      <c r="BW242" s="4">
        <v>2494.6799999999998</v>
      </c>
      <c r="BX242" s="4">
        <v>688.11</v>
      </c>
      <c r="BY242" s="4">
        <v>0</v>
      </c>
      <c r="BZ242" s="4">
        <v>0</v>
      </c>
      <c r="CA242" s="4">
        <v>0</v>
      </c>
      <c r="CB242" s="4">
        <v>0</v>
      </c>
      <c r="CC242" s="4">
        <v>19866.689999999999</v>
      </c>
      <c r="CD242" s="4"/>
      <c r="CE242" s="4" t="s">
        <v>2</v>
      </c>
      <c r="CF242" s="4" t="s">
        <v>231</v>
      </c>
      <c r="CG242" s="4">
        <v>5512.14</v>
      </c>
      <c r="CH242" s="4">
        <v>5973.05</v>
      </c>
      <c r="CI242" s="4">
        <v>5474.83</v>
      </c>
      <c r="CJ242" s="4">
        <v>4123.87</v>
      </c>
      <c r="CK242" s="4">
        <v>4368.16</v>
      </c>
      <c r="CL242" s="4">
        <v>4834.6000000000004</v>
      </c>
      <c r="CM242" s="4">
        <v>3502.84</v>
      </c>
      <c r="CN242" s="4">
        <v>783.45</v>
      </c>
      <c r="CO242" s="4">
        <v>0</v>
      </c>
      <c r="CP242" s="4">
        <v>0</v>
      </c>
      <c r="CQ242" s="4">
        <v>0</v>
      </c>
      <c r="CR242" s="4">
        <v>0</v>
      </c>
      <c r="CS242" s="4">
        <v>34572.94</v>
      </c>
      <c r="CT242" s="4"/>
      <c r="CU242" s="4" t="s">
        <v>2</v>
      </c>
      <c r="CV242" s="4" t="s">
        <v>231</v>
      </c>
      <c r="CW242" s="4">
        <v>2716.4</v>
      </c>
      <c r="CX242" s="4">
        <v>4221.75</v>
      </c>
      <c r="CY242" s="4">
        <v>4236.3500000000004</v>
      </c>
      <c r="CZ242" s="4">
        <v>4174.1899999999996</v>
      </c>
      <c r="DA242" s="4">
        <v>3551.26</v>
      </c>
      <c r="DB242" s="4">
        <v>4655.4399999999996</v>
      </c>
      <c r="DC242" s="4">
        <v>4165.78</v>
      </c>
      <c r="DD242" s="4">
        <v>1686.38</v>
      </c>
      <c r="DE242" s="4">
        <v>0</v>
      </c>
      <c r="DF242" s="4">
        <v>0</v>
      </c>
      <c r="DG242" s="4">
        <v>0</v>
      </c>
      <c r="DH242" s="4">
        <v>0</v>
      </c>
      <c r="DI242" s="4">
        <v>29407.55</v>
      </c>
      <c r="DJ242" s="4"/>
      <c r="DK242" s="4" t="s">
        <v>2</v>
      </c>
      <c r="DL242" s="4" t="s">
        <v>231</v>
      </c>
      <c r="DM242" s="4">
        <v>4281.6499999999996</v>
      </c>
      <c r="DN242" s="4">
        <v>4846.3500000000004</v>
      </c>
      <c r="DO242" s="4">
        <v>4236.17</v>
      </c>
      <c r="DP242" s="4">
        <v>3946.48</v>
      </c>
      <c r="DQ242" s="4">
        <v>4388.1499999999996</v>
      </c>
      <c r="DR242" s="4">
        <v>5069.6400000000003</v>
      </c>
      <c r="DS242" s="4">
        <v>3189.68</v>
      </c>
      <c r="DT242" s="4">
        <v>762.55</v>
      </c>
      <c r="DU242" s="4">
        <v>0</v>
      </c>
      <c r="DV242" s="4">
        <v>0</v>
      </c>
      <c r="DW242" s="4">
        <v>0</v>
      </c>
      <c r="DX242" s="4">
        <v>0</v>
      </c>
      <c r="DY242" s="4">
        <v>30720.67</v>
      </c>
      <c r="DZ242" s="4"/>
      <c r="EA242" s="4" t="s">
        <v>2</v>
      </c>
      <c r="EB242" s="4" t="s">
        <v>231</v>
      </c>
      <c r="EC242" s="4">
        <v>0</v>
      </c>
      <c r="ED242" s="4">
        <v>685.44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685.44</v>
      </c>
      <c r="EP242" s="4"/>
      <c r="EQ242" s="4" t="s">
        <v>2</v>
      </c>
      <c r="ER242" s="4" t="s">
        <v>231</v>
      </c>
      <c r="ES242" s="4">
        <v>16624.82</v>
      </c>
      <c r="ET242" s="4">
        <v>23990.68</v>
      </c>
      <c r="EU242" s="4">
        <v>17452.740000000002</v>
      </c>
      <c r="EV242" s="4">
        <v>7039.04</v>
      </c>
      <c r="EW242" s="4">
        <v>36545.379999999997</v>
      </c>
      <c r="EX242" s="4">
        <v>33170.31</v>
      </c>
      <c r="EY242" s="4">
        <v>14679.53</v>
      </c>
      <c r="EZ242" s="4">
        <v>367.95</v>
      </c>
      <c r="FA242" s="4">
        <v>0</v>
      </c>
      <c r="FB242" s="4">
        <v>0</v>
      </c>
      <c r="FC242" s="4">
        <v>0</v>
      </c>
      <c r="FD242" s="4">
        <v>0</v>
      </c>
      <c r="FE242" s="4">
        <v>149870.45000000001</v>
      </c>
      <c r="FF242" s="4"/>
      <c r="FG242" s="4" t="s">
        <v>2</v>
      </c>
      <c r="FH242" s="4" t="s">
        <v>231</v>
      </c>
      <c r="FI242" s="4">
        <v>4204.58</v>
      </c>
      <c r="FJ242" s="4">
        <v>-1527.41</v>
      </c>
      <c r="FK242" s="4">
        <v>5229.3</v>
      </c>
      <c r="FL242" s="4">
        <v>58008.89</v>
      </c>
      <c r="FM242" s="4">
        <v>4509.75</v>
      </c>
      <c r="FN242" s="4">
        <v>7714.53</v>
      </c>
      <c r="FO242" s="4">
        <v>7091.94</v>
      </c>
      <c r="FP242" s="4">
        <v>629.84</v>
      </c>
      <c r="FQ242" s="4">
        <v>0</v>
      </c>
      <c r="FR242" s="4">
        <v>0</v>
      </c>
      <c r="FS242" s="4">
        <v>0</v>
      </c>
      <c r="FT242" s="4">
        <v>0</v>
      </c>
      <c r="FU242" s="4">
        <v>85861.42</v>
      </c>
      <c r="FV242" s="4"/>
      <c r="FW242" s="4" t="s">
        <v>2</v>
      </c>
      <c r="FX242" s="4" t="s">
        <v>231</v>
      </c>
      <c r="FY242" s="4">
        <v>3231.97</v>
      </c>
      <c r="FZ242" s="4">
        <v>1496.4</v>
      </c>
      <c r="GA242" s="4">
        <v>1040.19</v>
      </c>
      <c r="GB242" s="4">
        <v>1174.1300000000001</v>
      </c>
      <c r="GC242" s="4">
        <v>883.85</v>
      </c>
      <c r="GD242" s="4">
        <v>1195.5999999999999</v>
      </c>
      <c r="GE242" s="4">
        <v>1555.79</v>
      </c>
      <c r="GF242" s="4">
        <v>153.38999999999999</v>
      </c>
      <c r="GG242" s="4">
        <v>0</v>
      </c>
      <c r="GH242" s="4">
        <v>0</v>
      </c>
      <c r="GI242" s="4">
        <v>0</v>
      </c>
      <c r="GJ242" s="4">
        <v>0</v>
      </c>
      <c r="GK242" s="4">
        <v>10731.32</v>
      </c>
      <c r="GL242" s="4"/>
      <c r="GM242" s="4" t="s">
        <v>2</v>
      </c>
      <c r="GN242" s="4" t="s">
        <v>231</v>
      </c>
      <c r="GO242" s="4">
        <v>2647.71</v>
      </c>
      <c r="GP242" s="4">
        <v>3135.67</v>
      </c>
      <c r="GQ242" s="4">
        <v>2525.69</v>
      </c>
      <c r="GR242" s="4">
        <v>4878.8999999999996</v>
      </c>
      <c r="GS242" s="4">
        <v>4332.51</v>
      </c>
      <c r="GT242" s="4">
        <v>5709.48</v>
      </c>
      <c r="GU242" s="4">
        <v>4851.46</v>
      </c>
      <c r="GV242" s="4">
        <v>76159.47</v>
      </c>
      <c r="GW242" s="4">
        <v>0</v>
      </c>
      <c r="GX242" s="4">
        <v>0</v>
      </c>
      <c r="GY242" s="4">
        <v>0</v>
      </c>
      <c r="GZ242" s="4">
        <v>0</v>
      </c>
      <c r="HA242" s="4">
        <v>104240.89</v>
      </c>
      <c r="HB242" s="4"/>
      <c r="HC242" s="4" t="s">
        <v>2</v>
      </c>
      <c r="HD242" s="4" t="s">
        <v>231</v>
      </c>
      <c r="HE242" s="4">
        <v>2884.8</v>
      </c>
      <c r="HF242" s="4">
        <v>2704.17</v>
      </c>
      <c r="HG242" s="4">
        <v>1718.95</v>
      </c>
      <c r="HH242" s="4">
        <v>3730.71</v>
      </c>
      <c r="HI242" s="4">
        <v>2261.6999999999998</v>
      </c>
      <c r="HJ242" s="4">
        <v>3488.97</v>
      </c>
      <c r="HK242" s="4">
        <v>3733.77</v>
      </c>
      <c r="HL242" s="4">
        <v>268.19</v>
      </c>
      <c r="HM242" s="4">
        <v>0</v>
      </c>
      <c r="HN242" s="4">
        <v>0</v>
      </c>
      <c r="HO242" s="4">
        <v>0</v>
      </c>
      <c r="HP242" s="4">
        <v>0</v>
      </c>
      <c r="HQ242" s="4">
        <v>20791.259999999998</v>
      </c>
      <c r="HR242" s="4"/>
      <c r="HS242" s="4" t="s">
        <v>2</v>
      </c>
      <c r="HT242" s="4" t="s">
        <v>231</v>
      </c>
      <c r="HU242" s="4">
        <v>9734.2800000000007</v>
      </c>
      <c r="HV242" s="4">
        <v>10216.530000000001</v>
      </c>
      <c r="HW242" s="4">
        <v>11224.41</v>
      </c>
      <c r="HX242" s="4">
        <v>34956.06</v>
      </c>
      <c r="HY242" s="4">
        <v>9952.0400000000009</v>
      </c>
      <c r="HZ242" s="4">
        <v>9393.7199999999993</v>
      </c>
      <c r="IA242" s="4">
        <v>15260.27</v>
      </c>
      <c r="IB242" s="4">
        <v>2082.34</v>
      </c>
      <c r="IC242" s="4">
        <v>0</v>
      </c>
      <c r="ID242" s="4">
        <v>0</v>
      </c>
      <c r="IE242" s="4">
        <v>0</v>
      </c>
      <c r="IF242" s="4">
        <v>0</v>
      </c>
      <c r="IG242" s="4">
        <v>102819.65</v>
      </c>
      <c r="IH242" s="4"/>
      <c r="II242" s="4" t="s">
        <v>2</v>
      </c>
      <c r="IJ242" s="4" t="s">
        <v>231</v>
      </c>
      <c r="IK242" s="4">
        <v>10743.96</v>
      </c>
      <c r="IL242" s="4">
        <v>8865.2099999999991</v>
      </c>
      <c r="IM242" s="4">
        <v>8663.34</v>
      </c>
      <c r="IN242" s="4">
        <v>57937.3</v>
      </c>
      <c r="IO242" s="4">
        <v>4597.47</v>
      </c>
      <c r="IP242" s="4">
        <v>5241.13</v>
      </c>
      <c r="IQ242" s="4">
        <v>6330.71</v>
      </c>
      <c r="IR242" s="4">
        <v>1024.57</v>
      </c>
      <c r="IS242" s="4">
        <v>0</v>
      </c>
      <c r="IT242" s="4">
        <v>0</v>
      </c>
      <c r="IU242" s="4">
        <v>0</v>
      </c>
      <c r="IV242" s="4">
        <v>0</v>
      </c>
      <c r="IW242" s="4">
        <v>103403.69</v>
      </c>
      <c r="IX242" s="4"/>
      <c r="IY242" s="4" t="s">
        <v>2</v>
      </c>
      <c r="IZ242" s="4" t="s">
        <v>231</v>
      </c>
      <c r="JA242" s="4">
        <v>8263.15</v>
      </c>
      <c r="JB242" s="4">
        <v>5474</v>
      </c>
      <c r="JC242" s="4">
        <v>5142.6899999999996</v>
      </c>
      <c r="JD242" s="4">
        <v>83178.67</v>
      </c>
      <c r="JE242" s="4">
        <v>10610.43</v>
      </c>
      <c r="JF242" s="4">
        <v>9632.06</v>
      </c>
      <c r="JG242" s="4">
        <v>6478.41</v>
      </c>
      <c r="JH242" s="4">
        <v>1172.6199999999999</v>
      </c>
      <c r="JI242" s="4">
        <v>0</v>
      </c>
      <c r="JJ242" s="4">
        <v>0</v>
      </c>
      <c r="JK242" s="4">
        <v>0</v>
      </c>
      <c r="JL242" s="4">
        <v>0</v>
      </c>
      <c r="JM242" s="4">
        <v>129952.03</v>
      </c>
      <c r="JN242" s="4"/>
      <c r="JO242" s="4" t="s">
        <v>2</v>
      </c>
      <c r="JP242" s="4" t="s">
        <v>231</v>
      </c>
      <c r="JQ242" s="4">
        <v>1473.68</v>
      </c>
      <c r="JR242" s="4">
        <v>1647.11</v>
      </c>
      <c r="JS242" s="4">
        <v>2936.22</v>
      </c>
      <c r="JT242" s="4">
        <v>1938.79</v>
      </c>
      <c r="JU242" s="4">
        <v>1362.29</v>
      </c>
      <c r="JV242" s="4">
        <v>1338.05</v>
      </c>
      <c r="JW242" s="4">
        <v>3411.96</v>
      </c>
      <c r="JX242" s="4">
        <v>203.35</v>
      </c>
      <c r="JY242" s="4">
        <v>0</v>
      </c>
      <c r="JZ242" s="4">
        <v>0</v>
      </c>
      <c r="KA242" s="4">
        <v>0</v>
      </c>
      <c r="KB242" s="4">
        <v>0</v>
      </c>
      <c r="KC242" s="4">
        <v>14311.45</v>
      </c>
      <c r="KD242" s="4"/>
      <c r="KE242" s="4" t="s">
        <v>2</v>
      </c>
      <c r="KF242" s="4" t="s">
        <v>231</v>
      </c>
      <c r="KG242" s="4">
        <v>8602.7199999999993</v>
      </c>
      <c r="KH242" s="4">
        <v>20578.29</v>
      </c>
      <c r="KI242" s="4">
        <v>16610.79</v>
      </c>
      <c r="KJ242" s="4">
        <v>16167.8</v>
      </c>
      <c r="KK242" s="4">
        <v>9970.02</v>
      </c>
      <c r="KL242" s="4">
        <v>16415.45</v>
      </c>
      <c r="KM242" s="4">
        <v>13886.38</v>
      </c>
      <c r="KN242" s="4">
        <v>339.02</v>
      </c>
      <c r="KO242" s="4">
        <v>0</v>
      </c>
      <c r="KP242" s="4">
        <v>0</v>
      </c>
      <c r="KQ242" s="4">
        <v>0</v>
      </c>
      <c r="KR242" s="4">
        <v>0</v>
      </c>
      <c r="KS242" s="4">
        <v>102570.47</v>
      </c>
      <c r="KT242" s="4"/>
      <c r="KU242" s="4" t="s">
        <v>2</v>
      </c>
      <c r="KV242" s="4" t="s">
        <v>231</v>
      </c>
      <c r="KW242" s="4">
        <v>4075.31</v>
      </c>
      <c r="KX242" s="4">
        <v>4116.6400000000003</v>
      </c>
      <c r="KY242" s="4">
        <v>2180.2800000000002</v>
      </c>
      <c r="KZ242" s="4">
        <v>3852.06</v>
      </c>
      <c r="LA242" s="4">
        <v>3905.47</v>
      </c>
      <c r="LB242" s="4">
        <v>3581.65</v>
      </c>
      <c r="LC242" s="4">
        <v>14493.26</v>
      </c>
      <c r="LD242" s="4">
        <v>82.72</v>
      </c>
      <c r="LE242" s="4">
        <v>0</v>
      </c>
      <c r="LF242" s="4">
        <v>0</v>
      </c>
      <c r="LG242" s="4">
        <v>0</v>
      </c>
      <c r="LH242" s="4">
        <v>0</v>
      </c>
      <c r="LI242" s="4">
        <v>36287.39</v>
      </c>
      <c r="LJ242" s="4"/>
      <c r="LK242" s="4" t="s">
        <v>2</v>
      </c>
      <c r="LL242" s="4" t="s">
        <v>231</v>
      </c>
      <c r="LM242" s="4">
        <v>14074.12</v>
      </c>
      <c r="LN242" s="4">
        <v>3508.53</v>
      </c>
      <c r="LO242" s="4">
        <v>9674.69</v>
      </c>
      <c r="LP242" s="4">
        <v>12824.05</v>
      </c>
      <c r="LQ242" s="4">
        <v>8415.57</v>
      </c>
      <c r="LR242" s="4">
        <v>8731.49</v>
      </c>
      <c r="LS242" s="4">
        <v>8260.2900000000009</v>
      </c>
      <c r="LT242" s="4">
        <v>1094.97</v>
      </c>
      <c r="LU242" s="4">
        <v>0</v>
      </c>
      <c r="LV242" s="4">
        <v>0</v>
      </c>
      <c r="LW242" s="4">
        <v>0</v>
      </c>
      <c r="LX242" s="4">
        <v>0</v>
      </c>
      <c r="LY242" s="4">
        <v>66583.710000000006</v>
      </c>
      <c r="LZ242" s="4"/>
      <c r="MA242" s="4" t="s">
        <v>2</v>
      </c>
      <c r="MB242" s="4" t="s">
        <v>231</v>
      </c>
      <c r="MC242" s="4">
        <v>17672.29</v>
      </c>
      <c r="MD242" s="4">
        <v>5944.38</v>
      </c>
      <c r="ME242" s="4">
        <v>19690.22</v>
      </c>
      <c r="MF242" s="4">
        <v>15901.05</v>
      </c>
      <c r="MG242" s="4">
        <v>12964.97</v>
      </c>
      <c r="MH242" s="4">
        <v>11372.57</v>
      </c>
      <c r="MI242" s="4">
        <v>11182.26</v>
      </c>
      <c r="MJ242" s="4">
        <v>1099.75</v>
      </c>
      <c r="MK242" s="4">
        <v>0</v>
      </c>
      <c r="ML242" s="4">
        <v>0</v>
      </c>
      <c r="MM242" s="4">
        <v>0</v>
      </c>
      <c r="MN242" s="4">
        <v>0</v>
      </c>
      <c r="MO242" s="4">
        <v>95827.49</v>
      </c>
      <c r="MP242" s="4"/>
      <c r="MQ242" s="4" t="s">
        <v>2</v>
      </c>
      <c r="MR242" s="4" t="s">
        <v>231</v>
      </c>
      <c r="MS242" s="4">
        <v>332.45</v>
      </c>
      <c r="MT242" s="4">
        <v>1356.48</v>
      </c>
      <c r="MU242" s="4">
        <v>1795.85</v>
      </c>
      <c r="MV242" s="4">
        <v>4922.79</v>
      </c>
      <c r="MW242" s="4">
        <v>2668.34</v>
      </c>
      <c r="MX242" s="4">
        <v>2041.18</v>
      </c>
      <c r="MY242" s="4">
        <v>2046.4</v>
      </c>
      <c r="MZ242" s="4">
        <v>343.17</v>
      </c>
      <c r="NA242" s="4">
        <v>0</v>
      </c>
      <c r="NB242" s="4">
        <v>0</v>
      </c>
      <c r="NC242" s="4">
        <v>0</v>
      </c>
      <c r="ND242" s="4">
        <v>0</v>
      </c>
      <c r="NE242" s="4">
        <v>15506.66</v>
      </c>
      <c r="NF242" s="4"/>
      <c r="NG242" s="4" t="s">
        <v>2</v>
      </c>
      <c r="NH242" s="4" t="s">
        <v>231</v>
      </c>
      <c r="NI242" s="4">
        <v>42780</v>
      </c>
      <c r="NJ242" s="4">
        <v>4646.91</v>
      </c>
      <c r="NK242" s="4">
        <v>4498.13</v>
      </c>
      <c r="NL242" s="4">
        <v>3792.39</v>
      </c>
      <c r="NM242" s="4">
        <v>3905.51</v>
      </c>
      <c r="NN242" s="4">
        <v>4115.74</v>
      </c>
      <c r="NO242" s="4">
        <v>1808.86</v>
      </c>
      <c r="NP242" s="4">
        <v>464.28</v>
      </c>
      <c r="NQ242" s="4">
        <v>0</v>
      </c>
      <c r="NR242" s="4">
        <v>0</v>
      </c>
      <c r="NS242" s="4">
        <v>0</v>
      </c>
      <c r="NT242" s="4">
        <v>0</v>
      </c>
      <c r="NU242" s="4">
        <v>66011.820000000007</v>
      </c>
    </row>
    <row r="243" spans="2:385" x14ac:dyDescent="0.2">
      <c r="B243">
        <f t="shared" si="51"/>
        <v>233</v>
      </c>
      <c r="C243" s="4" t="s">
        <v>2</v>
      </c>
      <c r="D243" s="4" t="s">
        <v>2</v>
      </c>
      <c r="E243" s="4" t="s">
        <v>2</v>
      </c>
      <c r="F243" s="4" t="s">
        <v>2</v>
      </c>
      <c r="G243" s="4" t="s">
        <v>2</v>
      </c>
      <c r="H243" s="4" t="s">
        <v>2</v>
      </c>
      <c r="I243" s="4" t="s">
        <v>2</v>
      </c>
      <c r="J243" s="4" t="s">
        <v>2</v>
      </c>
      <c r="K243" s="4" t="s">
        <v>2</v>
      </c>
      <c r="L243" s="4" t="s">
        <v>2</v>
      </c>
      <c r="M243" s="4" t="s">
        <v>2</v>
      </c>
      <c r="N243" s="4" t="s">
        <v>2</v>
      </c>
      <c r="O243" s="4" t="s">
        <v>2</v>
      </c>
      <c r="P243" s="4" t="s">
        <v>2</v>
      </c>
      <c r="Q243" s="4" t="s">
        <v>2</v>
      </c>
      <c r="R243" s="4"/>
      <c r="S243" s="4" t="s">
        <v>2</v>
      </c>
      <c r="T243" s="4" t="s">
        <v>2</v>
      </c>
      <c r="U243" s="4" t="s">
        <v>2</v>
      </c>
      <c r="V243" s="4" t="s">
        <v>2</v>
      </c>
      <c r="W243" s="4" t="s">
        <v>2</v>
      </c>
      <c r="X243" s="4" t="s">
        <v>2</v>
      </c>
      <c r="Y243" s="4" t="s">
        <v>2</v>
      </c>
      <c r="Z243" s="4" t="s">
        <v>2</v>
      </c>
      <c r="AA243" s="4" t="s">
        <v>2</v>
      </c>
      <c r="AB243" s="4" t="s">
        <v>2</v>
      </c>
      <c r="AC243" s="4" t="s">
        <v>2</v>
      </c>
      <c r="AD243" s="4" t="s">
        <v>2</v>
      </c>
      <c r="AE243" s="4" t="s">
        <v>2</v>
      </c>
      <c r="AF243" s="4" t="s">
        <v>2</v>
      </c>
      <c r="AG243" s="4" t="s">
        <v>2</v>
      </c>
      <c r="AH243" s="4"/>
      <c r="AI243" s="4" t="s">
        <v>2</v>
      </c>
      <c r="AJ243" s="4" t="s">
        <v>2</v>
      </c>
      <c r="AK243" s="4" t="s">
        <v>2</v>
      </c>
      <c r="AL243" s="4" t="s">
        <v>2</v>
      </c>
      <c r="AM243" s="4" t="s">
        <v>2</v>
      </c>
      <c r="AN243" s="4" t="s">
        <v>2</v>
      </c>
      <c r="AO243" s="4" t="s">
        <v>2</v>
      </c>
      <c r="AP243" s="4" t="s">
        <v>2</v>
      </c>
      <c r="AQ243" s="4" t="s">
        <v>2</v>
      </c>
      <c r="AR243" s="4" t="s">
        <v>2</v>
      </c>
      <c r="AS243" s="4" t="s">
        <v>2</v>
      </c>
      <c r="AT243" s="4" t="s">
        <v>2</v>
      </c>
      <c r="AU243" s="4" t="s">
        <v>2</v>
      </c>
      <c r="AV243" s="4" t="s">
        <v>2</v>
      </c>
      <c r="AW243" s="4" t="s">
        <v>2</v>
      </c>
      <c r="AX243" s="4"/>
      <c r="AY243" s="4" t="s">
        <v>2</v>
      </c>
      <c r="AZ243" s="4" t="s">
        <v>2</v>
      </c>
      <c r="BA243" s="4" t="s">
        <v>2</v>
      </c>
      <c r="BB243" s="4" t="s">
        <v>2</v>
      </c>
      <c r="BC243" s="4" t="s">
        <v>2</v>
      </c>
      <c r="BD243" s="4" t="s">
        <v>2</v>
      </c>
      <c r="BE243" s="4" t="s">
        <v>2</v>
      </c>
      <c r="BF243" s="4" t="s">
        <v>2</v>
      </c>
      <c r="BG243" s="4" t="s">
        <v>2</v>
      </c>
      <c r="BH243" s="4" t="s">
        <v>2</v>
      </c>
      <c r="BI243" s="4" t="s">
        <v>2</v>
      </c>
      <c r="BJ243" s="4" t="s">
        <v>2</v>
      </c>
      <c r="BK243" s="4" t="s">
        <v>2</v>
      </c>
      <c r="BL243" s="4" t="s">
        <v>2</v>
      </c>
      <c r="BM243" s="4" t="s">
        <v>2</v>
      </c>
      <c r="BN243" s="4"/>
      <c r="BO243" s="4" t="s">
        <v>2</v>
      </c>
      <c r="BP243" s="4" t="s">
        <v>2</v>
      </c>
      <c r="BQ243" s="4" t="s">
        <v>2</v>
      </c>
      <c r="BR243" s="4" t="s">
        <v>2</v>
      </c>
      <c r="BS243" s="4" t="s">
        <v>2</v>
      </c>
      <c r="BT243" s="4" t="s">
        <v>2</v>
      </c>
      <c r="BU243" s="4" t="s">
        <v>2</v>
      </c>
      <c r="BV243" s="4" t="s">
        <v>2</v>
      </c>
      <c r="BW243" s="4" t="s">
        <v>2</v>
      </c>
      <c r="BX243" s="4" t="s">
        <v>2</v>
      </c>
      <c r="BY243" s="4" t="s">
        <v>2</v>
      </c>
      <c r="BZ243" s="4" t="s">
        <v>2</v>
      </c>
      <c r="CA243" s="4" t="s">
        <v>2</v>
      </c>
      <c r="CB243" s="4" t="s">
        <v>2</v>
      </c>
      <c r="CC243" s="4" t="s">
        <v>2</v>
      </c>
      <c r="CD243" s="4"/>
      <c r="CE243" s="4" t="s">
        <v>2</v>
      </c>
      <c r="CF243" s="4" t="s">
        <v>2</v>
      </c>
      <c r="CG243" s="4" t="s">
        <v>2</v>
      </c>
      <c r="CH243" s="4" t="s">
        <v>2</v>
      </c>
      <c r="CI243" s="4" t="s">
        <v>2</v>
      </c>
      <c r="CJ243" s="4" t="s">
        <v>2</v>
      </c>
      <c r="CK243" s="4" t="s">
        <v>2</v>
      </c>
      <c r="CL243" s="4" t="s">
        <v>2</v>
      </c>
      <c r="CM243" s="4" t="s">
        <v>2</v>
      </c>
      <c r="CN243" s="4" t="s">
        <v>2</v>
      </c>
      <c r="CO243" s="4" t="s">
        <v>2</v>
      </c>
      <c r="CP243" s="4" t="s">
        <v>2</v>
      </c>
      <c r="CQ243" s="4" t="s">
        <v>2</v>
      </c>
      <c r="CR243" s="4" t="s">
        <v>2</v>
      </c>
      <c r="CS243" s="4" t="s">
        <v>2</v>
      </c>
      <c r="CT243" s="4"/>
      <c r="CU243" s="4" t="s">
        <v>2</v>
      </c>
      <c r="CV243" s="4" t="s">
        <v>2</v>
      </c>
      <c r="CW243" s="4" t="s">
        <v>2</v>
      </c>
      <c r="CX243" s="4" t="s">
        <v>2</v>
      </c>
      <c r="CY243" s="4" t="s">
        <v>2</v>
      </c>
      <c r="CZ243" s="4" t="s">
        <v>2</v>
      </c>
      <c r="DA243" s="4" t="s">
        <v>2</v>
      </c>
      <c r="DB243" s="4" t="s">
        <v>2</v>
      </c>
      <c r="DC243" s="4" t="s">
        <v>2</v>
      </c>
      <c r="DD243" s="4" t="s">
        <v>2</v>
      </c>
      <c r="DE243" s="4" t="s">
        <v>2</v>
      </c>
      <c r="DF243" s="4" t="s">
        <v>2</v>
      </c>
      <c r="DG243" s="4" t="s">
        <v>2</v>
      </c>
      <c r="DH243" s="4" t="s">
        <v>2</v>
      </c>
      <c r="DI243" s="4" t="s">
        <v>2</v>
      </c>
      <c r="DJ243" s="4"/>
      <c r="DK243" s="4" t="s">
        <v>2</v>
      </c>
      <c r="DL243" s="4" t="s">
        <v>2</v>
      </c>
      <c r="DM243" s="4" t="s">
        <v>2</v>
      </c>
      <c r="DN243" s="4" t="s">
        <v>2</v>
      </c>
      <c r="DO243" s="4" t="s">
        <v>2</v>
      </c>
      <c r="DP243" s="4" t="s">
        <v>2</v>
      </c>
      <c r="DQ243" s="4" t="s">
        <v>2</v>
      </c>
      <c r="DR243" s="4" t="s">
        <v>2</v>
      </c>
      <c r="DS243" s="4" t="s">
        <v>2</v>
      </c>
      <c r="DT243" s="4" t="s">
        <v>2</v>
      </c>
      <c r="DU243" s="4" t="s">
        <v>2</v>
      </c>
      <c r="DV243" s="4" t="s">
        <v>2</v>
      </c>
      <c r="DW243" s="4" t="s">
        <v>2</v>
      </c>
      <c r="DX243" s="4" t="s">
        <v>2</v>
      </c>
      <c r="DY243" s="4" t="s">
        <v>2</v>
      </c>
      <c r="DZ243" s="4"/>
      <c r="EA243" s="4" t="s">
        <v>2</v>
      </c>
      <c r="EB243" s="4" t="s">
        <v>2</v>
      </c>
      <c r="EC243" s="4" t="s">
        <v>2</v>
      </c>
      <c r="ED243" s="4" t="s">
        <v>2</v>
      </c>
      <c r="EE243" s="4" t="s">
        <v>2</v>
      </c>
      <c r="EF243" s="4" t="s">
        <v>2</v>
      </c>
      <c r="EG243" s="4" t="s">
        <v>2</v>
      </c>
      <c r="EH243" s="4" t="s">
        <v>2</v>
      </c>
      <c r="EI243" s="4" t="s">
        <v>2</v>
      </c>
      <c r="EJ243" s="4" t="s">
        <v>2</v>
      </c>
      <c r="EK243" s="4" t="s">
        <v>2</v>
      </c>
      <c r="EL243" s="4" t="s">
        <v>2</v>
      </c>
      <c r="EM243" s="4" t="s">
        <v>2</v>
      </c>
      <c r="EN243" s="4" t="s">
        <v>2</v>
      </c>
      <c r="EO243" s="4" t="s">
        <v>2</v>
      </c>
      <c r="EP243" s="4"/>
      <c r="EQ243" s="4" t="s">
        <v>2</v>
      </c>
      <c r="ER243" s="4" t="s">
        <v>2</v>
      </c>
      <c r="ES243" s="4" t="s">
        <v>2</v>
      </c>
      <c r="ET243" s="4" t="s">
        <v>2</v>
      </c>
      <c r="EU243" s="4" t="s">
        <v>2</v>
      </c>
      <c r="EV243" s="4" t="s">
        <v>2</v>
      </c>
      <c r="EW243" s="4" t="s">
        <v>2</v>
      </c>
      <c r="EX243" s="4" t="s">
        <v>2</v>
      </c>
      <c r="EY243" s="4" t="s">
        <v>2</v>
      </c>
      <c r="EZ243" s="4" t="s">
        <v>2</v>
      </c>
      <c r="FA243" s="4" t="s">
        <v>2</v>
      </c>
      <c r="FB243" s="4" t="s">
        <v>2</v>
      </c>
      <c r="FC243" s="4" t="s">
        <v>2</v>
      </c>
      <c r="FD243" s="4" t="s">
        <v>2</v>
      </c>
      <c r="FE243" s="4" t="s">
        <v>2</v>
      </c>
      <c r="FF243" s="4"/>
      <c r="FG243" s="4" t="s">
        <v>2</v>
      </c>
      <c r="FH243" s="4" t="s">
        <v>2</v>
      </c>
      <c r="FI243" s="4" t="s">
        <v>2</v>
      </c>
      <c r="FJ243" s="4" t="s">
        <v>2</v>
      </c>
      <c r="FK243" s="4" t="s">
        <v>2</v>
      </c>
      <c r="FL243" s="4" t="s">
        <v>2</v>
      </c>
      <c r="FM243" s="4" t="s">
        <v>2</v>
      </c>
      <c r="FN243" s="4" t="s">
        <v>2</v>
      </c>
      <c r="FO243" s="4" t="s">
        <v>2</v>
      </c>
      <c r="FP243" s="4" t="s">
        <v>2</v>
      </c>
      <c r="FQ243" s="4" t="s">
        <v>2</v>
      </c>
      <c r="FR243" s="4" t="s">
        <v>2</v>
      </c>
      <c r="FS243" s="4" t="s">
        <v>2</v>
      </c>
      <c r="FT243" s="4" t="s">
        <v>2</v>
      </c>
      <c r="FU243" s="4" t="s">
        <v>2</v>
      </c>
      <c r="FV243" s="4"/>
      <c r="FW243" s="4" t="s">
        <v>2</v>
      </c>
      <c r="FX243" s="4" t="s">
        <v>2</v>
      </c>
      <c r="FY243" s="4" t="s">
        <v>2</v>
      </c>
      <c r="FZ243" s="4" t="s">
        <v>2</v>
      </c>
      <c r="GA243" s="4" t="s">
        <v>2</v>
      </c>
      <c r="GB243" s="4" t="s">
        <v>2</v>
      </c>
      <c r="GC243" s="4" t="s">
        <v>2</v>
      </c>
      <c r="GD243" s="4" t="s">
        <v>2</v>
      </c>
      <c r="GE243" s="4" t="s">
        <v>2</v>
      </c>
      <c r="GF243" s="4" t="s">
        <v>2</v>
      </c>
      <c r="GG243" s="4" t="s">
        <v>2</v>
      </c>
      <c r="GH243" s="4" t="s">
        <v>2</v>
      </c>
      <c r="GI243" s="4" t="s">
        <v>2</v>
      </c>
      <c r="GJ243" s="4" t="s">
        <v>2</v>
      </c>
      <c r="GK243" s="4" t="s">
        <v>2</v>
      </c>
      <c r="GL243" s="4"/>
      <c r="GM243" s="4" t="s">
        <v>2</v>
      </c>
      <c r="GN243" s="4" t="s">
        <v>2</v>
      </c>
      <c r="GO243" s="4" t="s">
        <v>2</v>
      </c>
      <c r="GP243" s="4" t="s">
        <v>2</v>
      </c>
      <c r="GQ243" s="4" t="s">
        <v>2</v>
      </c>
      <c r="GR243" s="4" t="s">
        <v>2</v>
      </c>
      <c r="GS243" s="4" t="s">
        <v>2</v>
      </c>
      <c r="GT243" s="4" t="s">
        <v>2</v>
      </c>
      <c r="GU243" s="4" t="s">
        <v>2</v>
      </c>
      <c r="GV243" s="4" t="s">
        <v>2</v>
      </c>
      <c r="GW243" s="4" t="s">
        <v>2</v>
      </c>
      <c r="GX243" s="4" t="s">
        <v>2</v>
      </c>
      <c r="GY243" s="4" t="s">
        <v>2</v>
      </c>
      <c r="GZ243" s="4" t="s">
        <v>2</v>
      </c>
      <c r="HA243" s="4" t="s">
        <v>2</v>
      </c>
      <c r="HB243" s="4"/>
      <c r="HC243" s="4" t="s">
        <v>2</v>
      </c>
      <c r="HD243" s="4" t="s">
        <v>2</v>
      </c>
      <c r="HE243" s="4" t="s">
        <v>2</v>
      </c>
      <c r="HF243" s="4" t="s">
        <v>2</v>
      </c>
      <c r="HG243" s="4" t="s">
        <v>2</v>
      </c>
      <c r="HH243" s="4" t="s">
        <v>2</v>
      </c>
      <c r="HI243" s="4" t="s">
        <v>2</v>
      </c>
      <c r="HJ243" s="4" t="s">
        <v>2</v>
      </c>
      <c r="HK243" s="4" t="s">
        <v>2</v>
      </c>
      <c r="HL243" s="4" t="s">
        <v>2</v>
      </c>
      <c r="HM243" s="4" t="s">
        <v>2</v>
      </c>
      <c r="HN243" s="4" t="s">
        <v>2</v>
      </c>
      <c r="HO243" s="4" t="s">
        <v>2</v>
      </c>
      <c r="HP243" s="4" t="s">
        <v>2</v>
      </c>
      <c r="HQ243" s="4" t="s">
        <v>2</v>
      </c>
      <c r="HR243" s="4"/>
      <c r="HS243" s="4" t="s">
        <v>2</v>
      </c>
      <c r="HT243" s="4" t="s">
        <v>2</v>
      </c>
      <c r="HU243" s="4" t="s">
        <v>2</v>
      </c>
      <c r="HV243" s="4" t="s">
        <v>2</v>
      </c>
      <c r="HW243" s="4" t="s">
        <v>2</v>
      </c>
      <c r="HX243" s="4" t="s">
        <v>2</v>
      </c>
      <c r="HY243" s="4" t="s">
        <v>2</v>
      </c>
      <c r="HZ243" s="4" t="s">
        <v>2</v>
      </c>
      <c r="IA243" s="4" t="s">
        <v>2</v>
      </c>
      <c r="IB243" s="4" t="s">
        <v>2</v>
      </c>
      <c r="IC243" s="4" t="s">
        <v>2</v>
      </c>
      <c r="ID243" s="4" t="s">
        <v>2</v>
      </c>
      <c r="IE243" s="4" t="s">
        <v>2</v>
      </c>
      <c r="IF243" s="4" t="s">
        <v>2</v>
      </c>
      <c r="IG243" s="4" t="s">
        <v>2</v>
      </c>
      <c r="IH243" s="4"/>
      <c r="II243" s="4" t="s">
        <v>2</v>
      </c>
      <c r="IJ243" s="4" t="s">
        <v>2</v>
      </c>
      <c r="IK243" s="4" t="s">
        <v>2</v>
      </c>
      <c r="IL243" s="4" t="s">
        <v>2</v>
      </c>
      <c r="IM243" s="4" t="s">
        <v>2</v>
      </c>
      <c r="IN243" s="4" t="s">
        <v>2</v>
      </c>
      <c r="IO243" s="4" t="s">
        <v>2</v>
      </c>
      <c r="IP243" s="4" t="s">
        <v>2</v>
      </c>
      <c r="IQ243" s="4" t="s">
        <v>2</v>
      </c>
      <c r="IR243" s="4" t="s">
        <v>2</v>
      </c>
      <c r="IS243" s="4" t="s">
        <v>2</v>
      </c>
      <c r="IT243" s="4" t="s">
        <v>2</v>
      </c>
      <c r="IU243" s="4" t="s">
        <v>2</v>
      </c>
      <c r="IV243" s="4" t="s">
        <v>2</v>
      </c>
      <c r="IW243" s="4" t="s">
        <v>2</v>
      </c>
      <c r="IX243" s="4"/>
      <c r="IY243" s="4" t="s">
        <v>2</v>
      </c>
      <c r="IZ243" s="4" t="s">
        <v>2</v>
      </c>
      <c r="JA243" s="4" t="s">
        <v>2</v>
      </c>
      <c r="JB243" s="4" t="s">
        <v>2</v>
      </c>
      <c r="JC243" s="4" t="s">
        <v>2</v>
      </c>
      <c r="JD243" s="4" t="s">
        <v>2</v>
      </c>
      <c r="JE243" s="4" t="s">
        <v>2</v>
      </c>
      <c r="JF243" s="4" t="s">
        <v>2</v>
      </c>
      <c r="JG243" s="4" t="s">
        <v>2</v>
      </c>
      <c r="JH243" s="4" t="s">
        <v>2</v>
      </c>
      <c r="JI243" s="4" t="s">
        <v>2</v>
      </c>
      <c r="JJ243" s="4" t="s">
        <v>2</v>
      </c>
      <c r="JK243" s="4" t="s">
        <v>2</v>
      </c>
      <c r="JL243" s="4" t="s">
        <v>2</v>
      </c>
      <c r="JM243" s="4" t="s">
        <v>2</v>
      </c>
      <c r="JN243" s="4"/>
      <c r="JO243" s="4" t="s">
        <v>2</v>
      </c>
      <c r="JP243" s="4" t="s">
        <v>2</v>
      </c>
      <c r="JQ243" s="4" t="s">
        <v>2</v>
      </c>
      <c r="JR243" s="4" t="s">
        <v>2</v>
      </c>
      <c r="JS243" s="4" t="s">
        <v>2</v>
      </c>
      <c r="JT243" s="4" t="s">
        <v>2</v>
      </c>
      <c r="JU243" s="4" t="s">
        <v>2</v>
      </c>
      <c r="JV243" s="4" t="s">
        <v>2</v>
      </c>
      <c r="JW243" s="4" t="s">
        <v>2</v>
      </c>
      <c r="JX243" s="4" t="s">
        <v>2</v>
      </c>
      <c r="JY243" s="4" t="s">
        <v>2</v>
      </c>
      <c r="JZ243" s="4" t="s">
        <v>2</v>
      </c>
      <c r="KA243" s="4" t="s">
        <v>2</v>
      </c>
      <c r="KB243" s="4" t="s">
        <v>2</v>
      </c>
      <c r="KC243" s="4" t="s">
        <v>2</v>
      </c>
      <c r="KD243" s="4"/>
      <c r="KE243" s="4" t="s">
        <v>2</v>
      </c>
      <c r="KF243" s="4" t="s">
        <v>2</v>
      </c>
      <c r="KG243" s="4" t="s">
        <v>2</v>
      </c>
      <c r="KH243" s="4" t="s">
        <v>2</v>
      </c>
      <c r="KI243" s="4" t="s">
        <v>2</v>
      </c>
      <c r="KJ243" s="4" t="s">
        <v>2</v>
      </c>
      <c r="KK243" s="4" t="s">
        <v>2</v>
      </c>
      <c r="KL243" s="4" t="s">
        <v>2</v>
      </c>
      <c r="KM243" s="4" t="s">
        <v>2</v>
      </c>
      <c r="KN243" s="4" t="s">
        <v>2</v>
      </c>
      <c r="KO243" s="4" t="s">
        <v>2</v>
      </c>
      <c r="KP243" s="4" t="s">
        <v>2</v>
      </c>
      <c r="KQ243" s="4" t="s">
        <v>2</v>
      </c>
      <c r="KR243" s="4" t="s">
        <v>2</v>
      </c>
      <c r="KS243" s="4" t="s">
        <v>2</v>
      </c>
      <c r="KT243" s="4"/>
      <c r="KU243" s="4" t="s">
        <v>2</v>
      </c>
      <c r="KV243" s="4" t="s">
        <v>2</v>
      </c>
      <c r="KW243" s="4" t="s">
        <v>2</v>
      </c>
      <c r="KX243" s="4" t="s">
        <v>2</v>
      </c>
      <c r="KY243" s="4" t="s">
        <v>2</v>
      </c>
      <c r="KZ243" s="4" t="s">
        <v>2</v>
      </c>
      <c r="LA243" s="4" t="s">
        <v>2</v>
      </c>
      <c r="LB243" s="4" t="s">
        <v>2</v>
      </c>
      <c r="LC243" s="4" t="s">
        <v>2</v>
      </c>
      <c r="LD243" s="4" t="s">
        <v>2</v>
      </c>
      <c r="LE243" s="4" t="s">
        <v>2</v>
      </c>
      <c r="LF243" s="4" t="s">
        <v>2</v>
      </c>
      <c r="LG243" s="4" t="s">
        <v>2</v>
      </c>
      <c r="LH243" s="4" t="s">
        <v>2</v>
      </c>
      <c r="LI243" s="4" t="s">
        <v>2</v>
      </c>
      <c r="LJ243" s="4"/>
      <c r="LK243" s="4" t="s">
        <v>2</v>
      </c>
      <c r="LL243" s="4" t="s">
        <v>2</v>
      </c>
      <c r="LM243" s="4" t="s">
        <v>2</v>
      </c>
      <c r="LN243" s="4" t="s">
        <v>2</v>
      </c>
      <c r="LO243" s="4" t="s">
        <v>2</v>
      </c>
      <c r="LP243" s="4" t="s">
        <v>2</v>
      </c>
      <c r="LQ243" s="4" t="s">
        <v>2</v>
      </c>
      <c r="LR243" s="4" t="s">
        <v>2</v>
      </c>
      <c r="LS243" s="4" t="s">
        <v>2</v>
      </c>
      <c r="LT243" s="4" t="s">
        <v>2</v>
      </c>
      <c r="LU243" s="4" t="s">
        <v>2</v>
      </c>
      <c r="LV243" s="4" t="s">
        <v>2</v>
      </c>
      <c r="LW243" s="4" t="s">
        <v>2</v>
      </c>
      <c r="LX243" s="4" t="s">
        <v>2</v>
      </c>
      <c r="LY243" s="4" t="s">
        <v>2</v>
      </c>
      <c r="LZ243" s="4"/>
      <c r="MA243" s="4" t="s">
        <v>2</v>
      </c>
      <c r="MB243" s="4" t="s">
        <v>2</v>
      </c>
      <c r="MC243" s="4" t="s">
        <v>2</v>
      </c>
      <c r="MD243" s="4" t="s">
        <v>2</v>
      </c>
      <c r="ME243" s="4" t="s">
        <v>2</v>
      </c>
      <c r="MF243" s="4" t="s">
        <v>2</v>
      </c>
      <c r="MG243" s="4" t="s">
        <v>2</v>
      </c>
      <c r="MH243" s="4" t="s">
        <v>2</v>
      </c>
      <c r="MI243" s="4" t="s">
        <v>2</v>
      </c>
      <c r="MJ243" s="4" t="s">
        <v>2</v>
      </c>
      <c r="MK243" s="4" t="s">
        <v>2</v>
      </c>
      <c r="ML243" s="4" t="s">
        <v>2</v>
      </c>
      <c r="MM243" s="4" t="s">
        <v>2</v>
      </c>
      <c r="MN243" s="4" t="s">
        <v>2</v>
      </c>
      <c r="MO243" s="4" t="s">
        <v>2</v>
      </c>
      <c r="MP243" s="4"/>
      <c r="MQ243" s="4" t="s">
        <v>2</v>
      </c>
      <c r="MR243" s="4" t="s">
        <v>2</v>
      </c>
      <c r="MS243" s="4" t="s">
        <v>2</v>
      </c>
      <c r="MT243" s="4" t="s">
        <v>2</v>
      </c>
      <c r="MU243" s="4" t="s">
        <v>2</v>
      </c>
      <c r="MV243" s="4" t="s">
        <v>2</v>
      </c>
      <c r="MW243" s="4" t="s">
        <v>2</v>
      </c>
      <c r="MX243" s="4" t="s">
        <v>2</v>
      </c>
      <c r="MY243" s="4" t="s">
        <v>2</v>
      </c>
      <c r="MZ243" s="4" t="s">
        <v>2</v>
      </c>
      <c r="NA243" s="4" t="s">
        <v>2</v>
      </c>
      <c r="NB243" s="4" t="s">
        <v>2</v>
      </c>
      <c r="NC243" s="4" t="s">
        <v>2</v>
      </c>
      <c r="ND243" s="4" t="s">
        <v>2</v>
      </c>
      <c r="NE243" s="4" t="s">
        <v>2</v>
      </c>
      <c r="NF243" s="4"/>
      <c r="NG243" s="4" t="s">
        <v>2</v>
      </c>
      <c r="NH243" s="4" t="s">
        <v>2</v>
      </c>
      <c r="NI243" s="4" t="s">
        <v>2</v>
      </c>
      <c r="NJ243" s="4" t="s">
        <v>2</v>
      </c>
      <c r="NK243" s="4" t="s">
        <v>2</v>
      </c>
      <c r="NL243" s="4" t="s">
        <v>2</v>
      </c>
      <c r="NM243" s="4" t="s">
        <v>2</v>
      </c>
      <c r="NN243" s="4" t="s">
        <v>2</v>
      </c>
      <c r="NO243" s="4" t="s">
        <v>2</v>
      </c>
      <c r="NP243" s="4" t="s">
        <v>2</v>
      </c>
      <c r="NQ243" s="4" t="s">
        <v>2</v>
      </c>
      <c r="NR243" s="4" t="s">
        <v>2</v>
      </c>
      <c r="NS243" s="4" t="s">
        <v>2</v>
      </c>
      <c r="NT243" s="4" t="s">
        <v>2</v>
      </c>
      <c r="NU243" s="4" t="s">
        <v>2</v>
      </c>
    </row>
    <row r="244" spans="2:385" x14ac:dyDescent="0.2">
      <c r="B244">
        <f t="shared" si="51"/>
        <v>234</v>
      </c>
      <c r="C244" s="4" t="s">
        <v>2</v>
      </c>
      <c r="D244" s="4" t="s">
        <v>232</v>
      </c>
      <c r="E244" s="4">
        <v>-2641</v>
      </c>
      <c r="F244" s="4">
        <v>588.87</v>
      </c>
      <c r="G244" s="4">
        <v>4981.66</v>
      </c>
      <c r="H244" s="4">
        <v>-101.31</v>
      </c>
      <c r="I244" s="4">
        <v>1060.8599999999999</v>
      </c>
      <c r="J244" s="4">
        <v>6126.13</v>
      </c>
      <c r="K244" s="4">
        <v>643.85</v>
      </c>
      <c r="L244" s="4">
        <v>18217.59</v>
      </c>
      <c r="M244" s="4">
        <v>0</v>
      </c>
      <c r="N244" s="4">
        <v>0</v>
      </c>
      <c r="O244" s="4">
        <v>0</v>
      </c>
      <c r="P244" s="4">
        <v>0</v>
      </c>
      <c r="Q244" s="4">
        <v>28876.65</v>
      </c>
      <c r="R244" s="4"/>
      <c r="S244" s="4" t="s">
        <v>2</v>
      </c>
      <c r="T244" s="4" t="s">
        <v>232</v>
      </c>
      <c r="U244" s="4">
        <v>-4886.92</v>
      </c>
      <c r="V244" s="4">
        <v>8492.92</v>
      </c>
      <c r="W244" s="4">
        <v>10268.9</v>
      </c>
      <c r="X244" s="4">
        <v>8788.75</v>
      </c>
      <c r="Y244" s="4">
        <v>-382.22</v>
      </c>
      <c r="Z244" s="4">
        <v>-27053.25</v>
      </c>
      <c r="AA244" s="4">
        <v>-1305.1199999999999</v>
      </c>
      <c r="AB244" s="4">
        <v>9680.8700000000008</v>
      </c>
      <c r="AC244" s="4">
        <v>0</v>
      </c>
      <c r="AD244" s="4">
        <v>0</v>
      </c>
      <c r="AE244" s="4">
        <v>0</v>
      </c>
      <c r="AF244" s="4">
        <v>0</v>
      </c>
      <c r="AG244" s="4">
        <v>3603.93</v>
      </c>
      <c r="AH244" s="4"/>
      <c r="AI244" s="4" t="s">
        <v>2</v>
      </c>
      <c r="AJ244" s="4" t="s">
        <v>232</v>
      </c>
      <c r="AK244" s="4">
        <v>-466.49</v>
      </c>
      <c r="AL244" s="4">
        <v>2236.5500000000002</v>
      </c>
      <c r="AM244" s="4">
        <v>2836.68</v>
      </c>
      <c r="AN244" s="4">
        <v>5333.58</v>
      </c>
      <c r="AO244" s="4">
        <v>3676.56</v>
      </c>
      <c r="AP244" s="4">
        <v>5208.5600000000004</v>
      </c>
      <c r="AQ244" s="4">
        <v>439.94</v>
      </c>
      <c r="AR244" s="4">
        <v>6397.48</v>
      </c>
      <c r="AS244" s="4">
        <v>0</v>
      </c>
      <c r="AT244" s="4">
        <v>0</v>
      </c>
      <c r="AU244" s="4">
        <v>0</v>
      </c>
      <c r="AV244" s="4">
        <v>0</v>
      </c>
      <c r="AW244" s="4">
        <v>25662.86</v>
      </c>
      <c r="AX244" s="4"/>
      <c r="AY244" s="4" t="s">
        <v>2</v>
      </c>
      <c r="AZ244" s="4" t="s">
        <v>232</v>
      </c>
      <c r="BA244" s="4">
        <v>7772.94</v>
      </c>
      <c r="BB244" s="4">
        <v>7191.4</v>
      </c>
      <c r="BC244" s="4">
        <v>7818.86</v>
      </c>
      <c r="BD244" s="4">
        <v>7681.44</v>
      </c>
      <c r="BE244" s="4">
        <v>10923.1</v>
      </c>
      <c r="BF244" s="4">
        <v>6889.69</v>
      </c>
      <c r="BG244" s="4">
        <v>10199.5</v>
      </c>
      <c r="BH244" s="4">
        <v>8618.83</v>
      </c>
      <c r="BI244" s="4">
        <v>0</v>
      </c>
      <c r="BJ244" s="4">
        <v>0</v>
      </c>
      <c r="BK244" s="4">
        <v>0</v>
      </c>
      <c r="BL244" s="4">
        <v>0</v>
      </c>
      <c r="BM244" s="4">
        <v>67095.759999999995</v>
      </c>
      <c r="BN244" s="4"/>
      <c r="BO244" s="4" t="s">
        <v>2</v>
      </c>
      <c r="BP244" s="4" t="s">
        <v>232</v>
      </c>
      <c r="BQ244" s="4">
        <v>2729.1</v>
      </c>
      <c r="BR244" s="4">
        <v>949.79</v>
      </c>
      <c r="BS244" s="4">
        <v>1172.48</v>
      </c>
      <c r="BT244" s="4">
        <v>2862.14</v>
      </c>
      <c r="BU244" s="4">
        <v>1157.8699999999999</v>
      </c>
      <c r="BV244" s="4">
        <v>1910.82</v>
      </c>
      <c r="BW244" s="4">
        <v>1885.32</v>
      </c>
      <c r="BX244" s="4">
        <v>3536.89</v>
      </c>
      <c r="BY244" s="4">
        <v>0</v>
      </c>
      <c r="BZ244" s="4">
        <v>0</v>
      </c>
      <c r="CA244" s="4">
        <v>0</v>
      </c>
      <c r="CB244" s="4">
        <v>0</v>
      </c>
      <c r="CC244" s="4">
        <v>16204.41</v>
      </c>
      <c r="CD244" s="4"/>
      <c r="CE244" s="4" t="s">
        <v>2</v>
      </c>
      <c r="CF244" s="4" t="s">
        <v>232</v>
      </c>
      <c r="CG244" s="4">
        <v>2103.9899999999998</v>
      </c>
      <c r="CH244" s="4">
        <v>6250.55</v>
      </c>
      <c r="CI244" s="4">
        <v>2955.77</v>
      </c>
      <c r="CJ244" s="4">
        <v>5097.03</v>
      </c>
      <c r="CK244" s="4">
        <v>4029.84</v>
      </c>
      <c r="CL244" s="4">
        <v>2906.4</v>
      </c>
      <c r="CM244" s="4">
        <v>5398.16</v>
      </c>
      <c r="CN244" s="4">
        <v>5532.45</v>
      </c>
      <c r="CO244" s="4">
        <v>0</v>
      </c>
      <c r="CP244" s="4">
        <v>0</v>
      </c>
      <c r="CQ244" s="4">
        <v>0</v>
      </c>
      <c r="CR244" s="4">
        <v>0</v>
      </c>
      <c r="CS244" s="4">
        <v>34274.19</v>
      </c>
      <c r="CT244" s="4"/>
      <c r="CU244" s="4" t="s">
        <v>2</v>
      </c>
      <c r="CV244" s="4" t="s">
        <v>232</v>
      </c>
      <c r="CW244" s="4">
        <v>5055.6000000000004</v>
      </c>
      <c r="CX244" s="4">
        <v>7546.25</v>
      </c>
      <c r="CY244" s="4">
        <v>1645.65</v>
      </c>
      <c r="CZ244" s="4">
        <v>902.81</v>
      </c>
      <c r="DA244" s="4">
        <v>5029.74</v>
      </c>
      <c r="DB244" s="4">
        <v>3676.56</v>
      </c>
      <c r="DC244" s="4">
        <v>6019.22</v>
      </c>
      <c r="DD244" s="4">
        <v>6915.62</v>
      </c>
      <c r="DE244" s="4">
        <v>0</v>
      </c>
      <c r="DF244" s="4">
        <v>0</v>
      </c>
      <c r="DG244" s="4">
        <v>0</v>
      </c>
      <c r="DH244" s="4">
        <v>0</v>
      </c>
      <c r="DI244" s="4">
        <v>36791.449999999997</v>
      </c>
      <c r="DJ244" s="4"/>
      <c r="DK244" s="4" t="s">
        <v>2</v>
      </c>
      <c r="DL244" s="4" t="s">
        <v>232</v>
      </c>
      <c r="DM244" s="4">
        <v>6694.35</v>
      </c>
      <c r="DN244" s="4">
        <v>11688.65</v>
      </c>
      <c r="DO244" s="4">
        <v>7932.4</v>
      </c>
      <c r="DP244" s="4">
        <v>9512.52</v>
      </c>
      <c r="DQ244" s="4">
        <v>10057.85</v>
      </c>
      <c r="DR244" s="4">
        <v>7991.36</v>
      </c>
      <c r="DS244" s="4">
        <v>8701.32</v>
      </c>
      <c r="DT244" s="4">
        <v>12271.45</v>
      </c>
      <c r="DU244" s="4">
        <v>0</v>
      </c>
      <c r="DV244" s="4">
        <v>0</v>
      </c>
      <c r="DW244" s="4">
        <v>0</v>
      </c>
      <c r="DX244" s="4">
        <v>0</v>
      </c>
      <c r="DY244" s="4">
        <v>74849.899999999994</v>
      </c>
      <c r="DZ244" s="4"/>
      <c r="EA244" s="4" t="s">
        <v>2</v>
      </c>
      <c r="EB244" s="4" t="s">
        <v>232</v>
      </c>
      <c r="EC244" s="4">
        <v>0</v>
      </c>
      <c r="ED244" s="4">
        <v>-685.44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-685.44</v>
      </c>
      <c r="EP244" s="4"/>
      <c r="EQ244" s="4" t="s">
        <v>2</v>
      </c>
      <c r="ER244" s="4" t="s">
        <v>232</v>
      </c>
      <c r="ES244" s="4">
        <v>-16624.82</v>
      </c>
      <c r="ET244" s="4">
        <v>-23990.68</v>
      </c>
      <c r="EU244" s="4">
        <v>-17452.740000000002</v>
      </c>
      <c r="EV244" s="4">
        <v>-7039.04</v>
      </c>
      <c r="EW244" s="4">
        <v>-36545.379999999997</v>
      </c>
      <c r="EX244" s="4">
        <v>-31065.31</v>
      </c>
      <c r="EY244" s="4">
        <v>-12319.53</v>
      </c>
      <c r="EZ244" s="4">
        <v>6047.05</v>
      </c>
      <c r="FA244" s="4">
        <v>0</v>
      </c>
      <c r="FB244" s="4">
        <v>0</v>
      </c>
      <c r="FC244" s="4">
        <v>0</v>
      </c>
      <c r="FD244" s="4">
        <v>0</v>
      </c>
      <c r="FE244" s="4">
        <v>-138990.45000000001</v>
      </c>
      <c r="FF244" s="4"/>
      <c r="FG244" s="4" t="s">
        <v>2</v>
      </c>
      <c r="FH244" s="4" t="s">
        <v>232</v>
      </c>
      <c r="FI244" s="4">
        <v>6876.42</v>
      </c>
      <c r="FJ244" s="4">
        <v>12177.61</v>
      </c>
      <c r="FK244" s="4">
        <v>2831.7</v>
      </c>
      <c r="FL244" s="4">
        <v>-48688.89</v>
      </c>
      <c r="FM244" s="4">
        <v>4893.25</v>
      </c>
      <c r="FN244" s="4">
        <v>-263.52999999999997</v>
      </c>
      <c r="FO244" s="4">
        <v>1518.06</v>
      </c>
      <c r="FP244" s="4">
        <v>6478.16</v>
      </c>
      <c r="FQ244" s="4">
        <v>0</v>
      </c>
      <c r="FR244" s="4">
        <v>0</v>
      </c>
      <c r="FS244" s="4">
        <v>0</v>
      </c>
      <c r="FT244" s="4">
        <v>0</v>
      </c>
      <c r="FU244" s="4">
        <v>-14177.22</v>
      </c>
      <c r="FV244" s="4"/>
      <c r="FW244" s="4" t="s">
        <v>2</v>
      </c>
      <c r="FX244" s="4" t="s">
        <v>232</v>
      </c>
      <c r="FY244" s="4">
        <v>-296.97000000000003</v>
      </c>
      <c r="FZ244" s="4">
        <v>1428.6</v>
      </c>
      <c r="GA244" s="4">
        <v>3368.96</v>
      </c>
      <c r="GB244" s="4">
        <v>750.87</v>
      </c>
      <c r="GC244" s="4">
        <v>1541.15</v>
      </c>
      <c r="GD244" s="4">
        <v>6829.4</v>
      </c>
      <c r="GE244" s="4">
        <v>2783.21</v>
      </c>
      <c r="GF244" s="4">
        <v>1957.61</v>
      </c>
      <c r="GG244" s="4">
        <v>0</v>
      </c>
      <c r="GH244" s="4">
        <v>0</v>
      </c>
      <c r="GI244" s="4">
        <v>0</v>
      </c>
      <c r="GJ244" s="4">
        <v>0</v>
      </c>
      <c r="GK244" s="4">
        <v>18362.830000000002</v>
      </c>
      <c r="GL244" s="4"/>
      <c r="GM244" s="4" t="s">
        <v>2</v>
      </c>
      <c r="GN244" s="4" t="s">
        <v>232</v>
      </c>
      <c r="GO244" s="4">
        <v>5084.29</v>
      </c>
      <c r="GP244" s="4">
        <v>4222.33</v>
      </c>
      <c r="GQ244" s="4">
        <v>11737.06</v>
      </c>
      <c r="GR244" s="4">
        <v>2813.1</v>
      </c>
      <c r="GS244" s="4">
        <v>759.49</v>
      </c>
      <c r="GT244" s="4">
        <v>207.52</v>
      </c>
      <c r="GU244" s="4">
        <v>990.54</v>
      </c>
      <c r="GV244" s="4">
        <v>-67365.47</v>
      </c>
      <c r="GW244" s="4">
        <v>0</v>
      </c>
      <c r="GX244" s="4">
        <v>0</v>
      </c>
      <c r="GY244" s="4">
        <v>0</v>
      </c>
      <c r="GZ244" s="4">
        <v>0</v>
      </c>
      <c r="HA244" s="4">
        <v>-41551.14</v>
      </c>
      <c r="HB244" s="4"/>
      <c r="HC244" s="4" t="s">
        <v>2</v>
      </c>
      <c r="HD244" s="4" t="s">
        <v>232</v>
      </c>
      <c r="HE244" s="4">
        <v>913.2</v>
      </c>
      <c r="HF244" s="4">
        <v>4087.83</v>
      </c>
      <c r="HG244" s="4">
        <v>2730.05</v>
      </c>
      <c r="HH244" s="4">
        <v>199.29</v>
      </c>
      <c r="HI244" s="4">
        <v>2522.75</v>
      </c>
      <c r="HJ244" s="4">
        <v>-81.97</v>
      </c>
      <c r="HK244" s="4">
        <v>549.23</v>
      </c>
      <c r="HL244" s="4">
        <v>824.81</v>
      </c>
      <c r="HM244" s="4">
        <v>0</v>
      </c>
      <c r="HN244" s="4">
        <v>0</v>
      </c>
      <c r="HO244" s="4">
        <v>0</v>
      </c>
      <c r="HP244" s="4">
        <v>0</v>
      </c>
      <c r="HQ244" s="4">
        <v>11745.19</v>
      </c>
      <c r="HR244" s="4"/>
      <c r="HS244" s="4" t="s">
        <v>2</v>
      </c>
      <c r="HT244" s="4" t="s">
        <v>232</v>
      </c>
      <c r="HU244" s="4">
        <v>7099.72</v>
      </c>
      <c r="HV244" s="4">
        <v>7446.97</v>
      </c>
      <c r="HW244" s="4">
        <v>15853.29</v>
      </c>
      <c r="HX244" s="4">
        <v>-16121.06</v>
      </c>
      <c r="HY244" s="4">
        <v>8143.71</v>
      </c>
      <c r="HZ244" s="4">
        <v>8745.2800000000007</v>
      </c>
      <c r="IA244" s="4">
        <v>2227.73</v>
      </c>
      <c r="IB244" s="4">
        <v>12217.66</v>
      </c>
      <c r="IC244" s="4">
        <v>0</v>
      </c>
      <c r="ID244" s="4">
        <v>0</v>
      </c>
      <c r="IE244" s="4">
        <v>0</v>
      </c>
      <c r="IF244" s="4">
        <v>0</v>
      </c>
      <c r="IG244" s="4">
        <v>45613.3</v>
      </c>
      <c r="IH244" s="4"/>
      <c r="II244" s="4" t="s">
        <v>2</v>
      </c>
      <c r="IJ244" s="4" t="s">
        <v>232</v>
      </c>
      <c r="IK244" s="4">
        <v>-2070.96</v>
      </c>
      <c r="IL244" s="4">
        <v>7109.79</v>
      </c>
      <c r="IM244" s="4">
        <v>5364.66</v>
      </c>
      <c r="IN244" s="4">
        <v>-46816.3</v>
      </c>
      <c r="IO244" s="4">
        <v>4797.53</v>
      </c>
      <c r="IP244" s="4">
        <v>3750.87</v>
      </c>
      <c r="IQ244" s="4">
        <v>1995.29</v>
      </c>
      <c r="IR244" s="4">
        <v>7247.43</v>
      </c>
      <c r="IS244" s="4">
        <v>0</v>
      </c>
      <c r="IT244" s="4">
        <v>0</v>
      </c>
      <c r="IU244" s="4">
        <v>0</v>
      </c>
      <c r="IV244" s="4">
        <v>0</v>
      </c>
      <c r="IW244" s="4">
        <v>-18621.689999999999</v>
      </c>
      <c r="IX244" s="4"/>
      <c r="IY244" s="4" t="s">
        <v>2</v>
      </c>
      <c r="IZ244" s="4" t="s">
        <v>232</v>
      </c>
      <c r="JA244" s="4">
        <v>6761.35</v>
      </c>
      <c r="JB244" s="4">
        <v>15060.25</v>
      </c>
      <c r="JC244" s="4">
        <v>13500.31</v>
      </c>
      <c r="JD244" s="4">
        <v>-62324.67</v>
      </c>
      <c r="JE244" s="4">
        <v>11791.57</v>
      </c>
      <c r="JF244" s="4">
        <v>7257.04</v>
      </c>
      <c r="JG244" s="4">
        <v>10776.59</v>
      </c>
      <c r="JH244" s="4">
        <v>20980.38</v>
      </c>
      <c r="JI244" s="4">
        <v>0</v>
      </c>
      <c r="JJ244" s="4">
        <v>0</v>
      </c>
      <c r="JK244" s="4">
        <v>0</v>
      </c>
      <c r="JL244" s="4">
        <v>0</v>
      </c>
      <c r="JM244" s="4">
        <v>23802.82</v>
      </c>
      <c r="JN244" s="4"/>
      <c r="JO244" s="4" t="s">
        <v>2</v>
      </c>
      <c r="JP244" s="4" t="s">
        <v>232</v>
      </c>
      <c r="JQ244" s="4">
        <v>277.32</v>
      </c>
      <c r="JR244" s="4">
        <v>1703.89</v>
      </c>
      <c r="JS244" s="4">
        <v>1262.78</v>
      </c>
      <c r="JT244" s="4">
        <v>1568.21</v>
      </c>
      <c r="JU244" s="4">
        <v>546.71</v>
      </c>
      <c r="JV244" s="4">
        <v>2219.9499999999998</v>
      </c>
      <c r="JW244" s="4">
        <v>171.04</v>
      </c>
      <c r="JX244" s="4">
        <v>3304.65</v>
      </c>
      <c r="JY244" s="4">
        <v>0</v>
      </c>
      <c r="JZ244" s="4">
        <v>0</v>
      </c>
      <c r="KA244" s="4">
        <v>0</v>
      </c>
      <c r="KB244" s="4">
        <v>0</v>
      </c>
      <c r="KC244" s="4">
        <v>11054.55</v>
      </c>
      <c r="KD244" s="4"/>
      <c r="KE244" s="4" t="s">
        <v>2</v>
      </c>
      <c r="KF244" s="4" t="s">
        <v>232</v>
      </c>
      <c r="KG244" s="4">
        <v>-6587.72</v>
      </c>
      <c r="KH244" s="4">
        <v>-18538.29</v>
      </c>
      <c r="KI244" s="4">
        <v>-13595.79</v>
      </c>
      <c r="KJ244" s="4">
        <v>-14152.8</v>
      </c>
      <c r="KK244" s="4">
        <v>-8105.02</v>
      </c>
      <c r="KL244" s="4">
        <v>-14400.45</v>
      </c>
      <c r="KM244" s="4">
        <v>-11376.38</v>
      </c>
      <c r="KN244" s="4">
        <v>10643.98</v>
      </c>
      <c r="KO244" s="4">
        <v>0</v>
      </c>
      <c r="KP244" s="4">
        <v>0</v>
      </c>
      <c r="KQ244" s="4">
        <v>0</v>
      </c>
      <c r="KR244" s="4">
        <v>0</v>
      </c>
      <c r="KS244" s="4">
        <v>-76112.47</v>
      </c>
      <c r="KT244" s="4"/>
      <c r="KU244" s="4" t="s">
        <v>2</v>
      </c>
      <c r="KV244" s="4" t="s">
        <v>232</v>
      </c>
      <c r="KW244" s="4">
        <v>-1575.31</v>
      </c>
      <c r="KX244" s="4">
        <v>1283.3599999999999</v>
      </c>
      <c r="KY244" s="4">
        <v>-2180.2800000000002</v>
      </c>
      <c r="KZ244" s="4">
        <v>-1352.06</v>
      </c>
      <c r="LA244" s="4">
        <v>-1405.47</v>
      </c>
      <c r="LB244" s="4">
        <v>-1081.6500000000001</v>
      </c>
      <c r="LC244" s="4">
        <v>-11993.26</v>
      </c>
      <c r="LD244" s="4">
        <v>2457.2800000000002</v>
      </c>
      <c r="LE244" s="4">
        <v>0</v>
      </c>
      <c r="LF244" s="4">
        <v>0</v>
      </c>
      <c r="LG244" s="4">
        <v>0</v>
      </c>
      <c r="LH244" s="4">
        <v>0</v>
      </c>
      <c r="LI244" s="4">
        <v>-15847.39</v>
      </c>
      <c r="LJ244" s="4"/>
      <c r="LK244" s="4" t="s">
        <v>2</v>
      </c>
      <c r="LL244" s="4" t="s">
        <v>232</v>
      </c>
      <c r="LM244" s="4">
        <v>-2857.12</v>
      </c>
      <c r="LN244" s="4">
        <v>2628.47</v>
      </c>
      <c r="LO244" s="4">
        <v>3362.31</v>
      </c>
      <c r="LP244" s="4">
        <v>-1787.05</v>
      </c>
      <c r="LQ244" s="4">
        <v>2431.4299999999998</v>
      </c>
      <c r="LR244" s="4">
        <v>-584.49</v>
      </c>
      <c r="LS244" s="4">
        <v>630.71</v>
      </c>
      <c r="LT244" s="4">
        <v>9290.0300000000007</v>
      </c>
      <c r="LU244" s="4">
        <v>0</v>
      </c>
      <c r="LV244" s="4">
        <v>0</v>
      </c>
      <c r="LW244" s="4">
        <v>0</v>
      </c>
      <c r="LX244" s="4">
        <v>0</v>
      </c>
      <c r="LY244" s="4">
        <v>13114.29</v>
      </c>
      <c r="LZ244" s="4"/>
      <c r="MA244" s="4" t="s">
        <v>2</v>
      </c>
      <c r="MB244" s="4" t="s">
        <v>232</v>
      </c>
      <c r="MC244" s="4">
        <v>-5888.29</v>
      </c>
      <c r="MD244" s="4">
        <v>5414.62</v>
      </c>
      <c r="ME244" s="4">
        <v>-6472.22</v>
      </c>
      <c r="MF244" s="4">
        <v>3015.95</v>
      </c>
      <c r="MG244" s="4">
        <v>638.03</v>
      </c>
      <c r="MH244" s="4">
        <v>357.43</v>
      </c>
      <c r="MI244" s="4">
        <v>452.74</v>
      </c>
      <c r="MJ244" s="4">
        <v>10692.25</v>
      </c>
      <c r="MK244" s="4">
        <v>0</v>
      </c>
      <c r="ML244" s="4">
        <v>0</v>
      </c>
      <c r="MM244" s="4">
        <v>0</v>
      </c>
      <c r="MN244" s="4">
        <v>0</v>
      </c>
      <c r="MO244" s="4">
        <v>8210.51</v>
      </c>
      <c r="MP244" s="4"/>
      <c r="MQ244" s="4" t="s">
        <v>2</v>
      </c>
      <c r="MR244" s="4" t="s">
        <v>232</v>
      </c>
      <c r="MS244" s="4">
        <v>11232.73</v>
      </c>
      <c r="MT244" s="4">
        <v>2167.7600000000002</v>
      </c>
      <c r="MU244" s="4">
        <v>3827.39</v>
      </c>
      <c r="MV244" s="4">
        <v>1030.45</v>
      </c>
      <c r="MW244" s="4">
        <v>921.9</v>
      </c>
      <c r="MX244" s="4">
        <v>2853.06</v>
      </c>
      <c r="MY244" s="4">
        <v>2849.84</v>
      </c>
      <c r="MZ244" s="4">
        <v>3480.07</v>
      </c>
      <c r="NA244" s="4">
        <v>0</v>
      </c>
      <c r="NB244" s="4">
        <v>0</v>
      </c>
      <c r="NC244" s="4">
        <v>0</v>
      </c>
      <c r="ND244" s="4">
        <v>0</v>
      </c>
      <c r="NE244" s="4">
        <v>28363.200000000001</v>
      </c>
      <c r="NF244" s="4"/>
      <c r="NG244" s="4" t="s">
        <v>2</v>
      </c>
      <c r="NH244" s="4" t="s">
        <v>232</v>
      </c>
      <c r="NI244" s="4">
        <v>-42780</v>
      </c>
      <c r="NJ244" s="4">
        <v>-4646.91</v>
      </c>
      <c r="NK244" s="4">
        <v>-4498.13</v>
      </c>
      <c r="NL244" s="4">
        <v>-3792.39</v>
      </c>
      <c r="NM244" s="4">
        <v>-3905.51</v>
      </c>
      <c r="NN244" s="4">
        <v>-4115.74</v>
      </c>
      <c r="NO244" s="4">
        <v>-1808.86</v>
      </c>
      <c r="NP244" s="4">
        <v>-464.28</v>
      </c>
      <c r="NQ244" s="4">
        <v>0</v>
      </c>
      <c r="NR244" s="4">
        <v>0</v>
      </c>
      <c r="NS244" s="4">
        <v>0</v>
      </c>
      <c r="NT244" s="4">
        <v>0</v>
      </c>
      <c r="NU244" s="4">
        <v>-66011.820000000007</v>
      </c>
    </row>
    <row r="245" spans="2:385" x14ac:dyDescent="0.2">
      <c r="B245">
        <f t="shared" si="51"/>
        <v>235</v>
      </c>
      <c r="C245" s="4" t="s">
        <v>2</v>
      </c>
      <c r="D245" s="4" t="s">
        <v>2</v>
      </c>
      <c r="E245" s="4" t="s">
        <v>2</v>
      </c>
      <c r="F245" s="4" t="s">
        <v>2</v>
      </c>
      <c r="G245" s="4" t="s">
        <v>2</v>
      </c>
      <c r="H245" s="4" t="s">
        <v>2</v>
      </c>
      <c r="I245" s="4" t="s">
        <v>2</v>
      </c>
      <c r="J245" s="4" t="s">
        <v>2</v>
      </c>
      <c r="K245" s="4" t="s">
        <v>2</v>
      </c>
      <c r="L245" s="4" t="s">
        <v>2</v>
      </c>
      <c r="M245" s="4" t="s">
        <v>2</v>
      </c>
      <c r="N245" s="4" t="s">
        <v>2</v>
      </c>
      <c r="O245" s="4" t="s">
        <v>2</v>
      </c>
      <c r="P245" s="4" t="s">
        <v>2</v>
      </c>
      <c r="Q245" s="4" t="s">
        <v>2</v>
      </c>
      <c r="R245" s="4"/>
      <c r="S245" s="4" t="s">
        <v>2</v>
      </c>
      <c r="T245" s="4" t="s">
        <v>2</v>
      </c>
      <c r="U245" s="4" t="s">
        <v>2</v>
      </c>
      <c r="V245" s="4" t="s">
        <v>2</v>
      </c>
      <c r="W245" s="4" t="s">
        <v>2</v>
      </c>
      <c r="X245" s="4" t="s">
        <v>2</v>
      </c>
      <c r="Y245" s="4" t="s">
        <v>2</v>
      </c>
      <c r="Z245" s="4" t="s">
        <v>2</v>
      </c>
      <c r="AA245" s="4" t="s">
        <v>2</v>
      </c>
      <c r="AB245" s="4" t="s">
        <v>2</v>
      </c>
      <c r="AC245" s="4" t="s">
        <v>2</v>
      </c>
      <c r="AD245" s="4" t="s">
        <v>2</v>
      </c>
      <c r="AE245" s="4" t="s">
        <v>2</v>
      </c>
      <c r="AF245" s="4" t="s">
        <v>2</v>
      </c>
      <c r="AG245" s="4" t="s">
        <v>2</v>
      </c>
      <c r="AH245" s="4"/>
      <c r="AI245" s="4" t="s">
        <v>2</v>
      </c>
      <c r="AJ245" s="4" t="s">
        <v>2</v>
      </c>
      <c r="AK245" s="4" t="s">
        <v>2</v>
      </c>
      <c r="AL245" s="4" t="s">
        <v>2</v>
      </c>
      <c r="AM245" s="4" t="s">
        <v>2</v>
      </c>
      <c r="AN245" s="4" t="s">
        <v>2</v>
      </c>
      <c r="AO245" s="4" t="s">
        <v>2</v>
      </c>
      <c r="AP245" s="4" t="s">
        <v>2</v>
      </c>
      <c r="AQ245" s="4" t="s">
        <v>2</v>
      </c>
      <c r="AR245" s="4" t="s">
        <v>2</v>
      </c>
      <c r="AS245" s="4" t="s">
        <v>2</v>
      </c>
      <c r="AT245" s="4" t="s">
        <v>2</v>
      </c>
      <c r="AU245" s="4" t="s">
        <v>2</v>
      </c>
      <c r="AV245" s="4" t="s">
        <v>2</v>
      </c>
      <c r="AW245" s="4" t="s">
        <v>2</v>
      </c>
      <c r="AX245" s="4"/>
      <c r="AY245" s="4" t="s">
        <v>2</v>
      </c>
      <c r="AZ245" s="4" t="s">
        <v>2</v>
      </c>
      <c r="BA245" s="4" t="s">
        <v>2</v>
      </c>
      <c r="BB245" s="4" t="s">
        <v>2</v>
      </c>
      <c r="BC245" s="4" t="s">
        <v>2</v>
      </c>
      <c r="BD245" s="4" t="s">
        <v>2</v>
      </c>
      <c r="BE245" s="4" t="s">
        <v>2</v>
      </c>
      <c r="BF245" s="4" t="s">
        <v>2</v>
      </c>
      <c r="BG245" s="4" t="s">
        <v>2</v>
      </c>
      <c r="BH245" s="4" t="s">
        <v>2</v>
      </c>
      <c r="BI245" s="4" t="s">
        <v>2</v>
      </c>
      <c r="BJ245" s="4" t="s">
        <v>2</v>
      </c>
      <c r="BK245" s="4" t="s">
        <v>2</v>
      </c>
      <c r="BL245" s="4" t="s">
        <v>2</v>
      </c>
      <c r="BM245" s="4" t="s">
        <v>2</v>
      </c>
      <c r="BN245" s="4"/>
      <c r="BO245" s="4" t="s">
        <v>2</v>
      </c>
      <c r="BP245" s="4" t="s">
        <v>2</v>
      </c>
      <c r="BQ245" s="4" t="s">
        <v>2</v>
      </c>
      <c r="BR245" s="4" t="s">
        <v>2</v>
      </c>
      <c r="BS245" s="4" t="s">
        <v>2</v>
      </c>
      <c r="BT245" s="4" t="s">
        <v>2</v>
      </c>
      <c r="BU245" s="4" t="s">
        <v>2</v>
      </c>
      <c r="BV245" s="4" t="s">
        <v>2</v>
      </c>
      <c r="BW245" s="4" t="s">
        <v>2</v>
      </c>
      <c r="BX245" s="4" t="s">
        <v>2</v>
      </c>
      <c r="BY245" s="4" t="s">
        <v>2</v>
      </c>
      <c r="BZ245" s="4" t="s">
        <v>2</v>
      </c>
      <c r="CA245" s="4" t="s">
        <v>2</v>
      </c>
      <c r="CB245" s="4" t="s">
        <v>2</v>
      </c>
      <c r="CC245" s="4" t="s">
        <v>2</v>
      </c>
      <c r="CD245" s="4"/>
      <c r="CE245" s="4" t="s">
        <v>2</v>
      </c>
      <c r="CF245" s="4" t="s">
        <v>2</v>
      </c>
      <c r="CG245" s="4" t="s">
        <v>2</v>
      </c>
      <c r="CH245" s="4" t="s">
        <v>2</v>
      </c>
      <c r="CI245" s="4" t="s">
        <v>2</v>
      </c>
      <c r="CJ245" s="4" t="s">
        <v>2</v>
      </c>
      <c r="CK245" s="4" t="s">
        <v>2</v>
      </c>
      <c r="CL245" s="4" t="s">
        <v>2</v>
      </c>
      <c r="CM245" s="4" t="s">
        <v>2</v>
      </c>
      <c r="CN245" s="4" t="s">
        <v>2</v>
      </c>
      <c r="CO245" s="4" t="s">
        <v>2</v>
      </c>
      <c r="CP245" s="4" t="s">
        <v>2</v>
      </c>
      <c r="CQ245" s="4" t="s">
        <v>2</v>
      </c>
      <c r="CR245" s="4" t="s">
        <v>2</v>
      </c>
      <c r="CS245" s="4" t="s">
        <v>2</v>
      </c>
      <c r="CT245" s="4"/>
      <c r="CU245" s="4" t="s">
        <v>2</v>
      </c>
      <c r="CV245" s="4" t="s">
        <v>2</v>
      </c>
      <c r="CW245" s="4" t="s">
        <v>2</v>
      </c>
      <c r="CX245" s="4" t="s">
        <v>2</v>
      </c>
      <c r="CY245" s="4" t="s">
        <v>2</v>
      </c>
      <c r="CZ245" s="4" t="s">
        <v>2</v>
      </c>
      <c r="DA245" s="4" t="s">
        <v>2</v>
      </c>
      <c r="DB245" s="4" t="s">
        <v>2</v>
      </c>
      <c r="DC245" s="4" t="s">
        <v>2</v>
      </c>
      <c r="DD245" s="4" t="s">
        <v>2</v>
      </c>
      <c r="DE245" s="4" t="s">
        <v>2</v>
      </c>
      <c r="DF245" s="4" t="s">
        <v>2</v>
      </c>
      <c r="DG245" s="4" t="s">
        <v>2</v>
      </c>
      <c r="DH245" s="4" t="s">
        <v>2</v>
      </c>
      <c r="DI245" s="4" t="s">
        <v>2</v>
      </c>
      <c r="DJ245" s="4"/>
      <c r="DK245" s="4" t="s">
        <v>2</v>
      </c>
      <c r="DL245" s="4" t="s">
        <v>2</v>
      </c>
      <c r="DM245" s="4" t="s">
        <v>2</v>
      </c>
      <c r="DN245" s="4" t="s">
        <v>2</v>
      </c>
      <c r="DO245" s="4" t="s">
        <v>2</v>
      </c>
      <c r="DP245" s="4" t="s">
        <v>2</v>
      </c>
      <c r="DQ245" s="4" t="s">
        <v>2</v>
      </c>
      <c r="DR245" s="4" t="s">
        <v>2</v>
      </c>
      <c r="DS245" s="4" t="s">
        <v>2</v>
      </c>
      <c r="DT245" s="4" t="s">
        <v>2</v>
      </c>
      <c r="DU245" s="4" t="s">
        <v>2</v>
      </c>
      <c r="DV245" s="4" t="s">
        <v>2</v>
      </c>
      <c r="DW245" s="4" t="s">
        <v>2</v>
      </c>
      <c r="DX245" s="4" t="s">
        <v>2</v>
      </c>
      <c r="DY245" s="4" t="s">
        <v>2</v>
      </c>
      <c r="DZ245" s="4"/>
      <c r="EA245" s="4" t="s">
        <v>2</v>
      </c>
      <c r="EB245" s="4" t="s">
        <v>2</v>
      </c>
      <c r="EC245" s="4" t="s">
        <v>2</v>
      </c>
      <c r="ED245" s="4" t="s">
        <v>2</v>
      </c>
      <c r="EE245" s="4" t="s">
        <v>2</v>
      </c>
      <c r="EF245" s="4" t="s">
        <v>2</v>
      </c>
      <c r="EG245" s="4" t="s">
        <v>2</v>
      </c>
      <c r="EH245" s="4" t="s">
        <v>2</v>
      </c>
      <c r="EI245" s="4" t="s">
        <v>2</v>
      </c>
      <c r="EJ245" s="4" t="s">
        <v>2</v>
      </c>
      <c r="EK245" s="4" t="s">
        <v>2</v>
      </c>
      <c r="EL245" s="4" t="s">
        <v>2</v>
      </c>
      <c r="EM245" s="4" t="s">
        <v>2</v>
      </c>
      <c r="EN245" s="4" t="s">
        <v>2</v>
      </c>
      <c r="EO245" s="4" t="s">
        <v>2</v>
      </c>
      <c r="EP245" s="4"/>
      <c r="EQ245" s="4" t="s">
        <v>2</v>
      </c>
      <c r="ER245" s="4" t="s">
        <v>2</v>
      </c>
      <c r="ES245" s="4" t="s">
        <v>2</v>
      </c>
      <c r="ET245" s="4" t="s">
        <v>2</v>
      </c>
      <c r="EU245" s="4" t="s">
        <v>2</v>
      </c>
      <c r="EV245" s="4" t="s">
        <v>2</v>
      </c>
      <c r="EW245" s="4" t="s">
        <v>2</v>
      </c>
      <c r="EX245" s="4" t="s">
        <v>2</v>
      </c>
      <c r="EY245" s="4" t="s">
        <v>2</v>
      </c>
      <c r="EZ245" s="4" t="s">
        <v>2</v>
      </c>
      <c r="FA245" s="4" t="s">
        <v>2</v>
      </c>
      <c r="FB245" s="4" t="s">
        <v>2</v>
      </c>
      <c r="FC245" s="4" t="s">
        <v>2</v>
      </c>
      <c r="FD245" s="4" t="s">
        <v>2</v>
      </c>
      <c r="FE245" s="4" t="s">
        <v>2</v>
      </c>
      <c r="FF245" s="4"/>
      <c r="FG245" s="4" t="s">
        <v>2</v>
      </c>
      <c r="FH245" s="4" t="s">
        <v>2</v>
      </c>
      <c r="FI245" s="4" t="s">
        <v>2</v>
      </c>
      <c r="FJ245" s="4" t="s">
        <v>2</v>
      </c>
      <c r="FK245" s="4" t="s">
        <v>2</v>
      </c>
      <c r="FL245" s="4" t="s">
        <v>2</v>
      </c>
      <c r="FM245" s="4" t="s">
        <v>2</v>
      </c>
      <c r="FN245" s="4" t="s">
        <v>2</v>
      </c>
      <c r="FO245" s="4" t="s">
        <v>2</v>
      </c>
      <c r="FP245" s="4" t="s">
        <v>2</v>
      </c>
      <c r="FQ245" s="4" t="s">
        <v>2</v>
      </c>
      <c r="FR245" s="4" t="s">
        <v>2</v>
      </c>
      <c r="FS245" s="4" t="s">
        <v>2</v>
      </c>
      <c r="FT245" s="4" t="s">
        <v>2</v>
      </c>
      <c r="FU245" s="4" t="s">
        <v>2</v>
      </c>
      <c r="FV245" s="4"/>
      <c r="FW245" s="4" t="s">
        <v>2</v>
      </c>
      <c r="FX245" s="4" t="s">
        <v>2</v>
      </c>
      <c r="FY245" s="4" t="s">
        <v>2</v>
      </c>
      <c r="FZ245" s="4" t="s">
        <v>2</v>
      </c>
      <c r="GA245" s="4" t="s">
        <v>2</v>
      </c>
      <c r="GB245" s="4" t="s">
        <v>2</v>
      </c>
      <c r="GC245" s="4" t="s">
        <v>2</v>
      </c>
      <c r="GD245" s="4" t="s">
        <v>2</v>
      </c>
      <c r="GE245" s="4" t="s">
        <v>2</v>
      </c>
      <c r="GF245" s="4" t="s">
        <v>2</v>
      </c>
      <c r="GG245" s="4" t="s">
        <v>2</v>
      </c>
      <c r="GH245" s="4" t="s">
        <v>2</v>
      </c>
      <c r="GI245" s="4" t="s">
        <v>2</v>
      </c>
      <c r="GJ245" s="4" t="s">
        <v>2</v>
      </c>
      <c r="GK245" s="4" t="s">
        <v>2</v>
      </c>
      <c r="GL245" s="4"/>
      <c r="GM245" s="4" t="s">
        <v>2</v>
      </c>
      <c r="GN245" s="4" t="s">
        <v>2</v>
      </c>
      <c r="GO245" s="4" t="s">
        <v>2</v>
      </c>
      <c r="GP245" s="4" t="s">
        <v>2</v>
      </c>
      <c r="GQ245" s="4" t="s">
        <v>2</v>
      </c>
      <c r="GR245" s="4" t="s">
        <v>2</v>
      </c>
      <c r="GS245" s="4" t="s">
        <v>2</v>
      </c>
      <c r="GT245" s="4" t="s">
        <v>2</v>
      </c>
      <c r="GU245" s="4" t="s">
        <v>2</v>
      </c>
      <c r="GV245" s="4" t="s">
        <v>2</v>
      </c>
      <c r="GW245" s="4" t="s">
        <v>2</v>
      </c>
      <c r="GX245" s="4" t="s">
        <v>2</v>
      </c>
      <c r="GY245" s="4" t="s">
        <v>2</v>
      </c>
      <c r="GZ245" s="4" t="s">
        <v>2</v>
      </c>
      <c r="HA245" s="4" t="s">
        <v>2</v>
      </c>
      <c r="HB245" s="4"/>
      <c r="HC245" s="4" t="s">
        <v>2</v>
      </c>
      <c r="HD245" s="4" t="s">
        <v>2</v>
      </c>
      <c r="HE245" s="4" t="s">
        <v>2</v>
      </c>
      <c r="HF245" s="4" t="s">
        <v>2</v>
      </c>
      <c r="HG245" s="4" t="s">
        <v>2</v>
      </c>
      <c r="HH245" s="4" t="s">
        <v>2</v>
      </c>
      <c r="HI245" s="4" t="s">
        <v>2</v>
      </c>
      <c r="HJ245" s="4" t="s">
        <v>2</v>
      </c>
      <c r="HK245" s="4" t="s">
        <v>2</v>
      </c>
      <c r="HL245" s="4" t="s">
        <v>2</v>
      </c>
      <c r="HM245" s="4" t="s">
        <v>2</v>
      </c>
      <c r="HN245" s="4" t="s">
        <v>2</v>
      </c>
      <c r="HO245" s="4" t="s">
        <v>2</v>
      </c>
      <c r="HP245" s="4" t="s">
        <v>2</v>
      </c>
      <c r="HQ245" s="4" t="s">
        <v>2</v>
      </c>
      <c r="HR245" s="4"/>
      <c r="HS245" s="4" t="s">
        <v>2</v>
      </c>
      <c r="HT245" s="4" t="s">
        <v>2</v>
      </c>
      <c r="HU245" s="4" t="s">
        <v>2</v>
      </c>
      <c r="HV245" s="4" t="s">
        <v>2</v>
      </c>
      <c r="HW245" s="4" t="s">
        <v>2</v>
      </c>
      <c r="HX245" s="4" t="s">
        <v>2</v>
      </c>
      <c r="HY245" s="4" t="s">
        <v>2</v>
      </c>
      <c r="HZ245" s="4" t="s">
        <v>2</v>
      </c>
      <c r="IA245" s="4" t="s">
        <v>2</v>
      </c>
      <c r="IB245" s="4" t="s">
        <v>2</v>
      </c>
      <c r="IC245" s="4" t="s">
        <v>2</v>
      </c>
      <c r="ID245" s="4" t="s">
        <v>2</v>
      </c>
      <c r="IE245" s="4" t="s">
        <v>2</v>
      </c>
      <c r="IF245" s="4" t="s">
        <v>2</v>
      </c>
      <c r="IG245" s="4" t="s">
        <v>2</v>
      </c>
      <c r="IH245" s="4"/>
      <c r="II245" s="4" t="s">
        <v>2</v>
      </c>
      <c r="IJ245" s="4" t="s">
        <v>2</v>
      </c>
      <c r="IK245" s="4" t="s">
        <v>2</v>
      </c>
      <c r="IL245" s="4" t="s">
        <v>2</v>
      </c>
      <c r="IM245" s="4" t="s">
        <v>2</v>
      </c>
      <c r="IN245" s="4" t="s">
        <v>2</v>
      </c>
      <c r="IO245" s="4" t="s">
        <v>2</v>
      </c>
      <c r="IP245" s="4" t="s">
        <v>2</v>
      </c>
      <c r="IQ245" s="4" t="s">
        <v>2</v>
      </c>
      <c r="IR245" s="4" t="s">
        <v>2</v>
      </c>
      <c r="IS245" s="4" t="s">
        <v>2</v>
      </c>
      <c r="IT245" s="4" t="s">
        <v>2</v>
      </c>
      <c r="IU245" s="4" t="s">
        <v>2</v>
      </c>
      <c r="IV245" s="4" t="s">
        <v>2</v>
      </c>
      <c r="IW245" s="4" t="s">
        <v>2</v>
      </c>
      <c r="IX245" s="4"/>
      <c r="IY245" s="4" t="s">
        <v>2</v>
      </c>
      <c r="IZ245" s="4" t="s">
        <v>2</v>
      </c>
      <c r="JA245" s="4" t="s">
        <v>2</v>
      </c>
      <c r="JB245" s="4" t="s">
        <v>2</v>
      </c>
      <c r="JC245" s="4" t="s">
        <v>2</v>
      </c>
      <c r="JD245" s="4" t="s">
        <v>2</v>
      </c>
      <c r="JE245" s="4" t="s">
        <v>2</v>
      </c>
      <c r="JF245" s="4" t="s">
        <v>2</v>
      </c>
      <c r="JG245" s="4" t="s">
        <v>2</v>
      </c>
      <c r="JH245" s="4" t="s">
        <v>2</v>
      </c>
      <c r="JI245" s="4" t="s">
        <v>2</v>
      </c>
      <c r="JJ245" s="4" t="s">
        <v>2</v>
      </c>
      <c r="JK245" s="4" t="s">
        <v>2</v>
      </c>
      <c r="JL245" s="4" t="s">
        <v>2</v>
      </c>
      <c r="JM245" s="4" t="s">
        <v>2</v>
      </c>
      <c r="JN245" s="4"/>
      <c r="JO245" s="4" t="s">
        <v>2</v>
      </c>
      <c r="JP245" s="4" t="s">
        <v>2</v>
      </c>
      <c r="JQ245" s="4" t="s">
        <v>2</v>
      </c>
      <c r="JR245" s="4" t="s">
        <v>2</v>
      </c>
      <c r="JS245" s="4" t="s">
        <v>2</v>
      </c>
      <c r="JT245" s="4" t="s">
        <v>2</v>
      </c>
      <c r="JU245" s="4" t="s">
        <v>2</v>
      </c>
      <c r="JV245" s="4" t="s">
        <v>2</v>
      </c>
      <c r="JW245" s="4" t="s">
        <v>2</v>
      </c>
      <c r="JX245" s="4" t="s">
        <v>2</v>
      </c>
      <c r="JY245" s="4" t="s">
        <v>2</v>
      </c>
      <c r="JZ245" s="4" t="s">
        <v>2</v>
      </c>
      <c r="KA245" s="4" t="s">
        <v>2</v>
      </c>
      <c r="KB245" s="4" t="s">
        <v>2</v>
      </c>
      <c r="KC245" s="4" t="s">
        <v>2</v>
      </c>
      <c r="KD245" s="4"/>
      <c r="KE245" s="4" t="s">
        <v>2</v>
      </c>
      <c r="KF245" s="4" t="s">
        <v>2</v>
      </c>
      <c r="KG245" s="4" t="s">
        <v>2</v>
      </c>
      <c r="KH245" s="4" t="s">
        <v>2</v>
      </c>
      <c r="KI245" s="4" t="s">
        <v>2</v>
      </c>
      <c r="KJ245" s="4" t="s">
        <v>2</v>
      </c>
      <c r="KK245" s="4" t="s">
        <v>2</v>
      </c>
      <c r="KL245" s="4" t="s">
        <v>2</v>
      </c>
      <c r="KM245" s="4" t="s">
        <v>2</v>
      </c>
      <c r="KN245" s="4" t="s">
        <v>2</v>
      </c>
      <c r="KO245" s="4" t="s">
        <v>2</v>
      </c>
      <c r="KP245" s="4" t="s">
        <v>2</v>
      </c>
      <c r="KQ245" s="4" t="s">
        <v>2</v>
      </c>
      <c r="KR245" s="4" t="s">
        <v>2</v>
      </c>
      <c r="KS245" s="4" t="s">
        <v>2</v>
      </c>
      <c r="KT245" s="4"/>
      <c r="KU245" s="4" t="s">
        <v>2</v>
      </c>
      <c r="KV245" s="4" t="s">
        <v>2</v>
      </c>
      <c r="KW245" s="4" t="s">
        <v>2</v>
      </c>
      <c r="KX245" s="4" t="s">
        <v>2</v>
      </c>
      <c r="KY245" s="4" t="s">
        <v>2</v>
      </c>
      <c r="KZ245" s="4" t="s">
        <v>2</v>
      </c>
      <c r="LA245" s="4" t="s">
        <v>2</v>
      </c>
      <c r="LB245" s="4" t="s">
        <v>2</v>
      </c>
      <c r="LC245" s="4" t="s">
        <v>2</v>
      </c>
      <c r="LD245" s="4" t="s">
        <v>2</v>
      </c>
      <c r="LE245" s="4" t="s">
        <v>2</v>
      </c>
      <c r="LF245" s="4" t="s">
        <v>2</v>
      </c>
      <c r="LG245" s="4" t="s">
        <v>2</v>
      </c>
      <c r="LH245" s="4" t="s">
        <v>2</v>
      </c>
      <c r="LI245" s="4" t="s">
        <v>2</v>
      </c>
      <c r="LJ245" s="4"/>
      <c r="LK245" s="4" t="s">
        <v>2</v>
      </c>
      <c r="LL245" s="4" t="s">
        <v>2</v>
      </c>
      <c r="LM245" s="4" t="s">
        <v>2</v>
      </c>
      <c r="LN245" s="4" t="s">
        <v>2</v>
      </c>
      <c r="LO245" s="4" t="s">
        <v>2</v>
      </c>
      <c r="LP245" s="4" t="s">
        <v>2</v>
      </c>
      <c r="LQ245" s="4" t="s">
        <v>2</v>
      </c>
      <c r="LR245" s="4" t="s">
        <v>2</v>
      </c>
      <c r="LS245" s="4" t="s">
        <v>2</v>
      </c>
      <c r="LT245" s="4" t="s">
        <v>2</v>
      </c>
      <c r="LU245" s="4" t="s">
        <v>2</v>
      </c>
      <c r="LV245" s="4" t="s">
        <v>2</v>
      </c>
      <c r="LW245" s="4" t="s">
        <v>2</v>
      </c>
      <c r="LX245" s="4" t="s">
        <v>2</v>
      </c>
      <c r="LY245" s="4" t="s">
        <v>2</v>
      </c>
      <c r="LZ245" s="4"/>
      <c r="MA245" s="4" t="s">
        <v>2</v>
      </c>
      <c r="MB245" s="4" t="s">
        <v>2</v>
      </c>
      <c r="MC245" s="4" t="s">
        <v>2</v>
      </c>
      <c r="MD245" s="4" t="s">
        <v>2</v>
      </c>
      <c r="ME245" s="4" t="s">
        <v>2</v>
      </c>
      <c r="MF245" s="4" t="s">
        <v>2</v>
      </c>
      <c r="MG245" s="4" t="s">
        <v>2</v>
      </c>
      <c r="MH245" s="4" t="s">
        <v>2</v>
      </c>
      <c r="MI245" s="4" t="s">
        <v>2</v>
      </c>
      <c r="MJ245" s="4" t="s">
        <v>2</v>
      </c>
      <c r="MK245" s="4" t="s">
        <v>2</v>
      </c>
      <c r="ML245" s="4" t="s">
        <v>2</v>
      </c>
      <c r="MM245" s="4" t="s">
        <v>2</v>
      </c>
      <c r="MN245" s="4" t="s">
        <v>2</v>
      </c>
      <c r="MO245" s="4" t="s">
        <v>2</v>
      </c>
      <c r="MP245" s="4"/>
      <c r="MQ245" s="4" t="s">
        <v>2</v>
      </c>
      <c r="MR245" s="4" t="s">
        <v>2</v>
      </c>
      <c r="MS245" s="4" t="s">
        <v>2</v>
      </c>
      <c r="MT245" s="4" t="s">
        <v>2</v>
      </c>
      <c r="MU245" s="4" t="s">
        <v>2</v>
      </c>
      <c r="MV245" s="4" t="s">
        <v>2</v>
      </c>
      <c r="MW245" s="4" t="s">
        <v>2</v>
      </c>
      <c r="MX245" s="4" t="s">
        <v>2</v>
      </c>
      <c r="MY245" s="4" t="s">
        <v>2</v>
      </c>
      <c r="MZ245" s="4" t="s">
        <v>2</v>
      </c>
      <c r="NA245" s="4" t="s">
        <v>2</v>
      </c>
      <c r="NB245" s="4" t="s">
        <v>2</v>
      </c>
      <c r="NC245" s="4" t="s">
        <v>2</v>
      </c>
      <c r="ND245" s="4" t="s">
        <v>2</v>
      </c>
      <c r="NE245" s="4" t="s">
        <v>2</v>
      </c>
      <c r="NF245" s="4"/>
      <c r="NG245" s="4" t="s">
        <v>2</v>
      </c>
      <c r="NH245" s="4" t="s">
        <v>2</v>
      </c>
      <c r="NI245" s="4" t="s">
        <v>2</v>
      </c>
      <c r="NJ245" s="4" t="s">
        <v>2</v>
      </c>
      <c r="NK245" s="4" t="s">
        <v>2</v>
      </c>
      <c r="NL245" s="4" t="s">
        <v>2</v>
      </c>
      <c r="NM245" s="4" t="s">
        <v>2</v>
      </c>
      <c r="NN245" s="4" t="s">
        <v>2</v>
      </c>
      <c r="NO245" s="4" t="s">
        <v>2</v>
      </c>
      <c r="NP245" s="4" t="s">
        <v>2</v>
      </c>
      <c r="NQ245" s="4" t="s">
        <v>2</v>
      </c>
      <c r="NR245" s="4" t="s">
        <v>2</v>
      </c>
      <c r="NS245" s="4" t="s">
        <v>2</v>
      </c>
      <c r="NT245" s="4" t="s">
        <v>2</v>
      </c>
      <c r="NU245" s="4" t="s">
        <v>2</v>
      </c>
    </row>
    <row r="246" spans="2:385" x14ac:dyDescent="0.2">
      <c r="B246">
        <f t="shared" si="51"/>
        <v>236</v>
      </c>
      <c r="C246" s="4" t="s">
        <v>2</v>
      </c>
      <c r="D246" s="4" t="s">
        <v>259</v>
      </c>
      <c r="E246" s="4" t="s">
        <v>2</v>
      </c>
      <c r="F246" s="4" t="s">
        <v>2</v>
      </c>
      <c r="G246" s="4" t="s">
        <v>2</v>
      </c>
      <c r="H246" s="4" t="s">
        <v>2</v>
      </c>
      <c r="I246" s="4" t="s">
        <v>2</v>
      </c>
      <c r="J246" s="4" t="s">
        <v>2</v>
      </c>
      <c r="K246" s="4" t="s">
        <v>2</v>
      </c>
      <c r="L246" s="4" t="s">
        <v>2</v>
      </c>
      <c r="M246" s="4" t="s">
        <v>2</v>
      </c>
      <c r="N246" s="4" t="s">
        <v>2</v>
      </c>
      <c r="O246" s="4" t="s">
        <v>2</v>
      </c>
      <c r="P246" s="4" t="s">
        <v>2</v>
      </c>
      <c r="Q246" s="4" t="s">
        <v>2</v>
      </c>
      <c r="R246" s="4"/>
      <c r="S246" s="4" t="s">
        <v>2</v>
      </c>
      <c r="T246" s="4" t="s">
        <v>259</v>
      </c>
      <c r="U246" s="4" t="s">
        <v>2</v>
      </c>
      <c r="V246" s="4" t="s">
        <v>2</v>
      </c>
      <c r="W246" s="4" t="s">
        <v>2</v>
      </c>
      <c r="X246" s="4" t="s">
        <v>2</v>
      </c>
      <c r="Y246" s="4" t="s">
        <v>2</v>
      </c>
      <c r="Z246" s="4" t="s">
        <v>2</v>
      </c>
      <c r="AA246" s="4" t="s">
        <v>2</v>
      </c>
      <c r="AB246" s="4" t="s">
        <v>2</v>
      </c>
      <c r="AC246" s="4" t="s">
        <v>2</v>
      </c>
      <c r="AD246" s="4" t="s">
        <v>2</v>
      </c>
      <c r="AE246" s="4" t="s">
        <v>2</v>
      </c>
      <c r="AF246" s="4" t="s">
        <v>2</v>
      </c>
      <c r="AG246" s="4" t="s">
        <v>2</v>
      </c>
      <c r="AH246" s="4"/>
      <c r="AI246" s="4" t="s">
        <v>2</v>
      </c>
      <c r="AJ246" s="4" t="s">
        <v>259</v>
      </c>
      <c r="AK246" s="4" t="s">
        <v>2</v>
      </c>
      <c r="AL246" s="4" t="s">
        <v>2</v>
      </c>
      <c r="AM246" s="4" t="s">
        <v>2</v>
      </c>
      <c r="AN246" s="4" t="s">
        <v>2</v>
      </c>
      <c r="AO246" s="4" t="s">
        <v>2</v>
      </c>
      <c r="AP246" s="4" t="s">
        <v>2</v>
      </c>
      <c r="AQ246" s="4" t="s">
        <v>2</v>
      </c>
      <c r="AR246" s="4" t="s">
        <v>2</v>
      </c>
      <c r="AS246" s="4" t="s">
        <v>2</v>
      </c>
      <c r="AT246" s="4" t="s">
        <v>2</v>
      </c>
      <c r="AU246" s="4" t="s">
        <v>2</v>
      </c>
      <c r="AV246" s="4" t="s">
        <v>2</v>
      </c>
      <c r="AW246" s="4" t="s">
        <v>2</v>
      </c>
      <c r="AX246" s="4"/>
      <c r="AY246" s="4" t="s">
        <v>2</v>
      </c>
      <c r="AZ246" s="4" t="s">
        <v>259</v>
      </c>
      <c r="BA246" s="4" t="s">
        <v>2</v>
      </c>
      <c r="BB246" s="4" t="s">
        <v>2</v>
      </c>
      <c r="BC246" s="4" t="s">
        <v>2</v>
      </c>
      <c r="BD246" s="4" t="s">
        <v>2</v>
      </c>
      <c r="BE246" s="4" t="s">
        <v>2</v>
      </c>
      <c r="BF246" s="4" t="s">
        <v>2</v>
      </c>
      <c r="BG246" s="4" t="s">
        <v>2</v>
      </c>
      <c r="BH246" s="4" t="s">
        <v>2</v>
      </c>
      <c r="BI246" s="4" t="s">
        <v>2</v>
      </c>
      <c r="BJ246" s="4" t="s">
        <v>2</v>
      </c>
      <c r="BK246" s="4" t="s">
        <v>2</v>
      </c>
      <c r="BL246" s="4" t="s">
        <v>2</v>
      </c>
      <c r="BM246" s="4" t="s">
        <v>2</v>
      </c>
      <c r="BN246" s="4"/>
      <c r="BO246" s="4" t="s">
        <v>2</v>
      </c>
      <c r="BP246" s="4" t="s">
        <v>259</v>
      </c>
      <c r="BQ246" s="4" t="s">
        <v>2</v>
      </c>
      <c r="BR246" s="4" t="s">
        <v>2</v>
      </c>
      <c r="BS246" s="4" t="s">
        <v>2</v>
      </c>
      <c r="BT246" s="4" t="s">
        <v>2</v>
      </c>
      <c r="BU246" s="4" t="s">
        <v>2</v>
      </c>
      <c r="BV246" s="4" t="s">
        <v>2</v>
      </c>
      <c r="BW246" s="4" t="s">
        <v>2</v>
      </c>
      <c r="BX246" s="4" t="s">
        <v>2</v>
      </c>
      <c r="BY246" s="4" t="s">
        <v>2</v>
      </c>
      <c r="BZ246" s="4" t="s">
        <v>2</v>
      </c>
      <c r="CA246" s="4" t="s">
        <v>2</v>
      </c>
      <c r="CB246" s="4" t="s">
        <v>2</v>
      </c>
      <c r="CC246" s="4" t="s">
        <v>2</v>
      </c>
      <c r="CD246" s="4"/>
      <c r="CE246" s="4" t="s">
        <v>2</v>
      </c>
      <c r="CF246" s="4" t="s">
        <v>259</v>
      </c>
      <c r="CG246" s="4" t="s">
        <v>2</v>
      </c>
      <c r="CH246" s="4" t="s">
        <v>2</v>
      </c>
      <c r="CI246" s="4" t="s">
        <v>2</v>
      </c>
      <c r="CJ246" s="4" t="s">
        <v>2</v>
      </c>
      <c r="CK246" s="4" t="s">
        <v>2</v>
      </c>
      <c r="CL246" s="4" t="s">
        <v>2</v>
      </c>
      <c r="CM246" s="4" t="s">
        <v>2</v>
      </c>
      <c r="CN246" s="4" t="s">
        <v>2</v>
      </c>
      <c r="CO246" s="4" t="s">
        <v>2</v>
      </c>
      <c r="CP246" s="4" t="s">
        <v>2</v>
      </c>
      <c r="CQ246" s="4" t="s">
        <v>2</v>
      </c>
      <c r="CR246" s="4" t="s">
        <v>2</v>
      </c>
      <c r="CS246" s="4" t="s">
        <v>2</v>
      </c>
      <c r="CT246" s="4"/>
      <c r="CU246" s="4" t="s">
        <v>2</v>
      </c>
      <c r="CV246" s="4" t="s">
        <v>259</v>
      </c>
      <c r="CW246" s="4" t="s">
        <v>2</v>
      </c>
      <c r="CX246" s="4" t="s">
        <v>2</v>
      </c>
      <c r="CY246" s="4" t="s">
        <v>2</v>
      </c>
      <c r="CZ246" s="4" t="s">
        <v>2</v>
      </c>
      <c r="DA246" s="4" t="s">
        <v>2</v>
      </c>
      <c r="DB246" s="4" t="s">
        <v>2</v>
      </c>
      <c r="DC246" s="4" t="s">
        <v>2</v>
      </c>
      <c r="DD246" s="4" t="s">
        <v>2</v>
      </c>
      <c r="DE246" s="4" t="s">
        <v>2</v>
      </c>
      <c r="DF246" s="4" t="s">
        <v>2</v>
      </c>
      <c r="DG246" s="4" t="s">
        <v>2</v>
      </c>
      <c r="DH246" s="4" t="s">
        <v>2</v>
      </c>
      <c r="DI246" s="4" t="s">
        <v>2</v>
      </c>
      <c r="DJ246" s="4"/>
      <c r="DK246" s="4" t="s">
        <v>2</v>
      </c>
      <c r="DL246" s="4" t="s">
        <v>259</v>
      </c>
      <c r="DM246" s="4" t="s">
        <v>2</v>
      </c>
      <c r="DN246" s="4" t="s">
        <v>2</v>
      </c>
      <c r="DO246" s="4" t="s">
        <v>2</v>
      </c>
      <c r="DP246" s="4" t="s">
        <v>2</v>
      </c>
      <c r="DQ246" s="4" t="s">
        <v>2</v>
      </c>
      <c r="DR246" s="4" t="s">
        <v>2</v>
      </c>
      <c r="DS246" s="4" t="s">
        <v>2</v>
      </c>
      <c r="DT246" s="4" t="s">
        <v>2</v>
      </c>
      <c r="DU246" s="4" t="s">
        <v>2</v>
      </c>
      <c r="DV246" s="4" t="s">
        <v>2</v>
      </c>
      <c r="DW246" s="4" t="s">
        <v>2</v>
      </c>
      <c r="DX246" s="4" t="s">
        <v>2</v>
      </c>
      <c r="DY246" s="4" t="s">
        <v>2</v>
      </c>
      <c r="DZ246" s="4"/>
      <c r="EA246" s="4" t="s">
        <v>2</v>
      </c>
      <c r="EB246" s="4" t="s">
        <v>259</v>
      </c>
      <c r="EC246" s="4" t="s">
        <v>2</v>
      </c>
      <c r="ED246" s="4" t="s">
        <v>2</v>
      </c>
      <c r="EE246" s="4" t="s">
        <v>2</v>
      </c>
      <c r="EF246" s="4" t="s">
        <v>2</v>
      </c>
      <c r="EG246" s="4" t="s">
        <v>2</v>
      </c>
      <c r="EH246" s="4" t="s">
        <v>2</v>
      </c>
      <c r="EI246" s="4" t="s">
        <v>2</v>
      </c>
      <c r="EJ246" s="4" t="s">
        <v>2</v>
      </c>
      <c r="EK246" s="4" t="s">
        <v>2</v>
      </c>
      <c r="EL246" s="4" t="s">
        <v>2</v>
      </c>
      <c r="EM246" s="4" t="s">
        <v>2</v>
      </c>
      <c r="EN246" s="4" t="s">
        <v>2</v>
      </c>
      <c r="EO246" s="4" t="s">
        <v>2</v>
      </c>
      <c r="EP246" s="4"/>
      <c r="EQ246" s="4" t="s">
        <v>2</v>
      </c>
      <c r="ER246" s="4" t="s">
        <v>259</v>
      </c>
      <c r="ES246" s="4" t="s">
        <v>2</v>
      </c>
      <c r="ET246" s="4" t="s">
        <v>2</v>
      </c>
      <c r="EU246" s="4" t="s">
        <v>2</v>
      </c>
      <c r="EV246" s="4" t="s">
        <v>2</v>
      </c>
      <c r="EW246" s="4" t="s">
        <v>2</v>
      </c>
      <c r="EX246" s="4" t="s">
        <v>2</v>
      </c>
      <c r="EY246" s="4" t="s">
        <v>2</v>
      </c>
      <c r="EZ246" s="4" t="s">
        <v>2</v>
      </c>
      <c r="FA246" s="4" t="s">
        <v>2</v>
      </c>
      <c r="FB246" s="4" t="s">
        <v>2</v>
      </c>
      <c r="FC246" s="4" t="s">
        <v>2</v>
      </c>
      <c r="FD246" s="4" t="s">
        <v>2</v>
      </c>
      <c r="FE246" s="4" t="s">
        <v>2</v>
      </c>
      <c r="FF246" s="4"/>
      <c r="FG246" s="4" t="s">
        <v>2</v>
      </c>
      <c r="FH246" s="4" t="s">
        <v>259</v>
      </c>
      <c r="FI246" s="4" t="s">
        <v>2</v>
      </c>
      <c r="FJ246" s="4" t="s">
        <v>2</v>
      </c>
      <c r="FK246" s="4" t="s">
        <v>2</v>
      </c>
      <c r="FL246" s="4" t="s">
        <v>2</v>
      </c>
      <c r="FM246" s="4" t="s">
        <v>2</v>
      </c>
      <c r="FN246" s="4" t="s">
        <v>2</v>
      </c>
      <c r="FO246" s="4" t="s">
        <v>2</v>
      </c>
      <c r="FP246" s="4" t="s">
        <v>2</v>
      </c>
      <c r="FQ246" s="4" t="s">
        <v>2</v>
      </c>
      <c r="FR246" s="4" t="s">
        <v>2</v>
      </c>
      <c r="FS246" s="4" t="s">
        <v>2</v>
      </c>
      <c r="FT246" s="4" t="s">
        <v>2</v>
      </c>
      <c r="FU246" s="4" t="s">
        <v>2</v>
      </c>
      <c r="FV246" s="4"/>
      <c r="FW246" s="4" t="s">
        <v>2</v>
      </c>
      <c r="FX246" s="4" t="s">
        <v>259</v>
      </c>
      <c r="FY246" s="4" t="s">
        <v>2</v>
      </c>
      <c r="FZ246" s="4" t="s">
        <v>2</v>
      </c>
      <c r="GA246" s="4" t="s">
        <v>2</v>
      </c>
      <c r="GB246" s="4" t="s">
        <v>2</v>
      </c>
      <c r="GC246" s="4" t="s">
        <v>2</v>
      </c>
      <c r="GD246" s="4" t="s">
        <v>2</v>
      </c>
      <c r="GE246" s="4" t="s">
        <v>2</v>
      </c>
      <c r="GF246" s="4" t="s">
        <v>2</v>
      </c>
      <c r="GG246" s="4" t="s">
        <v>2</v>
      </c>
      <c r="GH246" s="4" t="s">
        <v>2</v>
      </c>
      <c r="GI246" s="4" t="s">
        <v>2</v>
      </c>
      <c r="GJ246" s="4" t="s">
        <v>2</v>
      </c>
      <c r="GK246" s="4" t="s">
        <v>2</v>
      </c>
      <c r="GL246" s="4"/>
      <c r="GM246" s="4" t="s">
        <v>2</v>
      </c>
      <c r="GN246" s="4" t="s">
        <v>259</v>
      </c>
      <c r="GO246" s="4" t="s">
        <v>2</v>
      </c>
      <c r="GP246" s="4" t="s">
        <v>2</v>
      </c>
      <c r="GQ246" s="4" t="s">
        <v>2</v>
      </c>
      <c r="GR246" s="4" t="s">
        <v>2</v>
      </c>
      <c r="GS246" s="4" t="s">
        <v>2</v>
      </c>
      <c r="GT246" s="4" t="s">
        <v>2</v>
      </c>
      <c r="GU246" s="4" t="s">
        <v>2</v>
      </c>
      <c r="GV246" s="4" t="s">
        <v>2</v>
      </c>
      <c r="GW246" s="4" t="s">
        <v>2</v>
      </c>
      <c r="GX246" s="4" t="s">
        <v>2</v>
      </c>
      <c r="GY246" s="4" t="s">
        <v>2</v>
      </c>
      <c r="GZ246" s="4" t="s">
        <v>2</v>
      </c>
      <c r="HA246" s="4" t="s">
        <v>2</v>
      </c>
      <c r="HB246" s="4"/>
      <c r="HC246" s="4" t="s">
        <v>2</v>
      </c>
      <c r="HD246" s="4" t="s">
        <v>259</v>
      </c>
      <c r="HE246" s="4" t="s">
        <v>2</v>
      </c>
      <c r="HF246" s="4" t="s">
        <v>2</v>
      </c>
      <c r="HG246" s="4" t="s">
        <v>2</v>
      </c>
      <c r="HH246" s="4" t="s">
        <v>2</v>
      </c>
      <c r="HI246" s="4" t="s">
        <v>2</v>
      </c>
      <c r="HJ246" s="4" t="s">
        <v>2</v>
      </c>
      <c r="HK246" s="4" t="s">
        <v>2</v>
      </c>
      <c r="HL246" s="4" t="s">
        <v>2</v>
      </c>
      <c r="HM246" s="4" t="s">
        <v>2</v>
      </c>
      <c r="HN246" s="4" t="s">
        <v>2</v>
      </c>
      <c r="HO246" s="4" t="s">
        <v>2</v>
      </c>
      <c r="HP246" s="4" t="s">
        <v>2</v>
      </c>
      <c r="HQ246" s="4" t="s">
        <v>2</v>
      </c>
      <c r="HR246" s="4"/>
      <c r="HS246" s="4" t="s">
        <v>2</v>
      </c>
      <c r="HT246" s="4" t="s">
        <v>259</v>
      </c>
      <c r="HU246" s="4" t="s">
        <v>2</v>
      </c>
      <c r="HV246" s="4" t="s">
        <v>2</v>
      </c>
      <c r="HW246" s="4" t="s">
        <v>2</v>
      </c>
      <c r="HX246" s="4" t="s">
        <v>2</v>
      </c>
      <c r="HY246" s="4" t="s">
        <v>2</v>
      </c>
      <c r="HZ246" s="4" t="s">
        <v>2</v>
      </c>
      <c r="IA246" s="4" t="s">
        <v>2</v>
      </c>
      <c r="IB246" s="4" t="s">
        <v>2</v>
      </c>
      <c r="IC246" s="4" t="s">
        <v>2</v>
      </c>
      <c r="ID246" s="4" t="s">
        <v>2</v>
      </c>
      <c r="IE246" s="4" t="s">
        <v>2</v>
      </c>
      <c r="IF246" s="4" t="s">
        <v>2</v>
      </c>
      <c r="IG246" s="4" t="s">
        <v>2</v>
      </c>
      <c r="IH246" s="4"/>
      <c r="II246" s="4" t="s">
        <v>2</v>
      </c>
      <c r="IJ246" s="4" t="s">
        <v>259</v>
      </c>
      <c r="IK246" s="4" t="s">
        <v>2</v>
      </c>
      <c r="IL246" s="4" t="s">
        <v>2</v>
      </c>
      <c r="IM246" s="4" t="s">
        <v>2</v>
      </c>
      <c r="IN246" s="4" t="s">
        <v>2</v>
      </c>
      <c r="IO246" s="4" t="s">
        <v>2</v>
      </c>
      <c r="IP246" s="4" t="s">
        <v>2</v>
      </c>
      <c r="IQ246" s="4" t="s">
        <v>2</v>
      </c>
      <c r="IR246" s="4" t="s">
        <v>2</v>
      </c>
      <c r="IS246" s="4" t="s">
        <v>2</v>
      </c>
      <c r="IT246" s="4" t="s">
        <v>2</v>
      </c>
      <c r="IU246" s="4" t="s">
        <v>2</v>
      </c>
      <c r="IV246" s="4" t="s">
        <v>2</v>
      </c>
      <c r="IW246" s="4" t="s">
        <v>2</v>
      </c>
      <c r="IX246" s="4"/>
      <c r="IY246" s="4" t="s">
        <v>2</v>
      </c>
      <c r="IZ246" s="4" t="s">
        <v>259</v>
      </c>
      <c r="JA246" s="4" t="s">
        <v>2</v>
      </c>
      <c r="JB246" s="4" t="s">
        <v>2</v>
      </c>
      <c r="JC246" s="4" t="s">
        <v>2</v>
      </c>
      <c r="JD246" s="4" t="s">
        <v>2</v>
      </c>
      <c r="JE246" s="4" t="s">
        <v>2</v>
      </c>
      <c r="JF246" s="4" t="s">
        <v>2</v>
      </c>
      <c r="JG246" s="4" t="s">
        <v>2</v>
      </c>
      <c r="JH246" s="4" t="s">
        <v>2</v>
      </c>
      <c r="JI246" s="4" t="s">
        <v>2</v>
      </c>
      <c r="JJ246" s="4" t="s">
        <v>2</v>
      </c>
      <c r="JK246" s="4" t="s">
        <v>2</v>
      </c>
      <c r="JL246" s="4" t="s">
        <v>2</v>
      </c>
      <c r="JM246" s="4" t="s">
        <v>2</v>
      </c>
      <c r="JN246" s="4"/>
      <c r="JO246" s="4" t="s">
        <v>2</v>
      </c>
      <c r="JP246" s="4" t="s">
        <v>259</v>
      </c>
      <c r="JQ246" s="4" t="s">
        <v>2</v>
      </c>
      <c r="JR246" s="4" t="s">
        <v>2</v>
      </c>
      <c r="JS246" s="4" t="s">
        <v>2</v>
      </c>
      <c r="JT246" s="4" t="s">
        <v>2</v>
      </c>
      <c r="JU246" s="4" t="s">
        <v>2</v>
      </c>
      <c r="JV246" s="4" t="s">
        <v>2</v>
      </c>
      <c r="JW246" s="4" t="s">
        <v>2</v>
      </c>
      <c r="JX246" s="4" t="s">
        <v>2</v>
      </c>
      <c r="JY246" s="4" t="s">
        <v>2</v>
      </c>
      <c r="JZ246" s="4" t="s">
        <v>2</v>
      </c>
      <c r="KA246" s="4" t="s">
        <v>2</v>
      </c>
      <c r="KB246" s="4" t="s">
        <v>2</v>
      </c>
      <c r="KC246" s="4" t="s">
        <v>2</v>
      </c>
      <c r="KD246" s="4"/>
      <c r="KE246" s="4" t="s">
        <v>2</v>
      </c>
      <c r="KF246" s="4" t="s">
        <v>259</v>
      </c>
      <c r="KG246" s="4" t="s">
        <v>2</v>
      </c>
      <c r="KH246" s="4" t="s">
        <v>2</v>
      </c>
      <c r="KI246" s="4" t="s">
        <v>2</v>
      </c>
      <c r="KJ246" s="4" t="s">
        <v>2</v>
      </c>
      <c r="KK246" s="4" t="s">
        <v>2</v>
      </c>
      <c r="KL246" s="4" t="s">
        <v>2</v>
      </c>
      <c r="KM246" s="4" t="s">
        <v>2</v>
      </c>
      <c r="KN246" s="4" t="s">
        <v>2</v>
      </c>
      <c r="KO246" s="4" t="s">
        <v>2</v>
      </c>
      <c r="KP246" s="4" t="s">
        <v>2</v>
      </c>
      <c r="KQ246" s="4" t="s">
        <v>2</v>
      </c>
      <c r="KR246" s="4" t="s">
        <v>2</v>
      </c>
      <c r="KS246" s="4" t="s">
        <v>2</v>
      </c>
      <c r="KT246" s="4"/>
      <c r="KU246" s="4" t="s">
        <v>2</v>
      </c>
      <c r="KV246" s="4" t="s">
        <v>259</v>
      </c>
      <c r="KW246" s="4" t="s">
        <v>2</v>
      </c>
      <c r="KX246" s="4" t="s">
        <v>2</v>
      </c>
      <c r="KY246" s="4" t="s">
        <v>2</v>
      </c>
      <c r="KZ246" s="4" t="s">
        <v>2</v>
      </c>
      <c r="LA246" s="4" t="s">
        <v>2</v>
      </c>
      <c r="LB246" s="4" t="s">
        <v>2</v>
      </c>
      <c r="LC246" s="4" t="s">
        <v>2</v>
      </c>
      <c r="LD246" s="4" t="s">
        <v>2</v>
      </c>
      <c r="LE246" s="4" t="s">
        <v>2</v>
      </c>
      <c r="LF246" s="4" t="s">
        <v>2</v>
      </c>
      <c r="LG246" s="4" t="s">
        <v>2</v>
      </c>
      <c r="LH246" s="4" t="s">
        <v>2</v>
      </c>
      <c r="LI246" s="4" t="s">
        <v>2</v>
      </c>
      <c r="LJ246" s="4"/>
      <c r="LK246" s="4" t="s">
        <v>2</v>
      </c>
      <c r="LL246" s="4" t="s">
        <v>259</v>
      </c>
      <c r="LM246" s="4" t="s">
        <v>2</v>
      </c>
      <c r="LN246" s="4" t="s">
        <v>2</v>
      </c>
      <c r="LO246" s="4" t="s">
        <v>2</v>
      </c>
      <c r="LP246" s="4" t="s">
        <v>2</v>
      </c>
      <c r="LQ246" s="4" t="s">
        <v>2</v>
      </c>
      <c r="LR246" s="4" t="s">
        <v>2</v>
      </c>
      <c r="LS246" s="4" t="s">
        <v>2</v>
      </c>
      <c r="LT246" s="4" t="s">
        <v>2</v>
      </c>
      <c r="LU246" s="4" t="s">
        <v>2</v>
      </c>
      <c r="LV246" s="4" t="s">
        <v>2</v>
      </c>
      <c r="LW246" s="4" t="s">
        <v>2</v>
      </c>
      <c r="LX246" s="4" t="s">
        <v>2</v>
      </c>
      <c r="LY246" s="4" t="s">
        <v>2</v>
      </c>
      <c r="LZ246" s="4"/>
      <c r="MA246" s="4" t="s">
        <v>2</v>
      </c>
      <c r="MB246" s="4" t="s">
        <v>259</v>
      </c>
      <c r="MC246" s="4" t="s">
        <v>2</v>
      </c>
      <c r="MD246" s="4" t="s">
        <v>2</v>
      </c>
      <c r="ME246" s="4" t="s">
        <v>2</v>
      </c>
      <c r="MF246" s="4" t="s">
        <v>2</v>
      </c>
      <c r="MG246" s="4" t="s">
        <v>2</v>
      </c>
      <c r="MH246" s="4" t="s">
        <v>2</v>
      </c>
      <c r="MI246" s="4" t="s">
        <v>2</v>
      </c>
      <c r="MJ246" s="4" t="s">
        <v>2</v>
      </c>
      <c r="MK246" s="4" t="s">
        <v>2</v>
      </c>
      <c r="ML246" s="4" t="s">
        <v>2</v>
      </c>
      <c r="MM246" s="4" t="s">
        <v>2</v>
      </c>
      <c r="MN246" s="4" t="s">
        <v>2</v>
      </c>
      <c r="MO246" s="4" t="s">
        <v>2</v>
      </c>
      <c r="MP246" s="4"/>
      <c r="MQ246" s="4" t="s">
        <v>2</v>
      </c>
      <c r="MR246" s="4" t="s">
        <v>259</v>
      </c>
      <c r="MS246" s="4" t="s">
        <v>2</v>
      </c>
      <c r="MT246" s="4" t="s">
        <v>2</v>
      </c>
      <c r="MU246" s="4" t="s">
        <v>2</v>
      </c>
      <c r="MV246" s="4" t="s">
        <v>2</v>
      </c>
      <c r="MW246" s="4" t="s">
        <v>2</v>
      </c>
      <c r="MX246" s="4" t="s">
        <v>2</v>
      </c>
      <c r="MY246" s="4" t="s">
        <v>2</v>
      </c>
      <c r="MZ246" s="4" t="s">
        <v>2</v>
      </c>
      <c r="NA246" s="4" t="s">
        <v>2</v>
      </c>
      <c r="NB246" s="4" t="s">
        <v>2</v>
      </c>
      <c r="NC246" s="4" t="s">
        <v>2</v>
      </c>
      <c r="ND246" s="4" t="s">
        <v>2</v>
      </c>
      <c r="NE246" s="4" t="s">
        <v>2</v>
      </c>
      <c r="NF246" s="4"/>
      <c r="NG246" s="4" t="s">
        <v>2</v>
      </c>
      <c r="NH246" s="4" t="s">
        <v>259</v>
      </c>
      <c r="NI246" s="4" t="s">
        <v>2</v>
      </c>
      <c r="NJ246" s="4" t="s">
        <v>2</v>
      </c>
      <c r="NK246" s="4" t="s">
        <v>2</v>
      </c>
      <c r="NL246" s="4" t="s">
        <v>2</v>
      </c>
      <c r="NM246" s="4" t="s">
        <v>2</v>
      </c>
      <c r="NN246" s="4" t="s">
        <v>2</v>
      </c>
      <c r="NO246" s="4" t="s">
        <v>2</v>
      </c>
      <c r="NP246" s="4" t="s">
        <v>2</v>
      </c>
      <c r="NQ246" s="4" t="s">
        <v>2</v>
      </c>
      <c r="NR246" s="4" t="s">
        <v>2</v>
      </c>
      <c r="NS246" s="4" t="s">
        <v>2</v>
      </c>
      <c r="NT246" s="4" t="s">
        <v>2</v>
      </c>
      <c r="NU246" s="4" t="s">
        <v>2</v>
      </c>
    </row>
    <row r="247" spans="2:385" x14ac:dyDescent="0.2">
      <c r="B247">
        <f t="shared" si="51"/>
        <v>237</v>
      </c>
      <c r="C247" s="4">
        <v>1300</v>
      </c>
      <c r="D247" s="4" t="s">
        <v>260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/>
      <c r="S247" s="4">
        <v>1300</v>
      </c>
      <c r="T247" s="4" t="s">
        <v>260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/>
      <c r="AI247" s="4">
        <v>1300</v>
      </c>
      <c r="AJ247" s="4" t="s">
        <v>260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/>
      <c r="AY247" s="4">
        <v>1300</v>
      </c>
      <c r="AZ247" s="4" t="s">
        <v>260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/>
      <c r="BO247" s="4">
        <v>1300</v>
      </c>
      <c r="BP247" s="4" t="s">
        <v>260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/>
      <c r="CE247" s="4">
        <v>1300</v>
      </c>
      <c r="CF247" s="4" t="s">
        <v>260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/>
      <c r="CU247" s="4">
        <v>1300</v>
      </c>
      <c r="CV247" s="4" t="s">
        <v>260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/>
      <c r="DK247" s="4">
        <v>1300</v>
      </c>
      <c r="DL247" s="4" t="s">
        <v>260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/>
      <c r="EA247" s="4">
        <v>1300</v>
      </c>
      <c r="EB247" s="4" t="s">
        <v>260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0</v>
      </c>
      <c r="EM247" s="4">
        <v>0</v>
      </c>
      <c r="EN247" s="4">
        <v>0</v>
      </c>
      <c r="EO247" s="4">
        <v>0</v>
      </c>
      <c r="EP247" s="4"/>
      <c r="EQ247" s="4">
        <v>1300</v>
      </c>
      <c r="ER247" s="4" t="s">
        <v>260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/>
      <c r="FG247" s="4">
        <v>1300</v>
      </c>
      <c r="FH247" s="4" t="s">
        <v>260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0</v>
      </c>
      <c r="FU247" s="4">
        <v>0</v>
      </c>
      <c r="FV247" s="4"/>
      <c r="FW247" s="4">
        <v>1300</v>
      </c>
      <c r="FX247" s="4" t="s">
        <v>260</v>
      </c>
      <c r="FY247" s="4">
        <v>0</v>
      </c>
      <c r="FZ247" s="4">
        <v>0</v>
      </c>
      <c r="GA247" s="4">
        <v>0</v>
      </c>
      <c r="GB247" s="4">
        <v>0</v>
      </c>
      <c r="GC247" s="4">
        <v>0</v>
      </c>
      <c r="GD247" s="4">
        <v>0</v>
      </c>
      <c r="GE247" s="4">
        <v>0</v>
      </c>
      <c r="GF247" s="4">
        <v>0</v>
      </c>
      <c r="GG247" s="4">
        <v>0</v>
      </c>
      <c r="GH247" s="4">
        <v>0</v>
      </c>
      <c r="GI247" s="4">
        <v>0</v>
      </c>
      <c r="GJ247" s="4">
        <v>0</v>
      </c>
      <c r="GK247" s="4">
        <v>0</v>
      </c>
      <c r="GL247" s="4"/>
      <c r="GM247" s="4">
        <v>1300</v>
      </c>
      <c r="GN247" s="4" t="s">
        <v>260</v>
      </c>
      <c r="GO247" s="4">
        <v>0</v>
      </c>
      <c r="GP247" s="4">
        <v>0</v>
      </c>
      <c r="GQ247" s="4">
        <v>0</v>
      </c>
      <c r="GR247" s="4">
        <v>0</v>
      </c>
      <c r="GS247" s="4">
        <v>0</v>
      </c>
      <c r="GT247" s="4">
        <v>0</v>
      </c>
      <c r="GU247" s="4">
        <v>0</v>
      </c>
      <c r="GV247" s="4">
        <v>0</v>
      </c>
      <c r="GW247" s="4">
        <v>0</v>
      </c>
      <c r="GX247" s="4">
        <v>0</v>
      </c>
      <c r="GY247" s="4">
        <v>0</v>
      </c>
      <c r="GZ247" s="4">
        <v>0</v>
      </c>
      <c r="HA247" s="4">
        <v>0</v>
      </c>
      <c r="HB247" s="4"/>
      <c r="HC247" s="4">
        <v>1300</v>
      </c>
      <c r="HD247" s="4" t="s">
        <v>260</v>
      </c>
      <c r="HE247" s="4">
        <v>0</v>
      </c>
      <c r="HF247" s="4">
        <v>0</v>
      </c>
      <c r="HG247" s="4">
        <v>0</v>
      </c>
      <c r="HH247" s="4">
        <v>0</v>
      </c>
      <c r="HI247" s="4">
        <v>0</v>
      </c>
      <c r="HJ247" s="4">
        <v>0</v>
      </c>
      <c r="HK247" s="4">
        <v>0</v>
      </c>
      <c r="HL247" s="4">
        <v>0</v>
      </c>
      <c r="HM247" s="4">
        <v>0</v>
      </c>
      <c r="HN247" s="4">
        <v>0</v>
      </c>
      <c r="HO247" s="4">
        <v>0</v>
      </c>
      <c r="HP247" s="4">
        <v>0</v>
      </c>
      <c r="HQ247" s="4">
        <v>0</v>
      </c>
      <c r="HR247" s="4"/>
      <c r="HS247" s="4">
        <v>1300</v>
      </c>
      <c r="HT247" s="4" t="s">
        <v>260</v>
      </c>
      <c r="HU247" s="4">
        <v>0</v>
      </c>
      <c r="HV247" s="4">
        <v>0</v>
      </c>
      <c r="HW247" s="4">
        <v>0</v>
      </c>
      <c r="HX247" s="4">
        <v>0</v>
      </c>
      <c r="HY247" s="4">
        <v>0</v>
      </c>
      <c r="HZ247" s="4">
        <v>0</v>
      </c>
      <c r="IA247" s="4">
        <v>0</v>
      </c>
      <c r="IB247" s="4">
        <v>0</v>
      </c>
      <c r="IC247" s="4">
        <v>0</v>
      </c>
      <c r="ID247" s="4">
        <v>0</v>
      </c>
      <c r="IE247" s="4">
        <v>0</v>
      </c>
      <c r="IF247" s="4">
        <v>0</v>
      </c>
      <c r="IG247" s="4">
        <v>0</v>
      </c>
      <c r="IH247" s="4"/>
      <c r="II247" s="4">
        <v>1300</v>
      </c>
      <c r="IJ247" s="4" t="s">
        <v>260</v>
      </c>
      <c r="IK247" s="4">
        <v>0</v>
      </c>
      <c r="IL247" s="4">
        <v>0</v>
      </c>
      <c r="IM247" s="4">
        <v>0</v>
      </c>
      <c r="IN247" s="4">
        <v>0</v>
      </c>
      <c r="IO247" s="4">
        <v>0</v>
      </c>
      <c r="IP247" s="4">
        <v>0</v>
      </c>
      <c r="IQ247" s="4">
        <v>0</v>
      </c>
      <c r="IR247" s="4">
        <v>0</v>
      </c>
      <c r="IS247" s="4">
        <v>0</v>
      </c>
      <c r="IT247" s="4">
        <v>0</v>
      </c>
      <c r="IU247" s="4">
        <v>0</v>
      </c>
      <c r="IV247" s="4">
        <v>0</v>
      </c>
      <c r="IW247" s="4">
        <v>0</v>
      </c>
      <c r="IX247" s="4"/>
      <c r="IY247" s="4">
        <v>1300</v>
      </c>
      <c r="IZ247" s="4" t="s">
        <v>260</v>
      </c>
      <c r="JA247" s="4">
        <v>0</v>
      </c>
      <c r="JB247" s="4">
        <v>0</v>
      </c>
      <c r="JC247" s="4">
        <v>0</v>
      </c>
      <c r="JD247" s="4">
        <v>0</v>
      </c>
      <c r="JE247" s="4">
        <v>0</v>
      </c>
      <c r="JF247" s="4">
        <v>0</v>
      </c>
      <c r="JG247" s="4">
        <v>0</v>
      </c>
      <c r="JH247" s="4">
        <v>0</v>
      </c>
      <c r="JI247" s="4">
        <v>0</v>
      </c>
      <c r="JJ247" s="4">
        <v>0</v>
      </c>
      <c r="JK247" s="4">
        <v>0</v>
      </c>
      <c r="JL247" s="4">
        <v>0</v>
      </c>
      <c r="JM247" s="4">
        <v>0</v>
      </c>
      <c r="JN247" s="4"/>
      <c r="JO247" s="4">
        <v>1300</v>
      </c>
      <c r="JP247" s="4" t="s">
        <v>260</v>
      </c>
      <c r="JQ247" s="4">
        <v>0</v>
      </c>
      <c r="JR247" s="4">
        <v>0</v>
      </c>
      <c r="JS247" s="4">
        <v>0</v>
      </c>
      <c r="JT247" s="4">
        <v>0</v>
      </c>
      <c r="JU247" s="4">
        <v>0</v>
      </c>
      <c r="JV247" s="4">
        <v>0</v>
      </c>
      <c r="JW247" s="4">
        <v>0</v>
      </c>
      <c r="JX247" s="4">
        <v>0</v>
      </c>
      <c r="JY247" s="4">
        <v>0</v>
      </c>
      <c r="JZ247" s="4">
        <v>0</v>
      </c>
      <c r="KA247" s="4">
        <v>0</v>
      </c>
      <c r="KB247" s="4">
        <v>0</v>
      </c>
      <c r="KC247" s="4">
        <v>0</v>
      </c>
      <c r="KD247" s="4"/>
      <c r="KE247" s="4">
        <v>1300</v>
      </c>
      <c r="KF247" s="4" t="s">
        <v>260</v>
      </c>
      <c r="KG247" s="4">
        <v>0</v>
      </c>
      <c r="KH247" s="4">
        <v>0</v>
      </c>
      <c r="KI247" s="4">
        <v>0</v>
      </c>
      <c r="KJ247" s="4">
        <v>0</v>
      </c>
      <c r="KK247" s="4">
        <v>0</v>
      </c>
      <c r="KL247" s="4">
        <v>0</v>
      </c>
      <c r="KM247" s="4">
        <v>0</v>
      </c>
      <c r="KN247" s="4">
        <v>0</v>
      </c>
      <c r="KO247" s="4">
        <v>0</v>
      </c>
      <c r="KP247" s="4">
        <v>0</v>
      </c>
      <c r="KQ247" s="4">
        <v>0</v>
      </c>
      <c r="KR247" s="4">
        <v>0</v>
      </c>
      <c r="KS247" s="4">
        <v>0</v>
      </c>
      <c r="KT247" s="4"/>
      <c r="KU247" s="4">
        <v>1300</v>
      </c>
      <c r="KV247" s="4" t="s">
        <v>260</v>
      </c>
      <c r="KW247" s="4">
        <v>0</v>
      </c>
      <c r="KX247" s="4">
        <v>0</v>
      </c>
      <c r="KY247" s="4">
        <v>0</v>
      </c>
      <c r="KZ247" s="4">
        <v>0</v>
      </c>
      <c r="LA247" s="4">
        <v>0</v>
      </c>
      <c r="LB247" s="4">
        <v>0</v>
      </c>
      <c r="LC247" s="4">
        <v>0</v>
      </c>
      <c r="LD247" s="4">
        <v>0</v>
      </c>
      <c r="LE247" s="4">
        <v>0</v>
      </c>
      <c r="LF247" s="4">
        <v>0</v>
      </c>
      <c r="LG247" s="4">
        <v>0</v>
      </c>
      <c r="LH247" s="4">
        <v>0</v>
      </c>
      <c r="LI247" s="4">
        <v>0</v>
      </c>
      <c r="LJ247" s="4"/>
      <c r="LK247" s="4">
        <v>1300</v>
      </c>
      <c r="LL247" s="4" t="s">
        <v>260</v>
      </c>
      <c r="LM247" s="4">
        <v>0</v>
      </c>
      <c r="LN247" s="4">
        <v>0</v>
      </c>
      <c r="LO247" s="4">
        <v>0</v>
      </c>
      <c r="LP247" s="4">
        <v>0</v>
      </c>
      <c r="LQ247" s="4">
        <v>0</v>
      </c>
      <c r="LR247" s="4">
        <v>0</v>
      </c>
      <c r="LS247" s="4">
        <v>0</v>
      </c>
      <c r="LT247" s="4">
        <v>0</v>
      </c>
      <c r="LU247" s="4">
        <v>0</v>
      </c>
      <c r="LV247" s="4">
        <v>0</v>
      </c>
      <c r="LW247" s="4">
        <v>0</v>
      </c>
      <c r="LX247" s="4">
        <v>0</v>
      </c>
      <c r="LY247" s="4">
        <v>0</v>
      </c>
      <c r="LZ247" s="4"/>
      <c r="MA247" s="4">
        <v>1300</v>
      </c>
      <c r="MB247" s="4" t="s">
        <v>260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/>
      <c r="MQ247" s="4">
        <v>1300</v>
      </c>
      <c r="MR247" s="4" t="s">
        <v>260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  <c r="ND247" s="4">
        <v>0</v>
      </c>
      <c r="NE247" s="4">
        <v>0</v>
      </c>
      <c r="NF247" s="4"/>
      <c r="NG247" s="4">
        <v>1300</v>
      </c>
      <c r="NH247" s="4" t="s">
        <v>260</v>
      </c>
      <c r="NI247" s="4">
        <v>0</v>
      </c>
      <c r="NJ247" s="4">
        <v>0</v>
      </c>
      <c r="NK247" s="4">
        <v>0</v>
      </c>
      <c r="NL247" s="4">
        <v>0</v>
      </c>
      <c r="NM247" s="4">
        <v>0</v>
      </c>
      <c r="NN247" s="4">
        <v>0</v>
      </c>
      <c r="NO247" s="4">
        <v>0</v>
      </c>
      <c r="NP247" s="4">
        <v>0</v>
      </c>
      <c r="NQ247" s="4">
        <v>0</v>
      </c>
      <c r="NR247" s="4">
        <v>0</v>
      </c>
      <c r="NS247" s="4">
        <v>0</v>
      </c>
      <c r="NT247" s="4">
        <v>0</v>
      </c>
      <c r="NU247" s="4">
        <v>0</v>
      </c>
    </row>
    <row r="248" spans="2:385" x14ac:dyDescent="0.2">
      <c r="B248">
        <f t="shared" si="51"/>
        <v>238</v>
      </c>
      <c r="C248" s="4">
        <v>1505</v>
      </c>
      <c r="D248" s="4" t="s">
        <v>261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/>
      <c r="S248" s="4">
        <v>1505</v>
      </c>
      <c r="T248" s="4" t="s">
        <v>261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/>
      <c r="AI248" s="4">
        <v>1505</v>
      </c>
      <c r="AJ248" s="4" t="s">
        <v>261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/>
      <c r="AY248" s="4">
        <v>1505</v>
      </c>
      <c r="AZ248" s="4" t="s">
        <v>261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/>
      <c r="BO248" s="4">
        <v>1505</v>
      </c>
      <c r="BP248" s="4" t="s">
        <v>261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/>
      <c r="CE248" s="4">
        <v>1505</v>
      </c>
      <c r="CF248" s="4" t="s">
        <v>261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/>
      <c r="CU248" s="4">
        <v>1505</v>
      </c>
      <c r="CV248" s="4" t="s">
        <v>261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/>
      <c r="DK248" s="4">
        <v>1505</v>
      </c>
      <c r="DL248" s="4" t="s">
        <v>261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/>
      <c r="EA248" s="4">
        <v>1505</v>
      </c>
      <c r="EB248" s="4" t="s">
        <v>261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/>
      <c r="EQ248" s="4">
        <v>1505</v>
      </c>
      <c r="ER248" s="4" t="s">
        <v>261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/>
      <c r="FG248" s="4">
        <v>1505</v>
      </c>
      <c r="FH248" s="4" t="s">
        <v>261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0</v>
      </c>
      <c r="FU248" s="4">
        <v>0</v>
      </c>
      <c r="FV248" s="4"/>
      <c r="FW248" s="4">
        <v>1505</v>
      </c>
      <c r="FX248" s="4" t="s">
        <v>261</v>
      </c>
      <c r="FY248" s="4">
        <v>0</v>
      </c>
      <c r="FZ248" s="4">
        <v>0</v>
      </c>
      <c r="GA248" s="4">
        <v>0</v>
      </c>
      <c r="GB248" s="4">
        <v>0</v>
      </c>
      <c r="GC248" s="4">
        <v>0</v>
      </c>
      <c r="GD248" s="4">
        <v>0</v>
      </c>
      <c r="GE248" s="4">
        <v>0</v>
      </c>
      <c r="GF248" s="4">
        <v>0</v>
      </c>
      <c r="GG248" s="4">
        <v>0</v>
      </c>
      <c r="GH248" s="4">
        <v>0</v>
      </c>
      <c r="GI248" s="4">
        <v>0</v>
      </c>
      <c r="GJ248" s="4">
        <v>0</v>
      </c>
      <c r="GK248" s="4">
        <v>0</v>
      </c>
      <c r="GL248" s="4"/>
      <c r="GM248" s="4">
        <v>1505</v>
      </c>
      <c r="GN248" s="4" t="s">
        <v>261</v>
      </c>
      <c r="GO248" s="4">
        <v>0</v>
      </c>
      <c r="GP248" s="4">
        <v>0</v>
      </c>
      <c r="GQ248" s="4">
        <v>0</v>
      </c>
      <c r="GR248" s="4">
        <v>0</v>
      </c>
      <c r="GS248" s="4">
        <v>0</v>
      </c>
      <c r="GT248" s="4">
        <v>0</v>
      </c>
      <c r="GU248" s="4">
        <v>0</v>
      </c>
      <c r="GV248" s="4">
        <v>0</v>
      </c>
      <c r="GW248" s="4">
        <v>0</v>
      </c>
      <c r="GX248" s="4">
        <v>0</v>
      </c>
      <c r="GY248" s="4">
        <v>0</v>
      </c>
      <c r="GZ248" s="4">
        <v>0</v>
      </c>
      <c r="HA248" s="4">
        <v>0</v>
      </c>
      <c r="HB248" s="4"/>
      <c r="HC248" s="4">
        <v>1505</v>
      </c>
      <c r="HD248" s="4" t="s">
        <v>261</v>
      </c>
      <c r="HE248" s="4">
        <v>0</v>
      </c>
      <c r="HF248" s="4">
        <v>0</v>
      </c>
      <c r="HG248" s="4">
        <v>0</v>
      </c>
      <c r="HH248" s="4">
        <v>0</v>
      </c>
      <c r="HI248" s="4">
        <v>0</v>
      </c>
      <c r="HJ248" s="4">
        <v>0</v>
      </c>
      <c r="HK248" s="4">
        <v>0</v>
      </c>
      <c r="HL248" s="4">
        <v>0</v>
      </c>
      <c r="HM248" s="4">
        <v>0</v>
      </c>
      <c r="HN248" s="4">
        <v>0</v>
      </c>
      <c r="HO248" s="4">
        <v>0</v>
      </c>
      <c r="HP248" s="4">
        <v>0</v>
      </c>
      <c r="HQ248" s="4">
        <v>0</v>
      </c>
      <c r="HR248" s="4"/>
      <c r="HS248" s="4">
        <v>1505</v>
      </c>
      <c r="HT248" s="4" t="s">
        <v>261</v>
      </c>
      <c r="HU248" s="4">
        <v>0</v>
      </c>
      <c r="HV248" s="4">
        <v>0</v>
      </c>
      <c r="HW248" s="4">
        <v>0</v>
      </c>
      <c r="HX248" s="4">
        <v>0</v>
      </c>
      <c r="HY248" s="4">
        <v>0</v>
      </c>
      <c r="HZ248" s="4">
        <v>0</v>
      </c>
      <c r="IA248" s="4">
        <v>0</v>
      </c>
      <c r="IB248" s="4">
        <v>0</v>
      </c>
      <c r="IC248" s="4">
        <v>0</v>
      </c>
      <c r="ID248" s="4">
        <v>0</v>
      </c>
      <c r="IE248" s="4">
        <v>0</v>
      </c>
      <c r="IF248" s="4">
        <v>0</v>
      </c>
      <c r="IG248" s="4">
        <v>0</v>
      </c>
      <c r="IH248" s="4"/>
      <c r="II248" s="4">
        <v>1505</v>
      </c>
      <c r="IJ248" s="4" t="s">
        <v>261</v>
      </c>
      <c r="IK248" s="4">
        <v>0</v>
      </c>
      <c r="IL248" s="4">
        <v>0</v>
      </c>
      <c r="IM248" s="4">
        <v>0</v>
      </c>
      <c r="IN248" s="4">
        <v>0</v>
      </c>
      <c r="IO248" s="4">
        <v>0</v>
      </c>
      <c r="IP248" s="4">
        <v>0</v>
      </c>
      <c r="IQ248" s="4">
        <v>0</v>
      </c>
      <c r="IR248" s="4">
        <v>0</v>
      </c>
      <c r="IS248" s="4">
        <v>0</v>
      </c>
      <c r="IT248" s="4">
        <v>0</v>
      </c>
      <c r="IU248" s="4">
        <v>0</v>
      </c>
      <c r="IV248" s="4">
        <v>0</v>
      </c>
      <c r="IW248" s="4">
        <v>0</v>
      </c>
      <c r="IX248" s="4"/>
      <c r="IY248" s="4">
        <v>1505</v>
      </c>
      <c r="IZ248" s="4" t="s">
        <v>261</v>
      </c>
      <c r="JA248" s="4">
        <v>0</v>
      </c>
      <c r="JB248" s="4">
        <v>0</v>
      </c>
      <c r="JC248" s="4">
        <v>0</v>
      </c>
      <c r="JD248" s="4">
        <v>0</v>
      </c>
      <c r="JE248" s="4">
        <v>0</v>
      </c>
      <c r="JF248" s="4">
        <v>0</v>
      </c>
      <c r="JG248" s="4">
        <v>0</v>
      </c>
      <c r="JH248" s="4">
        <v>0</v>
      </c>
      <c r="JI248" s="4">
        <v>0</v>
      </c>
      <c r="JJ248" s="4">
        <v>0</v>
      </c>
      <c r="JK248" s="4">
        <v>0</v>
      </c>
      <c r="JL248" s="4">
        <v>0</v>
      </c>
      <c r="JM248" s="4">
        <v>0</v>
      </c>
      <c r="JN248" s="4"/>
      <c r="JO248" s="4">
        <v>1505</v>
      </c>
      <c r="JP248" s="4" t="s">
        <v>261</v>
      </c>
      <c r="JQ248" s="4">
        <v>0</v>
      </c>
      <c r="JR248" s="4">
        <v>0</v>
      </c>
      <c r="JS248" s="4">
        <v>0</v>
      </c>
      <c r="JT248" s="4">
        <v>0</v>
      </c>
      <c r="JU248" s="4">
        <v>0</v>
      </c>
      <c r="JV248" s="4">
        <v>0</v>
      </c>
      <c r="JW248" s="4">
        <v>0</v>
      </c>
      <c r="JX248" s="4">
        <v>0</v>
      </c>
      <c r="JY248" s="4">
        <v>0</v>
      </c>
      <c r="JZ248" s="4">
        <v>0</v>
      </c>
      <c r="KA248" s="4">
        <v>0</v>
      </c>
      <c r="KB248" s="4">
        <v>0</v>
      </c>
      <c r="KC248" s="4">
        <v>0</v>
      </c>
      <c r="KD248" s="4"/>
      <c r="KE248" s="4">
        <v>1505</v>
      </c>
      <c r="KF248" s="4" t="s">
        <v>261</v>
      </c>
      <c r="KG248" s="4">
        <v>0</v>
      </c>
      <c r="KH248" s="4">
        <v>0</v>
      </c>
      <c r="KI248" s="4">
        <v>0</v>
      </c>
      <c r="KJ248" s="4">
        <v>0</v>
      </c>
      <c r="KK248" s="4">
        <v>0</v>
      </c>
      <c r="KL248" s="4">
        <v>0</v>
      </c>
      <c r="KM248" s="4">
        <v>0</v>
      </c>
      <c r="KN248" s="4">
        <v>0</v>
      </c>
      <c r="KO248" s="4">
        <v>0</v>
      </c>
      <c r="KP248" s="4">
        <v>0</v>
      </c>
      <c r="KQ248" s="4">
        <v>0</v>
      </c>
      <c r="KR248" s="4">
        <v>0</v>
      </c>
      <c r="KS248" s="4">
        <v>0</v>
      </c>
      <c r="KT248" s="4"/>
      <c r="KU248" s="4">
        <v>1505</v>
      </c>
      <c r="KV248" s="4" t="s">
        <v>261</v>
      </c>
      <c r="KW248" s="4">
        <v>0</v>
      </c>
      <c r="KX248" s="4">
        <v>0</v>
      </c>
      <c r="KY248" s="4">
        <v>0</v>
      </c>
      <c r="KZ248" s="4">
        <v>0</v>
      </c>
      <c r="LA248" s="4">
        <v>0</v>
      </c>
      <c r="LB248" s="4">
        <v>0</v>
      </c>
      <c r="LC248" s="4">
        <v>0</v>
      </c>
      <c r="LD248" s="4">
        <v>0</v>
      </c>
      <c r="LE248" s="4">
        <v>0</v>
      </c>
      <c r="LF248" s="4">
        <v>0</v>
      </c>
      <c r="LG248" s="4">
        <v>0</v>
      </c>
      <c r="LH248" s="4">
        <v>0</v>
      </c>
      <c r="LI248" s="4">
        <v>0</v>
      </c>
      <c r="LJ248" s="4"/>
      <c r="LK248" s="4">
        <v>1505</v>
      </c>
      <c r="LL248" s="4" t="s">
        <v>261</v>
      </c>
      <c r="LM248" s="4">
        <v>0</v>
      </c>
      <c r="LN248" s="4">
        <v>0</v>
      </c>
      <c r="LO248" s="4">
        <v>0</v>
      </c>
      <c r="LP248" s="4">
        <v>0</v>
      </c>
      <c r="LQ248" s="4">
        <v>0</v>
      </c>
      <c r="LR248" s="4">
        <v>0</v>
      </c>
      <c r="LS248" s="4">
        <v>0</v>
      </c>
      <c r="LT248" s="4">
        <v>0</v>
      </c>
      <c r="LU248" s="4">
        <v>0</v>
      </c>
      <c r="LV248" s="4">
        <v>0</v>
      </c>
      <c r="LW248" s="4">
        <v>0</v>
      </c>
      <c r="LX248" s="4">
        <v>0</v>
      </c>
      <c r="LY248" s="4">
        <v>0</v>
      </c>
      <c r="LZ248" s="4"/>
      <c r="MA248" s="4">
        <v>1505</v>
      </c>
      <c r="MB248" s="4" t="s">
        <v>261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/>
      <c r="MQ248" s="4">
        <v>1505</v>
      </c>
      <c r="MR248" s="4" t="s">
        <v>261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  <c r="ND248" s="4">
        <v>0</v>
      </c>
      <c r="NE248" s="4">
        <v>0</v>
      </c>
      <c r="NF248" s="4"/>
      <c r="NG248" s="4">
        <v>1505</v>
      </c>
      <c r="NH248" s="4" t="s">
        <v>261</v>
      </c>
      <c r="NI248" s="4">
        <v>0</v>
      </c>
      <c r="NJ248" s="4">
        <v>0</v>
      </c>
      <c r="NK248" s="4">
        <v>0</v>
      </c>
      <c r="NL248" s="4">
        <v>0</v>
      </c>
      <c r="NM248" s="4">
        <v>0</v>
      </c>
      <c r="NN248" s="4">
        <v>0</v>
      </c>
      <c r="NO248" s="4">
        <v>0</v>
      </c>
      <c r="NP248" s="4">
        <v>0</v>
      </c>
      <c r="NQ248" s="4">
        <v>0</v>
      </c>
      <c r="NR248" s="4">
        <v>0</v>
      </c>
      <c r="NS248" s="4">
        <v>0</v>
      </c>
      <c r="NT248" s="4">
        <v>0</v>
      </c>
      <c r="NU248" s="4">
        <v>0</v>
      </c>
    </row>
    <row r="249" spans="2:385" x14ac:dyDescent="0.2">
      <c r="B249">
        <f t="shared" si="51"/>
        <v>239</v>
      </c>
      <c r="C249" s="4">
        <v>1510</v>
      </c>
      <c r="D249" s="4" t="s">
        <v>262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/>
      <c r="S249" s="4">
        <v>1510</v>
      </c>
      <c r="T249" s="4" t="s">
        <v>262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/>
      <c r="AI249" s="4">
        <v>1510</v>
      </c>
      <c r="AJ249" s="4" t="s">
        <v>262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/>
      <c r="AY249" s="4">
        <v>1510</v>
      </c>
      <c r="AZ249" s="4" t="s">
        <v>262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/>
      <c r="BO249" s="4">
        <v>1510</v>
      </c>
      <c r="BP249" s="4" t="s">
        <v>262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/>
      <c r="CE249" s="4">
        <v>1510</v>
      </c>
      <c r="CF249" s="4" t="s">
        <v>262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/>
      <c r="CU249" s="4">
        <v>1510</v>
      </c>
      <c r="CV249" s="4" t="s">
        <v>262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/>
      <c r="DK249" s="4">
        <v>1510</v>
      </c>
      <c r="DL249" s="4" t="s">
        <v>262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/>
      <c r="EA249" s="4">
        <v>1510</v>
      </c>
      <c r="EB249" s="4" t="s">
        <v>262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/>
      <c r="EQ249" s="4">
        <v>1510</v>
      </c>
      <c r="ER249" s="4" t="s">
        <v>262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/>
      <c r="FG249" s="4">
        <v>1510</v>
      </c>
      <c r="FH249" s="4" t="s">
        <v>262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0</v>
      </c>
      <c r="FU249" s="4">
        <v>0</v>
      </c>
      <c r="FV249" s="4"/>
      <c r="FW249" s="4">
        <v>1510</v>
      </c>
      <c r="FX249" s="4" t="s">
        <v>262</v>
      </c>
      <c r="FY249" s="4">
        <v>0</v>
      </c>
      <c r="FZ249" s="4">
        <v>0</v>
      </c>
      <c r="GA249" s="4">
        <v>0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>
        <v>0</v>
      </c>
      <c r="GH249" s="4">
        <v>0</v>
      </c>
      <c r="GI249" s="4">
        <v>0</v>
      </c>
      <c r="GJ249" s="4">
        <v>0</v>
      </c>
      <c r="GK249" s="4">
        <v>0</v>
      </c>
      <c r="GL249" s="4"/>
      <c r="GM249" s="4">
        <v>1510</v>
      </c>
      <c r="GN249" s="4" t="s">
        <v>262</v>
      </c>
      <c r="GO249" s="4">
        <v>0</v>
      </c>
      <c r="GP249" s="4">
        <v>0</v>
      </c>
      <c r="GQ249" s="4">
        <v>0</v>
      </c>
      <c r="GR249" s="4">
        <v>0</v>
      </c>
      <c r="GS249" s="4">
        <v>0</v>
      </c>
      <c r="GT249" s="4">
        <v>0</v>
      </c>
      <c r="GU249" s="4">
        <v>0</v>
      </c>
      <c r="GV249" s="4">
        <v>0</v>
      </c>
      <c r="GW249" s="4">
        <v>0</v>
      </c>
      <c r="GX249" s="4">
        <v>0</v>
      </c>
      <c r="GY249" s="4">
        <v>0</v>
      </c>
      <c r="GZ249" s="4">
        <v>0</v>
      </c>
      <c r="HA249" s="4">
        <v>0</v>
      </c>
      <c r="HB249" s="4"/>
      <c r="HC249" s="4">
        <v>1510</v>
      </c>
      <c r="HD249" s="4" t="s">
        <v>262</v>
      </c>
      <c r="HE249" s="4">
        <v>0</v>
      </c>
      <c r="HF249" s="4">
        <v>0</v>
      </c>
      <c r="HG249" s="4">
        <v>0</v>
      </c>
      <c r="HH249" s="4">
        <v>0</v>
      </c>
      <c r="HI249" s="4">
        <v>0</v>
      </c>
      <c r="HJ249" s="4">
        <v>0</v>
      </c>
      <c r="HK249" s="4">
        <v>0</v>
      </c>
      <c r="HL249" s="4">
        <v>0</v>
      </c>
      <c r="HM249" s="4">
        <v>0</v>
      </c>
      <c r="HN249" s="4">
        <v>0</v>
      </c>
      <c r="HO249" s="4">
        <v>0</v>
      </c>
      <c r="HP249" s="4">
        <v>0</v>
      </c>
      <c r="HQ249" s="4">
        <v>0</v>
      </c>
      <c r="HR249" s="4"/>
      <c r="HS249" s="4">
        <v>1510</v>
      </c>
      <c r="HT249" s="4" t="s">
        <v>262</v>
      </c>
      <c r="HU249" s="4">
        <v>0</v>
      </c>
      <c r="HV249" s="4">
        <v>0</v>
      </c>
      <c r="HW249" s="4">
        <v>0</v>
      </c>
      <c r="HX249" s="4">
        <v>0</v>
      </c>
      <c r="HY249" s="4">
        <v>0</v>
      </c>
      <c r="HZ249" s="4">
        <v>0</v>
      </c>
      <c r="IA249" s="4">
        <v>0</v>
      </c>
      <c r="IB249" s="4">
        <v>0</v>
      </c>
      <c r="IC249" s="4">
        <v>0</v>
      </c>
      <c r="ID249" s="4">
        <v>0</v>
      </c>
      <c r="IE249" s="4">
        <v>0</v>
      </c>
      <c r="IF249" s="4">
        <v>0</v>
      </c>
      <c r="IG249" s="4">
        <v>0</v>
      </c>
      <c r="IH249" s="4"/>
      <c r="II249" s="4">
        <v>1510</v>
      </c>
      <c r="IJ249" s="4" t="s">
        <v>262</v>
      </c>
      <c r="IK249" s="4">
        <v>0</v>
      </c>
      <c r="IL249" s="4">
        <v>0</v>
      </c>
      <c r="IM249" s="4">
        <v>0</v>
      </c>
      <c r="IN249" s="4">
        <v>0</v>
      </c>
      <c r="IO249" s="4">
        <v>0</v>
      </c>
      <c r="IP249" s="4">
        <v>0</v>
      </c>
      <c r="IQ249" s="4">
        <v>0</v>
      </c>
      <c r="IR249" s="4">
        <v>0</v>
      </c>
      <c r="IS249" s="4">
        <v>0</v>
      </c>
      <c r="IT249" s="4">
        <v>0</v>
      </c>
      <c r="IU249" s="4">
        <v>0</v>
      </c>
      <c r="IV249" s="4">
        <v>0</v>
      </c>
      <c r="IW249" s="4">
        <v>0</v>
      </c>
      <c r="IX249" s="4"/>
      <c r="IY249" s="4">
        <v>1510</v>
      </c>
      <c r="IZ249" s="4" t="s">
        <v>262</v>
      </c>
      <c r="JA249" s="4">
        <v>0</v>
      </c>
      <c r="JB249" s="4">
        <v>0</v>
      </c>
      <c r="JC249" s="4">
        <v>0</v>
      </c>
      <c r="JD249" s="4">
        <v>0</v>
      </c>
      <c r="JE249" s="4">
        <v>0</v>
      </c>
      <c r="JF249" s="4">
        <v>0</v>
      </c>
      <c r="JG249" s="4">
        <v>0</v>
      </c>
      <c r="JH249" s="4">
        <v>0</v>
      </c>
      <c r="JI249" s="4">
        <v>0</v>
      </c>
      <c r="JJ249" s="4">
        <v>0</v>
      </c>
      <c r="JK249" s="4">
        <v>0</v>
      </c>
      <c r="JL249" s="4">
        <v>0</v>
      </c>
      <c r="JM249" s="4">
        <v>0</v>
      </c>
      <c r="JN249" s="4"/>
      <c r="JO249" s="4">
        <v>1510</v>
      </c>
      <c r="JP249" s="4" t="s">
        <v>262</v>
      </c>
      <c r="JQ249" s="4">
        <v>0</v>
      </c>
      <c r="JR249" s="4">
        <v>0</v>
      </c>
      <c r="JS249" s="4">
        <v>0</v>
      </c>
      <c r="JT249" s="4">
        <v>0</v>
      </c>
      <c r="JU249" s="4">
        <v>0</v>
      </c>
      <c r="JV249" s="4">
        <v>0</v>
      </c>
      <c r="JW249" s="4">
        <v>0</v>
      </c>
      <c r="JX249" s="4">
        <v>0</v>
      </c>
      <c r="JY249" s="4">
        <v>0</v>
      </c>
      <c r="JZ249" s="4">
        <v>0</v>
      </c>
      <c r="KA249" s="4">
        <v>0</v>
      </c>
      <c r="KB249" s="4">
        <v>0</v>
      </c>
      <c r="KC249" s="4">
        <v>0</v>
      </c>
      <c r="KD249" s="4"/>
      <c r="KE249" s="4">
        <v>1510</v>
      </c>
      <c r="KF249" s="4" t="s">
        <v>262</v>
      </c>
      <c r="KG249" s="4">
        <v>0</v>
      </c>
      <c r="KH249" s="4">
        <v>0</v>
      </c>
      <c r="KI249" s="4">
        <v>0</v>
      </c>
      <c r="KJ249" s="4">
        <v>0</v>
      </c>
      <c r="KK249" s="4">
        <v>0</v>
      </c>
      <c r="KL249" s="4">
        <v>0</v>
      </c>
      <c r="KM249" s="4">
        <v>0</v>
      </c>
      <c r="KN249" s="4">
        <v>0</v>
      </c>
      <c r="KO249" s="4">
        <v>0</v>
      </c>
      <c r="KP249" s="4">
        <v>0</v>
      </c>
      <c r="KQ249" s="4">
        <v>0</v>
      </c>
      <c r="KR249" s="4">
        <v>0</v>
      </c>
      <c r="KS249" s="4">
        <v>0</v>
      </c>
      <c r="KT249" s="4"/>
      <c r="KU249" s="4">
        <v>1510</v>
      </c>
      <c r="KV249" s="4" t="s">
        <v>262</v>
      </c>
      <c r="KW249" s="4">
        <v>0</v>
      </c>
      <c r="KX249" s="4">
        <v>0</v>
      </c>
      <c r="KY249" s="4">
        <v>0</v>
      </c>
      <c r="KZ249" s="4">
        <v>0</v>
      </c>
      <c r="LA249" s="4">
        <v>0</v>
      </c>
      <c r="LB249" s="4">
        <v>0</v>
      </c>
      <c r="LC249" s="4">
        <v>0</v>
      </c>
      <c r="LD249" s="4">
        <v>0</v>
      </c>
      <c r="LE249" s="4">
        <v>0</v>
      </c>
      <c r="LF249" s="4">
        <v>0</v>
      </c>
      <c r="LG249" s="4">
        <v>0</v>
      </c>
      <c r="LH249" s="4">
        <v>0</v>
      </c>
      <c r="LI249" s="4">
        <v>0</v>
      </c>
      <c r="LJ249" s="4"/>
      <c r="LK249" s="4">
        <v>1510</v>
      </c>
      <c r="LL249" s="4" t="s">
        <v>262</v>
      </c>
      <c r="LM249" s="4">
        <v>0</v>
      </c>
      <c r="LN249" s="4">
        <v>0</v>
      </c>
      <c r="LO249" s="4">
        <v>0</v>
      </c>
      <c r="LP249" s="4">
        <v>0</v>
      </c>
      <c r="LQ249" s="4">
        <v>0</v>
      </c>
      <c r="LR249" s="4">
        <v>0</v>
      </c>
      <c r="LS249" s="4">
        <v>0</v>
      </c>
      <c r="LT249" s="4">
        <v>0</v>
      </c>
      <c r="LU249" s="4">
        <v>0</v>
      </c>
      <c r="LV249" s="4">
        <v>0</v>
      </c>
      <c r="LW249" s="4">
        <v>0</v>
      </c>
      <c r="LX249" s="4">
        <v>0</v>
      </c>
      <c r="LY249" s="4">
        <v>0</v>
      </c>
      <c r="LZ249" s="4"/>
      <c r="MA249" s="4">
        <v>1510</v>
      </c>
      <c r="MB249" s="4" t="s">
        <v>262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/>
      <c r="MQ249" s="4">
        <v>1510</v>
      </c>
      <c r="MR249" s="4" t="s">
        <v>262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  <c r="ND249" s="4">
        <v>0</v>
      </c>
      <c r="NE249" s="4">
        <v>0</v>
      </c>
      <c r="NF249" s="4"/>
      <c r="NG249" s="4">
        <v>1510</v>
      </c>
      <c r="NH249" s="4" t="s">
        <v>262</v>
      </c>
      <c r="NI249" s="4">
        <v>0</v>
      </c>
      <c r="NJ249" s="4">
        <v>0</v>
      </c>
      <c r="NK249" s="4">
        <v>0</v>
      </c>
      <c r="NL249" s="4">
        <v>0</v>
      </c>
      <c r="NM249" s="4">
        <v>0</v>
      </c>
      <c r="NN249" s="4">
        <v>0</v>
      </c>
      <c r="NO249" s="4">
        <v>0</v>
      </c>
      <c r="NP249" s="4">
        <v>0</v>
      </c>
      <c r="NQ249" s="4">
        <v>0</v>
      </c>
      <c r="NR249" s="4">
        <v>0</v>
      </c>
      <c r="NS249" s="4">
        <v>0</v>
      </c>
      <c r="NT249" s="4">
        <v>0</v>
      </c>
      <c r="NU249" s="4">
        <v>0</v>
      </c>
    </row>
    <row r="250" spans="2:385" x14ac:dyDescent="0.2">
      <c r="B250">
        <f t="shared" si="51"/>
        <v>240</v>
      </c>
      <c r="C250" s="4">
        <v>1610</v>
      </c>
      <c r="D250" s="4" t="s">
        <v>263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/>
      <c r="S250" s="4">
        <v>1610</v>
      </c>
      <c r="T250" s="4" t="s">
        <v>263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/>
      <c r="AI250" s="4">
        <v>1610</v>
      </c>
      <c r="AJ250" s="4" t="s">
        <v>263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/>
      <c r="AY250" s="4">
        <v>1610</v>
      </c>
      <c r="AZ250" s="4" t="s">
        <v>263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/>
      <c r="BO250" s="4">
        <v>1610</v>
      </c>
      <c r="BP250" s="4" t="s">
        <v>263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/>
      <c r="CE250" s="4">
        <v>1610</v>
      </c>
      <c r="CF250" s="4" t="s">
        <v>263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/>
      <c r="CU250" s="4">
        <v>1610</v>
      </c>
      <c r="CV250" s="4" t="s">
        <v>263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/>
      <c r="DK250" s="4">
        <v>1610</v>
      </c>
      <c r="DL250" s="4" t="s">
        <v>263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/>
      <c r="EA250" s="4">
        <v>1610</v>
      </c>
      <c r="EB250" s="4" t="s">
        <v>263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0</v>
      </c>
      <c r="EP250" s="4"/>
      <c r="EQ250" s="4">
        <v>1610</v>
      </c>
      <c r="ER250" s="4" t="s">
        <v>263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/>
      <c r="FG250" s="4">
        <v>1610</v>
      </c>
      <c r="FH250" s="4" t="s">
        <v>263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/>
      <c r="FW250" s="4">
        <v>1610</v>
      </c>
      <c r="FX250" s="4" t="s">
        <v>263</v>
      </c>
      <c r="FY250" s="4">
        <v>0</v>
      </c>
      <c r="FZ250" s="4">
        <v>0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0</v>
      </c>
      <c r="GG250" s="4">
        <v>0</v>
      </c>
      <c r="GH250" s="4">
        <v>0</v>
      </c>
      <c r="GI250" s="4">
        <v>0</v>
      </c>
      <c r="GJ250" s="4">
        <v>0</v>
      </c>
      <c r="GK250" s="4">
        <v>0</v>
      </c>
      <c r="GL250" s="4"/>
      <c r="GM250" s="4">
        <v>1610</v>
      </c>
      <c r="GN250" s="4" t="s">
        <v>263</v>
      </c>
      <c r="GO250" s="4">
        <v>0</v>
      </c>
      <c r="GP250" s="4">
        <v>0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0</v>
      </c>
      <c r="GX250" s="4">
        <v>0</v>
      </c>
      <c r="GY250" s="4">
        <v>0</v>
      </c>
      <c r="GZ250" s="4">
        <v>0</v>
      </c>
      <c r="HA250" s="4">
        <v>0</v>
      </c>
      <c r="HB250" s="4"/>
      <c r="HC250" s="4">
        <v>1610</v>
      </c>
      <c r="HD250" s="4" t="s">
        <v>263</v>
      </c>
      <c r="HE250" s="4">
        <v>0</v>
      </c>
      <c r="HF250" s="4">
        <v>0</v>
      </c>
      <c r="HG250" s="4">
        <v>0</v>
      </c>
      <c r="HH250" s="4">
        <v>0</v>
      </c>
      <c r="HI250" s="4">
        <v>0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/>
      <c r="HS250" s="4">
        <v>1610</v>
      </c>
      <c r="HT250" s="4" t="s">
        <v>263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0</v>
      </c>
      <c r="IE250" s="4">
        <v>0</v>
      </c>
      <c r="IF250" s="4">
        <v>0</v>
      </c>
      <c r="IG250" s="4">
        <v>0</v>
      </c>
      <c r="IH250" s="4"/>
      <c r="II250" s="4">
        <v>1610</v>
      </c>
      <c r="IJ250" s="4" t="s">
        <v>263</v>
      </c>
      <c r="IK250" s="4">
        <v>0</v>
      </c>
      <c r="IL250" s="4">
        <v>0</v>
      </c>
      <c r="IM250" s="4">
        <v>0</v>
      </c>
      <c r="IN250" s="4">
        <v>0</v>
      </c>
      <c r="IO250" s="4">
        <v>0</v>
      </c>
      <c r="IP250" s="4">
        <v>0</v>
      </c>
      <c r="IQ250" s="4">
        <v>0</v>
      </c>
      <c r="IR250" s="4">
        <v>0</v>
      </c>
      <c r="IS250" s="4">
        <v>0</v>
      </c>
      <c r="IT250" s="4">
        <v>0</v>
      </c>
      <c r="IU250" s="4">
        <v>0</v>
      </c>
      <c r="IV250" s="4">
        <v>0</v>
      </c>
      <c r="IW250" s="4">
        <v>0</v>
      </c>
      <c r="IX250" s="4"/>
      <c r="IY250" s="4">
        <v>1610</v>
      </c>
      <c r="IZ250" s="4" t="s">
        <v>263</v>
      </c>
      <c r="JA250" s="4">
        <v>0</v>
      </c>
      <c r="JB250" s="4">
        <v>0</v>
      </c>
      <c r="JC250" s="4">
        <v>0</v>
      </c>
      <c r="JD250" s="4">
        <v>0</v>
      </c>
      <c r="JE250" s="4">
        <v>0</v>
      </c>
      <c r="JF250" s="4">
        <v>0</v>
      </c>
      <c r="JG250" s="4">
        <v>0</v>
      </c>
      <c r="JH250" s="4">
        <v>0</v>
      </c>
      <c r="JI250" s="4">
        <v>0</v>
      </c>
      <c r="JJ250" s="4">
        <v>0</v>
      </c>
      <c r="JK250" s="4">
        <v>0</v>
      </c>
      <c r="JL250" s="4">
        <v>0</v>
      </c>
      <c r="JM250" s="4">
        <v>0</v>
      </c>
      <c r="JN250" s="4"/>
      <c r="JO250" s="4">
        <v>1610</v>
      </c>
      <c r="JP250" s="4" t="s">
        <v>263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/>
      <c r="KE250" s="4">
        <v>1610</v>
      </c>
      <c r="KF250" s="4" t="s">
        <v>263</v>
      </c>
      <c r="KG250" s="4">
        <v>0</v>
      </c>
      <c r="KH250" s="4">
        <v>0</v>
      </c>
      <c r="KI250" s="4">
        <v>0</v>
      </c>
      <c r="KJ250" s="4">
        <v>0</v>
      </c>
      <c r="KK250" s="4">
        <v>0</v>
      </c>
      <c r="KL250" s="4">
        <v>0</v>
      </c>
      <c r="KM250" s="4">
        <v>0</v>
      </c>
      <c r="KN250" s="4">
        <v>0</v>
      </c>
      <c r="KO250" s="4">
        <v>0</v>
      </c>
      <c r="KP250" s="4">
        <v>0</v>
      </c>
      <c r="KQ250" s="4">
        <v>0</v>
      </c>
      <c r="KR250" s="4">
        <v>0</v>
      </c>
      <c r="KS250" s="4">
        <v>0</v>
      </c>
      <c r="KT250" s="4"/>
      <c r="KU250" s="4">
        <v>1610</v>
      </c>
      <c r="KV250" s="4" t="s">
        <v>263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0</v>
      </c>
      <c r="LI250" s="4">
        <v>0</v>
      </c>
      <c r="LJ250" s="4"/>
      <c r="LK250" s="4">
        <v>1610</v>
      </c>
      <c r="LL250" s="4" t="s">
        <v>263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/>
      <c r="MA250" s="4">
        <v>1610</v>
      </c>
      <c r="MB250" s="4" t="s">
        <v>263</v>
      </c>
      <c r="MC250" s="4">
        <v>0</v>
      </c>
      <c r="MD250" s="4">
        <v>0</v>
      </c>
      <c r="ME250" s="4">
        <v>0</v>
      </c>
      <c r="MF250" s="4">
        <v>0</v>
      </c>
      <c r="MG250" s="4">
        <v>0</v>
      </c>
      <c r="MH250" s="4">
        <v>0</v>
      </c>
      <c r="MI250" s="4">
        <v>0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/>
      <c r="MQ250" s="4">
        <v>1610</v>
      </c>
      <c r="MR250" s="4" t="s">
        <v>263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0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  <c r="ND250" s="4">
        <v>0</v>
      </c>
      <c r="NE250" s="4">
        <v>0</v>
      </c>
      <c r="NF250" s="4"/>
      <c r="NG250" s="4">
        <v>1610</v>
      </c>
      <c r="NH250" s="4" t="s">
        <v>263</v>
      </c>
      <c r="NI250" s="4">
        <v>0</v>
      </c>
      <c r="NJ250" s="4">
        <v>0</v>
      </c>
      <c r="NK250" s="4">
        <v>0</v>
      </c>
      <c r="NL250" s="4">
        <v>0</v>
      </c>
      <c r="NM250" s="4">
        <v>0</v>
      </c>
      <c r="NN250" s="4">
        <v>0</v>
      </c>
      <c r="NO250" s="4">
        <v>0</v>
      </c>
      <c r="NP250" s="4">
        <v>0</v>
      </c>
      <c r="NQ250" s="4">
        <v>0</v>
      </c>
      <c r="NR250" s="4">
        <v>0</v>
      </c>
      <c r="NS250" s="4">
        <v>0</v>
      </c>
      <c r="NT250" s="4">
        <v>0</v>
      </c>
      <c r="NU250" s="4">
        <v>0</v>
      </c>
    </row>
    <row r="251" spans="2:385" x14ac:dyDescent="0.2">
      <c r="B251">
        <f t="shared" si="51"/>
        <v>241</v>
      </c>
      <c r="C251" s="4">
        <v>1701</v>
      </c>
      <c r="D251" s="4" t="s">
        <v>264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/>
      <c r="S251" s="4">
        <v>1701</v>
      </c>
      <c r="T251" s="4" t="s">
        <v>264</v>
      </c>
      <c r="U251" s="4">
        <v>0</v>
      </c>
      <c r="V251" s="4">
        <v>0</v>
      </c>
      <c r="W251" s="4">
        <v>-74.42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-74.42</v>
      </c>
      <c r="AH251" s="4"/>
      <c r="AI251" s="4">
        <v>1701</v>
      </c>
      <c r="AJ251" s="4" t="s">
        <v>264</v>
      </c>
      <c r="AK251" s="4">
        <v>0</v>
      </c>
      <c r="AL251" s="4">
        <v>0</v>
      </c>
      <c r="AM251" s="4">
        <v>0</v>
      </c>
      <c r="AN251" s="4">
        <v>-773.17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-773.17</v>
      </c>
      <c r="AX251" s="4"/>
      <c r="AY251" s="4">
        <v>1701</v>
      </c>
      <c r="AZ251" s="4" t="s">
        <v>264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/>
      <c r="BO251" s="4">
        <v>1701</v>
      </c>
      <c r="BP251" s="4" t="s">
        <v>264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/>
      <c r="CE251" s="4">
        <v>1701</v>
      </c>
      <c r="CF251" s="4" t="s">
        <v>264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/>
      <c r="CU251" s="4">
        <v>1701</v>
      </c>
      <c r="CV251" s="4" t="s">
        <v>264</v>
      </c>
      <c r="CW251" s="4">
        <v>0</v>
      </c>
      <c r="CX251" s="4">
        <v>0</v>
      </c>
      <c r="CY251" s="4">
        <v>0</v>
      </c>
      <c r="CZ251" s="4">
        <v>-628.53</v>
      </c>
      <c r="DA251" s="4">
        <v>0</v>
      </c>
      <c r="DB251" s="4">
        <v>0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-628.53</v>
      </c>
      <c r="DJ251" s="4"/>
      <c r="DK251" s="4">
        <v>1701</v>
      </c>
      <c r="DL251" s="4" t="s">
        <v>264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/>
      <c r="EA251" s="4">
        <v>1701</v>
      </c>
      <c r="EB251" s="4" t="s">
        <v>264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/>
      <c r="EQ251" s="4">
        <v>1701</v>
      </c>
      <c r="ER251" s="4" t="s">
        <v>264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-317.07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-317.07</v>
      </c>
      <c r="FF251" s="4"/>
      <c r="FG251" s="4">
        <v>1701</v>
      </c>
      <c r="FH251" s="4" t="s">
        <v>264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>
        <v>0</v>
      </c>
      <c r="FR251" s="4">
        <v>0</v>
      </c>
      <c r="FS251" s="4">
        <v>0</v>
      </c>
      <c r="FT251" s="4">
        <v>0</v>
      </c>
      <c r="FU251" s="4">
        <v>0</v>
      </c>
      <c r="FV251" s="4"/>
      <c r="FW251" s="4">
        <v>1701</v>
      </c>
      <c r="FX251" s="4" t="s">
        <v>264</v>
      </c>
      <c r="FY251" s="4">
        <v>0</v>
      </c>
      <c r="FZ251" s="4">
        <v>0</v>
      </c>
      <c r="GA251" s="4">
        <v>0</v>
      </c>
      <c r="GB251" s="4">
        <v>0</v>
      </c>
      <c r="GC251" s="4">
        <v>0</v>
      </c>
      <c r="GD251" s="4">
        <v>0</v>
      </c>
      <c r="GE251" s="4">
        <v>0</v>
      </c>
      <c r="GF251" s="4">
        <v>0</v>
      </c>
      <c r="GG251" s="4">
        <v>0</v>
      </c>
      <c r="GH251" s="4">
        <v>0</v>
      </c>
      <c r="GI251" s="4">
        <v>0</v>
      </c>
      <c r="GJ251" s="4">
        <v>0</v>
      </c>
      <c r="GK251" s="4">
        <v>0</v>
      </c>
      <c r="GL251" s="4"/>
      <c r="GM251" s="4">
        <v>1701</v>
      </c>
      <c r="GN251" s="4" t="s">
        <v>264</v>
      </c>
      <c r="GO251" s="4">
        <v>0</v>
      </c>
      <c r="GP251" s="4">
        <v>0</v>
      </c>
      <c r="GQ251" s="4">
        <v>0</v>
      </c>
      <c r="GR251" s="4">
        <v>0</v>
      </c>
      <c r="GS251" s="4">
        <v>0</v>
      </c>
      <c r="GT251" s="4">
        <v>0</v>
      </c>
      <c r="GU251" s="4">
        <v>0</v>
      </c>
      <c r="GV251" s="4">
        <v>0</v>
      </c>
      <c r="GW251" s="4">
        <v>0</v>
      </c>
      <c r="GX251" s="4">
        <v>0</v>
      </c>
      <c r="GY251" s="4">
        <v>0</v>
      </c>
      <c r="GZ251" s="4">
        <v>0</v>
      </c>
      <c r="HA251" s="4">
        <v>0</v>
      </c>
      <c r="HB251" s="4"/>
      <c r="HC251" s="4">
        <v>1701</v>
      </c>
      <c r="HD251" s="4" t="s">
        <v>264</v>
      </c>
      <c r="HE251" s="4">
        <v>0</v>
      </c>
      <c r="HF251" s="4">
        <v>0</v>
      </c>
      <c r="HG251" s="4">
        <v>0</v>
      </c>
      <c r="HH251" s="4">
        <v>0</v>
      </c>
      <c r="HI251" s="4">
        <v>0</v>
      </c>
      <c r="HJ251" s="4">
        <v>0</v>
      </c>
      <c r="HK251" s="4">
        <v>0</v>
      </c>
      <c r="HL251" s="4">
        <v>0</v>
      </c>
      <c r="HM251" s="4">
        <v>0</v>
      </c>
      <c r="HN251" s="4">
        <v>0</v>
      </c>
      <c r="HO251" s="4">
        <v>0</v>
      </c>
      <c r="HP251" s="4">
        <v>0</v>
      </c>
      <c r="HQ251" s="4">
        <v>0</v>
      </c>
      <c r="HR251" s="4"/>
      <c r="HS251" s="4">
        <v>1701</v>
      </c>
      <c r="HT251" s="4" t="s">
        <v>264</v>
      </c>
      <c r="HU251" s="4">
        <v>0</v>
      </c>
      <c r="HV251" s="4">
        <v>0</v>
      </c>
      <c r="HW251" s="4">
        <v>0</v>
      </c>
      <c r="HX251" s="4">
        <v>-1890.91</v>
      </c>
      <c r="HY251" s="4">
        <v>-628.53</v>
      </c>
      <c r="HZ251" s="4">
        <v>0</v>
      </c>
      <c r="IA251" s="4">
        <v>0</v>
      </c>
      <c r="IB251" s="4">
        <v>0</v>
      </c>
      <c r="IC251" s="4">
        <v>0</v>
      </c>
      <c r="ID251" s="4">
        <v>0</v>
      </c>
      <c r="IE251" s="4">
        <v>0</v>
      </c>
      <c r="IF251" s="4">
        <v>0</v>
      </c>
      <c r="IG251" s="4">
        <v>-2519.44</v>
      </c>
      <c r="IH251" s="4"/>
      <c r="II251" s="4">
        <v>1701</v>
      </c>
      <c r="IJ251" s="4" t="s">
        <v>264</v>
      </c>
      <c r="IK251" s="4">
        <v>0</v>
      </c>
      <c r="IL251" s="4">
        <v>-207.75</v>
      </c>
      <c r="IM251" s="4">
        <v>0</v>
      </c>
      <c r="IN251" s="4">
        <v>0</v>
      </c>
      <c r="IO251" s="4">
        <v>-99.99</v>
      </c>
      <c r="IP251" s="4">
        <v>0</v>
      </c>
      <c r="IQ251" s="4">
        <v>0</v>
      </c>
      <c r="IR251" s="4">
        <v>0</v>
      </c>
      <c r="IS251" s="4">
        <v>0</v>
      </c>
      <c r="IT251" s="4">
        <v>0</v>
      </c>
      <c r="IU251" s="4">
        <v>0</v>
      </c>
      <c r="IV251" s="4">
        <v>0</v>
      </c>
      <c r="IW251" s="4">
        <v>-307.74</v>
      </c>
      <c r="IX251" s="4"/>
      <c r="IY251" s="4">
        <v>1701</v>
      </c>
      <c r="IZ251" s="4" t="s">
        <v>264</v>
      </c>
      <c r="JA251" s="4">
        <v>0</v>
      </c>
      <c r="JB251" s="4">
        <v>0</v>
      </c>
      <c r="JC251" s="4">
        <v>0</v>
      </c>
      <c r="JD251" s="4">
        <v>0</v>
      </c>
      <c r="JE251" s="4">
        <v>0</v>
      </c>
      <c r="JF251" s="4">
        <v>-628.53</v>
      </c>
      <c r="JG251" s="4">
        <v>0</v>
      </c>
      <c r="JH251" s="4">
        <v>0</v>
      </c>
      <c r="JI251" s="4">
        <v>0</v>
      </c>
      <c r="JJ251" s="4">
        <v>0</v>
      </c>
      <c r="JK251" s="4">
        <v>0</v>
      </c>
      <c r="JL251" s="4">
        <v>0</v>
      </c>
      <c r="JM251" s="4">
        <v>-628.53</v>
      </c>
      <c r="JN251" s="4"/>
      <c r="JO251" s="4">
        <v>1701</v>
      </c>
      <c r="JP251" s="4" t="s">
        <v>264</v>
      </c>
      <c r="JQ251" s="4">
        <v>0</v>
      </c>
      <c r="JR251" s="4">
        <v>0</v>
      </c>
      <c r="JS251" s="4">
        <v>0</v>
      </c>
      <c r="JT251" s="4">
        <v>0</v>
      </c>
      <c r="JU251" s="4">
        <v>0</v>
      </c>
      <c r="JV251" s="4">
        <v>0</v>
      </c>
      <c r="JW251" s="4">
        <v>0</v>
      </c>
      <c r="JX251" s="4">
        <v>0</v>
      </c>
      <c r="JY251" s="4">
        <v>0</v>
      </c>
      <c r="JZ251" s="4">
        <v>0</v>
      </c>
      <c r="KA251" s="4">
        <v>0</v>
      </c>
      <c r="KB251" s="4">
        <v>0</v>
      </c>
      <c r="KC251" s="4">
        <v>0</v>
      </c>
      <c r="KD251" s="4"/>
      <c r="KE251" s="4">
        <v>1701</v>
      </c>
      <c r="KF251" s="4" t="s">
        <v>264</v>
      </c>
      <c r="KG251" s="4">
        <v>0</v>
      </c>
      <c r="KH251" s="4">
        <v>0</v>
      </c>
      <c r="KI251" s="4">
        <v>0</v>
      </c>
      <c r="KJ251" s="4">
        <v>0</v>
      </c>
      <c r="KK251" s="4">
        <v>0</v>
      </c>
      <c r="KL251" s="4">
        <v>0</v>
      </c>
      <c r="KM251" s="4">
        <v>0</v>
      </c>
      <c r="KN251" s="4">
        <v>0</v>
      </c>
      <c r="KO251" s="4">
        <v>0</v>
      </c>
      <c r="KP251" s="4">
        <v>0</v>
      </c>
      <c r="KQ251" s="4">
        <v>0</v>
      </c>
      <c r="KR251" s="4">
        <v>0</v>
      </c>
      <c r="KS251" s="4">
        <v>0</v>
      </c>
      <c r="KT251" s="4"/>
      <c r="KU251" s="4">
        <v>1701</v>
      </c>
      <c r="KV251" s="4" t="s">
        <v>264</v>
      </c>
      <c r="KW251" s="4">
        <v>0</v>
      </c>
      <c r="KX251" s="4">
        <v>0</v>
      </c>
      <c r="KY251" s="4">
        <v>0</v>
      </c>
      <c r="KZ251" s="4">
        <v>0</v>
      </c>
      <c r="LA251" s="4">
        <v>0</v>
      </c>
      <c r="LB251" s="4">
        <v>0</v>
      </c>
      <c r="LC251" s="4">
        <v>0</v>
      </c>
      <c r="LD251" s="4">
        <v>0</v>
      </c>
      <c r="LE251" s="4">
        <v>0</v>
      </c>
      <c r="LF251" s="4">
        <v>0</v>
      </c>
      <c r="LG251" s="4">
        <v>0</v>
      </c>
      <c r="LH251" s="4">
        <v>0</v>
      </c>
      <c r="LI251" s="4">
        <v>0</v>
      </c>
      <c r="LJ251" s="4"/>
      <c r="LK251" s="4">
        <v>1701</v>
      </c>
      <c r="LL251" s="4" t="s">
        <v>264</v>
      </c>
      <c r="LM251" s="4">
        <v>0</v>
      </c>
      <c r="LN251" s="4">
        <v>0</v>
      </c>
      <c r="LO251" s="4">
        <v>0</v>
      </c>
      <c r="LP251" s="4">
        <v>0</v>
      </c>
      <c r="LQ251" s="4">
        <v>0</v>
      </c>
      <c r="LR251" s="4">
        <v>0</v>
      </c>
      <c r="LS251" s="4">
        <v>-628.53</v>
      </c>
      <c r="LT251" s="4">
        <v>0</v>
      </c>
      <c r="LU251" s="4">
        <v>0</v>
      </c>
      <c r="LV251" s="4">
        <v>0</v>
      </c>
      <c r="LW251" s="4">
        <v>0</v>
      </c>
      <c r="LX251" s="4">
        <v>0</v>
      </c>
      <c r="LY251" s="4">
        <v>-628.53</v>
      </c>
      <c r="LZ251" s="4"/>
      <c r="MA251" s="4">
        <v>1701</v>
      </c>
      <c r="MB251" s="4" t="s">
        <v>264</v>
      </c>
      <c r="MC251" s="4">
        <v>0</v>
      </c>
      <c r="MD251" s="4">
        <v>0</v>
      </c>
      <c r="ME251" s="4">
        <v>-663.62</v>
      </c>
      <c r="MF251" s="4">
        <v>-611.52</v>
      </c>
      <c r="MG251" s="4">
        <v>0</v>
      </c>
      <c r="MH251" s="4">
        <v>0</v>
      </c>
      <c r="MI251" s="4">
        <v>0</v>
      </c>
      <c r="MJ251" s="4">
        <v>0</v>
      </c>
      <c r="MK251" s="4">
        <v>0</v>
      </c>
      <c r="ML251" s="4">
        <v>0</v>
      </c>
      <c r="MM251" s="4">
        <v>0</v>
      </c>
      <c r="MN251" s="4">
        <v>0</v>
      </c>
      <c r="MO251" s="4">
        <v>-1275.1400000000001</v>
      </c>
      <c r="MP251" s="4"/>
      <c r="MQ251" s="4">
        <v>1701</v>
      </c>
      <c r="MR251" s="4" t="s">
        <v>264</v>
      </c>
      <c r="MS251" s="4">
        <v>0</v>
      </c>
      <c r="MT251" s="4">
        <v>0</v>
      </c>
      <c r="MU251" s="4">
        <v>0</v>
      </c>
      <c r="MV251" s="4">
        <v>0</v>
      </c>
      <c r="MW251" s="4">
        <v>0</v>
      </c>
      <c r="MX251" s="4">
        <v>0</v>
      </c>
      <c r="MY251" s="4">
        <v>0</v>
      </c>
      <c r="MZ251" s="4">
        <v>0</v>
      </c>
      <c r="NA251" s="4">
        <v>0</v>
      </c>
      <c r="NB251" s="4">
        <v>0</v>
      </c>
      <c r="NC251" s="4">
        <v>0</v>
      </c>
      <c r="ND251" s="4">
        <v>0</v>
      </c>
      <c r="NE251" s="4">
        <v>0</v>
      </c>
      <c r="NF251" s="4"/>
      <c r="NG251" s="4">
        <v>1701</v>
      </c>
      <c r="NH251" s="4" t="s">
        <v>264</v>
      </c>
      <c r="NI251" s="4">
        <v>0</v>
      </c>
      <c r="NJ251" s="4">
        <v>0</v>
      </c>
      <c r="NK251" s="4">
        <v>0</v>
      </c>
      <c r="NL251" s="4">
        <v>0</v>
      </c>
      <c r="NM251" s="4">
        <v>0</v>
      </c>
      <c r="NN251" s="4">
        <v>0</v>
      </c>
      <c r="NO251" s="4">
        <v>0</v>
      </c>
      <c r="NP251" s="4">
        <v>0</v>
      </c>
      <c r="NQ251" s="4">
        <v>0</v>
      </c>
      <c r="NR251" s="4">
        <v>0</v>
      </c>
      <c r="NS251" s="4">
        <v>0</v>
      </c>
      <c r="NT251" s="4">
        <v>0</v>
      </c>
      <c r="NU251" s="4">
        <v>0</v>
      </c>
    </row>
    <row r="252" spans="2:385" x14ac:dyDescent="0.2">
      <c r="B252">
        <f t="shared" si="51"/>
        <v>242</v>
      </c>
      <c r="C252" s="4">
        <v>1702</v>
      </c>
      <c r="D252" s="4" t="s">
        <v>265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/>
      <c r="S252" s="4">
        <v>1702</v>
      </c>
      <c r="T252" s="4" t="s">
        <v>265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/>
      <c r="AI252" s="4">
        <v>1702</v>
      </c>
      <c r="AJ252" s="4" t="s">
        <v>265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/>
      <c r="AY252" s="4">
        <v>1702</v>
      </c>
      <c r="AZ252" s="4" t="s">
        <v>265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/>
      <c r="BO252" s="4">
        <v>1702</v>
      </c>
      <c r="BP252" s="4" t="s">
        <v>265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/>
      <c r="CE252" s="4">
        <v>1702</v>
      </c>
      <c r="CF252" s="4" t="s">
        <v>265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/>
      <c r="CU252" s="4">
        <v>1702</v>
      </c>
      <c r="CV252" s="4" t="s">
        <v>265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/>
      <c r="DK252" s="4">
        <v>1702</v>
      </c>
      <c r="DL252" s="4" t="s">
        <v>265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/>
      <c r="EA252" s="4">
        <v>1702</v>
      </c>
      <c r="EB252" s="4" t="s">
        <v>265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/>
      <c r="EQ252" s="4">
        <v>1702</v>
      </c>
      <c r="ER252" s="4" t="s">
        <v>265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/>
      <c r="FG252" s="4">
        <v>1702</v>
      </c>
      <c r="FH252" s="4" t="s">
        <v>265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>
        <v>0</v>
      </c>
      <c r="FR252" s="4">
        <v>0</v>
      </c>
      <c r="FS252" s="4">
        <v>0</v>
      </c>
      <c r="FT252" s="4">
        <v>0</v>
      </c>
      <c r="FU252" s="4">
        <v>0</v>
      </c>
      <c r="FV252" s="4"/>
      <c r="FW252" s="4">
        <v>1702</v>
      </c>
      <c r="FX252" s="4" t="s">
        <v>265</v>
      </c>
      <c r="FY252" s="4">
        <v>0</v>
      </c>
      <c r="FZ252" s="4">
        <v>0</v>
      </c>
      <c r="GA252" s="4">
        <v>0</v>
      </c>
      <c r="GB252" s="4">
        <v>0</v>
      </c>
      <c r="GC252" s="4">
        <v>0</v>
      </c>
      <c r="GD252" s="4">
        <v>0</v>
      </c>
      <c r="GE252" s="4">
        <v>0</v>
      </c>
      <c r="GF252" s="4">
        <v>0</v>
      </c>
      <c r="GG252" s="4">
        <v>0</v>
      </c>
      <c r="GH252" s="4">
        <v>0</v>
      </c>
      <c r="GI252" s="4">
        <v>0</v>
      </c>
      <c r="GJ252" s="4">
        <v>0</v>
      </c>
      <c r="GK252" s="4">
        <v>0</v>
      </c>
      <c r="GL252" s="4"/>
      <c r="GM252" s="4">
        <v>1702</v>
      </c>
      <c r="GN252" s="4" t="s">
        <v>265</v>
      </c>
      <c r="GO252" s="4">
        <v>0</v>
      </c>
      <c r="GP252" s="4">
        <v>0</v>
      </c>
      <c r="GQ252" s="4">
        <v>0</v>
      </c>
      <c r="GR252" s="4">
        <v>0</v>
      </c>
      <c r="GS252" s="4">
        <v>0</v>
      </c>
      <c r="GT252" s="4">
        <v>0</v>
      </c>
      <c r="GU252" s="4">
        <v>0</v>
      </c>
      <c r="GV252" s="4">
        <v>0</v>
      </c>
      <c r="GW252" s="4">
        <v>0</v>
      </c>
      <c r="GX252" s="4">
        <v>0</v>
      </c>
      <c r="GY252" s="4">
        <v>0</v>
      </c>
      <c r="GZ252" s="4">
        <v>0</v>
      </c>
      <c r="HA252" s="4">
        <v>0</v>
      </c>
      <c r="HB252" s="4"/>
      <c r="HC252" s="4">
        <v>1702</v>
      </c>
      <c r="HD252" s="4" t="s">
        <v>265</v>
      </c>
      <c r="HE252" s="4">
        <v>0</v>
      </c>
      <c r="HF252" s="4">
        <v>0</v>
      </c>
      <c r="HG252" s="4">
        <v>0</v>
      </c>
      <c r="HH252" s="4">
        <v>0</v>
      </c>
      <c r="HI252" s="4">
        <v>0</v>
      </c>
      <c r="HJ252" s="4">
        <v>0</v>
      </c>
      <c r="HK252" s="4">
        <v>0</v>
      </c>
      <c r="HL252" s="4">
        <v>0</v>
      </c>
      <c r="HM252" s="4">
        <v>0</v>
      </c>
      <c r="HN252" s="4">
        <v>0</v>
      </c>
      <c r="HO252" s="4">
        <v>0</v>
      </c>
      <c r="HP252" s="4">
        <v>0</v>
      </c>
      <c r="HQ252" s="4">
        <v>0</v>
      </c>
      <c r="HR252" s="4"/>
      <c r="HS252" s="4">
        <v>1702</v>
      </c>
      <c r="HT252" s="4" t="s">
        <v>265</v>
      </c>
      <c r="HU252" s="4">
        <v>0</v>
      </c>
      <c r="HV252" s="4">
        <v>0</v>
      </c>
      <c r="HW252" s="4">
        <v>0</v>
      </c>
      <c r="HX252" s="4">
        <v>0</v>
      </c>
      <c r="HY252" s="4">
        <v>0</v>
      </c>
      <c r="HZ252" s="4">
        <v>0</v>
      </c>
      <c r="IA252" s="4">
        <v>0</v>
      </c>
      <c r="IB252" s="4">
        <v>0</v>
      </c>
      <c r="IC252" s="4">
        <v>0</v>
      </c>
      <c r="ID252" s="4">
        <v>0</v>
      </c>
      <c r="IE252" s="4">
        <v>0</v>
      </c>
      <c r="IF252" s="4">
        <v>0</v>
      </c>
      <c r="IG252" s="4">
        <v>0</v>
      </c>
      <c r="IH252" s="4"/>
      <c r="II252" s="4">
        <v>1702</v>
      </c>
      <c r="IJ252" s="4" t="s">
        <v>265</v>
      </c>
      <c r="IK252" s="4">
        <v>0</v>
      </c>
      <c r="IL252" s="4">
        <v>0</v>
      </c>
      <c r="IM252" s="4">
        <v>0</v>
      </c>
      <c r="IN252" s="4">
        <v>0</v>
      </c>
      <c r="IO252" s="4">
        <v>0</v>
      </c>
      <c r="IP252" s="4">
        <v>0</v>
      </c>
      <c r="IQ252" s="4">
        <v>0</v>
      </c>
      <c r="IR252" s="4">
        <v>0</v>
      </c>
      <c r="IS252" s="4">
        <v>0</v>
      </c>
      <c r="IT252" s="4">
        <v>0</v>
      </c>
      <c r="IU252" s="4">
        <v>0</v>
      </c>
      <c r="IV252" s="4">
        <v>0</v>
      </c>
      <c r="IW252" s="4">
        <v>0</v>
      </c>
      <c r="IX252" s="4"/>
      <c r="IY252" s="4">
        <v>1702</v>
      </c>
      <c r="IZ252" s="4" t="s">
        <v>265</v>
      </c>
      <c r="JA252" s="4">
        <v>0</v>
      </c>
      <c r="JB252" s="4">
        <v>0</v>
      </c>
      <c r="JC252" s="4">
        <v>0</v>
      </c>
      <c r="JD252" s="4">
        <v>0</v>
      </c>
      <c r="JE252" s="4">
        <v>0</v>
      </c>
      <c r="JF252" s="4">
        <v>0</v>
      </c>
      <c r="JG252" s="4">
        <v>0</v>
      </c>
      <c r="JH252" s="4">
        <v>0</v>
      </c>
      <c r="JI252" s="4">
        <v>0</v>
      </c>
      <c r="JJ252" s="4">
        <v>0</v>
      </c>
      <c r="JK252" s="4">
        <v>0</v>
      </c>
      <c r="JL252" s="4">
        <v>0</v>
      </c>
      <c r="JM252" s="4">
        <v>0</v>
      </c>
      <c r="JN252" s="4"/>
      <c r="JO252" s="4">
        <v>1702</v>
      </c>
      <c r="JP252" s="4" t="s">
        <v>265</v>
      </c>
      <c r="JQ252" s="4">
        <v>0</v>
      </c>
      <c r="JR252" s="4">
        <v>0</v>
      </c>
      <c r="JS252" s="4">
        <v>0</v>
      </c>
      <c r="JT252" s="4">
        <v>0</v>
      </c>
      <c r="JU252" s="4">
        <v>0</v>
      </c>
      <c r="JV252" s="4">
        <v>0</v>
      </c>
      <c r="JW252" s="4">
        <v>0</v>
      </c>
      <c r="JX252" s="4">
        <v>0</v>
      </c>
      <c r="JY252" s="4">
        <v>0</v>
      </c>
      <c r="JZ252" s="4">
        <v>0</v>
      </c>
      <c r="KA252" s="4">
        <v>0</v>
      </c>
      <c r="KB252" s="4">
        <v>0</v>
      </c>
      <c r="KC252" s="4">
        <v>0</v>
      </c>
      <c r="KD252" s="4"/>
      <c r="KE252" s="4">
        <v>1702</v>
      </c>
      <c r="KF252" s="4" t="s">
        <v>265</v>
      </c>
      <c r="KG252" s="4">
        <v>0</v>
      </c>
      <c r="KH252" s="4">
        <v>0</v>
      </c>
      <c r="KI252" s="4">
        <v>0</v>
      </c>
      <c r="KJ252" s="4">
        <v>0</v>
      </c>
      <c r="KK252" s="4">
        <v>0</v>
      </c>
      <c r="KL252" s="4">
        <v>0</v>
      </c>
      <c r="KM252" s="4">
        <v>0</v>
      </c>
      <c r="KN252" s="4">
        <v>0</v>
      </c>
      <c r="KO252" s="4">
        <v>0</v>
      </c>
      <c r="KP252" s="4">
        <v>0</v>
      </c>
      <c r="KQ252" s="4">
        <v>0</v>
      </c>
      <c r="KR252" s="4">
        <v>0</v>
      </c>
      <c r="KS252" s="4">
        <v>0</v>
      </c>
      <c r="KT252" s="4"/>
      <c r="KU252" s="4">
        <v>1702</v>
      </c>
      <c r="KV252" s="4" t="s">
        <v>265</v>
      </c>
      <c r="KW252" s="4">
        <v>0</v>
      </c>
      <c r="KX252" s="4">
        <v>0</v>
      </c>
      <c r="KY252" s="4">
        <v>0</v>
      </c>
      <c r="KZ252" s="4">
        <v>0</v>
      </c>
      <c r="LA252" s="4">
        <v>0</v>
      </c>
      <c r="LB252" s="4">
        <v>0</v>
      </c>
      <c r="LC252" s="4">
        <v>0</v>
      </c>
      <c r="LD252" s="4">
        <v>0</v>
      </c>
      <c r="LE252" s="4">
        <v>0</v>
      </c>
      <c r="LF252" s="4">
        <v>0</v>
      </c>
      <c r="LG252" s="4">
        <v>0</v>
      </c>
      <c r="LH252" s="4">
        <v>0</v>
      </c>
      <c r="LI252" s="4">
        <v>0</v>
      </c>
      <c r="LJ252" s="4"/>
      <c r="LK252" s="4">
        <v>1702</v>
      </c>
      <c r="LL252" s="4" t="s">
        <v>265</v>
      </c>
      <c r="LM252" s="4">
        <v>0</v>
      </c>
      <c r="LN252" s="4">
        <v>0</v>
      </c>
      <c r="LO252" s="4">
        <v>0</v>
      </c>
      <c r="LP252" s="4">
        <v>0</v>
      </c>
      <c r="LQ252" s="4">
        <v>0</v>
      </c>
      <c r="LR252" s="4">
        <v>0</v>
      </c>
      <c r="LS252" s="4">
        <v>0</v>
      </c>
      <c r="LT252" s="4">
        <v>0</v>
      </c>
      <c r="LU252" s="4">
        <v>0</v>
      </c>
      <c r="LV252" s="4">
        <v>0</v>
      </c>
      <c r="LW252" s="4">
        <v>0</v>
      </c>
      <c r="LX252" s="4">
        <v>0</v>
      </c>
      <c r="LY252" s="4">
        <v>0</v>
      </c>
      <c r="LZ252" s="4"/>
      <c r="MA252" s="4">
        <v>1702</v>
      </c>
      <c r="MB252" s="4" t="s">
        <v>265</v>
      </c>
      <c r="MC252" s="4">
        <v>0</v>
      </c>
      <c r="MD252" s="4">
        <v>0</v>
      </c>
      <c r="ME252" s="4">
        <v>0</v>
      </c>
      <c r="MF252" s="4">
        <v>0</v>
      </c>
      <c r="MG252" s="4">
        <v>0</v>
      </c>
      <c r="MH252" s="4">
        <v>0</v>
      </c>
      <c r="MI252" s="4">
        <v>0</v>
      </c>
      <c r="MJ252" s="4">
        <v>0</v>
      </c>
      <c r="MK252" s="4">
        <v>0</v>
      </c>
      <c r="ML252" s="4">
        <v>0</v>
      </c>
      <c r="MM252" s="4">
        <v>0</v>
      </c>
      <c r="MN252" s="4">
        <v>0</v>
      </c>
      <c r="MO252" s="4">
        <v>0</v>
      </c>
      <c r="MP252" s="4"/>
      <c r="MQ252" s="4">
        <v>1702</v>
      </c>
      <c r="MR252" s="4" t="s">
        <v>265</v>
      </c>
      <c r="MS252" s="4">
        <v>0</v>
      </c>
      <c r="MT252" s="4">
        <v>0</v>
      </c>
      <c r="MU252" s="4">
        <v>0</v>
      </c>
      <c r="MV252" s="4">
        <v>0</v>
      </c>
      <c r="MW252" s="4">
        <v>0</v>
      </c>
      <c r="MX252" s="4">
        <v>0</v>
      </c>
      <c r="MY252" s="4">
        <v>0</v>
      </c>
      <c r="MZ252" s="4">
        <v>0</v>
      </c>
      <c r="NA252" s="4">
        <v>0</v>
      </c>
      <c r="NB252" s="4">
        <v>0</v>
      </c>
      <c r="NC252" s="4">
        <v>0</v>
      </c>
      <c r="ND252" s="4">
        <v>0</v>
      </c>
      <c r="NE252" s="4">
        <v>0</v>
      </c>
      <c r="NF252" s="4"/>
      <c r="NG252" s="4">
        <v>1702</v>
      </c>
      <c r="NH252" s="4" t="s">
        <v>265</v>
      </c>
      <c r="NI252" s="4">
        <v>0</v>
      </c>
      <c r="NJ252" s="4">
        <v>0</v>
      </c>
      <c r="NK252" s="4">
        <v>0</v>
      </c>
      <c r="NL252" s="4">
        <v>0</v>
      </c>
      <c r="NM252" s="4">
        <v>0</v>
      </c>
      <c r="NN252" s="4">
        <v>0</v>
      </c>
      <c r="NO252" s="4">
        <v>0</v>
      </c>
      <c r="NP252" s="4">
        <v>0</v>
      </c>
      <c r="NQ252" s="4">
        <v>0</v>
      </c>
      <c r="NR252" s="4">
        <v>0</v>
      </c>
      <c r="NS252" s="4">
        <v>0</v>
      </c>
      <c r="NT252" s="4">
        <v>0</v>
      </c>
      <c r="NU252" s="4">
        <v>0</v>
      </c>
    </row>
    <row r="253" spans="2:385" x14ac:dyDescent="0.2">
      <c r="B253">
        <f t="shared" si="51"/>
        <v>243</v>
      </c>
      <c r="C253" s="4">
        <v>1703</v>
      </c>
      <c r="D253" s="4" t="s">
        <v>266</v>
      </c>
      <c r="E253" s="4">
        <v>-278.17</v>
      </c>
      <c r="F253" s="4">
        <v>0</v>
      </c>
      <c r="G253" s="4">
        <v>0</v>
      </c>
      <c r="H253" s="4">
        <v>0</v>
      </c>
      <c r="I253" s="4">
        <v>0</v>
      </c>
      <c r="J253" s="4">
        <v>-194.49</v>
      </c>
      <c r="K253" s="4">
        <v>-18.510000000000002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-491.17</v>
      </c>
      <c r="R253" s="4"/>
      <c r="S253" s="4">
        <v>1703</v>
      </c>
      <c r="T253" s="4" t="s">
        <v>266</v>
      </c>
      <c r="U253" s="4">
        <v>-110.41</v>
      </c>
      <c r="V253" s="4">
        <v>0</v>
      </c>
      <c r="W253" s="4">
        <v>-106.85</v>
      </c>
      <c r="X253" s="4">
        <v>0</v>
      </c>
      <c r="Y253" s="4">
        <v>-27.65</v>
      </c>
      <c r="Z253" s="4">
        <v>-99.59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-344.5</v>
      </c>
      <c r="AH253" s="4"/>
      <c r="AI253" s="4">
        <v>1703</v>
      </c>
      <c r="AJ253" s="4" t="s">
        <v>266</v>
      </c>
      <c r="AK253" s="4">
        <v>-135.16999999999999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-135.16999999999999</v>
      </c>
      <c r="AX253" s="4"/>
      <c r="AY253" s="4">
        <v>1703</v>
      </c>
      <c r="AZ253" s="4" t="s">
        <v>266</v>
      </c>
      <c r="BA253" s="4">
        <v>-11.87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-11.87</v>
      </c>
      <c r="BN253" s="4"/>
      <c r="BO253" s="4">
        <v>1703</v>
      </c>
      <c r="BP253" s="4" t="s">
        <v>266</v>
      </c>
      <c r="BQ253" s="4">
        <v>-29.89</v>
      </c>
      <c r="BR253" s="4">
        <v>0</v>
      </c>
      <c r="BS253" s="4">
        <v>0</v>
      </c>
      <c r="BT253" s="4">
        <v>0</v>
      </c>
      <c r="BU253" s="4">
        <v>-11.98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-41.87</v>
      </c>
      <c r="CD253" s="4"/>
      <c r="CE253" s="4">
        <v>1703</v>
      </c>
      <c r="CF253" s="4" t="s">
        <v>266</v>
      </c>
      <c r="CG253" s="4">
        <v>-15.81</v>
      </c>
      <c r="CH253" s="4">
        <v>0</v>
      </c>
      <c r="CI253" s="4">
        <v>0</v>
      </c>
      <c r="CJ253" s="4">
        <v>0</v>
      </c>
      <c r="CK253" s="4">
        <v>-96.48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-112.29</v>
      </c>
      <c r="CT253" s="4"/>
      <c r="CU253" s="4">
        <v>1703</v>
      </c>
      <c r="CV253" s="4" t="s">
        <v>266</v>
      </c>
      <c r="CW253" s="4">
        <v>-11.86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-11.86</v>
      </c>
      <c r="DJ253" s="4"/>
      <c r="DK253" s="4">
        <v>1703</v>
      </c>
      <c r="DL253" s="4" t="s">
        <v>266</v>
      </c>
      <c r="DM253" s="4">
        <v>-11.86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-11.86</v>
      </c>
      <c r="DZ253" s="4"/>
      <c r="EA253" s="4">
        <v>1703</v>
      </c>
      <c r="EB253" s="4" t="s">
        <v>266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/>
      <c r="EQ253" s="4">
        <v>1703</v>
      </c>
      <c r="ER253" s="4" t="s">
        <v>266</v>
      </c>
      <c r="ES253" s="4">
        <v>0</v>
      </c>
      <c r="ET253" s="4">
        <v>-29.27</v>
      </c>
      <c r="EU253" s="4">
        <v>0</v>
      </c>
      <c r="EV253" s="4">
        <v>0</v>
      </c>
      <c r="EW253" s="4">
        <v>-291.66000000000003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-320.93</v>
      </c>
      <c r="FF253" s="4"/>
      <c r="FG253" s="4">
        <v>1703</v>
      </c>
      <c r="FH253" s="4" t="s">
        <v>266</v>
      </c>
      <c r="FI253" s="4">
        <v>-65.98</v>
      </c>
      <c r="FJ253" s="4">
        <v>0</v>
      </c>
      <c r="FK253" s="4">
        <v>0</v>
      </c>
      <c r="FL253" s="4">
        <v>-239.6</v>
      </c>
      <c r="FM253" s="4">
        <v>-34.03</v>
      </c>
      <c r="FN253" s="4">
        <v>0</v>
      </c>
      <c r="FO253" s="4">
        <v>-71.91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-411.52</v>
      </c>
      <c r="FV253" s="4"/>
      <c r="FW253" s="4">
        <v>1703</v>
      </c>
      <c r="FX253" s="4" t="s">
        <v>266</v>
      </c>
      <c r="FY253" s="4">
        <v>0</v>
      </c>
      <c r="FZ253" s="4">
        <v>0</v>
      </c>
      <c r="GA253" s="4">
        <v>0</v>
      </c>
      <c r="GB253" s="4">
        <v>0</v>
      </c>
      <c r="GC253" s="4">
        <v>0</v>
      </c>
      <c r="GD253" s="4">
        <v>0</v>
      </c>
      <c r="GE253" s="4">
        <v>0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0</v>
      </c>
      <c r="GL253" s="4"/>
      <c r="GM253" s="4">
        <v>1703</v>
      </c>
      <c r="GN253" s="4" t="s">
        <v>266</v>
      </c>
      <c r="GO253" s="4">
        <v>0</v>
      </c>
      <c r="GP253" s="4">
        <v>0</v>
      </c>
      <c r="GQ253" s="4">
        <v>0</v>
      </c>
      <c r="GR253" s="4">
        <v>0</v>
      </c>
      <c r="GS253" s="4">
        <v>-44.46</v>
      </c>
      <c r="GT253" s="4">
        <v>0</v>
      </c>
      <c r="GU253" s="4">
        <v>-80.760000000000005</v>
      </c>
      <c r="GV253" s="4">
        <v>0</v>
      </c>
      <c r="GW253" s="4">
        <v>0</v>
      </c>
      <c r="GX253" s="4">
        <v>0</v>
      </c>
      <c r="GY253" s="4">
        <v>0</v>
      </c>
      <c r="GZ253" s="4">
        <v>0</v>
      </c>
      <c r="HA253" s="4">
        <v>-125.22</v>
      </c>
      <c r="HB253" s="4"/>
      <c r="HC253" s="4">
        <v>1703</v>
      </c>
      <c r="HD253" s="4" t="s">
        <v>266</v>
      </c>
      <c r="HE253" s="4">
        <v>0</v>
      </c>
      <c r="HF253" s="4">
        <v>0</v>
      </c>
      <c r="HG253" s="4">
        <v>0</v>
      </c>
      <c r="HH253" s="4">
        <v>0</v>
      </c>
      <c r="HI253" s="4">
        <v>0</v>
      </c>
      <c r="HJ253" s="4">
        <v>0</v>
      </c>
      <c r="HK253" s="4">
        <v>0</v>
      </c>
      <c r="HL253" s="4">
        <v>0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/>
      <c r="HS253" s="4">
        <v>1703</v>
      </c>
      <c r="HT253" s="4" t="s">
        <v>266</v>
      </c>
      <c r="HU253" s="4">
        <v>0</v>
      </c>
      <c r="HV253" s="4">
        <v>-11.92</v>
      </c>
      <c r="HW253" s="4">
        <v>-46.86</v>
      </c>
      <c r="HX253" s="4">
        <v>0</v>
      </c>
      <c r="HY253" s="4">
        <v>0</v>
      </c>
      <c r="HZ253" s="4">
        <v>-17.55</v>
      </c>
      <c r="IA253" s="4">
        <v>-320.18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-396.51</v>
      </c>
      <c r="IH253" s="4"/>
      <c r="II253" s="4">
        <v>1703</v>
      </c>
      <c r="IJ253" s="4" t="s">
        <v>266</v>
      </c>
      <c r="IK253" s="4">
        <v>-148.32</v>
      </c>
      <c r="IL253" s="4">
        <v>0</v>
      </c>
      <c r="IM253" s="4">
        <v>-278.45</v>
      </c>
      <c r="IN253" s="4">
        <v>0</v>
      </c>
      <c r="IO253" s="4">
        <v>-158.81</v>
      </c>
      <c r="IP253" s="4">
        <v>0</v>
      </c>
      <c r="IQ253" s="4">
        <v>-76.28</v>
      </c>
      <c r="IR253" s="4">
        <v>0</v>
      </c>
      <c r="IS253" s="4">
        <v>0</v>
      </c>
      <c r="IT253" s="4">
        <v>0</v>
      </c>
      <c r="IU253" s="4">
        <v>0</v>
      </c>
      <c r="IV253" s="4">
        <v>0</v>
      </c>
      <c r="IW253" s="4">
        <v>-661.86</v>
      </c>
      <c r="IX253" s="4"/>
      <c r="IY253" s="4">
        <v>1703</v>
      </c>
      <c r="IZ253" s="4" t="s">
        <v>266</v>
      </c>
      <c r="JA253" s="4">
        <v>0</v>
      </c>
      <c r="JB253" s="4">
        <v>0</v>
      </c>
      <c r="JC253" s="4">
        <v>0</v>
      </c>
      <c r="JD253" s="4">
        <v>0</v>
      </c>
      <c r="JE253" s="4">
        <v>-21.95</v>
      </c>
      <c r="JF253" s="4">
        <v>0</v>
      </c>
      <c r="JG253" s="4">
        <v>0</v>
      </c>
      <c r="JH253" s="4">
        <v>0</v>
      </c>
      <c r="JI253" s="4">
        <v>0</v>
      </c>
      <c r="JJ253" s="4">
        <v>0</v>
      </c>
      <c r="JK253" s="4">
        <v>0</v>
      </c>
      <c r="JL253" s="4">
        <v>0</v>
      </c>
      <c r="JM253" s="4">
        <v>-21.95</v>
      </c>
      <c r="JN253" s="4"/>
      <c r="JO253" s="4">
        <v>1703</v>
      </c>
      <c r="JP253" s="4" t="s">
        <v>266</v>
      </c>
      <c r="JQ253" s="4">
        <v>0</v>
      </c>
      <c r="JR253" s="4">
        <v>0</v>
      </c>
      <c r="JS253" s="4">
        <v>0</v>
      </c>
      <c r="JT253" s="4">
        <v>0</v>
      </c>
      <c r="JU253" s="4">
        <v>0</v>
      </c>
      <c r="JV253" s="4">
        <v>0</v>
      </c>
      <c r="JW253" s="4">
        <v>0</v>
      </c>
      <c r="JX253" s="4">
        <v>0</v>
      </c>
      <c r="JY253" s="4">
        <v>0</v>
      </c>
      <c r="JZ253" s="4">
        <v>0</v>
      </c>
      <c r="KA253" s="4">
        <v>0</v>
      </c>
      <c r="KB253" s="4">
        <v>0</v>
      </c>
      <c r="KC253" s="4">
        <v>0</v>
      </c>
      <c r="KD253" s="4"/>
      <c r="KE253" s="4">
        <v>1703</v>
      </c>
      <c r="KF253" s="4" t="s">
        <v>266</v>
      </c>
      <c r="KG253" s="4">
        <v>0</v>
      </c>
      <c r="KH253" s="4">
        <v>0</v>
      </c>
      <c r="KI253" s="4">
        <v>0</v>
      </c>
      <c r="KJ253" s="4">
        <v>-410.48</v>
      </c>
      <c r="KK253" s="4">
        <v>0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0</v>
      </c>
      <c r="KS253" s="4">
        <v>-410.48</v>
      </c>
      <c r="KT253" s="4"/>
      <c r="KU253" s="4">
        <v>1703</v>
      </c>
      <c r="KV253" s="4" t="s">
        <v>266</v>
      </c>
      <c r="KW253" s="4">
        <v>0</v>
      </c>
      <c r="KX253" s="4">
        <v>0</v>
      </c>
      <c r="KY253" s="4">
        <v>0</v>
      </c>
      <c r="KZ253" s="4">
        <v>0</v>
      </c>
      <c r="LA253" s="4">
        <v>0</v>
      </c>
      <c r="LB253" s="4">
        <v>0</v>
      </c>
      <c r="LC253" s="4">
        <v>0</v>
      </c>
      <c r="LD253" s="4">
        <v>0</v>
      </c>
      <c r="LE253" s="4">
        <v>0</v>
      </c>
      <c r="LF253" s="4">
        <v>0</v>
      </c>
      <c r="LG253" s="4">
        <v>0</v>
      </c>
      <c r="LH253" s="4">
        <v>0</v>
      </c>
      <c r="LI253" s="4">
        <v>0</v>
      </c>
      <c r="LJ253" s="4"/>
      <c r="LK253" s="4">
        <v>1703</v>
      </c>
      <c r="LL253" s="4" t="s">
        <v>266</v>
      </c>
      <c r="LM253" s="4">
        <v>-258.48</v>
      </c>
      <c r="LN253" s="4">
        <v>0</v>
      </c>
      <c r="LO253" s="4">
        <v>-116.71</v>
      </c>
      <c r="LP253" s="4">
        <v>0</v>
      </c>
      <c r="LQ253" s="4">
        <v>0</v>
      </c>
      <c r="LR253" s="4">
        <v>0</v>
      </c>
      <c r="LS253" s="4">
        <v>0</v>
      </c>
      <c r="LT253" s="4">
        <v>0</v>
      </c>
      <c r="LU253" s="4">
        <v>0</v>
      </c>
      <c r="LV253" s="4">
        <v>0</v>
      </c>
      <c r="LW253" s="4">
        <v>0</v>
      </c>
      <c r="LX253" s="4">
        <v>0</v>
      </c>
      <c r="LY253" s="4">
        <v>-375.19</v>
      </c>
      <c r="LZ253" s="4"/>
      <c r="MA253" s="4">
        <v>1703</v>
      </c>
      <c r="MB253" s="4" t="s">
        <v>266</v>
      </c>
      <c r="MC253" s="4">
        <v>-198.82</v>
      </c>
      <c r="MD253" s="4">
        <v>0</v>
      </c>
      <c r="ME253" s="4">
        <v>-116.99</v>
      </c>
      <c r="MF253" s="4">
        <v>0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0</v>
      </c>
      <c r="MM253" s="4">
        <v>0</v>
      </c>
      <c r="MN253" s="4">
        <v>0</v>
      </c>
      <c r="MO253" s="4">
        <v>-315.81</v>
      </c>
      <c r="MP253" s="4"/>
      <c r="MQ253" s="4">
        <v>1703</v>
      </c>
      <c r="MR253" s="4" t="s">
        <v>266</v>
      </c>
      <c r="MS253" s="4">
        <v>0</v>
      </c>
      <c r="MT253" s="4">
        <v>0</v>
      </c>
      <c r="MU253" s="4">
        <v>0</v>
      </c>
      <c r="MV253" s="4">
        <v>0</v>
      </c>
      <c r="MW253" s="4">
        <v>0</v>
      </c>
      <c r="MX253" s="4">
        <v>0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  <c r="ND253" s="4">
        <v>0</v>
      </c>
      <c r="NE253" s="4">
        <v>0</v>
      </c>
      <c r="NF253" s="4"/>
      <c r="NG253" s="4">
        <v>1703</v>
      </c>
      <c r="NH253" s="4" t="s">
        <v>266</v>
      </c>
      <c r="NI253" s="4">
        <v>0</v>
      </c>
      <c r="NJ253" s="4">
        <v>0</v>
      </c>
      <c r="NK253" s="4">
        <v>0</v>
      </c>
      <c r="NL253" s="4">
        <v>0</v>
      </c>
      <c r="NM253" s="4">
        <v>0</v>
      </c>
      <c r="NN253" s="4">
        <v>0</v>
      </c>
      <c r="NO253" s="4">
        <v>0</v>
      </c>
      <c r="NP253" s="4">
        <v>0</v>
      </c>
      <c r="NQ253" s="4">
        <v>0</v>
      </c>
      <c r="NR253" s="4">
        <v>0</v>
      </c>
      <c r="NS253" s="4">
        <v>0</v>
      </c>
      <c r="NT253" s="4">
        <v>0</v>
      </c>
      <c r="NU253" s="4">
        <v>0</v>
      </c>
    </row>
    <row r="254" spans="2:385" x14ac:dyDescent="0.2">
      <c r="B254">
        <f t="shared" si="51"/>
        <v>244</v>
      </c>
      <c r="C254" s="4">
        <v>1704</v>
      </c>
      <c r="D254" s="4" t="s">
        <v>267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-204.22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-204.22</v>
      </c>
      <c r="R254" s="4"/>
      <c r="S254" s="4">
        <v>1704</v>
      </c>
      <c r="T254" s="4" t="s">
        <v>267</v>
      </c>
      <c r="U254" s="4">
        <v>-32.94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-32.94</v>
      </c>
      <c r="AH254" s="4"/>
      <c r="AI254" s="4">
        <v>1704</v>
      </c>
      <c r="AJ254" s="4" t="s">
        <v>267</v>
      </c>
      <c r="AK254" s="4">
        <v>0</v>
      </c>
      <c r="AL254" s="4">
        <v>0</v>
      </c>
      <c r="AM254" s="4">
        <v>-248.46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-248.46</v>
      </c>
      <c r="AX254" s="4"/>
      <c r="AY254" s="4">
        <v>1704</v>
      </c>
      <c r="AZ254" s="4" t="s">
        <v>267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/>
      <c r="BO254" s="4">
        <v>1704</v>
      </c>
      <c r="BP254" s="4" t="s">
        <v>267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/>
      <c r="CE254" s="4">
        <v>1704</v>
      </c>
      <c r="CF254" s="4" t="s">
        <v>267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/>
      <c r="CU254" s="4">
        <v>1704</v>
      </c>
      <c r="CV254" s="4" t="s">
        <v>267</v>
      </c>
      <c r="CW254" s="4">
        <v>0</v>
      </c>
      <c r="CX254" s="4">
        <v>0</v>
      </c>
      <c r="CY254" s="4">
        <v>-103.04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-103.04</v>
      </c>
      <c r="DJ254" s="4"/>
      <c r="DK254" s="4">
        <v>1704</v>
      </c>
      <c r="DL254" s="4" t="s">
        <v>267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/>
      <c r="EA254" s="4">
        <v>1704</v>
      </c>
      <c r="EB254" s="4" t="s">
        <v>267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/>
      <c r="EQ254" s="4">
        <v>1704</v>
      </c>
      <c r="ER254" s="4" t="s">
        <v>267</v>
      </c>
      <c r="ES254" s="4">
        <v>0</v>
      </c>
      <c r="ET254" s="4">
        <v>0</v>
      </c>
      <c r="EU254" s="4">
        <v>0</v>
      </c>
      <c r="EV254" s="4">
        <v>-13480.08</v>
      </c>
      <c r="EW254" s="4">
        <v>-86.72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-13566.8</v>
      </c>
      <c r="FF254" s="4"/>
      <c r="FG254" s="4">
        <v>1704</v>
      </c>
      <c r="FH254" s="4" t="s">
        <v>267</v>
      </c>
      <c r="FI254" s="4">
        <v>0</v>
      </c>
      <c r="FJ254" s="4">
        <v>-31.88</v>
      </c>
      <c r="FK254" s="4">
        <v>0</v>
      </c>
      <c r="FL254" s="4">
        <v>0</v>
      </c>
      <c r="FM254" s="4">
        <v>0</v>
      </c>
      <c r="FN254" s="4">
        <v>-43.36</v>
      </c>
      <c r="FO254" s="4">
        <v>-60.48</v>
      </c>
      <c r="FP254" s="4">
        <v>0</v>
      </c>
      <c r="FQ254" s="4">
        <v>0</v>
      </c>
      <c r="FR254" s="4">
        <v>0</v>
      </c>
      <c r="FS254" s="4">
        <v>0</v>
      </c>
      <c r="FT254" s="4">
        <v>0</v>
      </c>
      <c r="FU254" s="4">
        <v>-135.72</v>
      </c>
      <c r="FV254" s="4"/>
      <c r="FW254" s="4">
        <v>1704</v>
      </c>
      <c r="FX254" s="4" t="s">
        <v>267</v>
      </c>
      <c r="FY254" s="4">
        <v>0</v>
      </c>
      <c r="FZ254" s="4">
        <v>0</v>
      </c>
      <c r="GA254" s="4">
        <v>0</v>
      </c>
      <c r="GB254" s="4">
        <v>0</v>
      </c>
      <c r="GC254" s="4">
        <v>0</v>
      </c>
      <c r="GD254" s="4">
        <v>0</v>
      </c>
      <c r="GE254" s="4">
        <v>0</v>
      </c>
      <c r="GF254" s="4">
        <v>0</v>
      </c>
      <c r="GG254" s="4">
        <v>0</v>
      </c>
      <c r="GH254" s="4">
        <v>0</v>
      </c>
      <c r="GI254" s="4">
        <v>0</v>
      </c>
      <c r="GJ254" s="4">
        <v>0</v>
      </c>
      <c r="GK254" s="4">
        <v>0</v>
      </c>
      <c r="GL254" s="4"/>
      <c r="GM254" s="4">
        <v>1704</v>
      </c>
      <c r="GN254" s="4" t="s">
        <v>267</v>
      </c>
      <c r="GO254" s="4">
        <v>0</v>
      </c>
      <c r="GP254" s="4">
        <v>0</v>
      </c>
      <c r="GQ254" s="4">
        <v>0</v>
      </c>
      <c r="GR254" s="4">
        <v>0</v>
      </c>
      <c r="GS254" s="4">
        <v>0</v>
      </c>
      <c r="GT254" s="4">
        <v>0</v>
      </c>
      <c r="GU254" s="4">
        <v>0</v>
      </c>
      <c r="GV254" s="4">
        <v>0</v>
      </c>
      <c r="GW254" s="4">
        <v>0</v>
      </c>
      <c r="GX254" s="4">
        <v>0</v>
      </c>
      <c r="GY254" s="4">
        <v>0</v>
      </c>
      <c r="GZ254" s="4">
        <v>0</v>
      </c>
      <c r="HA254" s="4">
        <v>0</v>
      </c>
      <c r="HB254" s="4"/>
      <c r="HC254" s="4">
        <v>1704</v>
      </c>
      <c r="HD254" s="4" t="s">
        <v>267</v>
      </c>
      <c r="HE254" s="4">
        <v>0</v>
      </c>
      <c r="HF254" s="4">
        <v>0</v>
      </c>
      <c r="HG254" s="4">
        <v>0</v>
      </c>
      <c r="HH254" s="4">
        <v>0</v>
      </c>
      <c r="HI254" s="4">
        <v>0</v>
      </c>
      <c r="HJ254" s="4">
        <v>-161.59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-161.59</v>
      </c>
      <c r="HR254" s="4"/>
      <c r="HS254" s="4">
        <v>1704</v>
      </c>
      <c r="HT254" s="4" t="s">
        <v>267</v>
      </c>
      <c r="HU254" s="4">
        <v>0</v>
      </c>
      <c r="HV254" s="4">
        <v>0</v>
      </c>
      <c r="HW254" s="4">
        <v>-23.21</v>
      </c>
      <c r="HX254" s="4">
        <v>0</v>
      </c>
      <c r="HY254" s="4">
        <v>-57.97</v>
      </c>
      <c r="HZ254" s="4">
        <v>0</v>
      </c>
      <c r="IA254" s="4">
        <v>0</v>
      </c>
      <c r="IB254" s="4">
        <v>0</v>
      </c>
      <c r="IC254" s="4">
        <v>0</v>
      </c>
      <c r="ID254" s="4">
        <v>0</v>
      </c>
      <c r="IE254" s="4">
        <v>0</v>
      </c>
      <c r="IF254" s="4">
        <v>0</v>
      </c>
      <c r="IG254" s="4">
        <v>-81.180000000000007</v>
      </c>
      <c r="IH254" s="4"/>
      <c r="II254" s="4">
        <v>1704</v>
      </c>
      <c r="IJ254" s="4" t="s">
        <v>267</v>
      </c>
      <c r="IK254" s="4">
        <v>-20.21</v>
      </c>
      <c r="IL254" s="4">
        <v>0</v>
      </c>
      <c r="IM254" s="4">
        <v>0</v>
      </c>
      <c r="IN254" s="4">
        <v>0</v>
      </c>
      <c r="IO254" s="4">
        <v>0</v>
      </c>
      <c r="IP254" s="4">
        <v>0</v>
      </c>
      <c r="IQ254" s="4">
        <v>0</v>
      </c>
      <c r="IR254" s="4">
        <v>0</v>
      </c>
      <c r="IS254" s="4">
        <v>0</v>
      </c>
      <c r="IT254" s="4">
        <v>0</v>
      </c>
      <c r="IU254" s="4">
        <v>0</v>
      </c>
      <c r="IV254" s="4">
        <v>0</v>
      </c>
      <c r="IW254" s="4">
        <v>-20.21</v>
      </c>
      <c r="IX254" s="4"/>
      <c r="IY254" s="4">
        <v>1704</v>
      </c>
      <c r="IZ254" s="4" t="s">
        <v>267</v>
      </c>
      <c r="JA254" s="4">
        <v>-150</v>
      </c>
      <c r="JB254" s="4">
        <v>0</v>
      </c>
      <c r="JC254" s="4">
        <v>0</v>
      </c>
      <c r="JD254" s="4">
        <v>0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0</v>
      </c>
      <c r="JK254" s="4">
        <v>0</v>
      </c>
      <c r="JL254" s="4">
        <v>0</v>
      </c>
      <c r="JM254" s="4">
        <v>-150</v>
      </c>
      <c r="JN254" s="4"/>
      <c r="JO254" s="4">
        <v>1704</v>
      </c>
      <c r="JP254" s="4" t="s">
        <v>267</v>
      </c>
      <c r="JQ254" s="4">
        <v>0</v>
      </c>
      <c r="JR254" s="4">
        <v>0</v>
      </c>
      <c r="JS254" s="4">
        <v>0</v>
      </c>
      <c r="JT254" s="4">
        <v>0</v>
      </c>
      <c r="JU254" s="4">
        <v>0</v>
      </c>
      <c r="JV254" s="4">
        <v>0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/>
      <c r="KE254" s="4">
        <v>1704</v>
      </c>
      <c r="KF254" s="4" t="s">
        <v>267</v>
      </c>
      <c r="KG254" s="4">
        <v>0</v>
      </c>
      <c r="KH254" s="4">
        <v>-124.16</v>
      </c>
      <c r="KI254" s="4">
        <v>0</v>
      </c>
      <c r="KJ254" s="4">
        <v>-2174.9299999999998</v>
      </c>
      <c r="KK254" s="4">
        <v>0</v>
      </c>
      <c r="KL254" s="4">
        <v>-1720.96</v>
      </c>
      <c r="KM254" s="4">
        <v>0</v>
      </c>
      <c r="KN254" s="4">
        <v>0</v>
      </c>
      <c r="KO254" s="4">
        <v>0</v>
      </c>
      <c r="KP254" s="4">
        <v>0</v>
      </c>
      <c r="KQ254" s="4">
        <v>0</v>
      </c>
      <c r="KR254" s="4">
        <v>0</v>
      </c>
      <c r="KS254" s="4">
        <v>-4020.05</v>
      </c>
      <c r="KT254" s="4"/>
      <c r="KU254" s="4">
        <v>1704</v>
      </c>
      <c r="KV254" s="4" t="s">
        <v>267</v>
      </c>
      <c r="KW254" s="4">
        <v>0</v>
      </c>
      <c r="KX254" s="4">
        <v>0</v>
      </c>
      <c r="KY254" s="4">
        <v>0</v>
      </c>
      <c r="KZ254" s="4">
        <v>0</v>
      </c>
      <c r="LA254" s="4">
        <v>0</v>
      </c>
      <c r="LB254" s="4">
        <v>0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0</v>
      </c>
      <c r="LI254" s="4">
        <v>0</v>
      </c>
      <c r="LJ254" s="4"/>
      <c r="LK254" s="4">
        <v>1704</v>
      </c>
      <c r="LL254" s="4" t="s">
        <v>267</v>
      </c>
      <c r="LM254" s="4">
        <v>0</v>
      </c>
      <c r="LN254" s="4">
        <v>0</v>
      </c>
      <c r="LO254" s="4">
        <v>0</v>
      </c>
      <c r="LP254" s="4">
        <v>0</v>
      </c>
      <c r="LQ254" s="4">
        <v>0</v>
      </c>
      <c r="LR254" s="4">
        <v>0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/>
      <c r="MA254" s="4">
        <v>1704</v>
      </c>
      <c r="MB254" s="4" t="s">
        <v>267</v>
      </c>
      <c r="MC254" s="4">
        <v>0</v>
      </c>
      <c r="MD254" s="4">
        <v>0</v>
      </c>
      <c r="ME254" s="4">
        <v>0</v>
      </c>
      <c r="MF254" s="4">
        <v>0</v>
      </c>
      <c r="MG254" s="4">
        <v>0</v>
      </c>
      <c r="MH254" s="4">
        <v>0</v>
      </c>
      <c r="MI254" s="4">
        <v>0</v>
      </c>
      <c r="MJ254" s="4">
        <v>0</v>
      </c>
      <c r="MK254" s="4">
        <v>0</v>
      </c>
      <c r="ML254" s="4">
        <v>0</v>
      </c>
      <c r="MM254" s="4">
        <v>0</v>
      </c>
      <c r="MN254" s="4">
        <v>0</v>
      </c>
      <c r="MO254" s="4">
        <v>0</v>
      </c>
      <c r="MP254" s="4"/>
      <c r="MQ254" s="4">
        <v>1704</v>
      </c>
      <c r="MR254" s="4" t="s">
        <v>267</v>
      </c>
      <c r="MS254" s="4">
        <v>0</v>
      </c>
      <c r="MT254" s="4">
        <v>0</v>
      </c>
      <c r="MU254" s="4">
        <v>0</v>
      </c>
      <c r="MV254" s="4">
        <v>0</v>
      </c>
      <c r="MW254" s="4">
        <v>0</v>
      </c>
      <c r="MX254" s="4">
        <v>0</v>
      </c>
      <c r="MY254" s="4">
        <v>0</v>
      </c>
      <c r="MZ254" s="4">
        <v>0</v>
      </c>
      <c r="NA254" s="4">
        <v>0</v>
      </c>
      <c r="NB254" s="4">
        <v>0</v>
      </c>
      <c r="NC254" s="4">
        <v>0</v>
      </c>
      <c r="ND254" s="4">
        <v>0</v>
      </c>
      <c r="NE254" s="4">
        <v>0</v>
      </c>
      <c r="NF254" s="4"/>
      <c r="NG254" s="4">
        <v>1704</v>
      </c>
      <c r="NH254" s="4" t="s">
        <v>267</v>
      </c>
      <c r="NI254" s="4">
        <v>0</v>
      </c>
      <c r="NJ254" s="4">
        <v>0</v>
      </c>
      <c r="NK254" s="4">
        <v>0</v>
      </c>
      <c r="NL254" s="4">
        <v>0</v>
      </c>
      <c r="NM254" s="4">
        <v>0</v>
      </c>
      <c r="NN254" s="4">
        <v>0</v>
      </c>
      <c r="NO254" s="4">
        <v>0</v>
      </c>
      <c r="NP254" s="4">
        <v>0</v>
      </c>
      <c r="NQ254" s="4">
        <v>0</v>
      </c>
      <c r="NR254" s="4">
        <v>0</v>
      </c>
      <c r="NS254" s="4">
        <v>0</v>
      </c>
      <c r="NT254" s="4">
        <v>0</v>
      </c>
      <c r="NU254" s="4">
        <v>0</v>
      </c>
    </row>
    <row r="255" spans="2:385" x14ac:dyDescent="0.2">
      <c r="B255">
        <f t="shared" si="51"/>
        <v>245</v>
      </c>
      <c r="C255" s="4">
        <v>1705</v>
      </c>
      <c r="D255" s="4" t="s">
        <v>268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/>
      <c r="S255" s="4">
        <v>1705</v>
      </c>
      <c r="T255" s="4" t="s">
        <v>268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-22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-22</v>
      </c>
      <c r="AH255" s="4"/>
      <c r="AI255" s="4">
        <v>1705</v>
      </c>
      <c r="AJ255" s="4" t="s">
        <v>268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/>
      <c r="AY255" s="4">
        <v>1705</v>
      </c>
      <c r="AZ255" s="4" t="s">
        <v>268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/>
      <c r="BO255" s="4">
        <v>1705</v>
      </c>
      <c r="BP255" s="4" t="s">
        <v>268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/>
      <c r="CE255" s="4">
        <v>1705</v>
      </c>
      <c r="CF255" s="4" t="s">
        <v>268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/>
      <c r="CU255" s="4">
        <v>1705</v>
      </c>
      <c r="CV255" s="4" t="s">
        <v>268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/>
      <c r="DK255" s="4">
        <v>1705</v>
      </c>
      <c r="DL255" s="4" t="s">
        <v>268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/>
      <c r="EA255" s="4">
        <v>1705</v>
      </c>
      <c r="EB255" s="4" t="s">
        <v>268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/>
      <c r="EQ255" s="4">
        <v>1705</v>
      </c>
      <c r="ER255" s="4" t="s">
        <v>268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/>
      <c r="FG255" s="4">
        <v>1705</v>
      </c>
      <c r="FH255" s="4" t="s">
        <v>268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0</v>
      </c>
      <c r="FU255" s="4">
        <v>0</v>
      </c>
      <c r="FV255" s="4"/>
      <c r="FW255" s="4">
        <v>1705</v>
      </c>
      <c r="FX255" s="4" t="s">
        <v>268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/>
      <c r="GM255" s="4">
        <v>1705</v>
      </c>
      <c r="GN255" s="4" t="s">
        <v>268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0</v>
      </c>
      <c r="HB255" s="4"/>
      <c r="HC255" s="4">
        <v>1705</v>
      </c>
      <c r="HD255" s="4" t="s">
        <v>268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/>
      <c r="HS255" s="4">
        <v>1705</v>
      </c>
      <c r="HT255" s="4" t="s">
        <v>268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0</v>
      </c>
      <c r="IG255" s="4">
        <v>0</v>
      </c>
      <c r="IH255" s="4"/>
      <c r="II255" s="4">
        <v>1705</v>
      </c>
      <c r="IJ255" s="4" t="s">
        <v>268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/>
      <c r="IY255" s="4">
        <v>1705</v>
      </c>
      <c r="IZ255" s="4" t="s">
        <v>268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0</v>
      </c>
      <c r="JL255" s="4">
        <v>0</v>
      </c>
      <c r="JM255" s="4">
        <v>0</v>
      </c>
      <c r="JN255" s="4"/>
      <c r="JO255" s="4">
        <v>1705</v>
      </c>
      <c r="JP255" s="4" t="s">
        <v>268</v>
      </c>
      <c r="JQ255" s="4">
        <v>0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0</v>
      </c>
      <c r="JX255" s="4">
        <v>0</v>
      </c>
      <c r="JY255" s="4">
        <v>0</v>
      </c>
      <c r="JZ255" s="4">
        <v>0</v>
      </c>
      <c r="KA255" s="4">
        <v>0</v>
      </c>
      <c r="KB255" s="4">
        <v>0</v>
      </c>
      <c r="KC255" s="4">
        <v>0</v>
      </c>
      <c r="KD255" s="4"/>
      <c r="KE255" s="4">
        <v>1705</v>
      </c>
      <c r="KF255" s="4" t="s">
        <v>268</v>
      </c>
      <c r="KG255" s="4">
        <v>0</v>
      </c>
      <c r="KH255" s="4">
        <v>0</v>
      </c>
      <c r="KI255" s="4">
        <v>0</v>
      </c>
      <c r="KJ255" s="4">
        <v>0</v>
      </c>
      <c r="KK255" s="4">
        <v>0</v>
      </c>
      <c r="KL255" s="4">
        <v>0</v>
      </c>
      <c r="KM255" s="4">
        <v>0</v>
      </c>
      <c r="KN255" s="4">
        <v>0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/>
      <c r="KU255" s="4">
        <v>1705</v>
      </c>
      <c r="KV255" s="4" t="s">
        <v>268</v>
      </c>
      <c r="KW255" s="4">
        <v>0</v>
      </c>
      <c r="KX255" s="4">
        <v>0</v>
      </c>
      <c r="KY255" s="4">
        <v>0</v>
      </c>
      <c r="KZ255" s="4">
        <v>0</v>
      </c>
      <c r="LA255" s="4">
        <v>0</v>
      </c>
      <c r="LB255" s="4">
        <v>0</v>
      </c>
      <c r="LC255" s="4">
        <v>0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0</v>
      </c>
      <c r="LJ255" s="4"/>
      <c r="LK255" s="4">
        <v>1705</v>
      </c>
      <c r="LL255" s="4" t="s">
        <v>268</v>
      </c>
      <c r="LM255" s="4">
        <v>0</v>
      </c>
      <c r="LN255" s="4">
        <v>0</v>
      </c>
      <c r="LO255" s="4">
        <v>0</v>
      </c>
      <c r="LP255" s="4">
        <v>0</v>
      </c>
      <c r="LQ255" s="4">
        <v>0</v>
      </c>
      <c r="LR255" s="4">
        <v>0</v>
      </c>
      <c r="LS255" s="4">
        <v>0</v>
      </c>
      <c r="LT255" s="4">
        <v>0</v>
      </c>
      <c r="LU255" s="4">
        <v>0</v>
      </c>
      <c r="LV255" s="4">
        <v>0</v>
      </c>
      <c r="LW255" s="4">
        <v>0</v>
      </c>
      <c r="LX255" s="4">
        <v>0</v>
      </c>
      <c r="LY255" s="4">
        <v>0</v>
      </c>
      <c r="LZ255" s="4"/>
      <c r="MA255" s="4">
        <v>1705</v>
      </c>
      <c r="MB255" s="4" t="s">
        <v>268</v>
      </c>
      <c r="MC255" s="4">
        <v>0</v>
      </c>
      <c r="MD255" s="4">
        <v>0</v>
      </c>
      <c r="ME255" s="4">
        <v>0</v>
      </c>
      <c r="MF255" s="4">
        <v>0</v>
      </c>
      <c r="MG255" s="4">
        <v>0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0</v>
      </c>
      <c r="MN255" s="4">
        <v>0</v>
      </c>
      <c r="MO255" s="4">
        <v>0</v>
      </c>
      <c r="MP255" s="4"/>
      <c r="MQ255" s="4">
        <v>1705</v>
      </c>
      <c r="MR255" s="4" t="s">
        <v>268</v>
      </c>
      <c r="MS255" s="4">
        <v>0</v>
      </c>
      <c r="MT255" s="4">
        <v>0</v>
      </c>
      <c r="MU255" s="4">
        <v>0</v>
      </c>
      <c r="MV255" s="4">
        <v>0</v>
      </c>
      <c r="MW255" s="4">
        <v>0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0</v>
      </c>
      <c r="ND255" s="4">
        <v>0</v>
      </c>
      <c r="NE255" s="4">
        <v>0</v>
      </c>
      <c r="NF255" s="4"/>
      <c r="NG255" s="4">
        <v>1705</v>
      </c>
      <c r="NH255" s="4" t="s">
        <v>268</v>
      </c>
      <c r="NI255" s="4">
        <v>0</v>
      </c>
      <c r="NJ255" s="4">
        <v>0</v>
      </c>
      <c r="NK255" s="4">
        <v>0</v>
      </c>
      <c r="NL255" s="4">
        <v>0</v>
      </c>
      <c r="NM255" s="4">
        <v>0</v>
      </c>
      <c r="NN255" s="4">
        <v>0</v>
      </c>
      <c r="NO255" s="4">
        <v>0</v>
      </c>
      <c r="NP255" s="4">
        <v>0</v>
      </c>
      <c r="NQ255" s="4">
        <v>0</v>
      </c>
      <c r="NR255" s="4">
        <v>0</v>
      </c>
      <c r="NS255" s="4">
        <v>0</v>
      </c>
      <c r="NT255" s="4">
        <v>0</v>
      </c>
      <c r="NU255" s="4">
        <v>0</v>
      </c>
    </row>
    <row r="256" spans="2:385" x14ac:dyDescent="0.2">
      <c r="B256">
        <f t="shared" si="51"/>
        <v>246</v>
      </c>
      <c r="C256" s="4">
        <v>1706</v>
      </c>
      <c r="D256" s="4" t="s">
        <v>269</v>
      </c>
      <c r="E256" s="4">
        <v>-654.21</v>
      </c>
      <c r="F256" s="4">
        <v>0</v>
      </c>
      <c r="G256" s="4">
        <v>0</v>
      </c>
      <c r="H256" s="4">
        <v>0</v>
      </c>
      <c r="I256" s="4">
        <v>0</v>
      </c>
      <c r="J256" s="4">
        <v>-311.98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-966.19</v>
      </c>
      <c r="R256" s="4"/>
      <c r="S256" s="4">
        <v>1706</v>
      </c>
      <c r="T256" s="4" t="s">
        <v>269</v>
      </c>
      <c r="U256" s="4">
        <v>-8.43</v>
      </c>
      <c r="V256" s="4">
        <v>0</v>
      </c>
      <c r="W256" s="4">
        <v>0</v>
      </c>
      <c r="X256" s="4">
        <v>0</v>
      </c>
      <c r="Y256" s="4">
        <v>-35.36</v>
      </c>
      <c r="Z256" s="4">
        <v>-98.3</v>
      </c>
      <c r="AA256" s="4">
        <v>-174.73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-316.82</v>
      </c>
      <c r="AH256" s="4"/>
      <c r="AI256" s="4">
        <v>1706</v>
      </c>
      <c r="AJ256" s="4" t="s">
        <v>269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/>
      <c r="AY256" s="4">
        <v>1706</v>
      </c>
      <c r="AZ256" s="4" t="s">
        <v>269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-277.97000000000003</v>
      </c>
      <c r="BG256" s="4">
        <v>-119.04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-397.01</v>
      </c>
      <c r="BN256" s="4"/>
      <c r="BO256" s="4">
        <v>1706</v>
      </c>
      <c r="BP256" s="4" t="s">
        <v>269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/>
      <c r="CE256" s="4">
        <v>1706</v>
      </c>
      <c r="CF256" s="4" t="s">
        <v>269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/>
      <c r="CU256" s="4">
        <v>1706</v>
      </c>
      <c r="CV256" s="4" t="s">
        <v>269</v>
      </c>
      <c r="CW256" s="4">
        <v>0</v>
      </c>
      <c r="CX256" s="4">
        <v>0</v>
      </c>
      <c r="CY256" s="4">
        <v>-205.97</v>
      </c>
      <c r="CZ256" s="4">
        <v>0</v>
      </c>
      <c r="DA256" s="4">
        <v>0</v>
      </c>
      <c r="DB256" s="4">
        <v>0</v>
      </c>
      <c r="DC256" s="4">
        <v>-13.7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-219.67</v>
      </c>
      <c r="DJ256" s="4"/>
      <c r="DK256" s="4">
        <v>1706</v>
      </c>
      <c r="DL256" s="4" t="s">
        <v>269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/>
      <c r="EA256" s="4">
        <v>1706</v>
      </c>
      <c r="EB256" s="4" t="s">
        <v>269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/>
      <c r="EQ256" s="4">
        <v>1706</v>
      </c>
      <c r="ER256" s="4" t="s">
        <v>269</v>
      </c>
      <c r="ES256" s="4">
        <v>-16.25</v>
      </c>
      <c r="ET256" s="4">
        <v>-2785.78</v>
      </c>
      <c r="EU256" s="4">
        <v>-7749.82</v>
      </c>
      <c r="EV256" s="4">
        <v>-386.1</v>
      </c>
      <c r="EW256" s="4">
        <v>-632.95000000000005</v>
      </c>
      <c r="EX256" s="4">
        <v>-107.11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-11678.01</v>
      </c>
      <c r="FF256" s="4"/>
      <c r="FG256" s="4">
        <v>1706</v>
      </c>
      <c r="FH256" s="4" t="s">
        <v>269</v>
      </c>
      <c r="FI256" s="4">
        <v>0</v>
      </c>
      <c r="FJ256" s="4">
        <v>0</v>
      </c>
      <c r="FK256" s="4">
        <v>0</v>
      </c>
      <c r="FL256" s="4">
        <v>-14.29</v>
      </c>
      <c r="FM256" s="4">
        <v>0</v>
      </c>
      <c r="FN256" s="4">
        <v>-185.94</v>
      </c>
      <c r="FO256" s="4">
        <v>-16.41</v>
      </c>
      <c r="FP256" s="4">
        <v>0</v>
      </c>
      <c r="FQ256" s="4">
        <v>0</v>
      </c>
      <c r="FR256" s="4">
        <v>0</v>
      </c>
      <c r="FS256" s="4">
        <v>0</v>
      </c>
      <c r="FT256" s="4">
        <v>0</v>
      </c>
      <c r="FU256" s="4">
        <v>-216.64</v>
      </c>
      <c r="FV256" s="4"/>
      <c r="FW256" s="4">
        <v>1706</v>
      </c>
      <c r="FX256" s="4" t="s">
        <v>269</v>
      </c>
      <c r="FY256" s="4">
        <v>0</v>
      </c>
      <c r="FZ256" s="4">
        <v>0</v>
      </c>
      <c r="GA256" s="4">
        <v>0</v>
      </c>
      <c r="GB256" s="4">
        <v>0</v>
      </c>
      <c r="GC256" s="4">
        <v>0</v>
      </c>
      <c r="GD256" s="4">
        <v>0</v>
      </c>
      <c r="GE256" s="4">
        <v>0</v>
      </c>
      <c r="GF256" s="4">
        <v>0</v>
      </c>
      <c r="GG256" s="4">
        <v>0</v>
      </c>
      <c r="GH256" s="4">
        <v>0</v>
      </c>
      <c r="GI256" s="4">
        <v>0</v>
      </c>
      <c r="GJ256" s="4">
        <v>0</v>
      </c>
      <c r="GK256" s="4">
        <v>0</v>
      </c>
      <c r="GL256" s="4"/>
      <c r="GM256" s="4">
        <v>1706</v>
      </c>
      <c r="GN256" s="4" t="s">
        <v>269</v>
      </c>
      <c r="GO256" s="4">
        <v>0</v>
      </c>
      <c r="GP256" s="4">
        <v>0</v>
      </c>
      <c r="GQ256" s="4">
        <v>-18.32</v>
      </c>
      <c r="GR256" s="4">
        <v>0</v>
      </c>
      <c r="GS256" s="4">
        <v>0</v>
      </c>
      <c r="GT256" s="4">
        <v>0</v>
      </c>
      <c r="GU256" s="4">
        <v>0</v>
      </c>
      <c r="GV256" s="4">
        <v>0</v>
      </c>
      <c r="GW256" s="4">
        <v>0</v>
      </c>
      <c r="GX256" s="4">
        <v>0</v>
      </c>
      <c r="GY256" s="4">
        <v>0</v>
      </c>
      <c r="GZ256" s="4">
        <v>0</v>
      </c>
      <c r="HA256" s="4">
        <v>-18.32</v>
      </c>
      <c r="HB256" s="4"/>
      <c r="HC256" s="4">
        <v>1706</v>
      </c>
      <c r="HD256" s="4" t="s">
        <v>269</v>
      </c>
      <c r="HE256" s="4">
        <v>0</v>
      </c>
      <c r="HF256" s="4">
        <v>0</v>
      </c>
      <c r="HG256" s="4">
        <v>0</v>
      </c>
      <c r="HH256" s="4">
        <v>0</v>
      </c>
      <c r="HI256" s="4">
        <v>0</v>
      </c>
      <c r="HJ256" s="4">
        <v>-52.9</v>
      </c>
      <c r="HK256" s="4">
        <v>0</v>
      </c>
      <c r="HL256" s="4">
        <v>0</v>
      </c>
      <c r="HM256" s="4">
        <v>0</v>
      </c>
      <c r="HN256" s="4">
        <v>0</v>
      </c>
      <c r="HO256" s="4">
        <v>0</v>
      </c>
      <c r="HP256" s="4">
        <v>0</v>
      </c>
      <c r="HQ256" s="4">
        <v>-52.9</v>
      </c>
      <c r="HR256" s="4"/>
      <c r="HS256" s="4">
        <v>1706</v>
      </c>
      <c r="HT256" s="4" t="s">
        <v>269</v>
      </c>
      <c r="HU256" s="4">
        <v>0</v>
      </c>
      <c r="HV256" s="4">
        <v>-300.75</v>
      </c>
      <c r="HW256" s="4">
        <v>0</v>
      </c>
      <c r="HX256" s="4">
        <v>-174.45</v>
      </c>
      <c r="HY256" s="4">
        <v>-207.79</v>
      </c>
      <c r="HZ256" s="4">
        <v>0</v>
      </c>
      <c r="IA256" s="4">
        <v>-229.34</v>
      </c>
      <c r="IB256" s="4">
        <v>0</v>
      </c>
      <c r="IC256" s="4">
        <v>0</v>
      </c>
      <c r="ID256" s="4">
        <v>0</v>
      </c>
      <c r="IE256" s="4">
        <v>0</v>
      </c>
      <c r="IF256" s="4">
        <v>0</v>
      </c>
      <c r="IG256" s="4">
        <v>-912.33</v>
      </c>
      <c r="IH256" s="4"/>
      <c r="II256" s="4">
        <v>1706</v>
      </c>
      <c r="IJ256" s="4" t="s">
        <v>269</v>
      </c>
      <c r="IK256" s="4">
        <v>-134.94999999999999</v>
      </c>
      <c r="IL256" s="4">
        <v>-215.67</v>
      </c>
      <c r="IM256" s="4">
        <v>0</v>
      </c>
      <c r="IN256" s="4">
        <v>0</v>
      </c>
      <c r="IO256" s="4">
        <v>0</v>
      </c>
      <c r="IP256" s="4">
        <v>-1140.92</v>
      </c>
      <c r="IQ256" s="4">
        <v>-1293.1300000000001</v>
      </c>
      <c r="IR256" s="4">
        <v>0</v>
      </c>
      <c r="IS256" s="4">
        <v>0</v>
      </c>
      <c r="IT256" s="4">
        <v>0</v>
      </c>
      <c r="IU256" s="4">
        <v>0</v>
      </c>
      <c r="IV256" s="4">
        <v>0</v>
      </c>
      <c r="IW256" s="4">
        <v>-2784.67</v>
      </c>
      <c r="IX256" s="4"/>
      <c r="IY256" s="4">
        <v>1706</v>
      </c>
      <c r="IZ256" s="4" t="s">
        <v>269</v>
      </c>
      <c r="JA256" s="4">
        <v>-62.86</v>
      </c>
      <c r="JB256" s="4">
        <v>0</v>
      </c>
      <c r="JC256" s="4">
        <v>0</v>
      </c>
      <c r="JD256" s="4">
        <v>0</v>
      </c>
      <c r="JE256" s="4">
        <v>0</v>
      </c>
      <c r="JF256" s="4">
        <v>-511.67</v>
      </c>
      <c r="JG256" s="4">
        <v>0</v>
      </c>
      <c r="JH256" s="4">
        <v>0</v>
      </c>
      <c r="JI256" s="4">
        <v>0</v>
      </c>
      <c r="JJ256" s="4">
        <v>0</v>
      </c>
      <c r="JK256" s="4">
        <v>0</v>
      </c>
      <c r="JL256" s="4">
        <v>0</v>
      </c>
      <c r="JM256" s="4">
        <v>-574.53</v>
      </c>
      <c r="JN256" s="4"/>
      <c r="JO256" s="4">
        <v>1706</v>
      </c>
      <c r="JP256" s="4" t="s">
        <v>269</v>
      </c>
      <c r="JQ256" s="4">
        <v>0</v>
      </c>
      <c r="JR256" s="4">
        <v>0</v>
      </c>
      <c r="JS256" s="4">
        <v>0</v>
      </c>
      <c r="JT256" s="4">
        <v>0</v>
      </c>
      <c r="JU256" s="4">
        <v>0</v>
      </c>
      <c r="JV256" s="4">
        <v>0</v>
      </c>
      <c r="JW256" s="4">
        <v>0</v>
      </c>
      <c r="JX256" s="4">
        <v>0</v>
      </c>
      <c r="JY256" s="4">
        <v>0</v>
      </c>
      <c r="JZ256" s="4">
        <v>0</v>
      </c>
      <c r="KA256" s="4">
        <v>0</v>
      </c>
      <c r="KB256" s="4">
        <v>0</v>
      </c>
      <c r="KC256" s="4">
        <v>0</v>
      </c>
      <c r="KD256" s="4"/>
      <c r="KE256" s="4">
        <v>1706</v>
      </c>
      <c r="KF256" s="4" t="s">
        <v>269</v>
      </c>
      <c r="KG256" s="4">
        <v>0</v>
      </c>
      <c r="KH256" s="4">
        <v>-872.84</v>
      </c>
      <c r="KI256" s="4">
        <v>-164.7</v>
      </c>
      <c r="KJ256" s="4">
        <v>-238.03</v>
      </c>
      <c r="KK256" s="4">
        <v>0</v>
      </c>
      <c r="KL256" s="4">
        <v>0</v>
      </c>
      <c r="KM256" s="4">
        <v>-296.98</v>
      </c>
      <c r="KN256" s="4">
        <v>0</v>
      </c>
      <c r="KO256" s="4">
        <v>0</v>
      </c>
      <c r="KP256" s="4">
        <v>0</v>
      </c>
      <c r="KQ256" s="4">
        <v>0</v>
      </c>
      <c r="KR256" s="4">
        <v>0</v>
      </c>
      <c r="KS256" s="4">
        <v>-1572.55</v>
      </c>
      <c r="KT256" s="4"/>
      <c r="KU256" s="4">
        <v>1706</v>
      </c>
      <c r="KV256" s="4" t="s">
        <v>269</v>
      </c>
      <c r="KW256" s="4">
        <v>0</v>
      </c>
      <c r="KX256" s="4">
        <v>0</v>
      </c>
      <c r="KY256" s="4">
        <v>0</v>
      </c>
      <c r="KZ256" s="4">
        <v>0</v>
      </c>
      <c r="LA256" s="4">
        <v>0</v>
      </c>
      <c r="LB256" s="4">
        <v>0</v>
      </c>
      <c r="LC256" s="4">
        <v>0</v>
      </c>
      <c r="LD256" s="4">
        <v>0</v>
      </c>
      <c r="LE256" s="4">
        <v>0</v>
      </c>
      <c r="LF256" s="4">
        <v>0</v>
      </c>
      <c r="LG256" s="4">
        <v>0</v>
      </c>
      <c r="LH256" s="4">
        <v>0</v>
      </c>
      <c r="LI256" s="4">
        <v>0</v>
      </c>
      <c r="LJ256" s="4"/>
      <c r="LK256" s="4">
        <v>1706</v>
      </c>
      <c r="LL256" s="4" t="s">
        <v>269</v>
      </c>
      <c r="LM256" s="4">
        <v>0</v>
      </c>
      <c r="LN256" s="4">
        <v>0</v>
      </c>
      <c r="LO256" s="4">
        <v>0</v>
      </c>
      <c r="LP256" s="4">
        <v>0</v>
      </c>
      <c r="LQ256" s="4">
        <v>0</v>
      </c>
      <c r="LR256" s="4">
        <v>0</v>
      </c>
      <c r="LS256" s="4">
        <v>0</v>
      </c>
      <c r="LT256" s="4">
        <v>0</v>
      </c>
      <c r="LU256" s="4">
        <v>0</v>
      </c>
      <c r="LV256" s="4">
        <v>0</v>
      </c>
      <c r="LW256" s="4">
        <v>0</v>
      </c>
      <c r="LX256" s="4">
        <v>0</v>
      </c>
      <c r="LY256" s="4">
        <v>0</v>
      </c>
      <c r="LZ256" s="4"/>
      <c r="MA256" s="4">
        <v>1706</v>
      </c>
      <c r="MB256" s="4" t="s">
        <v>269</v>
      </c>
      <c r="MC256" s="4">
        <v>0</v>
      </c>
      <c r="MD256" s="4">
        <v>0</v>
      </c>
      <c r="ME256" s="4">
        <v>0</v>
      </c>
      <c r="MF256" s="4">
        <v>0</v>
      </c>
      <c r="MG256" s="4">
        <v>0</v>
      </c>
      <c r="MH256" s="4">
        <v>0</v>
      </c>
      <c r="MI256" s="4">
        <v>0</v>
      </c>
      <c r="MJ256" s="4">
        <v>0</v>
      </c>
      <c r="MK256" s="4">
        <v>0</v>
      </c>
      <c r="ML256" s="4">
        <v>0</v>
      </c>
      <c r="MM256" s="4">
        <v>0</v>
      </c>
      <c r="MN256" s="4">
        <v>0</v>
      </c>
      <c r="MO256" s="4">
        <v>0</v>
      </c>
      <c r="MP256" s="4"/>
      <c r="MQ256" s="4">
        <v>1706</v>
      </c>
      <c r="MR256" s="4" t="s">
        <v>269</v>
      </c>
      <c r="MS256" s="4">
        <v>0</v>
      </c>
      <c r="MT256" s="4">
        <v>0</v>
      </c>
      <c r="MU256" s="4">
        <v>0</v>
      </c>
      <c r="MV256" s="4">
        <v>0</v>
      </c>
      <c r="MW256" s="4">
        <v>0</v>
      </c>
      <c r="MX256" s="4">
        <v>0</v>
      </c>
      <c r="MY256" s="4">
        <v>0</v>
      </c>
      <c r="MZ256" s="4">
        <v>0</v>
      </c>
      <c r="NA256" s="4">
        <v>0</v>
      </c>
      <c r="NB256" s="4">
        <v>0</v>
      </c>
      <c r="NC256" s="4">
        <v>0</v>
      </c>
      <c r="ND256" s="4">
        <v>0</v>
      </c>
      <c r="NE256" s="4">
        <v>0</v>
      </c>
      <c r="NF256" s="4"/>
      <c r="NG256" s="4">
        <v>1706</v>
      </c>
      <c r="NH256" s="4" t="s">
        <v>269</v>
      </c>
      <c r="NI256" s="4">
        <v>0</v>
      </c>
      <c r="NJ256" s="4">
        <v>0</v>
      </c>
      <c r="NK256" s="4">
        <v>0</v>
      </c>
      <c r="NL256" s="4">
        <v>0</v>
      </c>
      <c r="NM256" s="4">
        <v>0</v>
      </c>
      <c r="NN256" s="4">
        <v>0</v>
      </c>
      <c r="NO256" s="4">
        <v>0</v>
      </c>
      <c r="NP256" s="4">
        <v>0</v>
      </c>
      <c r="NQ256" s="4">
        <v>0</v>
      </c>
      <c r="NR256" s="4">
        <v>0</v>
      </c>
      <c r="NS256" s="4">
        <v>0</v>
      </c>
      <c r="NT256" s="4">
        <v>0</v>
      </c>
      <c r="NU256" s="4">
        <v>0</v>
      </c>
    </row>
    <row r="257" spans="2:385" x14ac:dyDescent="0.2">
      <c r="B257">
        <f t="shared" si="51"/>
        <v>247</v>
      </c>
      <c r="C257" s="4">
        <v>1707</v>
      </c>
      <c r="D257" s="4" t="s">
        <v>270</v>
      </c>
      <c r="E257" s="4">
        <v>0</v>
      </c>
      <c r="F257" s="4">
        <v>0</v>
      </c>
      <c r="G257" s="4">
        <v>0</v>
      </c>
      <c r="H257" s="4">
        <v>0</v>
      </c>
      <c r="I257" s="4">
        <v>-14.88</v>
      </c>
      <c r="J257" s="4">
        <v>-27.63</v>
      </c>
      <c r="K257" s="4">
        <v>-53.14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-95.65</v>
      </c>
      <c r="R257" s="4"/>
      <c r="S257" s="4">
        <v>1707</v>
      </c>
      <c r="T257" s="4" t="s">
        <v>270</v>
      </c>
      <c r="U257" s="4">
        <v>-132.86000000000001</v>
      </c>
      <c r="V257" s="4">
        <v>0</v>
      </c>
      <c r="W257" s="4">
        <v>-79.97</v>
      </c>
      <c r="X257" s="4">
        <v>0</v>
      </c>
      <c r="Y257" s="4">
        <v>-175.42</v>
      </c>
      <c r="Z257" s="4">
        <v>-180.7</v>
      </c>
      <c r="AA257" s="4">
        <v>-70.150000000000006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-639.1</v>
      </c>
      <c r="AH257" s="4"/>
      <c r="AI257" s="4">
        <v>1707</v>
      </c>
      <c r="AJ257" s="4" t="s">
        <v>270</v>
      </c>
      <c r="AK257" s="4">
        <v>0</v>
      </c>
      <c r="AL257" s="4">
        <v>0</v>
      </c>
      <c r="AM257" s="4">
        <v>-370.1</v>
      </c>
      <c r="AN257" s="4">
        <v>0</v>
      </c>
      <c r="AO257" s="4">
        <v>-65.290000000000006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-435.39</v>
      </c>
      <c r="AX257" s="4"/>
      <c r="AY257" s="4">
        <v>1707</v>
      </c>
      <c r="AZ257" s="4" t="s">
        <v>270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-177.6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-177.6</v>
      </c>
      <c r="BN257" s="4"/>
      <c r="BO257" s="4">
        <v>1707</v>
      </c>
      <c r="BP257" s="4" t="s">
        <v>270</v>
      </c>
      <c r="BQ257" s="4">
        <v>0</v>
      </c>
      <c r="BR257" s="4">
        <v>0</v>
      </c>
      <c r="BS257" s="4">
        <v>-10.19</v>
      </c>
      <c r="BT257" s="4">
        <v>0</v>
      </c>
      <c r="BU257" s="4">
        <v>0</v>
      </c>
      <c r="BV257" s="4">
        <v>-31.41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-41.6</v>
      </c>
      <c r="CD257" s="4"/>
      <c r="CE257" s="4">
        <v>1707</v>
      </c>
      <c r="CF257" s="4" t="s">
        <v>270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/>
      <c r="CU257" s="4">
        <v>1707</v>
      </c>
      <c r="CV257" s="4" t="s">
        <v>270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/>
      <c r="DK257" s="4">
        <v>1707</v>
      </c>
      <c r="DL257" s="4" t="s">
        <v>270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/>
      <c r="EA257" s="4">
        <v>1707</v>
      </c>
      <c r="EB257" s="4" t="s">
        <v>270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/>
      <c r="EQ257" s="4">
        <v>1707</v>
      </c>
      <c r="ER257" s="4" t="s">
        <v>270</v>
      </c>
      <c r="ES257" s="4">
        <v>-500</v>
      </c>
      <c r="ET257" s="4">
        <v>-1400</v>
      </c>
      <c r="EU257" s="4">
        <v>-7548.86</v>
      </c>
      <c r="EV257" s="4">
        <v>-3132.19</v>
      </c>
      <c r="EW257" s="4">
        <v>-1141.0899999999999</v>
      </c>
      <c r="EX257" s="4">
        <v>-782.59</v>
      </c>
      <c r="EY257" s="4">
        <v>-3450.34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-17955.07</v>
      </c>
      <c r="FF257" s="4"/>
      <c r="FG257" s="4">
        <v>1707</v>
      </c>
      <c r="FH257" s="4" t="s">
        <v>270</v>
      </c>
      <c r="FI257" s="4">
        <v>0</v>
      </c>
      <c r="FJ257" s="4">
        <v>0</v>
      </c>
      <c r="FK257" s="4">
        <v>0</v>
      </c>
      <c r="FL257" s="4">
        <v>-127.78</v>
      </c>
      <c r="FM257" s="4">
        <v>0</v>
      </c>
      <c r="FN257" s="4">
        <v>-189.04</v>
      </c>
      <c r="FO257" s="4">
        <v>-67.099999999999994</v>
      </c>
      <c r="FP257" s="4">
        <v>0</v>
      </c>
      <c r="FQ257" s="4">
        <v>0</v>
      </c>
      <c r="FR257" s="4">
        <v>0</v>
      </c>
      <c r="FS257" s="4">
        <v>0</v>
      </c>
      <c r="FT257" s="4">
        <v>0</v>
      </c>
      <c r="FU257" s="4">
        <v>-383.92</v>
      </c>
      <c r="FV257" s="4"/>
      <c r="FW257" s="4">
        <v>1707</v>
      </c>
      <c r="FX257" s="4" t="s">
        <v>270</v>
      </c>
      <c r="FY257" s="4">
        <v>0</v>
      </c>
      <c r="FZ257" s="4">
        <v>0</v>
      </c>
      <c r="GA257" s="4">
        <v>0</v>
      </c>
      <c r="GB257" s="4">
        <v>0</v>
      </c>
      <c r="GC257" s="4">
        <v>-24.21</v>
      </c>
      <c r="GD257" s="4">
        <v>-17.62</v>
      </c>
      <c r="GE257" s="4">
        <v>0</v>
      </c>
      <c r="GF257" s="4">
        <v>0</v>
      </c>
      <c r="GG257" s="4">
        <v>0</v>
      </c>
      <c r="GH257" s="4">
        <v>0</v>
      </c>
      <c r="GI257" s="4">
        <v>0</v>
      </c>
      <c r="GJ257" s="4">
        <v>0</v>
      </c>
      <c r="GK257" s="4">
        <v>-41.83</v>
      </c>
      <c r="GL257" s="4"/>
      <c r="GM257" s="4">
        <v>1707</v>
      </c>
      <c r="GN257" s="4" t="s">
        <v>270</v>
      </c>
      <c r="GO257" s="4">
        <v>0</v>
      </c>
      <c r="GP257" s="4">
        <v>0</v>
      </c>
      <c r="GQ257" s="4">
        <v>0</v>
      </c>
      <c r="GR257" s="4">
        <v>0</v>
      </c>
      <c r="GS257" s="4">
        <v>-66.33</v>
      </c>
      <c r="GT257" s="4">
        <v>-52.84</v>
      </c>
      <c r="GU257" s="4">
        <v>0</v>
      </c>
      <c r="GV257" s="4">
        <v>0</v>
      </c>
      <c r="GW257" s="4">
        <v>0</v>
      </c>
      <c r="GX257" s="4">
        <v>0</v>
      </c>
      <c r="GY257" s="4">
        <v>0</v>
      </c>
      <c r="GZ257" s="4">
        <v>0</v>
      </c>
      <c r="HA257" s="4">
        <v>-119.17</v>
      </c>
      <c r="HB257" s="4"/>
      <c r="HC257" s="4">
        <v>1707</v>
      </c>
      <c r="HD257" s="4" t="s">
        <v>270</v>
      </c>
      <c r="HE257" s="4">
        <v>0</v>
      </c>
      <c r="HF257" s="4">
        <v>-14.99</v>
      </c>
      <c r="HG257" s="4">
        <v>0</v>
      </c>
      <c r="HH257" s="4">
        <v>0</v>
      </c>
      <c r="HI257" s="4">
        <v>0</v>
      </c>
      <c r="HJ257" s="4">
        <v>-26.42</v>
      </c>
      <c r="HK257" s="4">
        <v>-31.69</v>
      </c>
      <c r="HL257" s="4">
        <v>0</v>
      </c>
      <c r="HM257" s="4">
        <v>0</v>
      </c>
      <c r="HN257" s="4">
        <v>0</v>
      </c>
      <c r="HO257" s="4">
        <v>0</v>
      </c>
      <c r="HP257" s="4">
        <v>0</v>
      </c>
      <c r="HQ257" s="4">
        <v>-73.099999999999994</v>
      </c>
      <c r="HR257" s="4"/>
      <c r="HS257" s="4">
        <v>1707</v>
      </c>
      <c r="HT257" s="4" t="s">
        <v>270</v>
      </c>
      <c r="HU257" s="4">
        <v>0</v>
      </c>
      <c r="HV257" s="4">
        <v>-64.709999999999994</v>
      </c>
      <c r="HW257" s="4">
        <v>0</v>
      </c>
      <c r="HX257" s="4">
        <v>0</v>
      </c>
      <c r="HY257" s="4">
        <v>-114.48</v>
      </c>
      <c r="HZ257" s="4">
        <v>-132.08000000000001</v>
      </c>
      <c r="IA257" s="4">
        <v>-72.36</v>
      </c>
      <c r="IB257" s="4">
        <v>0</v>
      </c>
      <c r="IC257" s="4">
        <v>0</v>
      </c>
      <c r="ID257" s="4">
        <v>0</v>
      </c>
      <c r="IE257" s="4">
        <v>0</v>
      </c>
      <c r="IF257" s="4">
        <v>0</v>
      </c>
      <c r="IG257" s="4">
        <v>-383.63</v>
      </c>
      <c r="IH257" s="4"/>
      <c r="II257" s="4">
        <v>1707</v>
      </c>
      <c r="IJ257" s="4" t="s">
        <v>270</v>
      </c>
      <c r="IK257" s="4">
        <v>0</v>
      </c>
      <c r="IL257" s="4">
        <v>0</v>
      </c>
      <c r="IM257" s="4">
        <v>0</v>
      </c>
      <c r="IN257" s="4">
        <v>0</v>
      </c>
      <c r="IO257" s="4">
        <v>-56.97</v>
      </c>
      <c r="IP257" s="4">
        <v>-70.44</v>
      </c>
      <c r="IQ257" s="4">
        <v>-2.2599999999999998</v>
      </c>
      <c r="IR257" s="4">
        <v>0</v>
      </c>
      <c r="IS257" s="4">
        <v>0</v>
      </c>
      <c r="IT257" s="4">
        <v>0</v>
      </c>
      <c r="IU257" s="4">
        <v>0</v>
      </c>
      <c r="IV257" s="4">
        <v>0</v>
      </c>
      <c r="IW257" s="4">
        <v>-129.66999999999999</v>
      </c>
      <c r="IX257" s="4"/>
      <c r="IY257" s="4">
        <v>1707</v>
      </c>
      <c r="IZ257" s="4" t="s">
        <v>270</v>
      </c>
      <c r="JA257" s="4">
        <v>0</v>
      </c>
      <c r="JB257" s="4">
        <v>0</v>
      </c>
      <c r="JC257" s="4">
        <v>0</v>
      </c>
      <c r="JD257" s="4">
        <v>0</v>
      </c>
      <c r="JE257" s="4">
        <v>0</v>
      </c>
      <c r="JF257" s="4">
        <v>-88.05</v>
      </c>
      <c r="JG257" s="4">
        <v>0</v>
      </c>
      <c r="JH257" s="4">
        <v>0</v>
      </c>
      <c r="JI257" s="4">
        <v>0</v>
      </c>
      <c r="JJ257" s="4">
        <v>0</v>
      </c>
      <c r="JK257" s="4">
        <v>0</v>
      </c>
      <c r="JL257" s="4">
        <v>0</v>
      </c>
      <c r="JM257" s="4">
        <v>-88.05</v>
      </c>
      <c r="JN257" s="4"/>
      <c r="JO257" s="4">
        <v>1707</v>
      </c>
      <c r="JP257" s="4" t="s">
        <v>270</v>
      </c>
      <c r="JQ257" s="4">
        <v>0</v>
      </c>
      <c r="JR257" s="4">
        <v>0</v>
      </c>
      <c r="JS257" s="4">
        <v>0</v>
      </c>
      <c r="JT257" s="4">
        <v>0</v>
      </c>
      <c r="JU257" s="4">
        <v>0</v>
      </c>
      <c r="JV257" s="4">
        <v>-26.41</v>
      </c>
      <c r="JW257" s="4">
        <v>0</v>
      </c>
      <c r="JX257" s="4">
        <v>0</v>
      </c>
      <c r="JY257" s="4">
        <v>0</v>
      </c>
      <c r="JZ257" s="4">
        <v>0</v>
      </c>
      <c r="KA257" s="4">
        <v>0</v>
      </c>
      <c r="KB257" s="4">
        <v>0</v>
      </c>
      <c r="KC257" s="4">
        <v>-26.41</v>
      </c>
      <c r="KD257" s="4"/>
      <c r="KE257" s="4">
        <v>1707</v>
      </c>
      <c r="KF257" s="4" t="s">
        <v>270</v>
      </c>
      <c r="KG257" s="4">
        <v>0</v>
      </c>
      <c r="KH257" s="4">
        <v>-2037.73</v>
      </c>
      <c r="KI257" s="4">
        <v>-6866.25</v>
      </c>
      <c r="KJ257" s="4">
        <v>-2270.64</v>
      </c>
      <c r="KK257" s="4">
        <v>0</v>
      </c>
      <c r="KL257" s="4">
        <v>0</v>
      </c>
      <c r="KM257" s="4">
        <v>-3464.09</v>
      </c>
      <c r="KN257" s="4">
        <v>0</v>
      </c>
      <c r="KO257" s="4">
        <v>0</v>
      </c>
      <c r="KP257" s="4">
        <v>0</v>
      </c>
      <c r="KQ257" s="4">
        <v>0</v>
      </c>
      <c r="KR257" s="4">
        <v>0</v>
      </c>
      <c r="KS257" s="4">
        <v>-14638.71</v>
      </c>
      <c r="KT257" s="4"/>
      <c r="KU257" s="4">
        <v>1707</v>
      </c>
      <c r="KV257" s="4" t="s">
        <v>270</v>
      </c>
      <c r="KW257" s="4">
        <v>0</v>
      </c>
      <c r="KX257" s="4">
        <v>-2850</v>
      </c>
      <c r="KY257" s="4">
        <v>-90.34</v>
      </c>
      <c r="KZ257" s="4">
        <v>0</v>
      </c>
      <c r="LA257" s="4">
        <v>0</v>
      </c>
      <c r="LB257" s="4">
        <v>0</v>
      </c>
      <c r="LC257" s="4">
        <v>0</v>
      </c>
      <c r="LD257" s="4">
        <v>0</v>
      </c>
      <c r="LE257" s="4">
        <v>0</v>
      </c>
      <c r="LF257" s="4">
        <v>0</v>
      </c>
      <c r="LG257" s="4">
        <v>0</v>
      </c>
      <c r="LH257" s="4">
        <v>0</v>
      </c>
      <c r="LI257" s="4">
        <v>-2940.34</v>
      </c>
      <c r="LJ257" s="4"/>
      <c r="LK257" s="4">
        <v>1707</v>
      </c>
      <c r="LL257" s="4" t="s">
        <v>270</v>
      </c>
      <c r="LM257" s="4">
        <v>0</v>
      </c>
      <c r="LN257" s="4">
        <v>0</v>
      </c>
      <c r="LO257" s="4">
        <v>0</v>
      </c>
      <c r="LP257" s="4">
        <v>0</v>
      </c>
      <c r="LQ257" s="4">
        <v>0</v>
      </c>
      <c r="LR257" s="4">
        <v>0</v>
      </c>
      <c r="LS257" s="4">
        <v>0</v>
      </c>
      <c r="LT257" s="4">
        <v>0</v>
      </c>
      <c r="LU257" s="4">
        <v>0</v>
      </c>
      <c r="LV257" s="4">
        <v>0</v>
      </c>
      <c r="LW257" s="4">
        <v>0</v>
      </c>
      <c r="LX257" s="4">
        <v>0</v>
      </c>
      <c r="LY257" s="4">
        <v>0</v>
      </c>
      <c r="LZ257" s="4"/>
      <c r="MA257" s="4">
        <v>1707</v>
      </c>
      <c r="MB257" s="4" t="s">
        <v>270</v>
      </c>
      <c r="MC257" s="4">
        <v>-54.06</v>
      </c>
      <c r="MD257" s="4">
        <v>0</v>
      </c>
      <c r="ME257" s="4">
        <v>0</v>
      </c>
      <c r="MF257" s="4">
        <v>0</v>
      </c>
      <c r="MG257" s="4">
        <v>0</v>
      </c>
      <c r="MH257" s="4">
        <v>0</v>
      </c>
      <c r="MI257" s="4">
        <v>0</v>
      </c>
      <c r="MJ257" s="4">
        <v>0</v>
      </c>
      <c r="MK257" s="4">
        <v>0</v>
      </c>
      <c r="ML257" s="4">
        <v>0</v>
      </c>
      <c r="MM257" s="4">
        <v>0</v>
      </c>
      <c r="MN257" s="4">
        <v>0</v>
      </c>
      <c r="MO257" s="4">
        <v>-54.06</v>
      </c>
      <c r="MP257" s="4"/>
      <c r="MQ257" s="4">
        <v>1707</v>
      </c>
      <c r="MR257" s="4" t="s">
        <v>270</v>
      </c>
      <c r="MS257" s="4">
        <v>0</v>
      </c>
      <c r="MT257" s="4">
        <v>0</v>
      </c>
      <c r="MU257" s="4">
        <v>0</v>
      </c>
      <c r="MV257" s="4">
        <v>0</v>
      </c>
      <c r="MW257" s="4">
        <v>0</v>
      </c>
      <c r="MX257" s="4">
        <v>0</v>
      </c>
      <c r="MY257" s="4">
        <v>0</v>
      </c>
      <c r="MZ257" s="4">
        <v>0</v>
      </c>
      <c r="NA257" s="4">
        <v>0</v>
      </c>
      <c r="NB257" s="4">
        <v>0</v>
      </c>
      <c r="NC257" s="4">
        <v>0</v>
      </c>
      <c r="ND257" s="4">
        <v>0</v>
      </c>
      <c r="NE257" s="4">
        <v>0</v>
      </c>
      <c r="NF257" s="4"/>
      <c r="NG257" s="4">
        <v>1707</v>
      </c>
      <c r="NH257" s="4" t="s">
        <v>270</v>
      </c>
      <c r="NI257" s="4">
        <v>-2675</v>
      </c>
      <c r="NJ257" s="4">
        <v>0</v>
      </c>
      <c r="NK257" s="4">
        <v>0</v>
      </c>
      <c r="NL257" s="4">
        <v>0</v>
      </c>
      <c r="NM257" s="4">
        <v>0</v>
      </c>
      <c r="NN257" s="4">
        <v>0</v>
      </c>
      <c r="NO257" s="4">
        <v>0</v>
      </c>
      <c r="NP257" s="4">
        <v>0</v>
      </c>
      <c r="NQ257" s="4">
        <v>0</v>
      </c>
      <c r="NR257" s="4">
        <v>0</v>
      </c>
      <c r="NS257" s="4">
        <v>0</v>
      </c>
      <c r="NT257" s="4">
        <v>0</v>
      </c>
      <c r="NU257" s="4">
        <v>-2675</v>
      </c>
    </row>
    <row r="258" spans="2:385" x14ac:dyDescent="0.2">
      <c r="B258">
        <f t="shared" si="51"/>
        <v>248</v>
      </c>
      <c r="C258" s="4">
        <v>1708</v>
      </c>
      <c r="D258" s="4" t="s">
        <v>271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/>
      <c r="S258" s="4">
        <v>1708</v>
      </c>
      <c r="T258" s="4" t="s">
        <v>271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-372.23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-372.23</v>
      </c>
      <c r="AH258" s="4"/>
      <c r="AI258" s="4">
        <v>1708</v>
      </c>
      <c r="AJ258" s="4" t="s">
        <v>271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/>
      <c r="AY258" s="4">
        <v>1708</v>
      </c>
      <c r="AZ258" s="4" t="s">
        <v>271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/>
      <c r="BO258" s="4">
        <v>1708</v>
      </c>
      <c r="BP258" s="4" t="s">
        <v>271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/>
      <c r="CE258" s="4">
        <v>1708</v>
      </c>
      <c r="CF258" s="4" t="s">
        <v>271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/>
      <c r="CU258" s="4">
        <v>1708</v>
      </c>
      <c r="CV258" s="4" t="s">
        <v>271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/>
      <c r="DK258" s="4">
        <v>1708</v>
      </c>
      <c r="DL258" s="4" t="s">
        <v>271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/>
      <c r="EA258" s="4">
        <v>1708</v>
      </c>
      <c r="EB258" s="4" t="s">
        <v>271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/>
      <c r="EQ258" s="4">
        <v>1708</v>
      </c>
      <c r="ER258" s="4" t="s">
        <v>271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/>
      <c r="FG258" s="4">
        <v>1708</v>
      </c>
      <c r="FH258" s="4" t="s">
        <v>271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-411.58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>
        <v>0</v>
      </c>
      <c r="FU258" s="4">
        <v>-411.58</v>
      </c>
      <c r="FV258" s="4"/>
      <c r="FW258" s="4">
        <v>1708</v>
      </c>
      <c r="FX258" s="4" t="s">
        <v>271</v>
      </c>
      <c r="FY258" s="4">
        <v>0</v>
      </c>
      <c r="FZ258" s="4">
        <v>0</v>
      </c>
      <c r="GA258" s="4">
        <v>0</v>
      </c>
      <c r="GB258" s="4">
        <v>0</v>
      </c>
      <c r="GC258" s="4">
        <v>0</v>
      </c>
      <c r="GD258" s="4">
        <v>0</v>
      </c>
      <c r="GE258" s="4">
        <v>0</v>
      </c>
      <c r="GF258" s="4">
        <v>0</v>
      </c>
      <c r="GG258" s="4">
        <v>0</v>
      </c>
      <c r="GH258" s="4">
        <v>0</v>
      </c>
      <c r="GI258" s="4">
        <v>0</v>
      </c>
      <c r="GJ258" s="4">
        <v>0</v>
      </c>
      <c r="GK258" s="4">
        <v>0</v>
      </c>
      <c r="GL258" s="4"/>
      <c r="GM258" s="4">
        <v>1708</v>
      </c>
      <c r="GN258" s="4" t="s">
        <v>271</v>
      </c>
      <c r="GO258" s="4">
        <v>0</v>
      </c>
      <c r="GP258" s="4">
        <v>0</v>
      </c>
      <c r="GQ258" s="4">
        <v>0</v>
      </c>
      <c r="GR258" s="4">
        <v>0</v>
      </c>
      <c r="GS258" s="4">
        <v>0</v>
      </c>
      <c r="GT258" s="4">
        <v>0</v>
      </c>
      <c r="GU258" s="4">
        <v>0</v>
      </c>
      <c r="GV258" s="4">
        <v>0</v>
      </c>
      <c r="GW258" s="4">
        <v>0</v>
      </c>
      <c r="GX258" s="4">
        <v>0</v>
      </c>
      <c r="GY258" s="4">
        <v>0</v>
      </c>
      <c r="GZ258" s="4">
        <v>0</v>
      </c>
      <c r="HA258" s="4">
        <v>0</v>
      </c>
      <c r="HB258" s="4"/>
      <c r="HC258" s="4">
        <v>1708</v>
      </c>
      <c r="HD258" s="4" t="s">
        <v>271</v>
      </c>
      <c r="HE258" s="4">
        <v>0</v>
      </c>
      <c r="HF258" s="4">
        <v>0</v>
      </c>
      <c r="HG258" s="4">
        <v>0</v>
      </c>
      <c r="HH258" s="4">
        <v>0</v>
      </c>
      <c r="HI258" s="4">
        <v>0</v>
      </c>
      <c r="HJ258" s="4">
        <v>0</v>
      </c>
      <c r="HK258" s="4">
        <v>0</v>
      </c>
      <c r="HL258" s="4">
        <v>0</v>
      </c>
      <c r="HM258" s="4">
        <v>0</v>
      </c>
      <c r="HN258" s="4">
        <v>0</v>
      </c>
      <c r="HO258" s="4">
        <v>0</v>
      </c>
      <c r="HP258" s="4">
        <v>0</v>
      </c>
      <c r="HQ258" s="4">
        <v>0</v>
      </c>
      <c r="HR258" s="4"/>
      <c r="HS258" s="4">
        <v>1708</v>
      </c>
      <c r="HT258" s="4" t="s">
        <v>271</v>
      </c>
      <c r="HU258" s="4">
        <v>0</v>
      </c>
      <c r="HV258" s="4">
        <v>0</v>
      </c>
      <c r="HW258" s="4">
        <v>0</v>
      </c>
      <c r="HX258" s="4">
        <v>0</v>
      </c>
      <c r="HY258" s="4">
        <v>0</v>
      </c>
      <c r="HZ258" s="4">
        <v>0</v>
      </c>
      <c r="IA258" s="4">
        <v>0</v>
      </c>
      <c r="IB258" s="4">
        <v>0</v>
      </c>
      <c r="IC258" s="4">
        <v>0</v>
      </c>
      <c r="ID258" s="4">
        <v>0</v>
      </c>
      <c r="IE258" s="4">
        <v>0</v>
      </c>
      <c r="IF258" s="4">
        <v>0</v>
      </c>
      <c r="IG258" s="4">
        <v>0</v>
      </c>
      <c r="IH258" s="4"/>
      <c r="II258" s="4">
        <v>1708</v>
      </c>
      <c r="IJ258" s="4" t="s">
        <v>271</v>
      </c>
      <c r="IK258" s="4">
        <v>0</v>
      </c>
      <c r="IL258" s="4">
        <v>0</v>
      </c>
      <c r="IM258" s="4">
        <v>0</v>
      </c>
      <c r="IN258" s="4">
        <v>0</v>
      </c>
      <c r="IO258" s="4">
        <v>0</v>
      </c>
      <c r="IP258" s="4">
        <v>0</v>
      </c>
      <c r="IQ258" s="4">
        <v>0</v>
      </c>
      <c r="IR258" s="4">
        <v>0</v>
      </c>
      <c r="IS258" s="4">
        <v>0</v>
      </c>
      <c r="IT258" s="4">
        <v>0</v>
      </c>
      <c r="IU258" s="4">
        <v>0</v>
      </c>
      <c r="IV258" s="4">
        <v>0</v>
      </c>
      <c r="IW258" s="4">
        <v>0</v>
      </c>
      <c r="IX258" s="4"/>
      <c r="IY258" s="4">
        <v>1708</v>
      </c>
      <c r="IZ258" s="4" t="s">
        <v>271</v>
      </c>
      <c r="JA258" s="4">
        <v>0</v>
      </c>
      <c r="JB258" s="4">
        <v>0</v>
      </c>
      <c r="JC258" s="4">
        <v>0</v>
      </c>
      <c r="JD258" s="4">
        <v>0</v>
      </c>
      <c r="JE258" s="4">
        <v>0</v>
      </c>
      <c r="JF258" s="4">
        <v>0</v>
      </c>
      <c r="JG258" s="4">
        <v>0</v>
      </c>
      <c r="JH258" s="4">
        <v>0</v>
      </c>
      <c r="JI258" s="4">
        <v>0</v>
      </c>
      <c r="JJ258" s="4">
        <v>0</v>
      </c>
      <c r="JK258" s="4">
        <v>0</v>
      </c>
      <c r="JL258" s="4">
        <v>0</v>
      </c>
      <c r="JM258" s="4">
        <v>0</v>
      </c>
      <c r="JN258" s="4"/>
      <c r="JO258" s="4">
        <v>1708</v>
      </c>
      <c r="JP258" s="4" t="s">
        <v>271</v>
      </c>
      <c r="JQ258" s="4">
        <v>0</v>
      </c>
      <c r="JR258" s="4">
        <v>0</v>
      </c>
      <c r="JS258" s="4">
        <v>0</v>
      </c>
      <c r="JT258" s="4">
        <v>0</v>
      </c>
      <c r="JU258" s="4">
        <v>0</v>
      </c>
      <c r="JV258" s="4">
        <v>0</v>
      </c>
      <c r="JW258" s="4">
        <v>0</v>
      </c>
      <c r="JX258" s="4">
        <v>0</v>
      </c>
      <c r="JY258" s="4">
        <v>0</v>
      </c>
      <c r="JZ258" s="4">
        <v>0</v>
      </c>
      <c r="KA258" s="4">
        <v>0</v>
      </c>
      <c r="KB258" s="4">
        <v>0</v>
      </c>
      <c r="KC258" s="4">
        <v>0</v>
      </c>
      <c r="KD258" s="4"/>
      <c r="KE258" s="4">
        <v>1708</v>
      </c>
      <c r="KF258" s="4" t="s">
        <v>271</v>
      </c>
      <c r="KG258" s="4">
        <v>0</v>
      </c>
      <c r="KH258" s="4">
        <v>0</v>
      </c>
      <c r="KI258" s="4">
        <v>0</v>
      </c>
      <c r="KJ258" s="4">
        <v>0</v>
      </c>
      <c r="KK258" s="4">
        <v>0</v>
      </c>
      <c r="KL258" s="4">
        <v>0</v>
      </c>
      <c r="KM258" s="4">
        <v>0</v>
      </c>
      <c r="KN258" s="4">
        <v>0</v>
      </c>
      <c r="KO258" s="4">
        <v>0</v>
      </c>
      <c r="KP258" s="4">
        <v>0</v>
      </c>
      <c r="KQ258" s="4">
        <v>0</v>
      </c>
      <c r="KR258" s="4">
        <v>0</v>
      </c>
      <c r="KS258" s="4">
        <v>0</v>
      </c>
      <c r="KT258" s="4"/>
      <c r="KU258" s="4">
        <v>1708</v>
      </c>
      <c r="KV258" s="4" t="s">
        <v>271</v>
      </c>
      <c r="KW258" s="4">
        <v>0</v>
      </c>
      <c r="KX258" s="4">
        <v>0</v>
      </c>
      <c r="KY258" s="4">
        <v>0</v>
      </c>
      <c r="KZ258" s="4">
        <v>0</v>
      </c>
      <c r="LA258" s="4">
        <v>0</v>
      </c>
      <c r="LB258" s="4">
        <v>0</v>
      </c>
      <c r="LC258" s="4">
        <v>0</v>
      </c>
      <c r="LD258" s="4">
        <v>0</v>
      </c>
      <c r="LE258" s="4">
        <v>0</v>
      </c>
      <c r="LF258" s="4">
        <v>0</v>
      </c>
      <c r="LG258" s="4">
        <v>0</v>
      </c>
      <c r="LH258" s="4">
        <v>0</v>
      </c>
      <c r="LI258" s="4">
        <v>0</v>
      </c>
      <c r="LJ258" s="4"/>
      <c r="LK258" s="4">
        <v>1708</v>
      </c>
      <c r="LL258" s="4" t="s">
        <v>271</v>
      </c>
      <c r="LM258" s="4">
        <v>0</v>
      </c>
      <c r="LN258" s="4">
        <v>0</v>
      </c>
      <c r="LO258" s="4">
        <v>0</v>
      </c>
      <c r="LP258" s="4">
        <v>0</v>
      </c>
      <c r="LQ258" s="4">
        <v>0</v>
      </c>
      <c r="LR258" s="4">
        <v>0</v>
      </c>
      <c r="LS258" s="4">
        <v>0</v>
      </c>
      <c r="LT258" s="4">
        <v>0</v>
      </c>
      <c r="LU258" s="4">
        <v>0</v>
      </c>
      <c r="LV258" s="4">
        <v>0</v>
      </c>
      <c r="LW258" s="4">
        <v>0</v>
      </c>
      <c r="LX258" s="4">
        <v>0</v>
      </c>
      <c r="LY258" s="4">
        <v>0</v>
      </c>
      <c r="LZ258" s="4"/>
      <c r="MA258" s="4">
        <v>1708</v>
      </c>
      <c r="MB258" s="4" t="s">
        <v>271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/>
      <c r="MQ258" s="4">
        <v>1708</v>
      </c>
      <c r="MR258" s="4" t="s">
        <v>271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  <c r="ND258" s="4">
        <v>0</v>
      </c>
      <c r="NE258" s="4">
        <v>0</v>
      </c>
      <c r="NF258" s="4"/>
      <c r="NG258" s="4">
        <v>1708</v>
      </c>
      <c r="NH258" s="4" t="s">
        <v>271</v>
      </c>
      <c r="NI258" s="4">
        <v>0</v>
      </c>
      <c r="NJ258" s="4">
        <v>0</v>
      </c>
      <c r="NK258" s="4">
        <v>0</v>
      </c>
      <c r="NL258" s="4">
        <v>0</v>
      </c>
      <c r="NM258" s="4">
        <v>0</v>
      </c>
      <c r="NN258" s="4">
        <v>0</v>
      </c>
      <c r="NO258" s="4">
        <v>0</v>
      </c>
      <c r="NP258" s="4">
        <v>0</v>
      </c>
      <c r="NQ258" s="4">
        <v>0</v>
      </c>
      <c r="NR258" s="4">
        <v>0</v>
      </c>
      <c r="NS258" s="4">
        <v>0</v>
      </c>
      <c r="NT258" s="4">
        <v>0</v>
      </c>
      <c r="NU258" s="4">
        <v>0</v>
      </c>
    </row>
    <row r="259" spans="2:385" x14ac:dyDescent="0.2">
      <c r="B259">
        <f t="shared" si="51"/>
        <v>249</v>
      </c>
      <c r="C259" s="4">
        <v>1709</v>
      </c>
      <c r="D259" s="4" t="s">
        <v>272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/>
      <c r="S259" s="4">
        <v>1709</v>
      </c>
      <c r="T259" s="4" t="s">
        <v>272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/>
      <c r="AI259" s="4">
        <v>1709</v>
      </c>
      <c r="AJ259" s="4" t="s">
        <v>272</v>
      </c>
      <c r="AK259" s="4">
        <v>-852.5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-852.5</v>
      </c>
      <c r="AX259" s="4"/>
      <c r="AY259" s="4">
        <v>1709</v>
      </c>
      <c r="AZ259" s="4" t="s">
        <v>272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/>
      <c r="BO259" s="4">
        <v>1709</v>
      </c>
      <c r="BP259" s="4" t="s">
        <v>272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/>
      <c r="CE259" s="4">
        <v>1709</v>
      </c>
      <c r="CF259" s="4" t="s">
        <v>272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/>
      <c r="CU259" s="4">
        <v>1709</v>
      </c>
      <c r="CV259" s="4" t="s">
        <v>272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/>
      <c r="DK259" s="4">
        <v>1709</v>
      </c>
      <c r="DL259" s="4" t="s">
        <v>272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 s="4">
        <v>0</v>
      </c>
      <c r="DZ259" s="4"/>
      <c r="EA259" s="4">
        <v>1709</v>
      </c>
      <c r="EB259" s="4" t="s">
        <v>272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0</v>
      </c>
      <c r="EJ259" s="4">
        <v>0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/>
      <c r="EQ259" s="4">
        <v>1709</v>
      </c>
      <c r="ER259" s="4" t="s">
        <v>272</v>
      </c>
      <c r="ES259" s="4">
        <v>0</v>
      </c>
      <c r="ET259" s="4">
        <v>0</v>
      </c>
      <c r="EU259" s="4">
        <v>-2200</v>
      </c>
      <c r="EV259" s="4">
        <v>0</v>
      </c>
      <c r="EW259" s="4">
        <v>0</v>
      </c>
      <c r="EX259" s="4">
        <v>0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-2200</v>
      </c>
      <c r="FF259" s="4"/>
      <c r="FG259" s="4">
        <v>1709</v>
      </c>
      <c r="FH259" s="4" t="s">
        <v>272</v>
      </c>
      <c r="FI259" s="4">
        <v>-125</v>
      </c>
      <c r="FJ259" s="4">
        <v>0</v>
      </c>
      <c r="FK259" s="4">
        <v>0</v>
      </c>
      <c r="FL259" s="4">
        <v>0</v>
      </c>
      <c r="FM259" s="4">
        <v>-50</v>
      </c>
      <c r="FN259" s="4">
        <v>0</v>
      </c>
      <c r="FO259" s="4">
        <v>0</v>
      </c>
      <c r="FP259" s="4">
        <v>0</v>
      </c>
      <c r="FQ259" s="4">
        <v>0</v>
      </c>
      <c r="FR259" s="4">
        <v>0</v>
      </c>
      <c r="FS259" s="4">
        <v>0</v>
      </c>
      <c r="FT259" s="4">
        <v>0</v>
      </c>
      <c r="FU259" s="4">
        <v>-175</v>
      </c>
      <c r="FV259" s="4"/>
      <c r="FW259" s="4">
        <v>1709</v>
      </c>
      <c r="FX259" s="4" t="s">
        <v>272</v>
      </c>
      <c r="FY259" s="4">
        <v>0</v>
      </c>
      <c r="FZ259" s="4">
        <v>0</v>
      </c>
      <c r="GA259" s="4">
        <v>0</v>
      </c>
      <c r="GB259" s="4">
        <v>0</v>
      </c>
      <c r="GC259" s="4">
        <v>0</v>
      </c>
      <c r="GD259" s="4">
        <v>0</v>
      </c>
      <c r="GE259" s="4">
        <v>0</v>
      </c>
      <c r="GF259" s="4">
        <v>0</v>
      </c>
      <c r="GG259" s="4">
        <v>0</v>
      </c>
      <c r="GH259" s="4">
        <v>0</v>
      </c>
      <c r="GI259" s="4">
        <v>0</v>
      </c>
      <c r="GJ259" s="4">
        <v>0</v>
      </c>
      <c r="GK259" s="4">
        <v>0</v>
      </c>
      <c r="GL259" s="4"/>
      <c r="GM259" s="4">
        <v>1709</v>
      </c>
      <c r="GN259" s="4" t="s">
        <v>272</v>
      </c>
      <c r="GO259" s="4">
        <v>0</v>
      </c>
      <c r="GP259" s="4">
        <v>0</v>
      </c>
      <c r="GQ259" s="4">
        <v>0</v>
      </c>
      <c r="GR259" s="4">
        <v>0</v>
      </c>
      <c r="GS259" s="4">
        <v>0</v>
      </c>
      <c r="GT259" s="4">
        <v>0</v>
      </c>
      <c r="GU259" s="4">
        <v>0</v>
      </c>
      <c r="GV259" s="4">
        <v>0</v>
      </c>
      <c r="GW259" s="4">
        <v>0</v>
      </c>
      <c r="GX259" s="4">
        <v>0</v>
      </c>
      <c r="GY259" s="4">
        <v>0</v>
      </c>
      <c r="GZ259" s="4">
        <v>0</v>
      </c>
      <c r="HA259" s="4">
        <v>0</v>
      </c>
      <c r="HB259" s="4"/>
      <c r="HC259" s="4">
        <v>1709</v>
      </c>
      <c r="HD259" s="4" t="s">
        <v>272</v>
      </c>
      <c r="HE259" s="4">
        <v>0</v>
      </c>
      <c r="HF259" s="4">
        <v>0</v>
      </c>
      <c r="HG259" s="4">
        <v>0</v>
      </c>
      <c r="HH259" s="4">
        <v>0</v>
      </c>
      <c r="HI259" s="4">
        <v>0</v>
      </c>
      <c r="HJ259" s="4">
        <v>0</v>
      </c>
      <c r="HK259" s="4">
        <v>0</v>
      </c>
      <c r="HL259" s="4">
        <v>0</v>
      </c>
      <c r="HM259" s="4">
        <v>0</v>
      </c>
      <c r="HN259" s="4">
        <v>0</v>
      </c>
      <c r="HO259" s="4">
        <v>0</v>
      </c>
      <c r="HP259" s="4">
        <v>0</v>
      </c>
      <c r="HQ259" s="4">
        <v>0</v>
      </c>
      <c r="HR259" s="4"/>
      <c r="HS259" s="4">
        <v>1709</v>
      </c>
      <c r="HT259" s="4" t="s">
        <v>272</v>
      </c>
      <c r="HU259" s="4">
        <v>-125</v>
      </c>
      <c r="HV259" s="4">
        <v>0</v>
      </c>
      <c r="HW259" s="4">
        <v>0</v>
      </c>
      <c r="HX259" s="4">
        <v>0</v>
      </c>
      <c r="HY259" s="4">
        <v>-25</v>
      </c>
      <c r="HZ259" s="4">
        <v>-1031.25</v>
      </c>
      <c r="IA259" s="4">
        <v>0</v>
      </c>
      <c r="IB259" s="4">
        <v>0</v>
      </c>
      <c r="IC259" s="4">
        <v>0</v>
      </c>
      <c r="ID259" s="4">
        <v>0</v>
      </c>
      <c r="IE259" s="4">
        <v>0</v>
      </c>
      <c r="IF259" s="4">
        <v>0</v>
      </c>
      <c r="IG259" s="4">
        <v>-1181.25</v>
      </c>
      <c r="IH259" s="4"/>
      <c r="II259" s="4">
        <v>1709</v>
      </c>
      <c r="IJ259" s="4" t="s">
        <v>272</v>
      </c>
      <c r="IK259" s="4">
        <v>0</v>
      </c>
      <c r="IL259" s="4">
        <v>0</v>
      </c>
      <c r="IM259" s="4">
        <v>-220</v>
      </c>
      <c r="IN259" s="4">
        <v>0</v>
      </c>
      <c r="IO259" s="4">
        <v>-1863.75</v>
      </c>
      <c r="IP259" s="4">
        <v>-5331.25</v>
      </c>
      <c r="IQ259" s="4">
        <v>0</v>
      </c>
      <c r="IR259" s="4">
        <v>0</v>
      </c>
      <c r="IS259" s="4">
        <v>0</v>
      </c>
      <c r="IT259" s="4">
        <v>0</v>
      </c>
      <c r="IU259" s="4">
        <v>0</v>
      </c>
      <c r="IV259" s="4">
        <v>0</v>
      </c>
      <c r="IW259" s="4">
        <v>-7415</v>
      </c>
      <c r="IX259" s="4"/>
      <c r="IY259" s="4">
        <v>1709</v>
      </c>
      <c r="IZ259" s="4" t="s">
        <v>272</v>
      </c>
      <c r="JA259" s="4">
        <v>0</v>
      </c>
      <c r="JB259" s="4">
        <v>0</v>
      </c>
      <c r="JC259" s="4">
        <v>0</v>
      </c>
      <c r="JD259" s="4">
        <v>0</v>
      </c>
      <c r="JE259" s="4">
        <v>0</v>
      </c>
      <c r="JF259" s="4">
        <v>0</v>
      </c>
      <c r="JG259" s="4">
        <v>0</v>
      </c>
      <c r="JH259" s="4">
        <v>0</v>
      </c>
      <c r="JI259" s="4">
        <v>0</v>
      </c>
      <c r="JJ259" s="4">
        <v>0</v>
      </c>
      <c r="JK259" s="4">
        <v>0</v>
      </c>
      <c r="JL259" s="4">
        <v>0</v>
      </c>
      <c r="JM259" s="4">
        <v>0</v>
      </c>
      <c r="JN259" s="4"/>
      <c r="JO259" s="4">
        <v>1709</v>
      </c>
      <c r="JP259" s="4" t="s">
        <v>272</v>
      </c>
      <c r="JQ259" s="4">
        <v>0</v>
      </c>
      <c r="JR259" s="4">
        <v>-110</v>
      </c>
      <c r="JS259" s="4">
        <v>-300</v>
      </c>
      <c r="JT259" s="4">
        <v>0</v>
      </c>
      <c r="JU259" s="4">
        <v>-110</v>
      </c>
      <c r="JV259" s="4">
        <v>0</v>
      </c>
      <c r="JW259" s="4">
        <v>0</v>
      </c>
      <c r="JX259" s="4">
        <v>0</v>
      </c>
      <c r="JY259" s="4">
        <v>0</v>
      </c>
      <c r="JZ259" s="4">
        <v>0</v>
      </c>
      <c r="KA259" s="4">
        <v>0</v>
      </c>
      <c r="KB259" s="4">
        <v>0</v>
      </c>
      <c r="KC259" s="4">
        <v>-520</v>
      </c>
      <c r="KD259" s="4"/>
      <c r="KE259" s="4">
        <v>1709</v>
      </c>
      <c r="KF259" s="4" t="s">
        <v>272</v>
      </c>
      <c r="KG259" s="4">
        <v>0</v>
      </c>
      <c r="KH259" s="4">
        <v>0</v>
      </c>
      <c r="KI259" s="4">
        <v>-60</v>
      </c>
      <c r="KJ259" s="4">
        <v>0</v>
      </c>
      <c r="KK259" s="4">
        <v>0</v>
      </c>
      <c r="KL259" s="4">
        <v>0</v>
      </c>
      <c r="KM259" s="4">
        <v>0</v>
      </c>
      <c r="KN259" s="4">
        <v>0</v>
      </c>
      <c r="KO259" s="4">
        <v>0</v>
      </c>
      <c r="KP259" s="4">
        <v>0</v>
      </c>
      <c r="KQ259" s="4">
        <v>0</v>
      </c>
      <c r="KR259" s="4">
        <v>0</v>
      </c>
      <c r="KS259" s="4">
        <v>-60</v>
      </c>
      <c r="KT259" s="4"/>
      <c r="KU259" s="4">
        <v>1709</v>
      </c>
      <c r="KV259" s="4" t="s">
        <v>272</v>
      </c>
      <c r="KW259" s="4">
        <v>-100</v>
      </c>
      <c r="KX259" s="4">
        <v>0</v>
      </c>
      <c r="KY259" s="4">
        <v>-300</v>
      </c>
      <c r="KZ259" s="4">
        <v>0</v>
      </c>
      <c r="LA259" s="4">
        <v>0</v>
      </c>
      <c r="LB259" s="4">
        <v>0</v>
      </c>
      <c r="LC259" s="4">
        <v>0</v>
      </c>
      <c r="LD259" s="4">
        <v>0</v>
      </c>
      <c r="LE259" s="4">
        <v>0</v>
      </c>
      <c r="LF259" s="4">
        <v>0</v>
      </c>
      <c r="LG259" s="4">
        <v>0</v>
      </c>
      <c r="LH259" s="4">
        <v>0</v>
      </c>
      <c r="LI259" s="4">
        <v>-400</v>
      </c>
      <c r="LJ259" s="4"/>
      <c r="LK259" s="4">
        <v>1709</v>
      </c>
      <c r="LL259" s="4" t="s">
        <v>272</v>
      </c>
      <c r="LM259" s="4">
        <v>0</v>
      </c>
      <c r="LN259" s="4">
        <v>0</v>
      </c>
      <c r="LO259" s="4">
        <v>0</v>
      </c>
      <c r="LP259" s="4">
        <v>0</v>
      </c>
      <c r="LQ259" s="4">
        <v>0</v>
      </c>
      <c r="LR259" s="4">
        <v>0</v>
      </c>
      <c r="LS259" s="4">
        <v>0</v>
      </c>
      <c r="LT259" s="4">
        <v>0</v>
      </c>
      <c r="LU259" s="4">
        <v>0</v>
      </c>
      <c r="LV259" s="4">
        <v>0</v>
      </c>
      <c r="LW259" s="4">
        <v>0</v>
      </c>
      <c r="LX259" s="4">
        <v>0</v>
      </c>
      <c r="LY259" s="4">
        <v>0</v>
      </c>
      <c r="LZ259" s="4"/>
      <c r="MA259" s="4">
        <v>1709</v>
      </c>
      <c r="MB259" s="4" t="s">
        <v>272</v>
      </c>
      <c r="MC259" s="4">
        <v>0</v>
      </c>
      <c r="MD259" s="4">
        <v>0</v>
      </c>
      <c r="ME259" s="4">
        <v>0</v>
      </c>
      <c r="MF259" s="4">
        <v>0</v>
      </c>
      <c r="MG259" s="4">
        <v>0</v>
      </c>
      <c r="MH259" s="4">
        <v>0</v>
      </c>
      <c r="MI259" s="4">
        <v>0</v>
      </c>
      <c r="MJ259" s="4">
        <v>0</v>
      </c>
      <c r="MK259" s="4">
        <v>0</v>
      </c>
      <c r="ML259" s="4">
        <v>0</v>
      </c>
      <c r="MM259" s="4">
        <v>0</v>
      </c>
      <c r="MN259" s="4">
        <v>0</v>
      </c>
      <c r="MO259" s="4">
        <v>0</v>
      </c>
      <c r="MP259" s="4"/>
      <c r="MQ259" s="4">
        <v>1709</v>
      </c>
      <c r="MR259" s="4" t="s">
        <v>272</v>
      </c>
      <c r="MS259" s="4">
        <v>0</v>
      </c>
      <c r="MT259" s="4">
        <v>0</v>
      </c>
      <c r="MU259" s="4">
        <v>0</v>
      </c>
      <c r="MV259" s="4">
        <v>0</v>
      </c>
      <c r="MW259" s="4">
        <v>0</v>
      </c>
      <c r="MX259" s="4">
        <v>0</v>
      </c>
      <c r="MY259" s="4">
        <v>0</v>
      </c>
      <c r="MZ259" s="4">
        <v>0</v>
      </c>
      <c r="NA259" s="4">
        <v>0</v>
      </c>
      <c r="NB259" s="4">
        <v>0</v>
      </c>
      <c r="NC259" s="4">
        <v>0</v>
      </c>
      <c r="ND259" s="4">
        <v>0</v>
      </c>
      <c r="NE259" s="4">
        <v>0</v>
      </c>
      <c r="NF259" s="4"/>
      <c r="NG259" s="4">
        <v>1709</v>
      </c>
      <c r="NH259" s="4" t="s">
        <v>272</v>
      </c>
      <c r="NI259" s="4">
        <v>0</v>
      </c>
      <c r="NJ259" s="4">
        <v>0</v>
      </c>
      <c r="NK259" s="4">
        <v>0</v>
      </c>
      <c r="NL259" s="4">
        <v>0</v>
      </c>
      <c r="NM259" s="4">
        <v>0</v>
      </c>
      <c r="NN259" s="4">
        <v>0</v>
      </c>
      <c r="NO259" s="4">
        <v>-868.75</v>
      </c>
      <c r="NP259" s="4">
        <v>0</v>
      </c>
      <c r="NQ259" s="4">
        <v>0</v>
      </c>
      <c r="NR259" s="4">
        <v>0</v>
      </c>
      <c r="NS259" s="4">
        <v>0</v>
      </c>
      <c r="NT259" s="4">
        <v>0</v>
      </c>
      <c r="NU259" s="4">
        <v>-868.75</v>
      </c>
    </row>
    <row r="260" spans="2:385" x14ac:dyDescent="0.2">
      <c r="B260">
        <f t="shared" si="51"/>
        <v>250</v>
      </c>
      <c r="C260" s="4">
        <v>1710</v>
      </c>
      <c r="D260" s="4" t="s">
        <v>273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-233.97</v>
      </c>
      <c r="K260" s="4">
        <v>-20.99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-254.96</v>
      </c>
      <c r="R260" s="4"/>
      <c r="S260" s="4">
        <v>1710</v>
      </c>
      <c r="T260" s="4" t="s">
        <v>273</v>
      </c>
      <c r="U260" s="4">
        <v>0</v>
      </c>
      <c r="V260" s="4">
        <v>0</v>
      </c>
      <c r="W260" s="4">
        <v>-19.12</v>
      </c>
      <c r="X260" s="4">
        <v>0</v>
      </c>
      <c r="Y260" s="4">
        <v>0</v>
      </c>
      <c r="Z260" s="4">
        <v>-440.82</v>
      </c>
      <c r="AA260" s="4">
        <v>-2649.81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-3109.75</v>
      </c>
      <c r="AH260" s="4"/>
      <c r="AI260" s="4">
        <v>1710</v>
      </c>
      <c r="AJ260" s="4" t="s">
        <v>273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-19.36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-19.36</v>
      </c>
      <c r="AX260" s="4"/>
      <c r="AY260" s="4">
        <v>1710</v>
      </c>
      <c r="AZ260" s="4" t="s">
        <v>273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-269.69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-269.69</v>
      </c>
      <c r="BN260" s="4"/>
      <c r="BO260" s="4">
        <v>1710</v>
      </c>
      <c r="BP260" s="4" t="s">
        <v>273</v>
      </c>
      <c r="BQ260" s="4">
        <v>0</v>
      </c>
      <c r="BR260" s="4">
        <v>0</v>
      </c>
      <c r="BS260" s="4">
        <v>-215.64</v>
      </c>
      <c r="BT260" s="4">
        <v>0</v>
      </c>
      <c r="BU260" s="4">
        <v>0</v>
      </c>
      <c r="BV260" s="4">
        <v>0</v>
      </c>
      <c r="BW260" s="4">
        <v>-12.9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-228.54</v>
      </c>
      <c r="CD260" s="4"/>
      <c r="CE260" s="4">
        <v>1710</v>
      </c>
      <c r="CF260" s="4" t="s">
        <v>273</v>
      </c>
      <c r="CG260" s="4">
        <v>0</v>
      </c>
      <c r="CH260" s="4">
        <v>-218.05</v>
      </c>
      <c r="CI260" s="4">
        <v>0</v>
      </c>
      <c r="CJ260" s="4">
        <v>0</v>
      </c>
      <c r="CK260" s="4">
        <v>0</v>
      </c>
      <c r="CL260" s="4">
        <v>0</v>
      </c>
      <c r="CM260" s="4">
        <v>-22.58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-240.63</v>
      </c>
      <c r="CT260" s="4"/>
      <c r="CU260" s="4">
        <v>1710</v>
      </c>
      <c r="CV260" s="4" t="s">
        <v>273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-19.350000000000001</v>
      </c>
      <c r="DD260" s="4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-19.350000000000001</v>
      </c>
      <c r="DJ260" s="4"/>
      <c r="DK260" s="4">
        <v>1710</v>
      </c>
      <c r="DL260" s="4" t="s">
        <v>273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-19.350000000000001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 s="4">
        <v>-19.350000000000001</v>
      </c>
      <c r="DZ260" s="4"/>
      <c r="EA260" s="4">
        <v>1710</v>
      </c>
      <c r="EB260" s="4" t="s">
        <v>273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0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/>
      <c r="EQ260" s="4">
        <v>1710</v>
      </c>
      <c r="ER260" s="4" t="s">
        <v>273</v>
      </c>
      <c r="ES260" s="4">
        <v>0</v>
      </c>
      <c r="ET260" s="4">
        <v>0</v>
      </c>
      <c r="EU260" s="4">
        <v>-376.43</v>
      </c>
      <c r="EV260" s="4">
        <v>0</v>
      </c>
      <c r="EW260" s="4">
        <v>-1603.73</v>
      </c>
      <c r="EX260" s="4">
        <v>-382.59</v>
      </c>
      <c r="EY260" s="4">
        <v>-128.86000000000001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-2491.61</v>
      </c>
      <c r="FF260" s="4"/>
      <c r="FG260" s="4">
        <v>1710</v>
      </c>
      <c r="FH260" s="4" t="s">
        <v>273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-639.28</v>
      </c>
      <c r="FP260" s="4">
        <v>0</v>
      </c>
      <c r="FQ260" s="4">
        <v>0</v>
      </c>
      <c r="FR260" s="4">
        <v>0</v>
      </c>
      <c r="FS260" s="4">
        <v>0</v>
      </c>
      <c r="FT260" s="4">
        <v>0</v>
      </c>
      <c r="FU260" s="4">
        <v>-639.28</v>
      </c>
      <c r="FV260" s="4"/>
      <c r="FW260" s="4">
        <v>1710</v>
      </c>
      <c r="FX260" s="4" t="s">
        <v>273</v>
      </c>
      <c r="FY260" s="4">
        <v>0</v>
      </c>
      <c r="FZ260" s="4">
        <v>0</v>
      </c>
      <c r="GA260" s="4">
        <v>0</v>
      </c>
      <c r="GB260" s="4">
        <v>0</v>
      </c>
      <c r="GC260" s="4">
        <v>0</v>
      </c>
      <c r="GD260" s="4">
        <v>0</v>
      </c>
      <c r="GE260" s="4">
        <v>0</v>
      </c>
      <c r="GF260" s="4">
        <v>0</v>
      </c>
      <c r="GG260" s="4">
        <v>0</v>
      </c>
      <c r="GH260" s="4">
        <v>0</v>
      </c>
      <c r="GI260" s="4">
        <v>0</v>
      </c>
      <c r="GJ260" s="4">
        <v>0</v>
      </c>
      <c r="GK260" s="4">
        <v>0</v>
      </c>
      <c r="GL260" s="4"/>
      <c r="GM260" s="4">
        <v>1710</v>
      </c>
      <c r="GN260" s="4" t="s">
        <v>273</v>
      </c>
      <c r="GO260" s="4">
        <v>0</v>
      </c>
      <c r="GP260" s="4">
        <v>0</v>
      </c>
      <c r="GQ260" s="4">
        <v>0</v>
      </c>
      <c r="GR260" s="4">
        <v>0</v>
      </c>
      <c r="GS260" s="4">
        <v>-267.51</v>
      </c>
      <c r="GT260" s="4">
        <v>0</v>
      </c>
      <c r="GU260" s="4">
        <v>0</v>
      </c>
      <c r="GV260" s="4">
        <v>0</v>
      </c>
      <c r="GW260" s="4">
        <v>0</v>
      </c>
      <c r="GX260" s="4">
        <v>0</v>
      </c>
      <c r="GY260" s="4">
        <v>0</v>
      </c>
      <c r="GZ260" s="4">
        <v>0</v>
      </c>
      <c r="HA260" s="4">
        <v>-267.51</v>
      </c>
      <c r="HB260" s="4"/>
      <c r="HC260" s="4">
        <v>1710</v>
      </c>
      <c r="HD260" s="4" t="s">
        <v>273</v>
      </c>
      <c r="HE260" s="4">
        <v>0</v>
      </c>
      <c r="HF260" s="4">
        <v>0</v>
      </c>
      <c r="HG260" s="4">
        <v>0</v>
      </c>
      <c r="HH260" s="4">
        <v>0</v>
      </c>
      <c r="HI260" s="4">
        <v>-180.89</v>
      </c>
      <c r="HJ260" s="4">
        <v>0</v>
      </c>
      <c r="HK260" s="4">
        <v>-219.19</v>
      </c>
      <c r="HL260" s="4">
        <v>0</v>
      </c>
      <c r="HM260" s="4">
        <v>0</v>
      </c>
      <c r="HN260" s="4">
        <v>0</v>
      </c>
      <c r="HO260" s="4">
        <v>0</v>
      </c>
      <c r="HP260" s="4">
        <v>0</v>
      </c>
      <c r="HQ260" s="4">
        <v>-400.08</v>
      </c>
      <c r="HR260" s="4"/>
      <c r="HS260" s="4">
        <v>1710</v>
      </c>
      <c r="HT260" s="4" t="s">
        <v>273</v>
      </c>
      <c r="HU260" s="4">
        <v>0</v>
      </c>
      <c r="HV260" s="4">
        <v>-410.93</v>
      </c>
      <c r="HW260" s="4">
        <v>-408.54</v>
      </c>
      <c r="HX260" s="4">
        <v>0</v>
      </c>
      <c r="HY260" s="4">
        <v>-191.43</v>
      </c>
      <c r="HZ260" s="4">
        <v>-2185.84</v>
      </c>
      <c r="IA260" s="4">
        <v>0</v>
      </c>
      <c r="IB260" s="4">
        <v>0</v>
      </c>
      <c r="IC260" s="4">
        <v>0</v>
      </c>
      <c r="ID260" s="4">
        <v>0</v>
      </c>
      <c r="IE260" s="4">
        <v>0</v>
      </c>
      <c r="IF260" s="4">
        <v>0</v>
      </c>
      <c r="IG260" s="4">
        <v>-3196.74</v>
      </c>
      <c r="IH260" s="4"/>
      <c r="II260" s="4">
        <v>1710</v>
      </c>
      <c r="IJ260" s="4" t="s">
        <v>273</v>
      </c>
      <c r="IK260" s="4">
        <v>0</v>
      </c>
      <c r="IL260" s="4">
        <v>-142.38</v>
      </c>
      <c r="IM260" s="4">
        <v>0</v>
      </c>
      <c r="IN260" s="4">
        <v>0</v>
      </c>
      <c r="IO260" s="4">
        <v>0</v>
      </c>
      <c r="IP260" s="4">
        <v>-133.47</v>
      </c>
      <c r="IQ260" s="4">
        <v>-50.99</v>
      </c>
      <c r="IR260" s="4">
        <v>0</v>
      </c>
      <c r="IS260" s="4">
        <v>0</v>
      </c>
      <c r="IT260" s="4">
        <v>0</v>
      </c>
      <c r="IU260" s="4">
        <v>0</v>
      </c>
      <c r="IV260" s="4">
        <v>0</v>
      </c>
      <c r="IW260" s="4">
        <v>-326.83999999999997</v>
      </c>
      <c r="IX260" s="4"/>
      <c r="IY260" s="4">
        <v>1710</v>
      </c>
      <c r="IZ260" s="4" t="s">
        <v>273</v>
      </c>
      <c r="JA260" s="4">
        <v>0</v>
      </c>
      <c r="JB260" s="4">
        <v>0</v>
      </c>
      <c r="JC260" s="4">
        <v>0</v>
      </c>
      <c r="JD260" s="4">
        <v>0</v>
      </c>
      <c r="JE260" s="4">
        <v>0</v>
      </c>
      <c r="JF260" s="4">
        <v>-127.62</v>
      </c>
      <c r="JG260" s="4">
        <v>0</v>
      </c>
      <c r="JH260" s="4">
        <v>0</v>
      </c>
      <c r="JI260" s="4">
        <v>0</v>
      </c>
      <c r="JJ260" s="4">
        <v>0</v>
      </c>
      <c r="JK260" s="4">
        <v>0</v>
      </c>
      <c r="JL260" s="4">
        <v>0</v>
      </c>
      <c r="JM260" s="4">
        <v>-127.62</v>
      </c>
      <c r="JN260" s="4"/>
      <c r="JO260" s="4">
        <v>1710</v>
      </c>
      <c r="JP260" s="4" t="s">
        <v>273</v>
      </c>
      <c r="JQ260" s="4">
        <v>0</v>
      </c>
      <c r="JR260" s="4">
        <v>0</v>
      </c>
      <c r="JS260" s="4">
        <v>0</v>
      </c>
      <c r="JT260" s="4">
        <v>0</v>
      </c>
      <c r="JU260" s="4">
        <v>0</v>
      </c>
      <c r="JV260" s="4">
        <v>0</v>
      </c>
      <c r="JW260" s="4">
        <v>0</v>
      </c>
      <c r="JX260" s="4">
        <v>0</v>
      </c>
      <c r="JY260" s="4">
        <v>0</v>
      </c>
      <c r="JZ260" s="4">
        <v>0</v>
      </c>
      <c r="KA260" s="4">
        <v>0</v>
      </c>
      <c r="KB260" s="4">
        <v>0</v>
      </c>
      <c r="KC260" s="4">
        <v>0</v>
      </c>
      <c r="KD260" s="4"/>
      <c r="KE260" s="4">
        <v>1710</v>
      </c>
      <c r="KF260" s="4" t="s">
        <v>273</v>
      </c>
      <c r="KG260" s="4">
        <v>0</v>
      </c>
      <c r="KH260" s="4">
        <v>0</v>
      </c>
      <c r="KI260" s="4">
        <v>0</v>
      </c>
      <c r="KJ260" s="4">
        <v>-515.5</v>
      </c>
      <c r="KK260" s="4">
        <v>0</v>
      </c>
      <c r="KL260" s="4">
        <v>0</v>
      </c>
      <c r="KM260" s="4">
        <v>0</v>
      </c>
      <c r="KN260" s="4">
        <v>0</v>
      </c>
      <c r="KO260" s="4">
        <v>0</v>
      </c>
      <c r="KP260" s="4">
        <v>0</v>
      </c>
      <c r="KQ260" s="4">
        <v>0</v>
      </c>
      <c r="KR260" s="4">
        <v>0</v>
      </c>
      <c r="KS260" s="4">
        <v>-515.5</v>
      </c>
      <c r="KT260" s="4"/>
      <c r="KU260" s="4">
        <v>1710</v>
      </c>
      <c r="KV260" s="4" t="s">
        <v>273</v>
      </c>
      <c r="KW260" s="4">
        <v>0</v>
      </c>
      <c r="KX260" s="4">
        <v>0</v>
      </c>
      <c r="KY260" s="4">
        <v>0</v>
      </c>
      <c r="KZ260" s="4">
        <v>0</v>
      </c>
      <c r="LA260" s="4">
        <v>0</v>
      </c>
      <c r="LB260" s="4">
        <v>0</v>
      </c>
      <c r="LC260" s="4">
        <v>0</v>
      </c>
      <c r="LD260" s="4">
        <v>0</v>
      </c>
      <c r="LE260" s="4">
        <v>0</v>
      </c>
      <c r="LF260" s="4">
        <v>0</v>
      </c>
      <c r="LG260" s="4">
        <v>0</v>
      </c>
      <c r="LH260" s="4">
        <v>0</v>
      </c>
      <c r="LI260" s="4">
        <v>0</v>
      </c>
      <c r="LJ260" s="4"/>
      <c r="LK260" s="4">
        <v>1710</v>
      </c>
      <c r="LL260" s="4" t="s">
        <v>273</v>
      </c>
      <c r="LM260" s="4">
        <v>0</v>
      </c>
      <c r="LN260" s="4">
        <v>0</v>
      </c>
      <c r="LO260" s="4">
        <v>0</v>
      </c>
      <c r="LP260" s="4">
        <v>0</v>
      </c>
      <c r="LQ260" s="4">
        <v>0</v>
      </c>
      <c r="LR260" s="4">
        <v>0</v>
      </c>
      <c r="LS260" s="4">
        <v>0</v>
      </c>
      <c r="LT260" s="4">
        <v>0</v>
      </c>
      <c r="LU260" s="4">
        <v>0</v>
      </c>
      <c r="LV260" s="4">
        <v>0</v>
      </c>
      <c r="LW260" s="4">
        <v>0</v>
      </c>
      <c r="LX260" s="4">
        <v>0</v>
      </c>
      <c r="LY260" s="4">
        <v>0</v>
      </c>
      <c r="LZ260" s="4"/>
      <c r="MA260" s="4">
        <v>1710</v>
      </c>
      <c r="MB260" s="4" t="s">
        <v>273</v>
      </c>
      <c r="MC260" s="4">
        <v>-48.98</v>
      </c>
      <c r="MD260" s="4">
        <v>0</v>
      </c>
      <c r="ME260" s="4">
        <v>0</v>
      </c>
      <c r="MF260" s="4">
        <v>0</v>
      </c>
      <c r="MG260" s="4">
        <v>0</v>
      </c>
      <c r="MH260" s="4">
        <v>0</v>
      </c>
      <c r="MI260" s="4">
        <v>0</v>
      </c>
      <c r="MJ260" s="4">
        <v>0</v>
      </c>
      <c r="MK260" s="4">
        <v>0</v>
      </c>
      <c r="ML260" s="4">
        <v>0</v>
      </c>
      <c r="MM260" s="4">
        <v>0</v>
      </c>
      <c r="MN260" s="4">
        <v>0</v>
      </c>
      <c r="MO260" s="4">
        <v>-48.98</v>
      </c>
      <c r="MP260" s="4"/>
      <c r="MQ260" s="4">
        <v>1710</v>
      </c>
      <c r="MR260" s="4" t="s">
        <v>273</v>
      </c>
      <c r="MS260" s="4">
        <v>0</v>
      </c>
      <c r="MT260" s="4">
        <v>0</v>
      </c>
      <c r="MU260" s="4">
        <v>0</v>
      </c>
      <c r="MV260" s="4">
        <v>0</v>
      </c>
      <c r="MW260" s="4">
        <v>0</v>
      </c>
      <c r="MX260" s="4">
        <v>0</v>
      </c>
      <c r="MY260" s="4">
        <v>0</v>
      </c>
      <c r="MZ260" s="4">
        <v>0</v>
      </c>
      <c r="NA260" s="4">
        <v>0</v>
      </c>
      <c r="NB260" s="4">
        <v>0</v>
      </c>
      <c r="NC260" s="4">
        <v>0</v>
      </c>
      <c r="ND260" s="4">
        <v>0</v>
      </c>
      <c r="NE260" s="4">
        <v>0</v>
      </c>
      <c r="NF260" s="4"/>
      <c r="NG260" s="4">
        <v>1710</v>
      </c>
      <c r="NH260" s="4" t="s">
        <v>273</v>
      </c>
      <c r="NI260" s="4">
        <v>0</v>
      </c>
      <c r="NJ260" s="4">
        <v>0</v>
      </c>
      <c r="NK260" s="4">
        <v>0</v>
      </c>
      <c r="NL260" s="4">
        <v>0</v>
      </c>
      <c r="NM260" s="4">
        <v>0</v>
      </c>
      <c r="NN260" s="4">
        <v>0</v>
      </c>
      <c r="NO260" s="4">
        <v>0</v>
      </c>
      <c r="NP260" s="4">
        <v>0</v>
      </c>
      <c r="NQ260" s="4">
        <v>0</v>
      </c>
      <c r="NR260" s="4">
        <v>0</v>
      </c>
      <c r="NS260" s="4">
        <v>0</v>
      </c>
      <c r="NT260" s="4">
        <v>0</v>
      </c>
      <c r="NU260" s="4">
        <v>0</v>
      </c>
    </row>
    <row r="261" spans="2:385" x14ac:dyDescent="0.2">
      <c r="B261">
        <f t="shared" si="51"/>
        <v>251</v>
      </c>
      <c r="C261" s="4">
        <v>1711</v>
      </c>
      <c r="D261" s="4" t="s">
        <v>274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-90.51</v>
      </c>
      <c r="K261" s="4">
        <v>-285.23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-375.74</v>
      </c>
      <c r="R261" s="4"/>
      <c r="S261" s="4">
        <v>1711</v>
      </c>
      <c r="T261" s="4" t="s">
        <v>274</v>
      </c>
      <c r="U261" s="4">
        <v>-526.9</v>
      </c>
      <c r="V261" s="4">
        <v>0</v>
      </c>
      <c r="W261" s="4">
        <v>-36.5</v>
      </c>
      <c r="X261" s="4">
        <v>0</v>
      </c>
      <c r="Y261" s="4">
        <v>0</v>
      </c>
      <c r="Z261" s="4">
        <v>-292.8</v>
      </c>
      <c r="AA261" s="4">
        <v>-114.09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-970.29</v>
      </c>
      <c r="AH261" s="4"/>
      <c r="AI261" s="4">
        <v>1711</v>
      </c>
      <c r="AJ261" s="4" t="s">
        <v>274</v>
      </c>
      <c r="AK261" s="4">
        <v>0</v>
      </c>
      <c r="AL261" s="4">
        <v>0</v>
      </c>
      <c r="AM261" s="4">
        <v>0</v>
      </c>
      <c r="AN261" s="4">
        <v>0</v>
      </c>
      <c r="AO261" s="4">
        <v>-21.99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-21.99</v>
      </c>
      <c r="AX261" s="4"/>
      <c r="AY261" s="4">
        <v>1711</v>
      </c>
      <c r="AZ261" s="4" t="s">
        <v>274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/>
      <c r="BO261" s="4">
        <v>1711</v>
      </c>
      <c r="BP261" s="4" t="s">
        <v>274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/>
      <c r="CE261" s="4">
        <v>1711</v>
      </c>
      <c r="CF261" s="4" t="s">
        <v>274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/>
      <c r="CU261" s="4">
        <v>1711</v>
      </c>
      <c r="CV261" s="4" t="s">
        <v>274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/>
      <c r="DK261" s="4">
        <v>1711</v>
      </c>
      <c r="DL261" s="4" t="s">
        <v>274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 s="4">
        <v>0</v>
      </c>
      <c r="DZ261" s="4"/>
      <c r="EA261" s="4">
        <v>1711</v>
      </c>
      <c r="EB261" s="4" t="s">
        <v>274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/>
      <c r="EQ261" s="4">
        <v>1711</v>
      </c>
      <c r="ER261" s="4" t="s">
        <v>274</v>
      </c>
      <c r="ES261" s="4">
        <v>0</v>
      </c>
      <c r="ET261" s="4">
        <v>0</v>
      </c>
      <c r="EU261" s="4">
        <v>-573</v>
      </c>
      <c r="EV261" s="4">
        <v>-23.49</v>
      </c>
      <c r="EW261" s="4">
        <v>-134.61000000000001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-731.1</v>
      </c>
      <c r="FF261" s="4"/>
      <c r="FG261" s="4">
        <v>1711</v>
      </c>
      <c r="FH261" s="4" t="s">
        <v>274</v>
      </c>
      <c r="FI261" s="4">
        <v>0</v>
      </c>
      <c r="FJ261" s="4">
        <v>0</v>
      </c>
      <c r="FK261" s="4">
        <v>0</v>
      </c>
      <c r="FL261" s="4">
        <v>-686.48</v>
      </c>
      <c r="FM261" s="4">
        <v>0</v>
      </c>
      <c r="FN261" s="4">
        <v>-714.66</v>
      </c>
      <c r="FO261" s="4">
        <v>-13.5</v>
      </c>
      <c r="FP261" s="4">
        <v>0</v>
      </c>
      <c r="FQ261" s="4">
        <v>0</v>
      </c>
      <c r="FR261" s="4">
        <v>0</v>
      </c>
      <c r="FS261" s="4">
        <v>0</v>
      </c>
      <c r="FT261" s="4">
        <v>0</v>
      </c>
      <c r="FU261" s="4">
        <v>-1414.64</v>
      </c>
      <c r="FV261" s="4"/>
      <c r="FW261" s="4">
        <v>1711</v>
      </c>
      <c r="FX261" s="4" t="s">
        <v>274</v>
      </c>
      <c r="FY261" s="4">
        <v>0</v>
      </c>
      <c r="FZ261" s="4">
        <v>0</v>
      </c>
      <c r="GA261" s="4">
        <v>0</v>
      </c>
      <c r="GB261" s="4">
        <v>0</v>
      </c>
      <c r="GC261" s="4">
        <v>0</v>
      </c>
      <c r="GD261" s="4">
        <v>0</v>
      </c>
      <c r="GE261" s="4">
        <v>0</v>
      </c>
      <c r="GF261" s="4">
        <v>0</v>
      </c>
      <c r="GG261" s="4">
        <v>0</v>
      </c>
      <c r="GH261" s="4">
        <v>0</v>
      </c>
      <c r="GI261" s="4">
        <v>0</v>
      </c>
      <c r="GJ261" s="4">
        <v>0</v>
      </c>
      <c r="GK261" s="4">
        <v>0</v>
      </c>
      <c r="GL261" s="4"/>
      <c r="GM261" s="4">
        <v>1711</v>
      </c>
      <c r="GN261" s="4" t="s">
        <v>274</v>
      </c>
      <c r="GO261" s="4">
        <v>0</v>
      </c>
      <c r="GP261" s="4">
        <v>0</v>
      </c>
      <c r="GQ261" s="4">
        <v>0</v>
      </c>
      <c r="GR261" s="4">
        <v>0</v>
      </c>
      <c r="GS261" s="4">
        <v>0</v>
      </c>
      <c r="GT261" s="4">
        <v>0</v>
      </c>
      <c r="GU261" s="4">
        <v>0</v>
      </c>
      <c r="GV261" s="4">
        <v>0</v>
      </c>
      <c r="GW261" s="4">
        <v>0</v>
      </c>
      <c r="GX261" s="4">
        <v>0</v>
      </c>
      <c r="GY261" s="4">
        <v>0</v>
      </c>
      <c r="GZ261" s="4">
        <v>0</v>
      </c>
      <c r="HA261" s="4">
        <v>0</v>
      </c>
      <c r="HB261" s="4"/>
      <c r="HC261" s="4">
        <v>1711</v>
      </c>
      <c r="HD261" s="4" t="s">
        <v>274</v>
      </c>
      <c r="HE261" s="4">
        <v>0</v>
      </c>
      <c r="HF261" s="4">
        <v>0</v>
      </c>
      <c r="HG261" s="4">
        <v>0</v>
      </c>
      <c r="HH261" s="4">
        <v>0</v>
      </c>
      <c r="HI261" s="4">
        <v>0</v>
      </c>
      <c r="HJ261" s="4">
        <v>0</v>
      </c>
      <c r="HK261" s="4">
        <v>0</v>
      </c>
      <c r="HL261" s="4">
        <v>0</v>
      </c>
      <c r="HM261" s="4">
        <v>0</v>
      </c>
      <c r="HN261" s="4">
        <v>0</v>
      </c>
      <c r="HO261" s="4">
        <v>0</v>
      </c>
      <c r="HP261" s="4">
        <v>0</v>
      </c>
      <c r="HQ261" s="4">
        <v>0</v>
      </c>
      <c r="HR261" s="4"/>
      <c r="HS261" s="4">
        <v>1711</v>
      </c>
      <c r="HT261" s="4" t="s">
        <v>274</v>
      </c>
      <c r="HU261" s="4">
        <v>0</v>
      </c>
      <c r="HV261" s="4">
        <v>0</v>
      </c>
      <c r="HW261" s="4">
        <v>0</v>
      </c>
      <c r="HX261" s="4">
        <v>0</v>
      </c>
      <c r="HY261" s="4">
        <v>-746.82</v>
      </c>
      <c r="HZ261" s="4">
        <v>-689.55</v>
      </c>
      <c r="IA261" s="4">
        <v>-1605.13</v>
      </c>
      <c r="IB261" s="4">
        <v>0</v>
      </c>
      <c r="IC261" s="4">
        <v>0</v>
      </c>
      <c r="ID261" s="4">
        <v>0</v>
      </c>
      <c r="IE261" s="4">
        <v>0</v>
      </c>
      <c r="IF261" s="4">
        <v>0</v>
      </c>
      <c r="IG261" s="4">
        <v>-3041.5</v>
      </c>
      <c r="IH261" s="4"/>
      <c r="II261" s="4">
        <v>1711</v>
      </c>
      <c r="IJ261" s="4" t="s">
        <v>274</v>
      </c>
      <c r="IK261" s="4">
        <v>-41.16</v>
      </c>
      <c r="IL261" s="4">
        <v>-296.77</v>
      </c>
      <c r="IM261" s="4">
        <v>0</v>
      </c>
      <c r="IN261" s="4">
        <v>0</v>
      </c>
      <c r="IO261" s="4">
        <v>0</v>
      </c>
      <c r="IP261" s="4">
        <v>0</v>
      </c>
      <c r="IQ261" s="4">
        <v>0</v>
      </c>
      <c r="IR261" s="4">
        <v>0</v>
      </c>
      <c r="IS261" s="4">
        <v>0</v>
      </c>
      <c r="IT261" s="4">
        <v>0</v>
      </c>
      <c r="IU261" s="4">
        <v>0</v>
      </c>
      <c r="IV261" s="4">
        <v>0</v>
      </c>
      <c r="IW261" s="4">
        <v>-337.93</v>
      </c>
      <c r="IX261" s="4"/>
      <c r="IY261" s="4">
        <v>1711</v>
      </c>
      <c r="IZ261" s="4" t="s">
        <v>274</v>
      </c>
      <c r="JA261" s="4">
        <v>0</v>
      </c>
      <c r="JB261" s="4">
        <v>0</v>
      </c>
      <c r="JC261" s="4">
        <v>0</v>
      </c>
      <c r="JD261" s="4">
        <v>0</v>
      </c>
      <c r="JE261" s="4">
        <v>0</v>
      </c>
      <c r="JF261" s="4">
        <v>0</v>
      </c>
      <c r="JG261" s="4">
        <v>0</v>
      </c>
      <c r="JH261" s="4">
        <v>0</v>
      </c>
      <c r="JI261" s="4">
        <v>0</v>
      </c>
      <c r="JJ261" s="4">
        <v>0</v>
      </c>
      <c r="JK261" s="4">
        <v>0</v>
      </c>
      <c r="JL261" s="4">
        <v>0</v>
      </c>
      <c r="JM261" s="4">
        <v>0</v>
      </c>
      <c r="JN261" s="4"/>
      <c r="JO261" s="4">
        <v>1711</v>
      </c>
      <c r="JP261" s="4" t="s">
        <v>274</v>
      </c>
      <c r="JQ261" s="4">
        <v>0</v>
      </c>
      <c r="JR261" s="4">
        <v>0</v>
      </c>
      <c r="JS261" s="4">
        <v>0</v>
      </c>
      <c r="JT261" s="4">
        <v>0</v>
      </c>
      <c r="JU261" s="4">
        <v>0</v>
      </c>
      <c r="JV261" s="4">
        <v>0</v>
      </c>
      <c r="JW261" s="4">
        <v>0</v>
      </c>
      <c r="JX261" s="4">
        <v>0</v>
      </c>
      <c r="JY261" s="4">
        <v>0</v>
      </c>
      <c r="JZ261" s="4">
        <v>0</v>
      </c>
      <c r="KA261" s="4">
        <v>0</v>
      </c>
      <c r="KB261" s="4">
        <v>0</v>
      </c>
      <c r="KC261" s="4">
        <v>0</v>
      </c>
      <c r="KD261" s="4"/>
      <c r="KE261" s="4">
        <v>1711</v>
      </c>
      <c r="KF261" s="4" t="s">
        <v>274</v>
      </c>
      <c r="KG261" s="4">
        <v>0</v>
      </c>
      <c r="KH261" s="4">
        <v>0</v>
      </c>
      <c r="KI261" s="4">
        <v>-699.78</v>
      </c>
      <c r="KJ261" s="4">
        <v>0</v>
      </c>
      <c r="KK261" s="4">
        <v>0</v>
      </c>
      <c r="KL261" s="4">
        <v>0</v>
      </c>
      <c r="KM261" s="4">
        <v>-220.53</v>
      </c>
      <c r="KN261" s="4">
        <v>0</v>
      </c>
      <c r="KO261" s="4">
        <v>0</v>
      </c>
      <c r="KP261" s="4">
        <v>0</v>
      </c>
      <c r="KQ261" s="4">
        <v>0</v>
      </c>
      <c r="KR261" s="4">
        <v>0</v>
      </c>
      <c r="KS261" s="4">
        <v>-920.31</v>
      </c>
      <c r="KT261" s="4"/>
      <c r="KU261" s="4">
        <v>1711</v>
      </c>
      <c r="KV261" s="4" t="s">
        <v>274</v>
      </c>
      <c r="KW261" s="4">
        <v>0</v>
      </c>
      <c r="KX261" s="4">
        <v>0</v>
      </c>
      <c r="KY261" s="4">
        <v>0</v>
      </c>
      <c r="KZ261" s="4">
        <v>0</v>
      </c>
      <c r="LA261" s="4">
        <v>0</v>
      </c>
      <c r="LB261" s="4">
        <v>0</v>
      </c>
      <c r="LC261" s="4">
        <v>0</v>
      </c>
      <c r="LD261" s="4">
        <v>0</v>
      </c>
      <c r="LE261" s="4">
        <v>0</v>
      </c>
      <c r="LF261" s="4">
        <v>0</v>
      </c>
      <c r="LG261" s="4">
        <v>0</v>
      </c>
      <c r="LH261" s="4">
        <v>0</v>
      </c>
      <c r="LI261" s="4">
        <v>0</v>
      </c>
      <c r="LJ261" s="4"/>
      <c r="LK261" s="4">
        <v>1711</v>
      </c>
      <c r="LL261" s="4" t="s">
        <v>274</v>
      </c>
      <c r="LM261" s="4">
        <v>0</v>
      </c>
      <c r="LN261" s="4">
        <v>0</v>
      </c>
      <c r="LO261" s="4">
        <v>0</v>
      </c>
      <c r="LP261" s="4">
        <v>0</v>
      </c>
      <c r="LQ261" s="4">
        <v>0</v>
      </c>
      <c r="LR261" s="4">
        <v>0</v>
      </c>
      <c r="LS261" s="4">
        <v>0</v>
      </c>
      <c r="LT261" s="4">
        <v>0</v>
      </c>
      <c r="LU261" s="4">
        <v>0</v>
      </c>
      <c r="LV261" s="4">
        <v>0</v>
      </c>
      <c r="LW261" s="4">
        <v>0</v>
      </c>
      <c r="LX261" s="4">
        <v>0</v>
      </c>
      <c r="LY261" s="4">
        <v>0</v>
      </c>
      <c r="LZ261" s="4"/>
      <c r="MA261" s="4">
        <v>1711</v>
      </c>
      <c r="MB261" s="4" t="s">
        <v>274</v>
      </c>
      <c r="MC261" s="4">
        <v>0</v>
      </c>
      <c r="MD261" s="4">
        <v>0</v>
      </c>
      <c r="ME261" s="4">
        <v>0</v>
      </c>
      <c r="MF261" s="4">
        <v>0</v>
      </c>
      <c r="MG261" s="4">
        <v>0</v>
      </c>
      <c r="MH261" s="4">
        <v>0</v>
      </c>
      <c r="MI261" s="4">
        <v>0</v>
      </c>
      <c r="MJ261" s="4">
        <v>0</v>
      </c>
      <c r="MK261" s="4">
        <v>0</v>
      </c>
      <c r="ML261" s="4">
        <v>0</v>
      </c>
      <c r="MM261" s="4">
        <v>0</v>
      </c>
      <c r="MN261" s="4">
        <v>0</v>
      </c>
      <c r="MO261" s="4">
        <v>0</v>
      </c>
      <c r="MP261" s="4"/>
      <c r="MQ261" s="4">
        <v>1711</v>
      </c>
      <c r="MR261" s="4" t="s">
        <v>274</v>
      </c>
      <c r="MS261" s="4">
        <v>0</v>
      </c>
      <c r="MT261" s="4">
        <v>0</v>
      </c>
      <c r="MU261" s="4">
        <v>0</v>
      </c>
      <c r="MV261" s="4">
        <v>0</v>
      </c>
      <c r="MW261" s="4">
        <v>0</v>
      </c>
      <c r="MX261" s="4">
        <v>0</v>
      </c>
      <c r="MY261" s="4">
        <v>0</v>
      </c>
      <c r="MZ261" s="4">
        <v>0</v>
      </c>
      <c r="NA261" s="4">
        <v>0</v>
      </c>
      <c r="NB261" s="4">
        <v>0</v>
      </c>
      <c r="NC261" s="4">
        <v>0</v>
      </c>
      <c r="ND261" s="4">
        <v>0</v>
      </c>
      <c r="NE261" s="4">
        <v>0</v>
      </c>
      <c r="NF261" s="4"/>
      <c r="NG261" s="4">
        <v>1711</v>
      </c>
      <c r="NH261" s="4" t="s">
        <v>274</v>
      </c>
      <c r="NI261" s="4">
        <v>0</v>
      </c>
      <c r="NJ261" s="4">
        <v>0</v>
      </c>
      <c r="NK261" s="4">
        <v>0</v>
      </c>
      <c r="NL261" s="4">
        <v>0</v>
      </c>
      <c r="NM261" s="4">
        <v>0</v>
      </c>
      <c r="NN261" s="4">
        <v>0</v>
      </c>
      <c r="NO261" s="4">
        <v>0</v>
      </c>
      <c r="NP261" s="4">
        <v>0</v>
      </c>
      <c r="NQ261" s="4">
        <v>0</v>
      </c>
      <c r="NR261" s="4">
        <v>0</v>
      </c>
      <c r="NS261" s="4">
        <v>0</v>
      </c>
      <c r="NT261" s="4">
        <v>0</v>
      </c>
      <c r="NU261" s="4">
        <v>0</v>
      </c>
    </row>
    <row r="262" spans="2:385" x14ac:dyDescent="0.2">
      <c r="B262">
        <f t="shared" si="51"/>
        <v>252</v>
      </c>
      <c r="C262" s="4">
        <v>1712</v>
      </c>
      <c r="D262" s="4" t="s">
        <v>275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-996.16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-996.16</v>
      </c>
      <c r="R262" s="4"/>
      <c r="S262" s="4">
        <v>1712</v>
      </c>
      <c r="T262" s="4" t="s">
        <v>275</v>
      </c>
      <c r="U262" s="4">
        <v>-87.88</v>
      </c>
      <c r="V262" s="4">
        <v>-68.150000000000006</v>
      </c>
      <c r="W262" s="4">
        <v>0</v>
      </c>
      <c r="X262" s="4">
        <v>0</v>
      </c>
      <c r="Y262" s="4">
        <v>-389.66</v>
      </c>
      <c r="Z262" s="4">
        <v>-453.35</v>
      </c>
      <c r="AA262" s="4">
        <v>-94.44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-1093.48</v>
      </c>
      <c r="AH262" s="4"/>
      <c r="AI262" s="4">
        <v>1712</v>
      </c>
      <c r="AJ262" s="4" t="s">
        <v>275</v>
      </c>
      <c r="AK262" s="4">
        <v>0</v>
      </c>
      <c r="AL262" s="4">
        <v>0</v>
      </c>
      <c r="AM262" s="4">
        <v>-193.52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-193.52</v>
      </c>
      <c r="AX262" s="4"/>
      <c r="AY262" s="4">
        <v>1712</v>
      </c>
      <c r="AZ262" s="4" t="s">
        <v>275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-10.02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-10.02</v>
      </c>
      <c r="BN262" s="4"/>
      <c r="BO262" s="4">
        <v>1712</v>
      </c>
      <c r="BP262" s="4" t="s">
        <v>275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/>
      <c r="CE262" s="4">
        <v>1712</v>
      </c>
      <c r="CF262" s="4" t="s">
        <v>275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/>
      <c r="CU262" s="4">
        <v>1712</v>
      </c>
      <c r="CV262" s="4" t="s">
        <v>275</v>
      </c>
      <c r="CW262" s="4">
        <v>0</v>
      </c>
      <c r="CX262" s="4">
        <v>0</v>
      </c>
      <c r="CY262" s="4">
        <v>-223.01</v>
      </c>
      <c r="CZ262" s="4">
        <v>0</v>
      </c>
      <c r="DA262" s="4">
        <v>0</v>
      </c>
      <c r="DB262" s="4">
        <v>0</v>
      </c>
      <c r="DC262" s="4">
        <v>-61.13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-284.14</v>
      </c>
      <c r="DJ262" s="4"/>
      <c r="DK262" s="4">
        <v>1712</v>
      </c>
      <c r="DL262" s="4" t="s">
        <v>275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 s="4">
        <v>0</v>
      </c>
      <c r="DZ262" s="4"/>
      <c r="EA262" s="4">
        <v>1712</v>
      </c>
      <c r="EB262" s="4" t="s">
        <v>275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0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/>
      <c r="EQ262" s="4">
        <v>1712</v>
      </c>
      <c r="ER262" s="4" t="s">
        <v>275</v>
      </c>
      <c r="ES262" s="4">
        <v>0</v>
      </c>
      <c r="ET262" s="4">
        <v>0</v>
      </c>
      <c r="EU262" s="4">
        <v>-12846.78</v>
      </c>
      <c r="EV262" s="4">
        <v>-14869.43</v>
      </c>
      <c r="EW262" s="4">
        <v>-1987.75</v>
      </c>
      <c r="EX262" s="4">
        <v>-17748.04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-47452</v>
      </c>
      <c r="FF262" s="4"/>
      <c r="FG262" s="4">
        <v>1712</v>
      </c>
      <c r="FH262" s="4" t="s">
        <v>275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0</v>
      </c>
      <c r="FO262" s="4">
        <v>-34.799999999999997</v>
      </c>
      <c r="FP262" s="4">
        <v>0</v>
      </c>
      <c r="FQ262" s="4">
        <v>0</v>
      </c>
      <c r="FR262" s="4">
        <v>0</v>
      </c>
      <c r="FS262" s="4">
        <v>0</v>
      </c>
      <c r="FT262" s="4">
        <v>0</v>
      </c>
      <c r="FU262" s="4">
        <v>-34.799999999999997</v>
      </c>
      <c r="FV262" s="4"/>
      <c r="FW262" s="4">
        <v>1712</v>
      </c>
      <c r="FX262" s="4" t="s">
        <v>275</v>
      </c>
      <c r="FY262" s="4">
        <v>0</v>
      </c>
      <c r="FZ262" s="4">
        <v>0</v>
      </c>
      <c r="GA262" s="4">
        <v>0</v>
      </c>
      <c r="GB262" s="4">
        <v>0</v>
      </c>
      <c r="GC262" s="4">
        <v>0</v>
      </c>
      <c r="GD262" s="4">
        <v>0</v>
      </c>
      <c r="GE262" s="4">
        <v>0</v>
      </c>
      <c r="GF262" s="4">
        <v>0</v>
      </c>
      <c r="GG262" s="4">
        <v>0</v>
      </c>
      <c r="GH262" s="4">
        <v>0</v>
      </c>
      <c r="GI262" s="4">
        <v>0</v>
      </c>
      <c r="GJ262" s="4">
        <v>0</v>
      </c>
      <c r="GK262" s="4">
        <v>0</v>
      </c>
      <c r="GL262" s="4"/>
      <c r="GM262" s="4">
        <v>1712</v>
      </c>
      <c r="GN262" s="4" t="s">
        <v>275</v>
      </c>
      <c r="GO262" s="4">
        <v>0</v>
      </c>
      <c r="GP262" s="4">
        <v>0</v>
      </c>
      <c r="GQ262" s="4">
        <v>0</v>
      </c>
      <c r="GR262" s="4">
        <v>0</v>
      </c>
      <c r="GS262" s="4">
        <v>0</v>
      </c>
      <c r="GT262" s="4">
        <v>0</v>
      </c>
      <c r="GU262" s="4">
        <v>0</v>
      </c>
      <c r="GV262" s="4">
        <v>0</v>
      </c>
      <c r="GW262" s="4">
        <v>0</v>
      </c>
      <c r="GX262" s="4">
        <v>0</v>
      </c>
      <c r="GY262" s="4">
        <v>0</v>
      </c>
      <c r="GZ262" s="4">
        <v>0</v>
      </c>
      <c r="HA262" s="4">
        <v>0</v>
      </c>
      <c r="HB262" s="4"/>
      <c r="HC262" s="4">
        <v>1712</v>
      </c>
      <c r="HD262" s="4" t="s">
        <v>275</v>
      </c>
      <c r="HE262" s="4">
        <v>0</v>
      </c>
      <c r="HF262" s="4">
        <v>-81.62</v>
      </c>
      <c r="HG262" s="4">
        <v>0</v>
      </c>
      <c r="HH262" s="4">
        <v>0</v>
      </c>
      <c r="HI262" s="4">
        <v>0</v>
      </c>
      <c r="HJ262" s="4">
        <v>-81.48</v>
      </c>
      <c r="HK262" s="4">
        <v>0</v>
      </c>
      <c r="HL262" s="4">
        <v>0</v>
      </c>
      <c r="HM262" s="4">
        <v>0</v>
      </c>
      <c r="HN262" s="4">
        <v>0</v>
      </c>
      <c r="HO262" s="4">
        <v>0</v>
      </c>
      <c r="HP262" s="4">
        <v>0</v>
      </c>
      <c r="HQ262" s="4">
        <v>-163.1</v>
      </c>
      <c r="HR262" s="4"/>
      <c r="HS262" s="4">
        <v>1712</v>
      </c>
      <c r="HT262" s="4" t="s">
        <v>275</v>
      </c>
      <c r="HU262" s="4">
        <v>0</v>
      </c>
      <c r="HV262" s="4">
        <v>-89.92</v>
      </c>
      <c r="HW262" s="4">
        <v>0</v>
      </c>
      <c r="HX262" s="4">
        <v>0</v>
      </c>
      <c r="HY262" s="4">
        <v>-215.91</v>
      </c>
      <c r="HZ262" s="4">
        <v>0</v>
      </c>
      <c r="IA262" s="4">
        <v>-213.03</v>
      </c>
      <c r="IB262" s="4">
        <v>0</v>
      </c>
      <c r="IC262" s="4">
        <v>0</v>
      </c>
      <c r="ID262" s="4">
        <v>0</v>
      </c>
      <c r="IE262" s="4">
        <v>0</v>
      </c>
      <c r="IF262" s="4">
        <v>0</v>
      </c>
      <c r="IG262" s="4">
        <v>-518.86</v>
      </c>
      <c r="IH262" s="4"/>
      <c r="II262" s="4">
        <v>1712</v>
      </c>
      <c r="IJ262" s="4" t="s">
        <v>275</v>
      </c>
      <c r="IK262" s="4">
        <v>-14.54</v>
      </c>
      <c r="IL262" s="4">
        <v>-93.33</v>
      </c>
      <c r="IM262" s="4">
        <v>0</v>
      </c>
      <c r="IN262" s="4">
        <v>-12.72</v>
      </c>
      <c r="IO262" s="4">
        <v>-14.99</v>
      </c>
      <c r="IP262" s="4">
        <v>-77.08</v>
      </c>
      <c r="IQ262" s="4">
        <v>-530.75</v>
      </c>
      <c r="IR262" s="4">
        <v>0</v>
      </c>
      <c r="IS262" s="4">
        <v>0</v>
      </c>
      <c r="IT262" s="4">
        <v>0</v>
      </c>
      <c r="IU262" s="4">
        <v>0</v>
      </c>
      <c r="IV262" s="4">
        <v>0</v>
      </c>
      <c r="IW262" s="4">
        <v>-743.41</v>
      </c>
      <c r="IX262" s="4"/>
      <c r="IY262" s="4">
        <v>1712</v>
      </c>
      <c r="IZ262" s="4" t="s">
        <v>275</v>
      </c>
      <c r="JA262" s="4">
        <v>0</v>
      </c>
      <c r="JB262" s="4">
        <v>0</v>
      </c>
      <c r="JC262" s="4">
        <v>0</v>
      </c>
      <c r="JD262" s="4">
        <v>0</v>
      </c>
      <c r="JE262" s="4">
        <v>0</v>
      </c>
      <c r="JF262" s="4">
        <v>0</v>
      </c>
      <c r="JG262" s="4">
        <v>0</v>
      </c>
      <c r="JH262" s="4">
        <v>0</v>
      </c>
      <c r="JI262" s="4">
        <v>0</v>
      </c>
      <c r="JJ262" s="4">
        <v>0</v>
      </c>
      <c r="JK262" s="4">
        <v>0</v>
      </c>
      <c r="JL262" s="4">
        <v>0</v>
      </c>
      <c r="JM262" s="4">
        <v>0</v>
      </c>
      <c r="JN262" s="4"/>
      <c r="JO262" s="4">
        <v>1712</v>
      </c>
      <c r="JP262" s="4" t="s">
        <v>275</v>
      </c>
      <c r="JQ262" s="4">
        <v>0</v>
      </c>
      <c r="JR262" s="4">
        <v>0</v>
      </c>
      <c r="JS262" s="4">
        <v>0</v>
      </c>
      <c r="JT262" s="4">
        <v>0</v>
      </c>
      <c r="JU262" s="4">
        <v>0</v>
      </c>
      <c r="JV262" s="4">
        <v>0</v>
      </c>
      <c r="JW262" s="4">
        <v>0</v>
      </c>
      <c r="JX262" s="4">
        <v>0</v>
      </c>
      <c r="JY262" s="4">
        <v>0</v>
      </c>
      <c r="JZ262" s="4">
        <v>0</v>
      </c>
      <c r="KA262" s="4">
        <v>0</v>
      </c>
      <c r="KB262" s="4">
        <v>0</v>
      </c>
      <c r="KC262" s="4">
        <v>0</v>
      </c>
      <c r="KD262" s="4"/>
      <c r="KE262" s="4">
        <v>1712</v>
      </c>
      <c r="KF262" s="4" t="s">
        <v>275</v>
      </c>
      <c r="KG262" s="4">
        <v>0</v>
      </c>
      <c r="KH262" s="4">
        <v>-151.94999999999999</v>
      </c>
      <c r="KI262" s="4">
        <v>-32.450000000000003</v>
      </c>
      <c r="KJ262" s="4">
        <v>-4000</v>
      </c>
      <c r="KK262" s="4">
        <v>-5080.87</v>
      </c>
      <c r="KL262" s="4">
        <v>-290.72000000000003</v>
      </c>
      <c r="KM262" s="4">
        <v>-199.7</v>
      </c>
      <c r="KN262" s="4">
        <v>0</v>
      </c>
      <c r="KO262" s="4">
        <v>0</v>
      </c>
      <c r="KP262" s="4">
        <v>0</v>
      </c>
      <c r="KQ262" s="4">
        <v>0</v>
      </c>
      <c r="KR262" s="4">
        <v>0</v>
      </c>
      <c r="KS262" s="4">
        <v>-9755.69</v>
      </c>
      <c r="KT262" s="4"/>
      <c r="KU262" s="4">
        <v>1712</v>
      </c>
      <c r="KV262" s="4" t="s">
        <v>275</v>
      </c>
      <c r="KW262" s="4">
        <v>0</v>
      </c>
      <c r="KX262" s="4">
        <v>0</v>
      </c>
      <c r="KY262" s="4">
        <v>0</v>
      </c>
      <c r="KZ262" s="4">
        <v>-1311.93</v>
      </c>
      <c r="LA262" s="4">
        <v>0</v>
      </c>
      <c r="LB262" s="4">
        <v>-261.77</v>
      </c>
      <c r="LC262" s="4">
        <v>-1161.43</v>
      </c>
      <c r="LD262" s="4">
        <v>0</v>
      </c>
      <c r="LE262" s="4">
        <v>0</v>
      </c>
      <c r="LF262" s="4">
        <v>0</v>
      </c>
      <c r="LG262" s="4">
        <v>0</v>
      </c>
      <c r="LH262" s="4">
        <v>0</v>
      </c>
      <c r="LI262" s="4">
        <v>-2735.13</v>
      </c>
      <c r="LJ262" s="4"/>
      <c r="LK262" s="4">
        <v>1712</v>
      </c>
      <c r="LL262" s="4" t="s">
        <v>275</v>
      </c>
      <c r="LM262" s="4">
        <v>0</v>
      </c>
      <c r="LN262" s="4">
        <v>0</v>
      </c>
      <c r="LO262" s="4">
        <v>0</v>
      </c>
      <c r="LP262" s="4">
        <v>0</v>
      </c>
      <c r="LQ262" s="4">
        <v>0</v>
      </c>
      <c r="LR262" s="4">
        <v>0</v>
      </c>
      <c r="LS262" s="4">
        <v>0</v>
      </c>
      <c r="LT262" s="4">
        <v>0</v>
      </c>
      <c r="LU262" s="4">
        <v>0</v>
      </c>
      <c r="LV262" s="4">
        <v>0</v>
      </c>
      <c r="LW262" s="4">
        <v>0</v>
      </c>
      <c r="LX262" s="4">
        <v>0</v>
      </c>
      <c r="LY262" s="4">
        <v>0</v>
      </c>
      <c r="LZ262" s="4"/>
      <c r="MA262" s="4">
        <v>1712</v>
      </c>
      <c r="MB262" s="4" t="s">
        <v>275</v>
      </c>
      <c r="MC262" s="4">
        <v>-24.99</v>
      </c>
      <c r="MD262" s="4">
        <v>0</v>
      </c>
      <c r="ME262" s="4">
        <v>0</v>
      </c>
      <c r="MF262" s="4">
        <v>0</v>
      </c>
      <c r="MG262" s="4">
        <v>0</v>
      </c>
      <c r="MH262" s="4">
        <v>0</v>
      </c>
      <c r="MI262" s="4">
        <v>0</v>
      </c>
      <c r="MJ262" s="4">
        <v>0</v>
      </c>
      <c r="MK262" s="4">
        <v>0</v>
      </c>
      <c r="ML262" s="4">
        <v>0</v>
      </c>
      <c r="MM262" s="4">
        <v>0</v>
      </c>
      <c r="MN262" s="4">
        <v>0</v>
      </c>
      <c r="MO262" s="4">
        <v>-24.99</v>
      </c>
      <c r="MP262" s="4"/>
      <c r="MQ262" s="4">
        <v>1712</v>
      </c>
      <c r="MR262" s="4" t="s">
        <v>275</v>
      </c>
      <c r="MS262" s="4">
        <v>0</v>
      </c>
      <c r="MT262" s="4">
        <v>0</v>
      </c>
      <c r="MU262" s="4">
        <v>0</v>
      </c>
      <c r="MV262" s="4">
        <v>0</v>
      </c>
      <c r="MW262" s="4">
        <v>0</v>
      </c>
      <c r="MX262" s="4">
        <v>0</v>
      </c>
      <c r="MY262" s="4">
        <v>0</v>
      </c>
      <c r="MZ262" s="4">
        <v>0</v>
      </c>
      <c r="NA262" s="4">
        <v>0</v>
      </c>
      <c r="NB262" s="4">
        <v>0</v>
      </c>
      <c r="NC262" s="4">
        <v>0</v>
      </c>
      <c r="ND262" s="4">
        <v>0</v>
      </c>
      <c r="NE262" s="4">
        <v>0</v>
      </c>
      <c r="NF262" s="4"/>
      <c r="NG262" s="4">
        <v>1712</v>
      </c>
      <c r="NH262" s="4" t="s">
        <v>275</v>
      </c>
      <c r="NI262" s="4">
        <v>0</v>
      </c>
      <c r="NJ262" s="4">
        <v>0</v>
      </c>
      <c r="NK262" s="4">
        <v>0</v>
      </c>
      <c r="NL262" s="4">
        <v>0</v>
      </c>
      <c r="NM262" s="4">
        <v>0</v>
      </c>
      <c r="NN262" s="4">
        <v>0</v>
      </c>
      <c r="NO262" s="4">
        <v>0</v>
      </c>
      <c r="NP262" s="4">
        <v>0</v>
      </c>
      <c r="NQ262" s="4">
        <v>0</v>
      </c>
      <c r="NR262" s="4">
        <v>0</v>
      </c>
      <c r="NS262" s="4">
        <v>0</v>
      </c>
      <c r="NT262" s="4">
        <v>0</v>
      </c>
      <c r="NU262" s="4">
        <v>0</v>
      </c>
    </row>
    <row r="263" spans="2:385" x14ac:dyDescent="0.2">
      <c r="B263">
        <f t="shared" si="51"/>
        <v>253</v>
      </c>
      <c r="C263" s="4">
        <v>1713</v>
      </c>
      <c r="D263" s="4" t="s">
        <v>276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/>
      <c r="S263" s="4">
        <v>1713</v>
      </c>
      <c r="T263" s="4" t="s">
        <v>276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-180.78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-180.78</v>
      </c>
      <c r="AH263" s="4"/>
      <c r="AI263" s="4">
        <v>1713</v>
      </c>
      <c r="AJ263" s="4" t="s">
        <v>276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/>
      <c r="AY263" s="4">
        <v>1713</v>
      </c>
      <c r="AZ263" s="4" t="s">
        <v>276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/>
      <c r="BO263" s="4">
        <v>1713</v>
      </c>
      <c r="BP263" s="4" t="s">
        <v>276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/>
      <c r="CE263" s="4">
        <v>1713</v>
      </c>
      <c r="CF263" s="4" t="s">
        <v>276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/>
      <c r="CU263" s="4">
        <v>1713</v>
      </c>
      <c r="CV263" s="4" t="s">
        <v>276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/>
      <c r="DK263" s="4">
        <v>1713</v>
      </c>
      <c r="DL263" s="4" t="s">
        <v>276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 s="4">
        <v>0</v>
      </c>
      <c r="DZ263" s="4"/>
      <c r="EA263" s="4">
        <v>1713</v>
      </c>
      <c r="EB263" s="4" t="s">
        <v>276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/>
      <c r="EQ263" s="4">
        <v>1713</v>
      </c>
      <c r="ER263" s="4" t="s">
        <v>276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/>
      <c r="FG263" s="4">
        <v>1713</v>
      </c>
      <c r="FH263" s="4" t="s">
        <v>276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>
        <v>0</v>
      </c>
      <c r="FR263" s="4">
        <v>0</v>
      </c>
      <c r="FS263" s="4">
        <v>0</v>
      </c>
      <c r="FT263" s="4">
        <v>0</v>
      </c>
      <c r="FU263" s="4">
        <v>0</v>
      </c>
      <c r="FV263" s="4"/>
      <c r="FW263" s="4">
        <v>1713</v>
      </c>
      <c r="FX263" s="4" t="s">
        <v>276</v>
      </c>
      <c r="FY263" s="4">
        <v>0</v>
      </c>
      <c r="FZ263" s="4">
        <v>0</v>
      </c>
      <c r="GA263" s="4">
        <v>0</v>
      </c>
      <c r="GB263" s="4">
        <v>0</v>
      </c>
      <c r="GC263" s="4">
        <v>0</v>
      </c>
      <c r="GD263" s="4">
        <v>0</v>
      </c>
      <c r="GE263" s="4">
        <v>0</v>
      </c>
      <c r="GF263" s="4">
        <v>0</v>
      </c>
      <c r="GG263" s="4">
        <v>0</v>
      </c>
      <c r="GH263" s="4">
        <v>0</v>
      </c>
      <c r="GI263" s="4">
        <v>0</v>
      </c>
      <c r="GJ263" s="4">
        <v>0</v>
      </c>
      <c r="GK263" s="4">
        <v>0</v>
      </c>
      <c r="GL263" s="4"/>
      <c r="GM263" s="4">
        <v>1713</v>
      </c>
      <c r="GN263" s="4" t="s">
        <v>276</v>
      </c>
      <c r="GO263" s="4">
        <v>0</v>
      </c>
      <c r="GP263" s="4">
        <v>0</v>
      </c>
      <c r="GQ263" s="4">
        <v>0</v>
      </c>
      <c r="GR263" s="4">
        <v>0</v>
      </c>
      <c r="GS263" s="4">
        <v>0</v>
      </c>
      <c r="GT263" s="4">
        <v>0</v>
      </c>
      <c r="GU263" s="4">
        <v>0</v>
      </c>
      <c r="GV263" s="4">
        <v>0</v>
      </c>
      <c r="GW263" s="4">
        <v>0</v>
      </c>
      <c r="GX263" s="4">
        <v>0</v>
      </c>
      <c r="GY263" s="4">
        <v>0</v>
      </c>
      <c r="GZ263" s="4">
        <v>0</v>
      </c>
      <c r="HA263" s="4">
        <v>0</v>
      </c>
      <c r="HB263" s="4"/>
      <c r="HC263" s="4">
        <v>1713</v>
      </c>
      <c r="HD263" s="4" t="s">
        <v>276</v>
      </c>
      <c r="HE263" s="4">
        <v>0</v>
      </c>
      <c r="HF263" s="4">
        <v>0</v>
      </c>
      <c r="HG263" s="4">
        <v>0</v>
      </c>
      <c r="HH263" s="4">
        <v>0</v>
      </c>
      <c r="HI263" s="4">
        <v>0</v>
      </c>
      <c r="HJ263" s="4">
        <v>0</v>
      </c>
      <c r="HK263" s="4">
        <v>0</v>
      </c>
      <c r="HL263" s="4">
        <v>0</v>
      </c>
      <c r="HM263" s="4">
        <v>0</v>
      </c>
      <c r="HN263" s="4">
        <v>0</v>
      </c>
      <c r="HO263" s="4">
        <v>0</v>
      </c>
      <c r="HP263" s="4">
        <v>0</v>
      </c>
      <c r="HQ263" s="4">
        <v>0</v>
      </c>
      <c r="HR263" s="4"/>
      <c r="HS263" s="4">
        <v>1713</v>
      </c>
      <c r="HT263" s="4" t="s">
        <v>276</v>
      </c>
      <c r="HU263" s="4">
        <v>0</v>
      </c>
      <c r="HV263" s="4">
        <v>0</v>
      </c>
      <c r="HW263" s="4">
        <v>0</v>
      </c>
      <c r="HX263" s="4">
        <v>0</v>
      </c>
      <c r="HY263" s="4">
        <v>0</v>
      </c>
      <c r="HZ263" s="4">
        <v>0</v>
      </c>
      <c r="IA263" s="4">
        <v>0</v>
      </c>
      <c r="IB263" s="4">
        <v>0</v>
      </c>
      <c r="IC263" s="4">
        <v>0</v>
      </c>
      <c r="ID263" s="4">
        <v>0</v>
      </c>
      <c r="IE263" s="4">
        <v>0</v>
      </c>
      <c r="IF263" s="4">
        <v>0</v>
      </c>
      <c r="IG263" s="4">
        <v>0</v>
      </c>
      <c r="IH263" s="4"/>
      <c r="II263" s="4">
        <v>1713</v>
      </c>
      <c r="IJ263" s="4" t="s">
        <v>276</v>
      </c>
      <c r="IK263" s="4">
        <v>0</v>
      </c>
      <c r="IL263" s="4">
        <v>0</v>
      </c>
      <c r="IM263" s="4">
        <v>0</v>
      </c>
      <c r="IN263" s="4">
        <v>0</v>
      </c>
      <c r="IO263" s="4">
        <v>0</v>
      </c>
      <c r="IP263" s="4">
        <v>0</v>
      </c>
      <c r="IQ263" s="4">
        <v>0</v>
      </c>
      <c r="IR263" s="4">
        <v>0</v>
      </c>
      <c r="IS263" s="4">
        <v>0</v>
      </c>
      <c r="IT263" s="4">
        <v>0</v>
      </c>
      <c r="IU263" s="4">
        <v>0</v>
      </c>
      <c r="IV263" s="4">
        <v>0</v>
      </c>
      <c r="IW263" s="4">
        <v>0</v>
      </c>
      <c r="IX263" s="4"/>
      <c r="IY263" s="4">
        <v>1713</v>
      </c>
      <c r="IZ263" s="4" t="s">
        <v>276</v>
      </c>
      <c r="JA263" s="4">
        <v>0</v>
      </c>
      <c r="JB263" s="4">
        <v>0</v>
      </c>
      <c r="JC263" s="4">
        <v>0</v>
      </c>
      <c r="JD263" s="4">
        <v>0</v>
      </c>
      <c r="JE263" s="4">
        <v>0</v>
      </c>
      <c r="JF263" s="4">
        <v>0</v>
      </c>
      <c r="JG263" s="4">
        <v>0</v>
      </c>
      <c r="JH263" s="4">
        <v>0</v>
      </c>
      <c r="JI263" s="4">
        <v>0</v>
      </c>
      <c r="JJ263" s="4">
        <v>0</v>
      </c>
      <c r="JK263" s="4">
        <v>0</v>
      </c>
      <c r="JL263" s="4">
        <v>0</v>
      </c>
      <c r="JM263" s="4">
        <v>0</v>
      </c>
      <c r="JN263" s="4"/>
      <c r="JO263" s="4">
        <v>1713</v>
      </c>
      <c r="JP263" s="4" t="s">
        <v>276</v>
      </c>
      <c r="JQ263" s="4">
        <v>0</v>
      </c>
      <c r="JR263" s="4">
        <v>0</v>
      </c>
      <c r="JS263" s="4">
        <v>0</v>
      </c>
      <c r="JT263" s="4">
        <v>0</v>
      </c>
      <c r="JU263" s="4">
        <v>0</v>
      </c>
      <c r="JV263" s="4">
        <v>0</v>
      </c>
      <c r="JW263" s="4">
        <v>0</v>
      </c>
      <c r="JX263" s="4">
        <v>0</v>
      </c>
      <c r="JY263" s="4">
        <v>0</v>
      </c>
      <c r="JZ263" s="4">
        <v>0</v>
      </c>
      <c r="KA263" s="4">
        <v>0</v>
      </c>
      <c r="KB263" s="4">
        <v>0</v>
      </c>
      <c r="KC263" s="4">
        <v>0</v>
      </c>
      <c r="KD263" s="4"/>
      <c r="KE263" s="4">
        <v>1713</v>
      </c>
      <c r="KF263" s="4" t="s">
        <v>276</v>
      </c>
      <c r="KG263" s="4">
        <v>0</v>
      </c>
      <c r="KH263" s="4">
        <v>0</v>
      </c>
      <c r="KI263" s="4">
        <v>0</v>
      </c>
      <c r="KJ263" s="4">
        <v>0</v>
      </c>
      <c r="KK263" s="4">
        <v>0</v>
      </c>
      <c r="KL263" s="4">
        <v>-1720.97</v>
      </c>
      <c r="KM263" s="4">
        <v>0</v>
      </c>
      <c r="KN263" s="4">
        <v>0</v>
      </c>
      <c r="KO263" s="4">
        <v>0</v>
      </c>
      <c r="KP263" s="4">
        <v>0</v>
      </c>
      <c r="KQ263" s="4">
        <v>0</v>
      </c>
      <c r="KR263" s="4">
        <v>0</v>
      </c>
      <c r="KS263" s="4">
        <v>-1720.97</v>
      </c>
      <c r="KT263" s="4"/>
      <c r="KU263" s="4">
        <v>1713</v>
      </c>
      <c r="KV263" s="4" t="s">
        <v>276</v>
      </c>
      <c r="KW263" s="4">
        <v>0</v>
      </c>
      <c r="KX263" s="4">
        <v>0</v>
      </c>
      <c r="KY263" s="4">
        <v>0</v>
      </c>
      <c r="KZ263" s="4">
        <v>0</v>
      </c>
      <c r="LA263" s="4">
        <v>0</v>
      </c>
      <c r="LB263" s="4">
        <v>0</v>
      </c>
      <c r="LC263" s="4">
        <v>0</v>
      </c>
      <c r="LD263" s="4">
        <v>0</v>
      </c>
      <c r="LE263" s="4">
        <v>0</v>
      </c>
      <c r="LF263" s="4">
        <v>0</v>
      </c>
      <c r="LG263" s="4">
        <v>0</v>
      </c>
      <c r="LH263" s="4">
        <v>0</v>
      </c>
      <c r="LI263" s="4">
        <v>0</v>
      </c>
      <c r="LJ263" s="4"/>
      <c r="LK263" s="4">
        <v>1713</v>
      </c>
      <c r="LL263" s="4" t="s">
        <v>276</v>
      </c>
      <c r="LM263" s="4">
        <v>0</v>
      </c>
      <c r="LN263" s="4">
        <v>0</v>
      </c>
      <c r="LO263" s="4">
        <v>0</v>
      </c>
      <c r="LP263" s="4">
        <v>0</v>
      </c>
      <c r="LQ263" s="4">
        <v>0</v>
      </c>
      <c r="LR263" s="4">
        <v>0</v>
      </c>
      <c r="LS263" s="4">
        <v>0</v>
      </c>
      <c r="LT263" s="4">
        <v>0</v>
      </c>
      <c r="LU263" s="4">
        <v>0</v>
      </c>
      <c r="LV263" s="4">
        <v>0</v>
      </c>
      <c r="LW263" s="4">
        <v>0</v>
      </c>
      <c r="LX263" s="4">
        <v>0</v>
      </c>
      <c r="LY263" s="4">
        <v>0</v>
      </c>
      <c r="LZ263" s="4"/>
      <c r="MA263" s="4">
        <v>1713</v>
      </c>
      <c r="MB263" s="4" t="s">
        <v>276</v>
      </c>
      <c r="MC263" s="4">
        <v>0</v>
      </c>
      <c r="MD263" s="4">
        <v>0</v>
      </c>
      <c r="ME263" s="4">
        <v>0</v>
      </c>
      <c r="MF263" s="4">
        <v>0</v>
      </c>
      <c r="MG263" s="4">
        <v>0</v>
      </c>
      <c r="MH263" s="4">
        <v>0</v>
      </c>
      <c r="MI263" s="4">
        <v>0</v>
      </c>
      <c r="MJ263" s="4">
        <v>0</v>
      </c>
      <c r="MK263" s="4">
        <v>0</v>
      </c>
      <c r="ML263" s="4">
        <v>0</v>
      </c>
      <c r="MM263" s="4">
        <v>0</v>
      </c>
      <c r="MN263" s="4">
        <v>0</v>
      </c>
      <c r="MO263" s="4">
        <v>0</v>
      </c>
      <c r="MP263" s="4"/>
      <c r="MQ263" s="4">
        <v>1713</v>
      </c>
      <c r="MR263" s="4" t="s">
        <v>276</v>
      </c>
      <c r="MS263" s="4">
        <v>0</v>
      </c>
      <c r="MT263" s="4">
        <v>0</v>
      </c>
      <c r="MU263" s="4">
        <v>0</v>
      </c>
      <c r="MV263" s="4">
        <v>0</v>
      </c>
      <c r="MW263" s="4">
        <v>0</v>
      </c>
      <c r="MX263" s="4">
        <v>0</v>
      </c>
      <c r="MY263" s="4">
        <v>0</v>
      </c>
      <c r="MZ263" s="4">
        <v>0</v>
      </c>
      <c r="NA263" s="4">
        <v>0</v>
      </c>
      <c r="NB263" s="4">
        <v>0</v>
      </c>
      <c r="NC263" s="4">
        <v>0</v>
      </c>
      <c r="ND263" s="4">
        <v>0</v>
      </c>
      <c r="NE263" s="4">
        <v>0</v>
      </c>
      <c r="NF263" s="4"/>
      <c r="NG263" s="4">
        <v>1713</v>
      </c>
      <c r="NH263" s="4" t="s">
        <v>276</v>
      </c>
      <c r="NI263" s="4">
        <v>0</v>
      </c>
      <c r="NJ263" s="4">
        <v>0</v>
      </c>
      <c r="NK263" s="4">
        <v>0</v>
      </c>
      <c r="NL263" s="4">
        <v>0</v>
      </c>
      <c r="NM263" s="4">
        <v>0</v>
      </c>
      <c r="NN263" s="4">
        <v>0</v>
      </c>
      <c r="NO263" s="4">
        <v>0</v>
      </c>
      <c r="NP263" s="4">
        <v>0</v>
      </c>
      <c r="NQ263" s="4">
        <v>0</v>
      </c>
      <c r="NR263" s="4">
        <v>0</v>
      </c>
      <c r="NS263" s="4">
        <v>0</v>
      </c>
      <c r="NT263" s="4">
        <v>0</v>
      </c>
      <c r="NU263" s="4">
        <v>0</v>
      </c>
    </row>
    <row r="264" spans="2:385" x14ac:dyDescent="0.2">
      <c r="B264">
        <f t="shared" si="51"/>
        <v>254</v>
      </c>
      <c r="C264" s="4">
        <v>1714</v>
      </c>
      <c r="D264" s="4" t="s">
        <v>277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/>
      <c r="S264" s="4">
        <v>1714</v>
      </c>
      <c r="T264" s="4" t="s">
        <v>277</v>
      </c>
      <c r="U264" s="4">
        <v>-256.45</v>
      </c>
      <c r="V264" s="4">
        <v>0</v>
      </c>
      <c r="W264" s="4">
        <v>-62.71</v>
      </c>
      <c r="X264" s="4">
        <v>0</v>
      </c>
      <c r="Y264" s="4">
        <v>-21.98</v>
      </c>
      <c r="Z264" s="4">
        <v>-6.37</v>
      </c>
      <c r="AA264" s="4">
        <v>-169.03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-516.54</v>
      </c>
      <c r="AH264" s="4"/>
      <c r="AI264" s="4">
        <v>1714</v>
      </c>
      <c r="AJ264" s="4" t="s">
        <v>277</v>
      </c>
      <c r="AK264" s="4">
        <v>-475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-475</v>
      </c>
      <c r="AX264" s="4"/>
      <c r="AY264" s="4">
        <v>1714</v>
      </c>
      <c r="AZ264" s="4" t="s">
        <v>277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-183.91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-183.91</v>
      </c>
      <c r="BN264" s="4"/>
      <c r="BO264" s="4">
        <v>1714</v>
      </c>
      <c r="BP264" s="4" t="s">
        <v>277</v>
      </c>
      <c r="BQ264" s="4">
        <v>0</v>
      </c>
      <c r="BR264" s="4">
        <v>0</v>
      </c>
      <c r="BS264" s="4">
        <v>0</v>
      </c>
      <c r="BT264" s="4">
        <v>0</v>
      </c>
      <c r="BU264" s="4">
        <v>-36.06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-36.06</v>
      </c>
      <c r="CD264" s="4"/>
      <c r="CE264" s="4">
        <v>1714</v>
      </c>
      <c r="CF264" s="4" t="s">
        <v>277</v>
      </c>
      <c r="CG264" s="4">
        <v>0</v>
      </c>
      <c r="CH264" s="4">
        <v>0</v>
      </c>
      <c r="CI264" s="4">
        <v>0</v>
      </c>
      <c r="CJ264" s="4">
        <v>-1109.5899999999999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-1109.5899999999999</v>
      </c>
      <c r="CT264" s="4"/>
      <c r="CU264" s="4">
        <v>1714</v>
      </c>
      <c r="CV264" s="4" t="s">
        <v>277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/>
      <c r="DK264" s="4">
        <v>1714</v>
      </c>
      <c r="DL264" s="4" t="s">
        <v>277</v>
      </c>
      <c r="DM264" s="4">
        <v>-281.52999999999997</v>
      </c>
      <c r="DN264" s="4">
        <v>0</v>
      </c>
      <c r="DO264" s="4">
        <v>-198.1</v>
      </c>
      <c r="DP264" s="4">
        <v>0</v>
      </c>
      <c r="DQ264" s="4">
        <v>0</v>
      </c>
      <c r="DR264" s="4">
        <v>0</v>
      </c>
      <c r="DS264" s="4">
        <v>-30.67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-510.3</v>
      </c>
      <c r="DZ264" s="4"/>
      <c r="EA264" s="4">
        <v>1714</v>
      </c>
      <c r="EB264" s="4" t="s">
        <v>277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0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/>
      <c r="EQ264" s="4">
        <v>1714</v>
      </c>
      <c r="ER264" s="4" t="s">
        <v>277</v>
      </c>
      <c r="ES264" s="4">
        <v>-758.09</v>
      </c>
      <c r="ET264" s="4">
        <v>-112.11</v>
      </c>
      <c r="EU264" s="4">
        <v>-21.98</v>
      </c>
      <c r="EV264" s="4">
        <v>-3875.31</v>
      </c>
      <c r="EW264" s="4">
        <v>0</v>
      </c>
      <c r="EX264" s="4">
        <v>-4824.6899999999996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-9592.18</v>
      </c>
      <c r="FF264" s="4"/>
      <c r="FG264" s="4">
        <v>1714</v>
      </c>
      <c r="FH264" s="4" t="s">
        <v>277</v>
      </c>
      <c r="FI264" s="4">
        <v>-215.55</v>
      </c>
      <c r="FJ264" s="4">
        <v>-161.25</v>
      </c>
      <c r="FK264" s="4">
        <v>0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>
        <v>0</v>
      </c>
      <c r="FR264" s="4">
        <v>0</v>
      </c>
      <c r="FS264" s="4">
        <v>0</v>
      </c>
      <c r="FT264" s="4">
        <v>0</v>
      </c>
      <c r="FU264" s="4">
        <v>-376.8</v>
      </c>
      <c r="FV264" s="4"/>
      <c r="FW264" s="4">
        <v>1714</v>
      </c>
      <c r="FX264" s="4" t="s">
        <v>277</v>
      </c>
      <c r="FY264" s="4">
        <v>0</v>
      </c>
      <c r="FZ264" s="4">
        <v>0</v>
      </c>
      <c r="GA264" s="4">
        <v>0</v>
      </c>
      <c r="GB264" s="4">
        <v>0</v>
      </c>
      <c r="GC264" s="4">
        <v>0</v>
      </c>
      <c r="GD264" s="4">
        <v>0</v>
      </c>
      <c r="GE264" s="4">
        <v>0</v>
      </c>
      <c r="GF264" s="4">
        <v>0</v>
      </c>
      <c r="GG264" s="4">
        <v>0</v>
      </c>
      <c r="GH264" s="4">
        <v>0</v>
      </c>
      <c r="GI264" s="4">
        <v>0</v>
      </c>
      <c r="GJ264" s="4">
        <v>0</v>
      </c>
      <c r="GK264" s="4">
        <v>0</v>
      </c>
      <c r="GL264" s="4"/>
      <c r="GM264" s="4">
        <v>1714</v>
      </c>
      <c r="GN264" s="4" t="s">
        <v>277</v>
      </c>
      <c r="GO264" s="4">
        <v>0</v>
      </c>
      <c r="GP264" s="4">
        <v>0</v>
      </c>
      <c r="GQ264" s="4">
        <v>0</v>
      </c>
      <c r="GR264" s="4">
        <v>0</v>
      </c>
      <c r="GS264" s="4">
        <v>0</v>
      </c>
      <c r="GT264" s="4">
        <v>0</v>
      </c>
      <c r="GU264" s="4">
        <v>0</v>
      </c>
      <c r="GV264" s="4">
        <v>0</v>
      </c>
      <c r="GW264" s="4">
        <v>0</v>
      </c>
      <c r="GX264" s="4">
        <v>0</v>
      </c>
      <c r="GY264" s="4">
        <v>0</v>
      </c>
      <c r="GZ264" s="4">
        <v>0</v>
      </c>
      <c r="HA264" s="4">
        <v>0</v>
      </c>
      <c r="HB264" s="4"/>
      <c r="HC264" s="4">
        <v>1714</v>
      </c>
      <c r="HD264" s="4" t="s">
        <v>277</v>
      </c>
      <c r="HE264" s="4">
        <v>0</v>
      </c>
      <c r="HF264" s="4">
        <v>0</v>
      </c>
      <c r="HG264" s="4">
        <v>0</v>
      </c>
      <c r="HH264" s="4">
        <v>0</v>
      </c>
      <c r="HI264" s="4">
        <v>0</v>
      </c>
      <c r="HJ264" s="4">
        <v>0</v>
      </c>
      <c r="HK264" s="4">
        <v>0</v>
      </c>
      <c r="HL264" s="4">
        <v>0</v>
      </c>
      <c r="HM264" s="4">
        <v>0</v>
      </c>
      <c r="HN264" s="4">
        <v>0</v>
      </c>
      <c r="HO264" s="4">
        <v>0</v>
      </c>
      <c r="HP264" s="4">
        <v>0</v>
      </c>
      <c r="HQ264" s="4">
        <v>0</v>
      </c>
      <c r="HR264" s="4"/>
      <c r="HS264" s="4">
        <v>1714</v>
      </c>
      <c r="HT264" s="4" t="s">
        <v>277</v>
      </c>
      <c r="HU264" s="4">
        <v>0</v>
      </c>
      <c r="HV264" s="4">
        <v>0</v>
      </c>
      <c r="HW264" s="4">
        <v>0</v>
      </c>
      <c r="HX264" s="4">
        <v>0</v>
      </c>
      <c r="HY264" s="4">
        <v>0</v>
      </c>
      <c r="HZ264" s="4">
        <v>-28.97</v>
      </c>
      <c r="IA264" s="4">
        <v>0</v>
      </c>
      <c r="IB264" s="4">
        <v>0</v>
      </c>
      <c r="IC264" s="4">
        <v>0</v>
      </c>
      <c r="ID264" s="4">
        <v>0</v>
      </c>
      <c r="IE264" s="4">
        <v>0</v>
      </c>
      <c r="IF264" s="4">
        <v>0</v>
      </c>
      <c r="IG264" s="4">
        <v>-28.97</v>
      </c>
      <c r="IH264" s="4"/>
      <c r="II264" s="4">
        <v>1714</v>
      </c>
      <c r="IJ264" s="4" t="s">
        <v>277</v>
      </c>
      <c r="IK264" s="4">
        <v>0</v>
      </c>
      <c r="IL264" s="4">
        <v>0</v>
      </c>
      <c r="IM264" s="4">
        <v>0</v>
      </c>
      <c r="IN264" s="4">
        <v>0</v>
      </c>
      <c r="IO264" s="4">
        <v>0</v>
      </c>
      <c r="IP264" s="4">
        <v>0</v>
      </c>
      <c r="IQ264" s="4">
        <v>0</v>
      </c>
      <c r="IR264" s="4">
        <v>0</v>
      </c>
      <c r="IS264" s="4">
        <v>0</v>
      </c>
      <c r="IT264" s="4">
        <v>0</v>
      </c>
      <c r="IU264" s="4">
        <v>0</v>
      </c>
      <c r="IV264" s="4">
        <v>0</v>
      </c>
      <c r="IW264" s="4">
        <v>0</v>
      </c>
      <c r="IX264" s="4"/>
      <c r="IY264" s="4">
        <v>1714</v>
      </c>
      <c r="IZ264" s="4" t="s">
        <v>277</v>
      </c>
      <c r="JA264" s="4">
        <v>0</v>
      </c>
      <c r="JB264" s="4">
        <v>0</v>
      </c>
      <c r="JC264" s="4">
        <v>0</v>
      </c>
      <c r="JD264" s="4">
        <v>0</v>
      </c>
      <c r="JE264" s="4">
        <v>0</v>
      </c>
      <c r="JF264" s="4">
        <v>0</v>
      </c>
      <c r="JG264" s="4">
        <v>0</v>
      </c>
      <c r="JH264" s="4">
        <v>0</v>
      </c>
      <c r="JI264" s="4">
        <v>0</v>
      </c>
      <c r="JJ264" s="4">
        <v>0</v>
      </c>
      <c r="JK264" s="4">
        <v>0</v>
      </c>
      <c r="JL264" s="4">
        <v>0</v>
      </c>
      <c r="JM264" s="4">
        <v>0</v>
      </c>
      <c r="JN264" s="4"/>
      <c r="JO264" s="4">
        <v>1714</v>
      </c>
      <c r="JP264" s="4" t="s">
        <v>277</v>
      </c>
      <c r="JQ264" s="4">
        <v>-174.73</v>
      </c>
      <c r="JR264" s="4">
        <v>0</v>
      </c>
      <c r="JS264" s="4">
        <v>0</v>
      </c>
      <c r="JT264" s="4">
        <v>0</v>
      </c>
      <c r="JU264" s="4">
        <v>0</v>
      </c>
      <c r="JV264" s="4">
        <v>0</v>
      </c>
      <c r="JW264" s="4">
        <v>0</v>
      </c>
      <c r="JX264" s="4">
        <v>0</v>
      </c>
      <c r="JY264" s="4">
        <v>0</v>
      </c>
      <c r="JZ264" s="4">
        <v>0</v>
      </c>
      <c r="KA264" s="4">
        <v>0</v>
      </c>
      <c r="KB264" s="4">
        <v>0</v>
      </c>
      <c r="KC264" s="4">
        <v>-174.73</v>
      </c>
      <c r="KD264" s="4"/>
      <c r="KE264" s="4">
        <v>1714</v>
      </c>
      <c r="KF264" s="4" t="s">
        <v>277</v>
      </c>
      <c r="KG264" s="4">
        <v>-21.98</v>
      </c>
      <c r="KH264" s="4">
        <v>-59.91</v>
      </c>
      <c r="KI264" s="4">
        <v>0</v>
      </c>
      <c r="KJ264" s="4">
        <v>-22.21</v>
      </c>
      <c r="KK264" s="4">
        <v>0</v>
      </c>
      <c r="KL264" s="4">
        <v>0</v>
      </c>
      <c r="KM264" s="4">
        <v>0</v>
      </c>
      <c r="KN264" s="4">
        <v>0</v>
      </c>
      <c r="KO264" s="4">
        <v>0</v>
      </c>
      <c r="KP264" s="4">
        <v>0</v>
      </c>
      <c r="KQ264" s="4">
        <v>0</v>
      </c>
      <c r="KR264" s="4">
        <v>0</v>
      </c>
      <c r="KS264" s="4">
        <v>-104.1</v>
      </c>
      <c r="KT264" s="4"/>
      <c r="KU264" s="4">
        <v>1714</v>
      </c>
      <c r="KV264" s="4" t="s">
        <v>277</v>
      </c>
      <c r="KW264" s="4">
        <v>0</v>
      </c>
      <c r="KX264" s="4">
        <v>0</v>
      </c>
      <c r="KY264" s="4">
        <v>-7976.25</v>
      </c>
      <c r="KZ264" s="4">
        <v>-5975.19</v>
      </c>
      <c r="LA264" s="4">
        <v>0</v>
      </c>
      <c r="LB264" s="4">
        <v>0</v>
      </c>
      <c r="LC264" s="4">
        <v>0</v>
      </c>
      <c r="LD264" s="4">
        <v>0</v>
      </c>
      <c r="LE264" s="4">
        <v>0</v>
      </c>
      <c r="LF264" s="4">
        <v>0</v>
      </c>
      <c r="LG264" s="4">
        <v>0</v>
      </c>
      <c r="LH264" s="4">
        <v>0</v>
      </c>
      <c r="LI264" s="4">
        <v>-13951.44</v>
      </c>
      <c r="LJ264" s="4"/>
      <c r="LK264" s="4">
        <v>1714</v>
      </c>
      <c r="LL264" s="4" t="s">
        <v>277</v>
      </c>
      <c r="LM264" s="4">
        <v>-206.82</v>
      </c>
      <c r="LN264" s="4">
        <v>-205.99</v>
      </c>
      <c r="LO264" s="4">
        <v>0</v>
      </c>
      <c r="LP264" s="4">
        <v>0</v>
      </c>
      <c r="LQ264" s="4">
        <v>0</v>
      </c>
      <c r="LR264" s="4">
        <v>0</v>
      </c>
      <c r="LS264" s="4">
        <v>0</v>
      </c>
      <c r="LT264" s="4">
        <v>0</v>
      </c>
      <c r="LU264" s="4">
        <v>0</v>
      </c>
      <c r="LV264" s="4">
        <v>0</v>
      </c>
      <c r="LW264" s="4">
        <v>0</v>
      </c>
      <c r="LX264" s="4">
        <v>0</v>
      </c>
      <c r="LY264" s="4">
        <v>-412.81</v>
      </c>
      <c r="LZ264" s="4"/>
      <c r="MA264" s="4">
        <v>1714</v>
      </c>
      <c r="MB264" s="4" t="s">
        <v>277</v>
      </c>
      <c r="MC264" s="4">
        <v>-852.43</v>
      </c>
      <c r="MD264" s="4">
        <v>-559.1</v>
      </c>
      <c r="ME264" s="4">
        <v>0</v>
      </c>
      <c r="MF264" s="4">
        <v>0</v>
      </c>
      <c r="MG264" s="4">
        <v>0</v>
      </c>
      <c r="MH264" s="4">
        <v>0</v>
      </c>
      <c r="MI264" s="4">
        <v>0</v>
      </c>
      <c r="MJ264" s="4">
        <v>0</v>
      </c>
      <c r="MK264" s="4">
        <v>0</v>
      </c>
      <c r="ML264" s="4">
        <v>0</v>
      </c>
      <c r="MM264" s="4">
        <v>0</v>
      </c>
      <c r="MN264" s="4">
        <v>0</v>
      </c>
      <c r="MO264" s="4">
        <v>-1411.53</v>
      </c>
      <c r="MP264" s="4"/>
      <c r="MQ264" s="4">
        <v>1714</v>
      </c>
      <c r="MR264" s="4" t="s">
        <v>277</v>
      </c>
      <c r="MS264" s="4">
        <v>0</v>
      </c>
      <c r="MT264" s="4">
        <v>0</v>
      </c>
      <c r="MU264" s="4">
        <v>0</v>
      </c>
      <c r="MV264" s="4">
        <v>0</v>
      </c>
      <c r="MW264" s="4">
        <v>0</v>
      </c>
      <c r="MX264" s="4">
        <v>0</v>
      </c>
      <c r="MY264" s="4">
        <v>0</v>
      </c>
      <c r="MZ264" s="4">
        <v>0</v>
      </c>
      <c r="NA264" s="4">
        <v>0</v>
      </c>
      <c r="NB264" s="4">
        <v>0</v>
      </c>
      <c r="NC264" s="4">
        <v>0</v>
      </c>
      <c r="ND264" s="4">
        <v>0</v>
      </c>
      <c r="NE264" s="4">
        <v>0</v>
      </c>
      <c r="NF264" s="4"/>
      <c r="NG264" s="4">
        <v>1714</v>
      </c>
      <c r="NH264" s="4" t="s">
        <v>277</v>
      </c>
      <c r="NI264" s="4">
        <v>0</v>
      </c>
      <c r="NJ264" s="4">
        <v>0</v>
      </c>
      <c r="NK264" s="4">
        <v>-6742.73</v>
      </c>
      <c r="NL264" s="4">
        <v>0</v>
      </c>
      <c r="NM264" s="4">
        <v>-5000</v>
      </c>
      <c r="NN264" s="4">
        <v>0</v>
      </c>
      <c r="NO264" s="4">
        <v>0</v>
      </c>
      <c r="NP264" s="4">
        <v>0</v>
      </c>
      <c r="NQ264" s="4">
        <v>0</v>
      </c>
      <c r="NR264" s="4">
        <v>0</v>
      </c>
      <c r="NS264" s="4">
        <v>0</v>
      </c>
      <c r="NT264" s="4">
        <v>0</v>
      </c>
      <c r="NU264" s="4">
        <v>-11742.73</v>
      </c>
    </row>
    <row r="265" spans="2:385" x14ac:dyDescent="0.2">
      <c r="B265">
        <f t="shared" si="51"/>
        <v>255</v>
      </c>
      <c r="C265" s="4">
        <v>1715</v>
      </c>
      <c r="D265" s="4" t="s">
        <v>278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/>
      <c r="S265" s="4">
        <v>1715</v>
      </c>
      <c r="T265" s="4" t="s">
        <v>278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/>
      <c r="AI265" s="4">
        <v>1715</v>
      </c>
      <c r="AJ265" s="4" t="s">
        <v>278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/>
      <c r="AY265" s="4">
        <v>1715</v>
      </c>
      <c r="AZ265" s="4" t="s">
        <v>278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/>
      <c r="BO265" s="4">
        <v>1715</v>
      </c>
      <c r="BP265" s="4" t="s">
        <v>278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/>
      <c r="CE265" s="4">
        <v>1715</v>
      </c>
      <c r="CF265" s="4" t="s">
        <v>278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/>
      <c r="CU265" s="4">
        <v>1715</v>
      </c>
      <c r="CV265" s="4" t="s">
        <v>278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/>
      <c r="DK265" s="4">
        <v>1715</v>
      </c>
      <c r="DL265" s="4" t="s">
        <v>278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 s="4">
        <v>0</v>
      </c>
      <c r="DZ265" s="4"/>
      <c r="EA265" s="4">
        <v>1715</v>
      </c>
      <c r="EB265" s="4" t="s">
        <v>278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0</v>
      </c>
      <c r="EL265" s="4">
        <v>0</v>
      </c>
      <c r="EM265" s="4">
        <v>0</v>
      </c>
      <c r="EN265" s="4">
        <v>0</v>
      </c>
      <c r="EO265" s="4">
        <v>0</v>
      </c>
      <c r="EP265" s="4"/>
      <c r="EQ265" s="4">
        <v>1715</v>
      </c>
      <c r="ER265" s="4" t="s">
        <v>278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/>
      <c r="FG265" s="4">
        <v>1715</v>
      </c>
      <c r="FH265" s="4" t="s">
        <v>278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>
        <v>0</v>
      </c>
      <c r="FR265" s="4">
        <v>0</v>
      </c>
      <c r="FS265" s="4">
        <v>0</v>
      </c>
      <c r="FT265" s="4">
        <v>0</v>
      </c>
      <c r="FU265" s="4">
        <v>0</v>
      </c>
      <c r="FV265" s="4"/>
      <c r="FW265" s="4">
        <v>1715</v>
      </c>
      <c r="FX265" s="4" t="s">
        <v>278</v>
      </c>
      <c r="FY265" s="4">
        <v>0</v>
      </c>
      <c r="FZ265" s="4">
        <v>0</v>
      </c>
      <c r="GA265" s="4">
        <v>0</v>
      </c>
      <c r="GB265" s="4">
        <v>0</v>
      </c>
      <c r="GC265" s="4">
        <v>0</v>
      </c>
      <c r="GD265" s="4">
        <v>0</v>
      </c>
      <c r="GE265" s="4">
        <v>0</v>
      </c>
      <c r="GF265" s="4">
        <v>0</v>
      </c>
      <c r="GG265" s="4">
        <v>0</v>
      </c>
      <c r="GH265" s="4">
        <v>0</v>
      </c>
      <c r="GI265" s="4">
        <v>0</v>
      </c>
      <c r="GJ265" s="4">
        <v>0</v>
      </c>
      <c r="GK265" s="4">
        <v>0</v>
      </c>
      <c r="GL265" s="4"/>
      <c r="GM265" s="4">
        <v>1715</v>
      </c>
      <c r="GN265" s="4" t="s">
        <v>278</v>
      </c>
      <c r="GO265" s="4">
        <v>0</v>
      </c>
      <c r="GP265" s="4">
        <v>0</v>
      </c>
      <c r="GQ265" s="4">
        <v>0</v>
      </c>
      <c r="GR265" s="4">
        <v>0</v>
      </c>
      <c r="GS265" s="4">
        <v>0</v>
      </c>
      <c r="GT265" s="4">
        <v>0</v>
      </c>
      <c r="GU265" s="4">
        <v>0</v>
      </c>
      <c r="GV265" s="4">
        <v>0</v>
      </c>
      <c r="GW265" s="4">
        <v>0</v>
      </c>
      <c r="GX265" s="4">
        <v>0</v>
      </c>
      <c r="GY265" s="4">
        <v>0</v>
      </c>
      <c r="GZ265" s="4">
        <v>0</v>
      </c>
      <c r="HA265" s="4">
        <v>0</v>
      </c>
      <c r="HB265" s="4"/>
      <c r="HC265" s="4">
        <v>1715</v>
      </c>
      <c r="HD265" s="4" t="s">
        <v>278</v>
      </c>
      <c r="HE265" s="4">
        <v>0</v>
      </c>
      <c r="HF265" s="4">
        <v>0</v>
      </c>
      <c r="HG265" s="4">
        <v>0</v>
      </c>
      <c r="HH265" s="4">
        <v>0</v>
      </c>
      <c r="HI265" s="4">
        <v>0</v>
      </c>
      <c r="HJ265" s="4">
        <v>0</v>
      </c>
      <c r="HK265" s="4">
        <v>0</v>
      </c>
      <c r="HL265" s="4">
        <v>0</v>
      </c>
      <c r="HM265" s="4">
        <v>0</v>
      </c>
      <c r="HN265" s="4">
        <v>0</v>
      </c>
      <c r="HO265" s="4">
        <v>0</v>
      </c>
      <c r="HP265" s="4">
        <v>0</v>
      </c>
      <c r="HQ265" s="4">
        <v>0</v>
      </c>
      <c r="HR265" s="4"/>
      <c r="HS265" s="4">
        <v>1715</v>
      </c>
      <c r="HT265" s="4" t="s">
        <v>278</v>
      </c>
      <c r="HU265" s="4">
        <v>0</v>
      </c>
      <c r="HV265" s="4">
        <v>0</v>
      </c>
      <c r="HW265" s="4">
        <v>0</v>
      </c>
      <c r="HX265" s="4">
        <v>0</v>
      </c>
      <c r="HY265" s="4">
        <v>0</v>
      </c>
      <c r="HZ265" s="4">
        <v>0</v>
      </c>
      <c r="IA265" s="4">
        <v>0</v>
      </c>
      <c r="IB265" s="4">
        <v>0</v>
      </c>
      <c r="IC265" s="4">
        <v>0</v>
      </c>
      <c r="ID265" s="4">
        <v>0</v>
      </c>
      <c r="IE265" s="4">
        <v>0</v>
      </c>
      <c r="IF265" s="4">
        <v>0</v>
      </c>
      <c r="IG265" s="4">
        <v>0</v>
      </c>
      <c r="IH265" s="4"/>
      <c r="II265" s="4">
        <v>1715</v>
      </c>
      <c r="IJ265" s="4" t="s">
        <v>278</v>
      </c>
      <c r="IK265" s="4">
        <v>0</v>
      </c>
      <c r="IL265" s="4">
        <v>0</v>
      </c>
      <c r="IM265" s="4">
        <v>0</v>
      </c>
      <c r="IN265" s="4">
        <v>0</v>
      </c>
      <c r="IO265" s="4">
        <v>0</v>
      </c>
      <c r="IP265" s="4">
        <v>0</v>
      </c>
      <c r="IQ265" s="4">
        <v>0</v>
      </c>
      <c r="IR265" s="4">
        <v>0</v>
      </c>
      <c r="IS265" s="4">
        <v>0</v>
      </c>
      <c r="IT265" s="4">
        <v>0</v>
      </c>
      <c r="IU265" s="4">
        <v>0</v>
      </c>
      <c r="IV265" s="4">
        <v>0</v>
      </c>
      <c r="IW265" s="4">
        <v>0</v>
      </c>
      <c r="IX265" s="4"/>
      <c r="IY265" s="4">
        <v>1715</v>
      </c>
      <c r="IZ265" s="4" t="s">
        <v>278</v>
      </c>
      <c r="JA265" s="4">
        <v>0</v>
      </c>
      <c r="JB265" s="4">
        <v>0</v>
      </c>
      <c r="JC265" s="4">
        <v>0</v>
      </c>
      <c r="JD265" s="4">
        <v>0</v>
      </c>
      <c r="JE265" s="4">
        <v>0</v>
      </c>
      <c r="JF265" s="4">
        <v>0</v>
      </c>
      <c r="JG265" s="4">
        <v>0</v>
      </c>
      <c r="JH265" s="4">
        <v>0</v>
      </c>
      <c r="JI265" s="4">
        <v>0</v>
      </c>
      <c r="JJ265" s="4">
        <v>0</v>
      </c>
      <c r="JK265" s="4">
        <v>0</v>
      </c>
      <c r="JL265" s="4">
        <v>0</v>
      </c>
      <c r="JM265" s="4">
        <v>0</v>
      </c>
      <c r="JN265" s="4"/>
      <c r="JO265" s="4">
        <v>1715</v>
      </c>
      <c r="JP265" s="4" t="s">
        <v>278</v>
      </c>
      <c r="JQ265" s="4">
        <v>0</v>
      </c>
      <c r="JR265" s="4">
        <v>0</v>
      </c>
      <c r="JS265" s="4">
        <v>0</v>
      </c>
      <c r="JT265" s="4">
        <v>0</v>
      </c>
      <c r="JU265" s="4">
        <v>0</v>
      </c>
      <c r="JV265" s="4">
        <v>0</v>
      </c>
      <c r="JW265" s="4">
        <v>0</v>
      </c>
      <c r="JX265" s="4">
        <v>0</v>
      </c>
      <c r="JY265" s="4">
        <v>0</v>
      </c>
      <c r="JZ265" s="4">
        <v>0</v>
      </c>
      <c r="KA265" s="4">
        <v>0</v>
      </c>
      <c r="KB265" s="4">
        <v>0</v>
      </c>
      <c r="KC265" s="4">
        <v>0</v>
      </c>
      <c r="KD265" s="4"/>
      <c r="KE265" s="4">
        <v>1715</v>
      </c>
      <c r="KF265" s="4" t="s">
        <v>278</v>
      </c>
      <c r="KG265" s="4">
        <v>0</v>
      </c>
      <c r="KH265" s="4">
        <v>0</v>
      </c>
      <c r="KI265" s="4">
        <v>0</v>
      </c>
      <c r="KJ265" s="4">
        <v>0</v>
      </c>
      <c r="KK265" s="4">
        <v>0</v>
      </c>
      <c r="KL265" s="4">
        <v>0</v>
      </c>
      <c r="KM265" s="4">
        <v>0</v>
      </c>
      <c r="KN265" s="4">
        <v>0</v>
      </c>
      <c r="KO265" s="4">
        <v>0</v>
      </c>
      <c r="KP265" s="4">
        <v>0</v>
      </c>
      <c r="KQ265" s="4">
        <v>0</v>
      </c>
      <c r="KR265" s="4">
        <v>0</v>
      </c>
      <c r="KS265" s="4">
        <v>0</v>
      </c>
      <c r="KT265" s="4"/>
      <c r="KU265" s="4">
        <v>1715</v>
      </c>
      <c r="KV265" s="4" t="s">
        <v>278</v>
      </c>
      <c r="KW265" s="4">
        <v>0</v>
      </c>
      <c r="KX265" s="4">
        <v>0</v>
      </c>
      <c r="KY265" s="4">
        <v>0</v>
      </c>
      <c r="KZ265" s="4">
        <v>0</v>
      </c>
      <c r="LA265" s="4">
        <v>0</v>
      </c>
      <c r="LB265" s="4">
        <v>0</v>
      </c>
      <c r="LC265" s="4">
        <v>0</v>
      </c>
      <c r="LD265" s="4">
        <v>0</v>
      </c>
      <c r="LE265" s="4">
        <v>0</v>
      </c>
      <c r="LF265" s="4">
        <v>0</v>
      </c>
      <c r="LG265" s="4">
        <v>0</v>
      </c>
      <c r="LH265" s="4">
        <v>0</v>
      </c>
      <c r="LI265" s="4">
        <v>0</v>
      </c>
      <c r="LJ265" s="4"/>
      <c r="LK265" s="4">
        <v>1715</v>
      </c>
      <c r="LL265" s="4" t="s">
        <v>278</v>
      </c>
      <c r="LM265" s="4">
        <v>0</v>
      </c>
      <c r="LN265" s="4">
        <v>0</v>
      </c>
      <c r="LO265" s="4">
        <v>0</v>
      </c>
      <c r="LP265" s="4">
        <v>0</v>
      </c>
      <c r="LQ265" s="4">
        <v>0</v>
      </c>
      <c r="LR265" s="4">
        <v>0</v>
      </c>
      <c r="LS265" s="4">
        <v>0</v>
      </c>
      <c r="LT265" s="4">
        <v>0</v>
      </c>
      <c r="LU265" s="4">
        <v>0</v>
      </c>
      <c r="LV265" s="4">
        <v>0</v>
      </c>
      <c r="LW265" s="4">
        <v>0</v>
      </c>
      <c r="LX265" s="4">
        <v>0</v>
      </c>
      <c r="LY265" s="4">
        <v>0</v>
      </c>
      <c r="LZ265" s="4"/>
      <c r="MA265" s="4">
        <v>1715</v>
      </c>
      <c r="MB265" s="4" t="s">
        <v>278</v>
      </c>
      <c r="MC265" s="4">
        <v>0</v>
      </c>
      <c r="MD265" s="4">
        <v>0</v>
      </c>
      <c r="ME265" s="4">
        <v>0</v>
      </c>
      <c r="MF265" s="4">
        <v>0</v>
      </c>
      <c r="MG265" s="4">
        <v>0</v>
      </c>
      <c r="MH265" s="4">
        <v>0</v>
      </c>
      <c r="MI265" s="4">
        <v>0</v>
      </c>
      <c r="MJ265" s="4">
        <v>0</v>
      </c>
      <c r="MK265" s="4">
        <v>0</v>
      </c>
      <c r="ML265" s="4">
        <v>0</v>
      </c>
      <c r="MM265" s="4">
        <v>0</v>
      </c>
      <c r="MN265" s="4">
        <v>0</v>
      </c>
      <c r="MO265" s="4">
        <v>0</v>
      </c>
      <c r="MP265" s="4"/>
      <c r="MQ265" s="4">
        <v>1715</v>
      </c>
      <c r="MR265" s="4" t="s">
        <v>278</v>
      </c>
      <c r="MS265" s="4">
        <v>0</v>
      </c>
      <c r="MT265" s="4">
        <v>0</v>
      </c>
      <c r="MU265" s="4">
        <v>0</v>
      </c>
      <c r="MV265" s="4">
        <v>0</v>
      </c>
      <c r="MW265" s="4">
        <v>0</v>
      </c>
      <c r="MX265" s="4">
        <v>0</v>
      </c>
      <c r="MY265" s="4">
        <v>0</v>
      </c>
      <c r="MZ265" s="4">
        <v>0</v>
      </c>
      <c r="NA265" s="4">
        <v>0</v>
      </c>
      <c r="NB265" s="4">
        <v>0</v>
      </c>
      <c r="NC265" s="4">
        <v>0</v>
      </c>
      <c r="ND265" s="4">
        <v>0</v>
      </c>
      <c r="NE265" s="4">
        <v>0</v>
      </c>
      <c r="NF265" s="4"/>
      <c r="NG265" s="4">
        <v>1715</v>
      </c>
      <c r="NH265" s="4" t="s">
        <v>278</v>
      </c>
      <c r="NI265" s="4">
        <v>0</v>
      </c>
      <c r="NJ265" s="4">
        <v>0</v>
      </c>
      <c r="NK265" s="4">
        <v>0</v>
      </c>
      <c r="NL265" s="4">
        <v>0</v>
      </c>
      <c r="NM265" s="4">
        <v>0</v>
      </c>
      <c r="NN265" s="4">
        <v>0</v>
      </c>
      <c r="NO265" s="4">
        <v>0</v>
      </c>
      <c r="NP265" s="4">
        <v>0</v>
      </c>
      <c r="NQ265" s="4">
        <v>0</v>
      </c>
      <c r="NR265" s="4">
        <v>0</v>
      </c>
      <c r="NS265" s="4">
        <v>0</v>
      </c>
      <c r="NT265" s="4">
        <v>0</v>
      </c>
      <c r="NU265" s="4">
        <v>0</v>
      </c>
    </row>
    <row r="266" spans="2:385" x14ac:dyDescent="0.2">
      <c r="B266">
        <f t="shared" si="51"/>
        <v>256</v>
      </c>
      <c r="C266" s="4">
        <v>1716</v>
      </c>
      <c r="D266" s="4" t="s">
        <v>279</v>
      </c>
      <c r="E266" s="4">
        <v>0</v>
      </c>
      <c r="F266" s="4">
        <v>0</v>
      </c>
      <c r="G266" s="4">
        <v>-19.13</v>
      </c>
      <c r="H266" s="4">
        <v>0</v>
      </c>
      <c r="I266" s="4">
        <v>0</v>
      </c>
      <c r="J266" s="4">
        <v>0</v>
      </c>
      <c r="K266" s="4">
        <v>0</v>
      </c>
      <c r="L266" s="4">
        <v>-355</v>
      </c>
      <c r="M266" s="4">
        <v>0</v>
      </c>
      <c r="N266" s="4">
        <v>0</v>
      </c>
      <c r="O266" s="4">
        <v>0</v>
      </c>
      <c r="P266" s="4">
        <v>0</v>
      </c>
      <c r="Q266" s="4">
        <v>-374.13</v>
      </c>
      <c r="R266" s="4"/>
      <c r="S266" s="4">
        <v>1716</v>
      </c>
      <c r="T266" s="4" t="s">
        <v>279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-209.51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-209.51</v>
      </c>
      <c r="AH266" s="4"/>
      <c r="AI266" s="4">
        <v>1716</v>
      </c>
      <c r="AJ266" s="4" t="s">
        <v>279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/>
      <c r="AY266" s="4">
        <v>1716</v>
      </c>
      <c r="AZ266" s="4" t="s">
        <v>279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/>
      <c r="BO266" s="4">
        <v>1716</v>
      </c>
      <c r="BP266" s="4" t="s">
        <v>279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/>
      <c r="CE266" s="4">
        <v>1716</v>
      </c>
      <c r="CF266" s="4" t="s">
        <v>279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/>
      <c r="CU266" s="4">
        <v>1716</v>
      </c>
      <c r="CV266" s="4" t="s">
        <v>279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/>
      <c r="DK266" s="4">
        <v>1716</v>
      </c>
      <c r="DL266" s="4" t="s">
        <v>279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0</v>
      </c>
      <c r="DY266" s="4">
        <v>0</v>
      </c>
      <c r="DZ266" s="4"/>
      <c r="EA266" s="4">
        <v>1716</v>
      </c>
      <c r="EB266" s="4" t="s">
        <v>279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/>
      <c r="EQ266" s="4">
        <v>1716</v>
      </c>
      <c r="ER266" s="4" t="s">
        <v>279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0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/>
      <c r="FG266" s="4">
        <v>1716</v>
      </c>
      <c r="FH266" s="4" t="s">
        <v>279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0</v>
      </c>
      <c r="FO266" s="4">
        <v>0</v>
      </c>
      <c r="FP266" s="4">
        <v>0</v>
      </c>
      <c r="FQ266" s="4">
        <v>0</v>
      </c>
      <c r="FR266" s="4">
        <v>0</v>
      </c>
      <c r="FS266" s="4">
        <v>0</v>
      </c>
      <c r="FT266" s="4">
        <v>0</v>
      </c>
      <c r="FU266" s="4">
        <v>0</v>
      </c>
      <c r="FV266" s="4"/>
      <c r="FW266" s="4">
        <v>1716</v>
      </c>
      <c r="FX266" s="4" t="s">
        <v>279</v>
      </c>
      <c r="FY266" s="4">
        <v>0</v>
      </c>
      <c r="FZ266" s="4">
        <v>0</v>
      </c>
      <c r="GA266" s="4">
        <v>0</v>
      </c>
      <c r="GB266" s="4">
        <v>0</v>
      </c>
      <c r="GC266" s="4">
        <v>0</v>
      </c>
      <c r="GD266" s="4">
        <v>0</v>
      </c>
      <c r="GE266" s="4">
        <v>0</v>
      </c>
      <c r="GF266" s="4">
        <v>0</v>
      </c>
      <c r="GG266" s="4">
        <v>0</v>
      </c>
      <c r="GH266" s="4">
        <v>0</v>
      </c>
      <c r="GI266" s="4">
        <v>0</v>
      </c>
      <c r="GJ266" s="4">
        <v>0</v>
      </c>
      <c r="GK266" s="4">
        <v>0</v>
      </c>
      <c r="GL266" s="4"/>
      <c r="GM266" s="4">
        <v>1716</v>
      </c>
      <c r="GN266" s="4" t="s">
        <v>279</v>
      </c>
      <c r="GO266" s="4">
        <v>0</v>
      </c>
      <c r="GP266" s="4">
        <v>0</v>
      </c>
      <c r="GQ266" s="4">
        <v>0</v>
      </c>
      <c r="GR266" s="4">
        <v>0</v>
      </c>
      <c r="GS266" s="4">
        <v>0</v>
      </c>
      <c r="GT266" s="4">
        <v>0</v>
      </c>
      <c r="GU266" s="4">
        <v>0</v>
      </c>
      <c r="GV266" s="4">
        <v>0</v>
      </c>
      <c r="GW266" s="4">
        <v>0</v>
      </c>
      <c r="GX266" s="4">
        <v>0</v>
      </c>
      <c r="GY266" s="4">
        <v>0</v>
      </c>
      <c r="GZ266" s="4">
        <v>0</v>
      </c>
      <c r="HA266" s="4">
        <v>0</v>
      </c>
      <c r="HB266" s="4"/>
      <c r="HC266" s="4">
        <v>1716</v>
      </c>
      <c r="HD266" s="4" t="s">
        <v>279</v>
      </c>
      <c r="HE266" s="4">
        <v>0</v>
      </c>
      <c r="HF266" s="4">
        <v>0</v>
      </c>
      <c r="HG266" s="4">
        <v>0</v>
      </c>
      <c r="HH266" s="4">
        <v>0</v>
      </c>
      <c r="HI266" s="4">
        <v>0</v>
      </c>
      <c r="HJ266" s="4">
        <v>0</v>
      </c>
      <c r="HK266" s="4">
        <v>0</v>
      </c>
      <c r="HL266" s="4">
        <v>0</v>
      </c>
      <c r="HM266" s="4">
        <v>0</v>
      </c>
      <c r="HN266" s="4">
        <v>0</v>
      </c>
      <c r="HO266" s="4">
        <v>0</v>
      </c>
      <c r="HP266" s="4">
        <v>0</v>
      </c>
      <c r="HQ266" s="4">
        <v>0</v>
      </c>
      <c r="HR266" s="4"/>
      <c r="HS266" s="4">
        <v>1716</v>
      </c>
      <c r="HT266" s="4" t="s">
        <v>279</v>
      </c>
      <c r="HU266" s="4">
        <v>0</v>
      </c>
      <c r="HV266" s="4">
        <v>0</v>
      </c>
      <c r="HW266" s="4">
        <v>0</v>
      </c>
      <c r="HX266" s="4">
        <v>0</v>
      </c>
      <c r="HY266" s="4">
        <v>0</v>
      </c>
      <c r="HZ266" s="4">
        <v>0</v>
      </c>
      <c r="IA266" s="4">
        <v>0</v>
      </c>
      <c r="IB266" s="4">
        <v>0</v>
      </c>
      <c r="IC266" s="4">
        <v>0</v>
      </c>
      <c r="ID266" s="4">
        <v>0</v>
      </c>
      <c r="IE266" s="4">
        <v>0</v>
      </c>
      <c r="IF266" s="4">
        <v>0</v>
      </c>
      <c r="IG266" s="4">
        <v>0</v>
      </c>
      <c r="IH266" s="4"/>
      <c r="II266" s="4">
        <v>1716</v>
      </c>
      <c r="IJ266" s="4" t="s">
        <v>279</v>
      </c>
      <c r="IK266" s="4">
        <v>0</v>
      </c>
      <c r="IL266" s="4">
        <v>0</v>
      </c>
      <c r="IM266" s="4">
        <v>0</v>
      </c>
      <c r="IN266" s="4">
        <v>0</v>
      </c>
      <c r="IO266" s="4">
        <v>0</v>
      </c>
      <c r="IP266" s="4">
        <v>0</v>
      </c>
      <c r="IQ266" s="4">
        <v>-39.53</v>
      </c>
      <c r="IR266" s="4">
        <v>0</v>
      </c>
      <c r="IS266" s="4">
        <v>0</v>
      </c>
      <c r="IT266" s="4">
        <v>0</v>
      </c>
      <c r="IU266" s="4">
        <v>0</v>
      </c>
      <c r="IV266" s="4">
        <v>0</v>
      </c>
      <c r="IW266" s="4">
        <v>-39.53</v>
      </c>
      <c r="IX266" s="4"/>
      <c r="IY266" s="4">
        <v>1716</v>
      </c>
      <c r="IZ266" s="4" t="s">
        <v>279</v>
      </c>
      <c r="JA266" s="4">
        <v>0</v>
      </c>
      <c r="JB266" s="4">
        <v>0</v>
      </c>
      <c r="JC266" s="4">
        <v>0</v>
      </c>
      <c r="JD266" s="4">
        <v>0</v>
      </c>
      <c r="JE266" s="4">
        <v>0</v>
      </c>
      <c r="JF266" s="4">
        <v>0</v>
      </c>
      <c r="JG266" s="4">
        <v>0</v>
      </c>
      <c r="JH266" s="4">
        <v>0</v>
      </c>
      <c r="JI266" s="4">
        <v>0</v>
      </c>
      <c r="JJ266" s="4">
        <v>0</v>
      </c>
      <c r="JK266" s="4">
        <v>0</v>
      </c>
      <c r="JL266" s="4">
        <v>0</v>
      </c>
      <c r="JM266" s="4">
        <v>0</v>
      </c>
      <c r="JN266" s="4"/>
      <c r="JO266" s="4">
        <v>1716</v>
      </c>
      <c r="JP266" s="4" t="s">
        <v>279</v>
      </c>
      <c r="JQ266" s="4">
        <v>0</v>
      </c>
      <c r="JR266" s="4">
        <v>0</v>
      </c>
      <c r="JS266" s="4">
        <v>0</v>
      </c>
      <c r="JT266" s="4">
        <v>0</v>
      </c>
      <c r="JU266" s="4">
        <v>0</v>
      </c>
      <c r="JV266" s="4">
        <v>0</v>
      </c>
      <c r="JW266" s="4">
        <v>0</v>
      </c>
      <c r="JX266" s="4">
        <v>0</v>
      </c>
      <c r="JY266" s="4">
        <v>0</v>
      </c>
      <c r="JZ266" s="4">
        <v>0</v>
      </c>
      <c r="KA266" s="4">
        <v>0</v>
      </c>
      <c r="KB266" s="4">
        <v>0</v>
      </c>
      <c r="KC266" s="4">
        <v>0</v>
      </c>
      <c r="KD266" s="4"/>
      <c r="KE266" s="4">
        <v>1716</v>
      </c>
      <c r="KF266" s="4" t="s">
        <v>279</v>
      </c>
      <c r="KG266" s="4">
        <v>0</v>
      </c>
      <c r="KH266" s="4">
        <v>0</v>
      </c>
      <c r="KI266" s="4">
        <v>0</v>
      </c>
      <c r="KJ266" s="4">
        <v>0</v>
      </c>
      <c r="KK266" s="4">
        <v>0</v>
      </c>
      <c r="KL266" s="4">
        <v>0</v>
      </c>
      <c r="KM266" s="4">
        <v>0</v>
      </c>
      <c r="KN266" s="4">
        <v>0</v>
      </c>
      <c r="KO266" s="4">
        <v>0</v>
      </c>
      <c r="KP266" s="4">
        <v>0</v>
      </c>
      <c r="KQ266" s="4">
        <v>0</v>
      </c>
      <c r="KR266" s="4">
        <v>0</v>
      </c>
      <c r="KS266" s="4">
        <v>0</v>
      </c>
      <c r="KT266" s="4"/>
      <c r="KU266" s="4">
        <v>1716</v>
      </c>
      <c r="KV266" s="4" t="s">
        <v>279</v>
      </c>
      <c r="KW266" s="4">
        <v>0</v>
      </c>
      <c r="KX266" s="4">
        <v>0</v>
      </c>
      <c r="KY266" s="4">
        <v>0</v>
      </c>
      <c r="KZ266" s="4">
        <v>0</v>
      </c>
      <c r="LA266" s="4">
        <v>0</v>
      </c>
      <c r="LB266" s="4">
        <v>0</v>
      </c>
      <c r="LC266" s="4">
        <v>0</v>
      </c>
      <c r="LD266" s="4">
        <v>0</v>
      </c>
      <c r="LE266" s="4">
        <v>0</v>
      </c>
      <c r="LF266" s="4">
        <v>0</v>
      </c>
      <c r="LG266" s="4">
        <v>0</v>
      </c>
      <c r="LH266" s="4">
        <v>0</v>
      </c>
      <c r="LI266" s="4">
        <v>0</v>
      </c>
      <c r="LJ266" s="4"/>
      <c r="LK266" s="4">
        <v>1716</v>
      </c>
      <c r="LL266" s="4" t="s">
        <v>279</v>
      </c>
      <c r="LM266" s="4">
        <v>0</v>
      </c>
      <c r="LN266" s="4">
        <v>0</v>
      </c>
      <c r="LO266" s="4">
        <v>0</v>
      </c>
      <c r="LP266" s="4">
        <v>0</v>
      </c>
      <c r="LQ266" s="4">
        <v>0</v>
      </c>
      <c r="LR266" s="4">
        <v>0</v>
      </c>
      <c r="LS266" s="4">
        <v>0</v>
      </c>
      <c r="LT266" s="4">
        <v>0</v>
      </c>
      <c r="LU266" s="4">
        <v>0</v>
      </c>
      <c r="LV266" s="4">
        <v>0</v>
      </c>
      <c r="LW266" s="4">
        <v>0</v>
      </c>
      <c r="LX266" s="4">
        <v>0</v>
      </c>
      <c r="LY266" s="4">
        <v>0</v>
      </c>
      <c r="LZ266" s="4"/>
      <c r="MA266" s="4">
        <v>1716</v>
      </c>
      <c r="MB266" s="4" t="s">
        <v>279</v>
      </c>
      <c r="MC266" s="4">
        <v>0</v>
      </c>
      <c r="MD266" s="4">
        <v>0</v>
      </c>
      <c r="ME266" s="4">
        <v>0</v>
      </c>
      <c r="MF266" s="4">
        <v>0</v>
      </c>
      <c r="MG266" s="4">
        <v>0</v>
      </c>
      <c r="MH266" s="4">
        <v>0</v>
      </c>
      <c r="MI266" s="4">
        <v>0</v>
      </c>
      <c r="MJ266" s="4">
        <v>0</v>
      </c>
      <c r="MK266" s="4">
        <v>0</v>
      </c>
      <c r="ML266" s="4">
        <v>0</v>
      </c>
      <c r="MM266" s="4">
        <v>0</v>
      </c>
      <c r="MN266" s="4">
        <v>0</v>
      </c>
      <c r="MO266" s="4">
        <v>0</v>
      </c>
      <c r="MP266" s="4"/>
      <c r="MQ266" s="4">
        <v>1716</v>
      </c>
      <c r="MR266" s="4" t="s">
        <v>279</v>
      </c>
      <c r="MS266" s="4">
        <v>0</v>
      </c>
      <c r="MT266" s="4">
        <v>0</v>
      </c>
      <c r="MU266" s="4">
        <v>0</v>
      </c>
      <c r="MV266" s="4">
        <v>0</v>
      </c>
      <c r="MW266" s="4">
        <v>0</v>
      </c>
      <c r="MX266" s="4">
        <v>0</v>
      </c>
      <c r="MY266" s="4">
        <v>0</v>
      </c>
      <c r="MZ266" s="4">
        <v>0</v>
      </c>
      <c r="NA266" s="4">
        <v>0</v>
      </c>
      <c r="NB266" s="4">
        <v>0</v>
      </c>
      <c r="NC266" s="4">
        <v>0</v>
      </c>
      <c r="ND266" s="4">
        <v>0</v>
      </c>
      <c r="NE266" s="4">
        <v>0</v>
      </c>
      <c r="NF266" s="4"/>
      <c r="NG266" s="4">
        <v>1716</v>
      </c>
      <c r="NH266" s="4" t="s">
        <v>279</v>
      </c>
      <c r="NI266" s="4">
        <v>0</v>
      </c>
      <c r="NJ266" s="4">
        <v>0</v>
      </c>
      <c r="NK266" s="4">
        <v>0</v>
      </c>
      <c r="NL266" s="4">
        <v>0</v>
      </c>
      <c r="NM266" s="4">
        <v>0</v>
      </c>
      <c r="NN266" s="4">
        <v>0</v>
      </c>
      <c r="NO266" s="4">
        <v>0</v>
      </c>
      <c r="NP266" s="4">
        <v>0</v>
      </c>
      <c r="NQ266" s="4">
        <v>0</v>
      </c>
      <c r="NR266" s="4">
        <v>0</v>
      </c>
      <c r="NS266" s="4">
        <v>0</v>
      </c>
      <c r="NT266" s="4">
        <v>0</v>
      </c>
      <c r="NU266" s="4">
        <v>0</v>
      </c>
    </row>
    <row r="267" spans="2:385" x14ac:dyDescent="0.2">
      <c r="B267">
        <f t="shared" si="51"/>
        <v>257</v>
      </c>
      <c r="C267" s="4">
        <v>1717</v>
      </c>
      <c r="D267" s="4" t="s">
        <v>280</v>
      </c>
      <c r="E267" s="4">
        <v>0</v>
      </c>
      <c r="F267" s="4">
        <v>0</v>
      </c>
      <c r="G267" s="4">
        <v>0</v>
      </c>
      <c r="H267" s="4">
        <v>-31.62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-31.62</v>
      </c>
      <c r="R267" s="4"/>
      <c r="S267" s="4">
        <v>1717</v>
      </c>
      <c r="T267" s="4" t="s">
        <v>280</v>
      </c>
      <c r="U267" s="4">
        <v>0</v>
      </c>
      <c r="V267" s="4">
        <v>0</v>
      </c>
      <c r="W267" s="4">
        <v>0</v>
      </c>
      <c r="X267" s="4">
        <v>-48.35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-48.35</v>
      </c>
      <c r="AH267" s="4"/>
      <c r="AI267" s="4">
        <v>1717</v>
      </c>
      <c r="AJ267" s="4" t="s">
        <v>280</v>
      </c>
      <c r="AK267" s="4">
        <v>0</v>
      </c>
      <c r="AL267" s="4">
        <v>0</v>
      </c>
      <c r="AM267" s="4">
        <v>0</v>
      </c>
      <c r="AN267" s="4">
        <v>-11.16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-11.16</v>
      </c>
      <c r="AX267" s="4"/>
      <c r="AY267" s="4">
        <v>1717</v>
      </c>
      <c r="AZ267" s="4" t="s">
        <v>280</v>
      </c>
      <c r="BA267" s="4">
        <v>0</v>
      </c>
      <c r="BB267" s="4">
        <v>0</v>
      </c>
      <c r="BC267" s="4">
        <v>0</v>
      </c>
      <c r="BD267" s="4">
        <v>-11.16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-11.16</v>
      </c>
      <c r="BN267" s="4"/>
      <c r="BO267" s="4">
        <v>1717</v>
      </c>
      <c r="BP267" s="4" t="s">
        <v>280</v>
      </c>
      <c r="BQ267" s="4">
        <v>0</v>
      </c>
      <c r="BR267" s="4">
        <v>0</v>
      </c>
      <c r="BS267" s="4">
        <v>0</v>
      </c>
      <c r="BT267" s="4">
        <v>-7.44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-7.44</v>
      </c>
      <c r="CD267" s="4"/>
      <c r="CE267" s="4">
        <v>1717</v>
      </c>
      <c r="CF267" s="4" t="s">
        <v>280</v>
      </c>
      <c r="CG267" s="4">
        <v>0</v>
      </c>
      <c r="CH267" s="4">
        <v>0</v>
      </c>
      <c r="CI267" s="4">
        <v>0</v>
      </c>
      <c r="CJ267" s="4">
        <v>-13.02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-13.02</v>
      </c>
      <c r="CT267" s="4"/>
      <c r="CU267" s="4">
        <v>1717</v>
      </c>
      <c r="CV267" s="4" t="s">
        <v>280</v>
      </c>
      <c r="CW267" s="4">
        <v>0</v>
      </c>
      <c r="CX267" s="4">
        <v>0</v>
      </c>
      <c r="CY267" s="4">
        <v>0</v>
      </c>
      <c r="CZ267" s="4">
        <v>-11.16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-11.16</v>
      </c>
      <c r="DJ267" s="4"/>
      <c r="DK267" s="4">
        <v>1717</v>
      </c>
      <c r="DL267" s="4" t="s">
        <v>280</v>
      </c>
      <c r="DM267" s="4">
        <v>0</v>
      </c>
      <c r="DN267" s="4">
        <v>0</v>
      </c>
      <c r="DO267" s="4">
        <v>0</v>
      </c>
      <c r="DP267" s="4">
        <v>-11.16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-11.16</v>
      </c>
      <c r="DZ267" s="4"/>
      <c r="EA267" s="4">
        <v>1717</v>
      </c>
      <c r="EB267" s="4" t="s">
        <v>280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/>
      <c r="EQ267" s="4">
        <v>1717</v>
      </c>
      <c r="ER267" s="4" t="s">
        <v>280</v>
      </c>
      <c r="ES267" s="4">
        <v>0</v>
      </c>
      <c r="ET267" s="4">
        <v>0</v>
      </c>
      <c r="EU267" s="4">
        <v>0</v>
      </c>
      <c r="EV267" s="4">
        <v>-11.16</v>
      </c>
      <c r="EW267" s="4">
        <v>0</v>
      </c>
      <c r="EX267" s="4">
        <v>-7.39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-18.55</v>
      </c>
      <c r="FF267" s="4"/>
      <c r="FG267" s="4">
        <v>1717</v>
      </c>
      <c r="FH267" s="4" t="s">
        <v>280</v>
      </c>
      <c r="FI267" s="4">
        <v>0</v>
      </c>
      <c r="FJ267" s="4">
        <v>0</v>
      </c>
      <c r="FK267" s="4">
        <v>0</v>
      </c>
      <c r="FL267" s="4">
        <v>-13.02</v>
      </c>
      <c r="FM267" s="4">
        <v>0</v>
      </c>
      <c r="FN267" s="4">
        <v>0</v>
      </c>
      <c r="FO267" s="4">
        <v>0</v>
      </c>
      <c r="FP267" s="4">
        <v>0</v>
      </c>
      <c r="FQ267" s="4">
        <v>0</v>
      </c>
      <c r="FR267" s="4">
        <v>0</v>
      </c>
      <c r="FS267" s="4">
        <v>0</v>
      </c>
      <c r="FT267" s="4">
        <v>0</v>
      </c>
      <c r="FU267" s="4">
        <v>-13.02</v>
      </c>
      <c r="FV267" s="4"/>
      <c r="FW267" s="4">
        <v>1717</v>
      </c>
      <c r="FX267" s="4" t="s">
        <v>280</v>
      </c>
      <c r="FY267" s="4">
        <v>0</v>
      </c>
      <c r="FZ267" s="4">
        <v>0</v>
      </c>
      <c r="GA267" s="4">
        <v>0</v>
      </c>
      <c r="GB267" s="4">
        <v>-3.72</v>
      </c>
      <c r="GC267" s="4">
        <v>0</v>
      </c>
      <c r="GD267" s="4">
        <v>0</v>
      </c>
      <c r="GE267" s="4">
        <v>0</v>
      </c>
      <c r="GF267" s="4">
        <v>0</v>
      </c>
      <c r="GG267" s="4">
        <v>0</v>
      </c>
      <c r="GH267" s="4">
        <v>0</v>
      </c>
      <c r="GI267" s="4">
        <v>0</v>
      </c>
      <c r="GJ267" s="4">
        <v>0</v>
      </c>
      <c r="GK267" s="4">
        <v>-3.72</v>
      </c>
      <c r="GL267" s="4"/>
      <c r="GM267" s="4">
        <v>1717</v>
      </c>
      <c r="GN267" s="4" t="s">
        <v>280</v>
      </c>
      <c r="GO267" s="4">
        <v>0</v>
      </c>
      <c r="GP267" s="4">
        <v>0</v>
      </c>
      <c r="GQ267" s="4">
        <v>0</v>
      </c>
      <c r="GR267" s="4">
        <v>-11.16</v>
      </c>
      <c r="GS267" s="4">
        <v>0</v>
      </c>
      <c r="GT267" s="4">
        <v>0</v>
      </c>
      <c r="GU267" s="4">
        <v>0</v>
      </c>
      <c r="GV267" s="4">
        <v>0</v>
      </c>
      <c r="GW267" s="4">
        <v>0</v>
      </c>
      <c r="GX267" s="4">
        <v>0</v>
      </c>
      <c r="GY267" s="4">
        <v>0</v>
      </c>
      <c r="GZ267" s="4">
        <v>0</v>
      </c>
      <c r="HA267" s="4">
        <v>-11.16</v>
      </c>
      <c r="HB267" s="4"/>
      <c r="HC267" s="4">
        <v>1717</v>
      </c>
      <c r="HD267" s="4" t="s">
        <v>280</v>
      </c>
      <c r="HE267" s="4">
        <v>0</v>
      </c>
      <c r="HF267" s="4">
        <v>0</v>
      </c>
      <c r="HG267" s="4">
        <v>0</v>
      </c>
      <c r="HH267" s="4">
        <v>-5.58</v>
      </c>
      <c r="HI267" s="4">
        <v>0</v>
      </c>
      <c r="HJ267" s="4">
        <v>0</v>
      </c>
      <c r="HK267" s="4">
        <v>0</v>
      </c>
      <c r="HL267" s="4">
        <v>0</v>
      </c>
      <c r="HM267" s="4">
        <v>0</v>
      </c>
      <c r="HN267" s="4">
        <v>0</v>
      </c>
      <c r="HO267" s="4">
        <v>0</v>
      </c>
      <c r="HP267" s="4">
        <v>0</v>
      </c>
      <c r="HQ267" s="4">
        <v>-5.58</v>
      </c>
      <c r="HR267" s="4"/>
      <c r="HS267" s="4">
        <v>1717</v>
      </c>
      <c r="HT267" s="4" t="s">
        <v>280</v>
      </c>
      <c r="HU267" s="4">
        <v>0</v>
      </c>
      <c r="HV267" s="4">
        <v>0</v>
      </c>
      <c r="HW267" s="4">
        <v>0</v>
      </c>
      <c r="HX267" s="4">
        <v>-27.9</v>
      </c>
      <c r="HY267" s="4">
        <v>0</v>
      </c>
      <c r="HZ267" s="4">
        <v>0</v>
      </c>
      <c r="IA267" s="4">
        <v>0</v>
      </c>
      <c r="IB267" s="4">
        <v>0</v>
      </c>
      <c r="IC267" s="4">
        <v>0</v>
      </c>
      <c r="ID267" s="4">
        <v>0</v>
      </c>
      <c r="IE267" s="4">
        <v>0</v>
      </c>
      <c r="IF267" s="4">
        <v>0</v>
      </c>
      <c r="IG267" s="4">
        <v>-27.9</v>
      </c>
      <c r="IH267" s="4"/>
      <c r="II267" s="4">
        <v>1717</v>
      </c>
      <c r="IJ267" s="4" t="s">
        <v>280</v>
      </c>
      <c r="IK267" s="4">
        <v>0</v>
      </c>
      <c r="IL267" s="4">
        <v>0</v>
      </c>
      <c r="IM267" s="4">
        <v>0</v>
      </c>
      <c r="IN267" s="4">
        <v>-14.87</v>
      </c>
      <c r="IO267" s="4">
        <v>0</v>
      </c>
      <c r="IP267" s="4">
        <v>0</v>
      </c>
      <c r="IQ267" s="4">
        <v>0</v>
      </c>
      <c r="IR267" s="4">
        <v>0</v>
      </c>
      <c r="IS267" s="4">
        <v>0</v>
      </c>
      <c r="IT267" s="4">
        <v>0</v>
      </c>
      <c r="IU267" s="4">
        <v>0</v>
      </c>
      <c r="IV267" s="4">
        <v>0</v>
      </c>
      <c r="IW267" s="4">
        <v>-14.87</v>
      </c>
      <c r="IX267" s="4"/>
      <c r="IY267" s="4">
        <v>1717</v>
      </c>
      <c r="IZ267" s="4" t="s">
        <v>280</v>
      </c>
      <c r="JA267" s="4">
        <v>0</v>
      </c>
      <c r="JB267" s="4">
        <v>0</v>
      </c>
      <c r="JC267" s="4">
        <v>0</v>
      </c>
      <c r="JD267" s="4">
        <v>-18.59</v>
      </c>
      <c r="JE267" s="4">
        <v>0</v>
      </c>
      <c r="JF267" s="4">
        <v>0</v>
      </c>
      <c r="JG267" s="4">
        <v>0</v>
      </c>
      <c r="JH267" s="4">
        <v>0</v>
      </c>
      <c r="JI267" s="4">
        <v>0</v>
      </c>
      <c r="JJ267" s="4">
        <v>0</v>
      </c>
      <c r="JK267" s="4">
        <v>0</v>
      </c>
      <c r="JL267" s="4">
        <v>0</v>
      </c>
      <c r="JM267" s="4">
        <v>-18.59</v>
      </c>
      <c r="JN267" s="4"/>
      <c r="JO267" s="4">
        <v>1717</v>
      </c>
      <c r="JP267" s="4" t="s">
        <v>280</v>
      </c>
      <c r="JQ267" s="4">
        <v>0</v>
      </c>
      <c r="JR267" s="4">
        <v>0</v>
      </c>
      <c r="JS267" s="4">
        <v>0</v>
      </c>
      <c r="JT267" s="4">
        <v>-5.57</v>
      </c>
      <c r="JU267" s="4">
        <v>0</v>
      </c>
      <c r="JV267" s="4">
        <v>0</v>
      </c>
      <c r="JW267" s="4">
        <v>0</v>
      </c>
      <c r="JX267" s="4">
        <v>0</v>
      </c>
      <c r="JY267" s="4">
        <v>0</v>
      </c>
      <c r="JZ267" s="4">
        <v>0</v>
      </c>
      <c r="KA267" s="4">
        <v>0</v>
      </c>
      <c r="KB267" s="4">
        <v>0</v>
      </c>
      <c r="KC267" s="4">
        <v>-5.57</v>
      </c>
      <c r="KD267" s="4"/>
      <c r="KE267" s="4">
        <v>1717</v>
      </c>
      <c r="KF267" s="4" t="s">
        <v>280</v>
      </c>
      <c r="KG267" s="4">
        <v>0</v>
      </c>
      <c r="KH267" s="4">
        <v>-11.96</v>
      </c>
      <c r="KI267" s="4">
        <v>0</v>
      </c>
      <c r="KJ267" s="4">
        <v>-7.43</v>
      </c>
      <c r="KK267" s="4">
        <v>0</v>
      </c>
      <c r="KL267" s="4">
        <v>0</v>
      </c>
      <c r="KM267" s="4">
        <v>-3100</v>
      </c>
      <c r="KN267" s="4">
        <v>0</v>
      </c>
      <c r="KO267" s="4">
        <v>0</v>
      </c>
      <c r="KP267" s="4">
        <v>0</v>
      </c>
      <c r="KQ267" s="4">
        <v>0</v>
      </c>
      <c r="KR267" s="4">
        <v>0</v>
      </c>
      <c r="KS267" s="4">
        <v>-3119.39</v>
      </c>
      <c r="KT267" s="4"/>
      <c r="KU267" s="4">
        <v>1717</v>
      </c>
      <c r="KV267" s="4" t="s">
        <v>280</v>
      </c>
      <c r="KW267" s="4">
        <v>0</v>
      </c>
      <c r="KX267" s="4">
        <v>0</v>
      </c>
      <c r="KY267" s="4">
        <v>0</v>
      </c>
      <c r="KZ267" s="4">
        <v>-13.01</v>
      </c>
      <c r="LA267" s="4">
        <v>0</v>
      </c>
      <c r="LB267" s="4">
        <v>0</v>
      </c>
      <c r="LC267" s="4">
        <v>0</v>
      </c>
      <c r="LD267" s="4">
        <v>0</v>
      </c>
      <c r="LE267" s="4">
        <v>0</v>
      </c>
      <c r="LF267" s="4">
        <v>0</v>
      </c>
      <c r="LG267" s="4">
        <v>0</v>
      </c>
      <c r="LH267" s="4">
        <v>0</v>
      </c>
      <c r="LI267" s="4">
        <v>-13.01</v>
      </c>
      <c r="LJ267" s="4"/>
      <c r="LK267" s="4">
        <v>1717</v>
      </c>
      <c r="LL267" s="4" t="s">
        <v>280</v>
      </c>
      <c r="LM267" s="4">
        <v>0</v>
      </c>
      <c r="LN267" s="4">
        <v>0</v>
      </c>
      <c r="LO267" s="4">
        <v>0</v>
      </c>
      <c r="LP267" s="4">
        <v>-11.15</v>
      </c>
      <c r="LQ267" s="4">
        <v>0</v>
      </c>
      <c r="LR267" s="4">
        <v>0</v>
      </c>
      <c r="LS267" s="4">
        <v>0</v>
      </c>
      <c r="LT267" s="4">
        <v>0</v>
      </c>
      <c r="LU267" s="4">
        <v>0</v>
      </c>
      <c r="LV267" s="4">
        <v>0</v>
      </c>
      <c r="LW267" s="4">
        <v>0</v>
      </c>
      <c r="LX267" s="4">
        <v>0</v>
      </c>
      <c r="LY267" s="4">
        <v>-11.15</v>
      </c>
      <c r="LZ267" s="4"/>
      <c r="MA267" s="4">
        <v>1717</v>
      </c>
      <c r="MB267" s="4" t="s">
        <v>280</v>
      </c>
      <c r="MC267" s="4">
        <v>0</v>
      </c>
      <c r="MD267" s="4">
        <v>0</v>
      </c>
      <c r="ME267" s="4">
        <v>0</v>
      </c>
      <c r="MF267" s="4">
        <v>-18.59</v>
      </c>
      <c r="MG267" s="4">
        <v>0</v>
      </c>
      <c r="MH267" s="4">
        <v>0</v>
      </c>
      <c r="MI267" s="4">
        <v>0</v>
      </c>
      <c r="MJ267" s="4">
        <v>0</v>
      </c>
      <c r="MK267" s="4">
        <v>0</v>
      </c>
      <c r="ML267" s="4">
        <v>0</v>
      </c>
      <c r="MM267" s="4">
        <v>0</v>
      </c>
      <c r="MN267" s="4">
        <v>0</v>
      </c>
      <c r="MO267" s="4">
        <v>-18.59</v>
      </c>
      <c r="MP267" s="4"/>
      <c r="MQ267" s="4">
        <v>1717</v>
      </c>
      <c r="MR267" s="4" t="s">
        <v>280</v>
      </c>
      <c r="MS267" s="4">
        <v>0</v>
      </c>
      <c r="MT267" s="4">
        <v>0</v>
      </c>
      <c r="MU267" s="4">
        <v>0</v>
      </c>
      <c r="MV267" s="4">
        <v>-5.57</v>
      </c>
      <c r="MW267" s="4">
        <v>0</v>
      </c>
      <c r="MX267" s="4">
        <v>0</v>
      </c>
      <c r="MY267" s="4">
        <v>0</v>
      </c>
      <c r="MZ267" s="4">
        <v>0</v>
      </c>
      <c r="NA267" s="4">
        <v>0</v>
      </c>
      <c r="NB267" s="4">
        <v>0</v>
      </c>
      <c r="NC267" s="4">
        <v>0</v>
      </c>
      <c r="ND267" s="4">
        <v>0</v>
      </c>
      <c r="NE267" s="4">
        <v>-5.57</v>
      </c>
      <c r="NF267" s="4"/>
      <c r="NG267" s="4">
        <v>1717</v>
      </c>
      <c r="NH267" s="4" t="s">
        <v>280</v>
      </c>
      <c r="NI267" s="4">
        <v>0</v>
      </c>
      <c r="NJ267" s="4">
        <v>0</v>
      </c>
      <c r="NK267" s="4">
        <v>0</v>
      </c>
      <c r="NL267" s="4">
        <v>0</v>
      </c>
      <c r="NM267" s="4">
        <v>0</v>
      </c>
      <c r="NN267" s="4">
        <v>0</v>
      </c>
      <c r="NO267" s="4">
        <v>0</v>
      </c>
      <c r="NP267" s="4">
        <v>0</v>
      </c>
      <c r="NQ267" s="4">
        <v>0</v>
      </c>
      <c r="NR267" s="4">
        <v>0</v>
      </c>
      <c r="NS267" s="4">
        <v>0</v>
      </c>
      <c r="NT267" s="4">
        <v>0</v>
      </c>
      <c r="NU267" s="4">
        <v>0</v>
      </c>
    </row>
    <row r="268" spans="2:385" x14ac:dyDescent="0.2">
      <c r="B268">
        <f t="shared" si="51"/>
        <v>258</v>
      </c>
      <c r="C268" s="4">
        <v>1718</v>
      </c>
      <c r="D268" s="4" t="s">
        <v>281</v>
      </c>
      <c r="E268" s="4">
        <v>-377.96</v>
      </c>
      <c r="F268" s="4">
        <v>0</v>
      </c>
      <c r="G268" s="4">
        <v>-111.21</v>
      </c>
      <c r="H268" s="4">
        <v>0</v>
      </c>
      <c r="I268" s="4">
        <v>0</v>
      </c>
      <c r="J268" s="4">
        <v>0</v>
      </c>
      <c r="K268" s="4">
        <v>-29.69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-518.86</v>
      </c>
      <c r="R268" s="4"/>
      <c r="S268" s="4">
        <v>1718</v>
      </c>
      <c r="T268" s="4" t="s">
        <v>281</v>
      </c>
      <c r="U268" s="4">
        <v>-300.39</v>
      </c>
      <c r="V268" s="4">
        <v>-65.52</v>
      </c>
      <c r="W268" s="4">
        <v>-24.46</v>
      </c>
      <c r="X268" s="4">
        <v>0</v>
      </c>
      <c r="Y268" s="4">
        <v>0</v>
      </c>
      <c r="Z268" s="4">
        <v>-497.02</v>
      </c>
      <c r="AA268" s="4">
        <v>-287.2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-1174.5899999999999</v>
      </c>
      <c r="AH268" s="4"/>
      <c r="AI268" s="4">
        <v>1718</v>
      </c>
      <c r="AJ268" s="4" t="s">
        <v>281</v>
      </c>
      <c r="AK268" s="4">
        <v>0</v>
      </c>
      <c r="AL268" s="4">
        <v>-69.37</v>
      </c>
      <c r="AM268" s="4">
        <v>-25.07</v>
      </c>
      <c r="AN268" s="4">
        <v>-26.56</v>
      </c>
      <c r="AO268" s="4">
        <v>0</v>
      </c>
      <c r="AP268" s="4">
        <v>0</v>
      </c>
      <c r="AQ268" s="4">
        <v>-54.43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-175.43</v>
      </c>
      <c r="AX268" s="4"/>
      <c r="AY268" s="4">
        <v>1718</v>
      </c>
      <c r="AZ268" s="4" t="s">
        <v>281</v>
      </c>
      <c r="BA268" s="4">
        <v>0</v>
      </c>
      <c r="BB268" s="4">
        <v>0</v>
      </c>
      <c r="BC268" s="4">
        <v>-166.44</v>
      </c>
      <c r="BD268" s="4">
        <v>0</v>
      </c>
      <c r="BE268" s="4">
        <v>-16.579999999999998</v>
      </c>
      <c r="BF268" s="4">
        <v>-250.96</v>
      </c>
      <c r="BG268" s="4">
        <v>-61.15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-495.13</v>
      </c>
      <c r="BN268" s="4"/>
      <c r="BO268" s="4">
        <v>1718</v>
      </c>
      <c r="BP268" s="4" t="s">
        <v>281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/>
      <c r="CE268" s="4">
        <v>1718</v>
      </c>
      <c r="CF268" s="4" t="s">
        <v>281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/>
      <c r="CU268" s="4">
        <v>1718</v>
      </c>
      <c r="CV268" s="4" t="s">
        <v>281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-117.98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-117.98</v>
      </c>
      <c r="DJ268" s="4"/>
      <c r="DK268" s="4">
        <v>1718</v>
      </c>
      <c r="DL268" s="4" t="s">
        <v>281</v>
      </c>
      <c r="DM268" s="4">
        <v>0</v>
      </c>
      <c r="DN268" s="4">
        <v>0</v>
      </c>
      <c r="DO268" s="4">
        <v>-99.28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 s="4">
        <v>-99.28</v>
      </c>
      <c r="DZ268" s="4"/>
      <c r="EA268" s="4">
        <v>1718</v>
      </c>
      <c r="EB268" s="4" t="s">
        <v>281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/>
      <c r="EQ268" s="4">
        <v>1718</v>
      </c>
      <c r="ER268" s="4" t="s">
        <v>281</v>
      </c>
      <c r="ES268" s="4">
        <v>-39.18</v>
      </c>
      <c r="ET268" s="4">
        <v>-85.87</v>
      </c>
      <c r="EU268" s="4">
        <v>-4885.58</v>
      </c>
      <c r="EV268" s="4">
        <v>-7483.03</v>
      </c>
      <c r="EW268" s="4">
        <v>-425.57</v>
      </c>
      <c r="EX268" s="4">
        <v>-17.27</v>
      </c>
      <c r="EY268" s="4">
        <v>-52.91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-12989.41</v>
      </c>
      <c r="FF268" s="4"/>
      <c r="FG268" s="4">
        <v>1718</v>
      </c>
      <c r="FH268" s="4" t="s">
        <v>281</v>
      </c>
      <c r="FI268" s="4">
        <v>0</v>
      </c>
      <c r="FJ268" s="4">
        <v>0</v>
      </c>
      <c r="FK268" s="4">
        <v>-539.66999999999996</v>
      </c>
      <c r="FL268" s="4">
        <v>0</v>
      </c>
      <c r="FM268" s="4">
        <v>0</v>
      </c>
      <c r="FN268" s="4">
        <v>0</v>
      </c>
      <c r="FO268" s="4">
        <v>-227.24</v>
      </c>
      <c r="FP268" s="4">
        <v>0</v>
      </c>
      <c r="FQ268" s="4">
        <v>0</v>
      </c>
      <c r="FR268" s="4">
        <v>0</v>
      </c>
      <c r="FS268" s="4">
        <v>0</v>
      </c>
      <c r="FT268" s="4">
        <v>0</v>
      </c>
      <c r="FU268" s="4">
        <v>-766.91</v>
      </c>
      <c r="FV268" s="4"/>
      <c r="FW268" s="4">
        <v>1718</v>
      </c>
      <c r="FX268" s="4" t="s">
        <v>281</v>
      </c>
      <c r="FY268" s="4">
        <v>0</v>
      </c>
      <c r="FZ268" s="4">
        <v>0</v>
      </c>
      <c r="GA268" s="4">
        <v>0</v>
      </c>
      <c r="GB268" s="4">
        <v>0</v>
      </c>
      <c r="GC268" s="4">
        <v>0</v>
      </c>
      <c r="GD268" s="4">
        <v>0</v>
      </c>
      <c r="GE268" s="4">
        <v>0</v>
      </c>
      <c r="GF268" s="4">
        <v>0</v>
      </c>
      <c r="GG268" s="4">
        <v>0</v>
      </c>
      <c r="GH268" s="4">
        <v>0</v>
      </c>
      <c r="GI268" s="4">
        <v>0</v>
      </c>
      <c r="GJ268" s="4">
        <v>0</v>
      </c>
      <c r="GK268" s="4">
        <v>0</v>
      </c>
      <c r="GL268" s="4"/>
      <c r="GM268" s="4">
        <v>1718</v>
      </c>
      <c r="GN268" s="4" t="s">
        <v>281</v>
      </c>
      <c r="GO268" s="4">
        <v>0</v>
      </c>
      <c r="GP268" s="4">
        <v>0</v>
      </c>
      <c r="GQ268" s="4">
        <v>0</v>
      </c>
      <c r="GR268" s="4">
        <v>0</v>
      </c>
      <c r="GS268" s="4">
        <v>0</v>
      </c>
      <c r="GT268" s="4">
        <v>0</v>
      </c>
      <c r="GU268" s="4">
        <v>-84.13</v>
      </c>
      <c r="GV268" s="4">
        <v>0</v>
      </c>
      <c r="GW268" s="4">
        <v>0</v>
      </c>
      <c r="GX268" s="4">
        <v>0</v>
      </c>
      <c r="GY268" s="4">
        <v>0</v>
      </c>
      <c r="GZ268" s="4">
        <v>0</v>
      </c>
      <c r="HA268" s="4">
        <v>-84.13</v>
      </c>
      <c r="HB268" s="4"/>
      <c r="HC268" s="4">
        <v>1718</v>
      </c>
      <c r="HD268" s="4" t="s">
        <v>281</v>
      </c>
      <c r="HE268" s="4">
        <v>0</v>
      </c>
      <c r="HF268" s="4">
        <v>-13.5</v>
      </c>
      <c r="HG268" s="4">
        <v>0</v>
      </c>
      <c r="HH268" s="4">
        <v>0</v>
      </c>
      <c r="HI268" s="4">
        <v>0</v>
      </c>
      <c r="HJ268" s="4">
        <v>-108.58</v>
      </c>
      <c r="HK268" s="4">
        <v>-298.54000000000002</v>
      </c>
      <c r="HL268" s="4">
        <v>0</v>
      </c>
      <c r="HM268" s="4">
        <v>0</v>
      </c>
      <c r="HN268" s="4">
        <v>0</v>
      </c>
      <c r="HO268" s="4">
        <v>0</v>
      </c>
      <c r="HP268" s="4">
        <v>0</v>
      </c>
      <c r="HQ268" s="4">
        <v>-420.62</v>
      </c>
      <c r="HR268" s="4"/>
      <c r="HS268" s="4">
        <v>1718</v>
      </c>
      <c r="HT268" s="4" t="s">
        <v>281</v>
      </c>
      <c r="HU268" s="4">
        <v>-100</v>
      </c>
      <c r="HV268" s="4">
        <v>-19.98</v>
      </c>
      <c r="HW268" s="4">
        <v>-213.9</v>
      </c>
      <c r="HX268" s="4">
        <v>0</v>
      </c>
      <c r="HY268" s="4">
        <v>-256.67</v>
      </c>
      <c r="HZ268" s="4">
        <v>-362.8</v>
      </c>
      <c r="IA268" s="4">
        <v>-341.53</v>
      </c>
      <c r="IB268" s="4">
        <v>0</v>
      </c>
      <c r="IC268" s="4">
        <v>0</v>
      </c>
      <c r="ID268" s="4">
        <v>0</v>
      </c>
      <c r="IE268" s="4">
        <v>0</v>
      </c>
      <c r="IF268" s="4">
        <v>0</v>
      </c>
      <c r="IG268" s="4">
        <v>-1294.8800000000001</v>
      </c>
      <c r="IH268" s="4"/>
      <c r="II268" s="4">
        <v>1718</v>
      </c>
      <c r="IJ268" s="4" t="s">
        <v>281</v>
      </c>
      <c r="IK268" s="4">
        <v>-421.24</v>
      </c>
      <c r="IL268" s="4">
        <v>-234.88</v>
      </c>
      <c r="IM268" s="4">
        <v>-140.68</v>
      </c>
      <c r="IN268" s="4">
        <v>0</v>
      </c>
      <c r="IO268" s="4">
        <v>-184.67</v>
      </c>
      <c r="IP268" s="4">
        <v>-260.33999999999997</v>
      </c>
      <c r="IQ268" s="4">
        <v>-389.74</v>
      </c>
      <c r="IR268" s="4">
        <v>0</v>
      </c>
      <c r="IS268" s="4">
        <v>0</v>
      </c>
      <c r="IT268" s="4">
        <v>0</v>
      </c>
      <c r="IU268" s="4">
        <v>0</v>
      </c>
      <c r="IV268" s="4">
        <v>0</v>
      </c>
      <c r="IW268" s="4">
        <v>-1631.55</v>
      </c>
      <c r="IX268" s="4"/>
      <c r="IY268" s="4">
        <v>1718</v>
      </c>
      <c r="IZ268" s="4" t="s">
        <v>281</v>
      </c>
      <c r="JA268" s="4">
        <v>-10.98</v>
      </c>
      <c r="JB268" s="4">
        <v>0</v>
      </c>
      <c r="JC268" s="4">
        <v>-116.14</v>
      </c>
      <c r="JD268" s="4">
        <v>0</v>
      </c>
      <c r="JE268" s="4">
        <v>-69.11</v>
      </c>
      <c r="JF268" s="4">
        <v>0</v>
      </c>
      <c r="JG268" s="4">
        <v>0</v>
      </c>
      <c r="JH268" s="4">
        <v>0</v>
      </c>
      <c r="JI268" s="4">
        <v>0</v>
      </c>
      <c r="JJ268" s="4">
        <v>0</v>
      </c>
      <c r="JK268" s="4">
        <v>0</v>
      </c>
      <c r="JL268" s="4">
        <v>0</v>
      </c>
      <c r="JM268" s="4">
        <v>-196.23</v>
      </c>
      <c r="JN268" s="4"/>
      <c r="JO268" s="4">
        <v>1718</v>
      </c>
      <c r="JP268" s="4" t="s">
        <v>281</v>
      </c>
      <c r="JQ268" s="4">
        <v>-17.579999999999998</v>
      </c>
      <c r="JR268" s="4">
        <v>0</v>
      </c>
      <c r="JS268" s="4">
        <v>0</v>
      </c>
      <c r="JT268" s="4">
        <v>0</v>
      </c>
      <c r="JU268" s="4">
        <v>-7.99</v>
      </c>
      <c r="JV268" s="4">
        <v>0</v>
      </c>
      <c r="JW268" s="4">
        <v>0</v>
      </c>
      <c r="JX268" s="4">
        <v>0</v>
      </c>
      <c r="JY268" s="4">
        <v>0</v>
      </c>
      <c r="JZ268" s="4">
        <v>0</v>
      </c>
      <c r="KA268" s="4">
        <v>0</v>
      </c>
      <c r="KB268" s="4">
        <v>0</v>
      </c>
      <c r="KC268" s="4">
        <v>-25.57</v>
      </c>
      <c r="KD268" s="4"/>
      <c r="KE268" s="4">
        <v>1718</v>
      </c>
      <c r="KF268" s="4" t="s">
        <v>281</v>
      </c>
      <c r="KG268" s="4">
        <v>0</v>
      </c>
      <c r="KH268" s="4">
        <v>-49.31</v>
      </c>
      <c r="KI268" s="4">
        <v>-244.51</v>
      </c>
      <c r="KJ268" s="4">
        <v>-220.44</v>
      </c>
      <c r="KK268" s="4">
        <v>-2291.34</v>
      </c>
      <c r="KL268" s="4">
        <v>-9.02</v>
      </c>
      <c r="KM268" s="4">
        <v>-257.56</v>
      </c>
      <c r="KN268" s="4">
        <v>0</v>
      </c>
      <c r="KO268" s="4">
        <v>0</v>
      </c>
      <c r="KP268" s="4">
        <v>0</v>
      </c>
      <c r="KQ268" s="4">
        <v>0</v>
      </c>
      <c r="KR268" s="4">
        <v>0</v>
      </c>
      <c r="KS268" s="4">
        <v>-3072.18</v>
      </c>
      <c r="KT268" s="4"/>
      <c r="KU268" s="4">
        <v>1718</v>
      </c>
      <c r="KV268" s="4" t="s">
        <v>281</v>
      </c>
      <c r="KW268" s="4">
        <v>0</v>
      </c>
      <c r="KX268" s="4">
        <v>0</v>
      </c>
      <c r="KY268" s="4">
        <v>0</v>
      </c>
      <c r="KZ268" s="4">
        <v>0</v>
      </c>
      <c r="LA268" s="4">
        <v>0</v>
      </c>
      <c r="LB268" s="4">
        <v>0</v>
      </c>
      <c r="LC268" s="4">
        <v>0</v>
      </c>
      <c r="LD268" s="4">
        <v>0</v>
      </c>
      <c r="LE268" s="4">
        <v>0</v>
      </c>
      <c r="LF268" s="4">
        <v>0</v>
      </c>
      <c r="LG268" s="4">
        <v>0</v>
      </c>
      <c r="LH268" s="4">
        <v>0</v>
      </c>
      <c r="LI268" s="4">
        <v>0</v>
      </c>
      <c r="LJ268" s="4"/>
      <c r="LK268" s="4">
        <v>1718</v>
      </c>
      <c r="LL268" s="4" t="s">
        <v>281</v>
      </c>
      <c r="LM268" s="4">
        <v>0</v>
      </c>
      <c r="LN268" s="4">
        <v>0</v>
      </c>
      <c r="LO268" s="4">
        <v>-49.17</v>
      </c>
      <c r="LP268" s="4">
        <v>0</v>
      </c>
      <c r="LQ268" s="4">
        <v>0</v>
      </c>
      <c r="LR268" s="4">
        <v>-66.319999999999993</v>
      </c>
      <c r="LS268" s="4">
        <v>0</v>
      </c>
      <c r="LT268" s="4">
        <v>0</v>
      </c>
      <c r="LU268" s="4">
        <v>0</v>
      </c>
      <c r="LV268" s="4">
        <v>0</v>
      </c>
      <c r="LW268" s="4">
        <v>0</v>
      </c>
      <c r="LX268" s="4">
        <v>0</v>
      </c>
      <c r="LY268" s="4">
        <v>-115.49</v>
      </c>
      <c r="LZ268" s="4"/>
      <c r="MA268" s="4">
        <v>1718</v>
      </c>
      <c r="MB268" s="4" t="s">
        <v>281</v>
      </c>
      <c r="MC268" s="4">
        <v>-111.9</v>
      </c>
      <c r="MD268" s="4">
        <v>0</v>
      </c>
      <c r="ME268" s="4">
        <v>0</v>
      </c>
      <c r="MF268" s="4">
        <v>0</v>
      </c>
      <c r="MG268" s="4">
        <v>0</v>
      </c>
      <c r="MH268" s="4">
        <v>0</v>
      </c>
      <c r="MI268" s="4">
        <v>0</v>
      </c>
      <c r="MJ268" s="4">
        <v>0</v>
      </c>
      <c r="MK268" s="4">
        <v>0</v>
      </c>
      <c r="ML268" s="4">
        <v>0</v>
      </c>
      <c r="MM268" s="4">
        <v>0</v>
      </c>
      <c r="MN268" s="4">
        <v>0</v>
      </c>
      <c r="MO268" s="4">
        <v>-111.9</v>
      </c>
      <c r="MP268" s="4"/>
      <c r="MQ268" s="4">
        <v>1718</v>
      </c>
      <c r="MR268" s="4" t="s">
        <v>281</v>
      </c>
      <c r="MS268" s="4">
        <v>0</v>
      </c>
      <c r="MT268" s="4">
        <v>0</v>
      </c>
      <c r="MU268" s="4">
        <v>0</v>
      </c>
      <c r="MV268" s="4">
        <v>0</v>
      </c>
      <c r="MW268" s="4">
        <v>0</v>
      </c>
      <c r="MX268" s="4">
        <v>-118.1</v>
      </c>
      <c r="MY268" s="4">
        <v>0</v>
      </c>
      <c r="MZ268" s="4">
        <v>0</v>
      </c>
      <c r="NA268" s="4">
        <v>0</v>
      </c>
      <c r="NB268" s="4">
        <v>0</v>
      </c>
      <c r="NC268" s="4">
        <v>0</v>
      </c>
      <c r="ND268" s="4">
        <v>0</v>
      </c>
      <c r="NE268" s="4">
        <v>-118.1</v>
      </c>
      <c r="NF268" s="4"/>
      <c r="NG268" s="4">
        <v>1718</v>
      </c>
      <c r="NH268" s="4" t="s">
        <v>281</v>
      </c>
      <c r="NI268" s="4">
        <v>0</v>
      </c>
      <c r="NJ268" s="4">
        <v>0</v>
      </c>
      <c r="NK268" s="4">
        <v>0</v>
      </c>
      <c r="NL268" s="4">
        <v>0</v>
      </c>
      <c r="NM268" s="4">
        <v>0</v>
      </c>
      <c r="NN268" s="4">
        <v>0</v>
      </c>
      <c r="NO268" s="4">
        <v>0</v>
      </c>
      <c r="NP268" s="4">
        <v>0</v>
      </c>
      <c r="NQ268" s="4">
        <v>0</v>
      </c>
      <c r="NR268" s="4">
        <v>0</v>
      </c>
      <c r="NS268" s="4">
        <v>0</v>
      </c>
      <c r="NT268" s="4">
        <v>0</v>
      </c>
      <c r="NU268" s="4">
        <v>0</v>
      </c>
    </row>
    <row r="269" spans="2:385" x14ac:dyDescent="0.2">
      <c r="B269">
        <f t="shared" ref="B269:B332" si="52">B268+1</f>
        <v>259</v>
      </c>
      <c r="C269" s="4">
        <v>1719</v>
      </c>
      <c r="D269" s="4" t="s">
        <v>282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/>
      <c r="S269" s="4">
        <v>1719</v>
      </c>
      <c r="T269" s="4" t="s">
        <v>282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/>
      <c r="AI269" s="4">
        <v>1719</v>
      </c>
      <c r="AJ269" s="4" t="s">
        <v>282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/>
      <c r="AY269" s="4">
        <v>1719</v>
      </c>
      <c r="AZ269" s="4" t="s">
        <v>282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/>
      <c r="BO269" s="4">
        <v>1719</v>
      </c>
      <c r="BP269" s="4" t="s">
        <v>282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/>
      <c r="CE269" s="4">
        <v>1719</v>
      </c>
      <c r="CF269" s="4" t="s">
        <v>282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/>
      <c r="CU269" s="4">
        <v>1719</v>
      </c>
      <c r="CV269" s="4" t="s">
        <v>282</v>
      </c>
      <c r="CW269" s="4">
        <v>0</v>
      </c>
      <c r="CX269" s="4">
        <v>0</v>
      </c>
      <c r="CY269" s="4">
        <v>0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/>
      <c r="DK269" s="4">
        <v>1719</v>
      </c>
      <c r="DL269" s="4" t="s">
        <v>282</v>
      </c>
      <c r="DM269" s="4">
        <v>-100</v>
      </c>
      <c r="DN269" s="4">
        <v>0</v>
      </c>
      <c r="DO269" s="4">
        <v>0</v>
      </c>
      <c r="DP269" s="4">
        <v>-100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 s="4">
        <v>-200</v>
      </c>
      <c r="DZ269" s="4"/>
      <c r="EA269" s="4">
        <v>1719</v>
      </c>
      <c r="EB269" s="4" t="s">
        <v>282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0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/>
      <c r="EQ269" s="4">
        <v>1719</v>
      </c>
      <c r="ER269" s="4" t="s">
        <v>282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0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/>
      <c r="FG269" s="4">
        <v>1719</v>
      </c>
      <c r="FH269" s="4" t="s">
        <v>282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0</v>
      </c>
      <c r="FO269" s="4">
        <v>0</v>
      </c>
      <c r="FP269" s="4">
        <v>0</v>
      </c>
      <c r="FQ269" s="4">
        <v>0</v>
      </c>
      <c r="FR269" s="4">
        <v>0</v>
      </c>
      <c r="FS269" s="4">
        <v>0</v>
      </c>
      <c r="FT269" s="4">
        <v>0</v>
      </c>
      <c r="FU269" s="4">
        <v>0</v>
      </c>
      <c r="FV269" s="4"/>
      <c r="FW269" s="4">
        <v>1719</v>
      </c>
      <c r="FX269" s="4" t="s">
        <v>282</v>
      </c>
      <c r="FY269" s="4">
        <v>0</v>
      </c>
      <c r="FZ269" s="4">
        <v>0</v>
      </c>
      <c r="GA269" s="4">
        <v>0</v>
      </c>
      <c r="GB269" s="4">
        <v>0</v>
      </c>
      <c r="GC269" s="4">
        <v>0</v>
      </c>
      <c r="GD269" s="4">
        <v>0</v>
      </c>
      <c r="GE269" s="4">
        <v>0</v>
      </c>
      <c r="GF269" s="4">
        <v>0</v>
      </c>
      <c r="GG269" s="4">
        <v>0</v>
      </c>
      <c r="GH269" s="4">
        <v>0</v>
      </c>
      <c r="GI269" s="4">
        <v>0</v>
      </c>
      <c r="GJ269" s="4">
        <v>0</v>
      </c>
      <c r="GK269" s="4">
        <v>0</v>
      </c>
      <c r="GL269" s="4"/>
      <c r="GM269" s="4">
        <v>1719</v>
      </c>
      <c r="GN269" s="4" t="s">
        <v>282</v>
      </c>
      <c r="GO269" s="4">
        <v>0</v>
      </c>
      <c r="GP269" s="4">
        <v>0</v>
      </c>
      <c r="GQ269" s="4">
        <v>0</v>
      </c>
      <c r="GR269" s="4">
        <v>0</v>
      </c>
      <c r="GS269" s="4">
        <v>0</v>
      </c>
      <c r="GT269" s="4">
        <v>0</v>
      </c>
      <c r="GU269" s="4">
        <v>0</v>
      </c>
      <c r="GV269" s="4">
        <v>0</v>
      </c>
      <c r="GW269" s="4">
        <v>0</v>
      </c>
      <c r="GX269" s="4">
        <v>0</v>
      </c>
      <c r="GY269" s="4">
        <v>0</v>
      </c>
      <c r="GZ269" s="4">
        <v>0</v>
      </c>
      <c r="HA269" s="4">
        <v>0</v>
      </c>
      <c r="HB269" s="4"/>
      <c r="HC269" s="4">
        <v>1719</v>
      </c>
      <c r="HD269" s="4" t="s">
        <v>282</v>
      </c>
      <c r="HE269" s="4">
        <v>0</v>
      </c>
      <c r="HF269" s="4">
        <v>0</v>
      </c>
      <c r="HG269" s="4">
        <v>0</v>
      </c>
      <c r="HH269" s="4">
        <v>0</v>
      </c>
      <c r="HI269" s="4">
        <v>0</v>
      </c>
      <c r="HJ269" s="4">
        <v>0</v>
      </c>
      <c r="HK269" s="4">
        <v>0</v>
      </c>
      <c r="HL269" s="4">
        <v>0</v>
      </c>
      <c r="HM269" s="4">
        <v>0</v>
      </c>
      <c r="HN269" s="4">
        <v>0</v>
      </c>
      <c r="HO269" s="4">
        <v>0</v>
      </c>
      <c r="HP269" s="4">
        <v>0</v>
      </c>
      <c r="HQ269" s="4">
        <v>0</v>
      </c>
      <c r="HR269" s="4"/>
      <c r="HS269" s="4">
        <v>1719</v>
      </c>
      <c r="HT269" s="4" t="s">
        <v>282</v>
      </c>
      <c r="HU269" s="4">
        <v>0</v>
      </c>
      <c r="HV269" s="4">
        <v>0</v>
      </c>
      <c r="HW269" s="4">
        <v>0</v>
      </c>
      <c r="HX269" s="4">
        <v>0</v>
      </c>
      <c r="HY269" s="4">
        <v>0</v>
      </c>
      <c r="HZ269" s="4">
        <v>0</v>
      </c>
      <c r="IA269" s="4">
        <v>0</v>
      </c>
      <c r="IB269" s="4">
        <v>0</v>
      </c>
      <c r="IC269" s="4">
        <v>0</v>
      </c>
      <c r="ID269" s="4">
        <v>0</v>
      </c>
      <c r="IE269" s="4">
        <v>0</v>
      </c>
      <c r="IF269" s="4">
        <v>0</v>
      </c>
      <c r="IG269" s="4">
        <v>0</v>
      </c>
      <c r="IH269" s="4"/>
      <c r="II269" s="4">
        <v>1719</v>
      </c>
      <c r="IJ269" s="4" t="s">
        <v>282</v>
      </c>
      <c r="IK269" s="4">
        <v>0</v>
      </c>
      <c r="IL269" s="4">
        <v>0</v>
      </c>
      <c r="IM269" s="4">
        <v>0</v>
      </c>
      <c r="IN269" s="4">
        <v>0</v>
      </c>
      <c r="IO269" s="4">
        <v>0</v>
      </c>
      <c r="IP269" s="4">
        <v>0</v>
      </c>
      <c r="IQ269" s="4">
        <v>0</v>
      </c>
      <c r="IR269" s="4">
        <v>0</v>
      </c>
      <c r="IS269" s="4">
        <v>0</v>
      </c>
      <c r="IT269" s="4">
        <v>0</v>
      </c>
      <c r="IU269" s="4">
        <v>0</v>
      </c>
      <c r="IV269" s="4">
        <v>0</v>
      </c>
      <c r="IW269" s="4">
        <v>0</v>
      </c>
      <c r="IX269" s="4"/>
      <c r="IY269" s="4">
        <v>1719</v>
      </c>
      <c r="IZ269" s="4" t="s">
        <v>282</v>
      </c>
      <c r="JA269" s="4">
        <v>0</v>
      </c>
      <c r="JB269" s="4">
        <v>0</v>
      </c>
      <c r="JC269" s="4">
        <v>0</v>
      </c>
      <c r="JD269" s="4">
        <v>0</v>
      </c>
      <c r="JE269" s="4">
        <v>0</v>
      </c>
      <c r="JF269" s="4">
        <v>0</v>
      </c>
      <c r="JG269" s="4">
        <v>0</v>
      </c>
      <c r="JH269" s="4">
        <v>0</v>
      </c>
      <c r="JI269" s="4">
        <v>0</v>
      </c>
      <c r="JJ269" s="4">
        <v>0</v>
      </c>
      <c r="JK269" s="4">
        <v>0</v>
      </c>
      <c r="JL269" s="4">
        <v>0</v>
      </c>
      <c r="JM269" s="4">
        <v>0</v>
      </c>
      <c r="JN269" s="4"/>
      <c r="JO269" s="4">
        <v>1719</v>
      </c>
      <c r="JP269" s="4" t="s">
        <v>282</v>
      </c>
      <c r="JQ269" s="4">
        <v>0</v>
      </c>
      <c r="JR269" s="4">
        <v>0</v>
      </c>
      <c r="JS269" s="4">
        <v>0</v>
      </c>
      <c r="JT269" s="4">
        <v>0</v>
      </c>
      <c r="JU269" s="4">
        <v>0</v>
      </c>
      <c r="JV269" s="4">
        <v>0</v>
      </c>
      <c r="JW269" s="4">
        <v>0</v>
      </c>
      <c r="JX269" s="4">
        <v>0</v>
      </c>
      <c r="JY269" s="4">
        <v>0</v>
      </c>
      <c r="JZ269" s="4">
        <v>0</v>
      </c>
      <c r="KA269" s="4">
        <v>0</v>
      </c>
      <c r="KB269" s="4">
        <v>0</v>
      </c>
      <c r="KC269" s="4">
        <v>0</v>
      </c>
      <c r="KD269" s="4"/>
      <c r="KE269" s="4">
        <v>1719</v>
      </c>
      <c r="KF269" s="4" t="s">
        <v>282</v>
      </c>
      <c r="KG269" s="4">
        <v>0</v>
      </c>
      <c r="KH269" s="4">
        <v>0</v>
      </c>
      <c r="KI269" s="4">
        <v>0</v>
      </c>
      <c r="KJ269" s="4">
        <v>0</v>
      </c>
      <c r="KK269" s="4">
        <v>0</v>
      </c>
      <c r="KL269" s="4">
        <v>0</v>
      </c>
      <c r="KM269" s="4">
        <v>0</v>
      </c>
      <c r="KN269" s="4">
        <v>0</v>
      </c>
      <c r="KO269" s="4">
        <v>0</v>
      </c>
      <c r="KP269" s="4">
        <v>0</v>
      </c>
      <c r="KQ269" s="4">
        <v>0</v>
      </c>
      <c r="KR269" s="4">
        <v>0</v>
      </c>
      <c r="KS269" s="4">
        <v>0</v>
      </c>
      <c r="KT269" s="4"/>
      <c r="KU269" s="4">
        <v>1719</v>
      </c>
      <c r="KV269" s="4" t="s">
        <v>282</v>
      </c>
      <c r="KW269" s="4">
        <v>0</v>
      </c>
      <c r="KX269" s="4">
        <v>0</v>
      </c>
      <c r="KY269" s="4">
        <v>0</v>
      </c>
      <c r="KZ269" s="4">
        <v>0</v>
      </c>
      <c r="LA269" s="4">
        <v>0</v>
      </c>
      <c r="LB269" s="4">
        <v>0</v>
      </c>
      <c r="LC269" s="4">
        <v>0</v>
      </c>
      <c r="LD269" s="4">
        <v>0</v>
      </c>
      <c r="LE269" s="4">
        <v>0</v>
      </c>
      <c r="LF269" s="4">
        <v>0</v>
      </c>
      <c r="LG269" s="4">
        <v>0</v>
      </c>
      <c r="LH269" s="4">
        <v>0</v>
      </c>
      <c r="LI269" s="4">
        <v>0</v>
      </c>
      <c r="LJ269" s="4"/>
      <c r="LK269" s="4">
        <v>1719</v>
      </c>
      <c r="LL269" s="4" t="s">
        <v>282</v>
      </c>
      <c r="LM269" s="4">
        <v>0</v>
      </c>
      <c r="LN269" s="4">
        <v>0</v>
      </c>
      <c r="LO269" s="4">
        <v>0</v>
      </c>
      <c r="LP269" s="4">
        <v>0</v>
      </c>
      <c r="LQ269" s="4">
        <v>0</v>
      </c>
      <c r="LR269" s="4">
        <v>0</v>
      </c>
      <c r="LS269" s="4">
        <v>0</v>
      </c>
      <c r="LT269" s="4">
        <v>0</v>
      </c>
      <c r="LU269" s="4">
        <v>0</v>
      </c>
      <c r="LV269" s="4">
        <v>0</v>
      </c>
      <c r="LW269" s="4">
        <v>0</v>
      </c>
      <c r="LX269" s="4">
        <v>0</v>
      </c>
      <c r="LY269" s="4">
        <v>0</v>
      </c>
      <c r="LZ269" s="4"/>
      <c r="MA269" s="4">
        <v>1719</v>
      </c>
      <c r="MB269" s="4" t="s">
        <v>282</v>
      </c>
      <c r="MC269" s="4">
        <v>0</v>
      </c>
      <c r="MD269" s="4">
        <v>0</v>
      </c>
      <c r="ME269" s="4">
        <v>0</v>
      </c>
      <c r="MF269" s="4">
        <v>0</v>
      </c>
      <c r="MG269" s="4">
        <v>0</v>
      </c>
      <c r="MH269" s="4">
        <v>0</v>
      </c>
      <c r="MI269" s="4">
        <v>0</v>
      </c>
      <c r="MJ269" s="4">
        <v>0</v>
      </c>
      <c r="MK269" s="4">
        <v>0</v>
      </c>
      <c r="ML269" s="4">
        <v>0</v>
      </c>
      <c r="MM269" s="4">
        <v>0</v>
      </c>
      <c r="MN269" s="4">
        <v>0</v>
      </c>
      <c r="MO269" s="4">
        <v>0</v>
      </c>
      <c r="MP269" s="4"/>
      <c r="MQ269" s="4">
        <v>1719</v>
      </c>
      <c r="MR269" s="4" t="s">
        <v>282</v>
      </c>
      <c r="MS269" s="4">
        <v>0</v>
      </c>
      <c r="MT269" s="4">
        <v>0</v>
      </c>
      <c r="MU269" s="4">
        <v>0</v>
      </c>
      <c r="MV269" s="4">
        <v>0</v>
      </c>
      <c r="MW269" s="4">
        <v>0</v>
      </c>
      <c r="MX269" s="4">
        <v>0</v>
      </c>
      <c r="MY269" s="4">
        <v>0</v>
      </c>
      <c r="MZ269" s="4">
        <v>0</v>
      </c>
      <c r="NA269" s="4">
        <v>0</v>
      </c>
      <c r="NB269" s="4">
        <v>0</v>
      </c>
      <c r="NC269" s="4">
        <v>0</v>
      </c>
      <c r="ND269" s="4">
        <v>0</v>
      </c>
      <c r="NE269" s="4">
        <v>0</v>
      </c>
      <c r="NF269" s="4"/>
      <c r="NG269" s="4">
        <v>1719</v>
      </c>
      <c r="NH269" s="4" t="s">
        <v>282</v>
      </c>
      <c r="NI269" s="4">
        <v>0</v>
      </c>
      <c r="NJ269" s="4">
        <v>0</v>
      </c>
      <c r="NK269" s="4">
        <v>0</v>
      </c>
      <c r="NL269" s="4">
        <v>0</v>
      </c>
      <c r="NM269" s="4">
        <v>0</v>
      </c>
      <c r="NN269" s="4">
        <v>0</v>
      </c>
      <c r="NO269" s="4">
        <v>0</v>
      </c>
      <c r="NP269" s="4">
        <v>0</v>
      </c>
      <c r="NQ269" s="4">
        <v>0</v>
      </c>
      <c r="NR269" s="4">
        <v>0</v>
      </c>
      <c r="NS269" s="4">
        <v>0</v>
      </c>
      <c r="NT269" s="4">
        <v>0</v>
      </c>
      <c r="NU269" s="4">
        <v>0</v>
      </c>
    </row>
    <row r="270" spans="2:385" x14ac:dyDescent="0.2">
      <c r="B270">
        <f t="shared" si="52"/>
        <v>260</v>
      </c>
      <c r="C270" s="4">
        <v>1720</v>
      </c>
      <c r="D270" s="4" t="s">
        <v>283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/>
      <c r="S270" s="4">
        <v>1720</v>
      </c>
      <c r="T270" s="4" t="s">
        <v>283</v>
      </c>
      <c r="U270" s="4">
        <v>0</v>
      </c>
      <c r="V270" s="4">
        <v>0</v>
      </c>
      <c r="W270" s="4">
        <v>0</v>
      </c>
      <c r="X270" s="4">
        <v>0</v>
      </c>
      <c r="Y270" s="4">
        <v>-136.69999999999999</v>
      </c>
      <c r="Z270" s="4">
        <v>0</v>
      </c>
      <c r="AA270" s="4">
        <v>-124.64</v>
      </c>
      <c r="AB270" s="4">
        <v>-28.7</v>
      </c>
      <c r="AC270" s="4">
        <v>0</v>
      </c>
      <c r="AD270" s="4">
        <v>0</v>
      </c>
      <c r="AE270" s="4">
        <v>0</v>
      </c>
      <c r="AF270" s="4">
        <v>0</v>
      </c>
      <c r="AG270" s="4">
        <v>-290.04000000000002</v>
      </c>
      <c r="AH270" s="4"/>
      <c r="AI270" s="4">
        <v>1720</v>
      </c>
      <c r="AJ270" s="4" t="s">
        <v>283</v>
      </c>
      <c r="AK270" s="4">
        <v>0</v>
      </c>
      <c r="AL270" s="4">
        <v>0</v>
      </c>
      <c r="AM270" s="4">
        <v>-58.04</v>
      </c>
      <c r="AN270" s="4">
        <v>0</v>
      </c>
      <c r="AO270" s="4">
        <v>-346.67</v>
      </c>
      <c r="AP270" s="4">
        <v>0</v>
      </c>
      <c r="AQ270" s="4">
        <v>-4.88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-409.59</v>
      </c>
      <c r="AX270" s="4"/>
      <c r="AY270" s="4">
        <v>1720</v>
      </c>
      <c r="AZ270" s="4" t="s">
        <v>283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/>
      <c r="BO270" s="4">
        <v>1720</v>
      </c>
      <c r="BP270" s="4" t="s">
        <v>283</v>
      </c>
      <c r="BQ270" s="4">
        <v>0</v>
      </c>
      <c r="BR270" s="4">
        <v>0</v>
      </c>
      <c r="BS270" s="4">
        <v>0</v>
      </c>
      <c r="BT270" s="4">
        <v>0</v>
      </c>
      <c r="BU270" s="4">
        <v>-23.38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-23.38</v>
      </c>
      <c r="CD270" s="4"/>
      <c r="CE270" s="4">
        <v>1720</v>
      </c>
      <c r="CF270" s="4" t="s">
        <v>283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/>
      <c r="CU270" s="4">
        <v>1720</v>
      </c>
      <c r="CV270" s="4" t="s">
        <v>283</v>
      </c>
      <c r="CW270" s="4">
        <v>0</v>
      </c>
      <c r="CX270" s="4">
        <v>0</v>
      </c>
      <c r="CY270" s="4">
        <v>-62.01</v>
      </c>
      <c r="CZ270" s="4">
        <v>0</v>
      </c>
      <c r="DA270" s="4">
        <v>-100.91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-162.91999999999999</v>
      </c>
      <c r="DJ270" s="4"/>
      <c r="DK270" s="4">
        <v>1720</v>
      </c>
      <c r="DL270" s="4" t="s">
        <v>283</v>
      </c>
      <c r="DM270" s="4">
        <v>-328.28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 s="4">
        <v>-328.28</v>
      </c>
      <c r="DZ270" s="4"/>
      <c r="EA270" s="4">
        <v>1720</v>
      </c>
      <c r="EB270" s="4" t="s">
        <v>283</v>
      </c>
      <c r="EC270" s="4">
        <v>0</v>
      </c>
      <c r="ED270" s="4">
        <v>0</v>
      </c>
      <c r="EE270" s="4">
        <v>0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/>
      <c r="EQ270" s="4">
        <v>1720</v>
      </c>
      <c r="ER270" s="4" t="s">
        <v>283</v>
      </c>
      <c r="ES270" s="4">
        <v>0</v>
      </c>
      <c r="ET270" s="4">
        <v>-8000</v>
      </c>
      <c r="EU270" s="4">
        <v>-482.61</v>
      </c>
      <c r="EV270" s="4">
        <v>-750.76</v>
      </c>
      <c r="EW270" s="4">
        <v>-3016.8</v>
      </c>
      <c r="EX270" s="4">
        <v>-7763.55</v>
      </c>
      <c r="EY270" s="4">
        <v>-2763.55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-22777.27</v>
      </c>
      <c r="FF270" s="4"/>
      <c r="FG270" s="4">
        <v>1720</v>
      </c>
      <c r="FH270" s="4" t="s">
        <v>283</v>
      </c>
      <c r="FI270" s="4">
        <v>0</v>
      </c>
      <c r="FJ270" s="4">
        <v>0</v>
      </c>
      <c r="FK270" s="4">
        <v>0</v>
      </c>
      <c r="FL270" s="4">
        <v>0</v>
      </c>
      <c r="FM270" s="4">
        <v>0</v>
      </c>
      <c r="FN270" s="4">
        <v>0</v>
      </c>
      <c r="FO270" s="4">
        <v>-106.02</v>
      </c>
      <c r="FP270" s="4">
        <v>0</v>
      </c>
      <c r="FQ270" s="4">
        <v>0</v>
      </c>
      <c r="FR270" s="4">
        <v>0</v>
      </c>
      <c r="FS270" s="4">
        <v>0</v>
      </c>
      <c r="FT270" s="4">
        <v>0</v>
      </c>
      <c r="FU270" s="4">
        <v>-106.02</v>
      </c>
      <c r="FV270" s="4"/>
      <c r="FW270" s="4">
        <v>1720</v>
      </c>
      <c r="FX270" s="4" t="s">
        <v>283</v>
      </c>
      <c r="FY270" s="4">
        <v>0</v>
      </c>
      <c r="FZ270" s="4">
        <v>0</v>
      </c>
      <c r="GA270" s="4">
        <v>0</v>
      </c>
      <c r="GB270" s="4">
        <v>0</v>
      </c>
      <c r="GC270" s="4">
        <v>0</v>
      </c>
      <c r="GD270" s="4">
        <v>0</v>
      </c>
      <c r="GE270" s="4">
        <v>0</v>
      </c>
      <c r="GF270" s="4">
        <v>0</v>
      </c>
      <c r="GG270" s="4">
        <v>0</v>
      </c>
      <c r="GH270" s="4">
        <v>0</v>
      </c>
      <c r="GI270" s="4">
        <v>0</v>
      </c>
      <c r="GJ270" s="4">
        <v>0</v>
      </c>
      <c r="GK270" s="4">
        <v>0</v>
      </c>
      <c r="GL270" s="4"/>
      <c r="GM270" s="4">
        <v>1720</v>
      </c>
      <c r="GN270" s="4" t="s">
        <v>283</v>
      </c>
      <c r="GO270" s="4">
        <v>0</v>
      </c>
      <c r="GP270" s="4">
        <v>0</v>
      </c>
      <c r="GQ270" s="4">
        <v>0</v>
      </c>
      <c r="GR270" s="4">
        <v>-31.33</v>
      </c>
      <c r="GS270" s="4">
        <v>0</v>
      </c>
      <c r="GT270" s="4">
        <v>0</v>
      </c>
      <c r="GU270" s="4">
        <v>-605.17999999999995</v>
      </c>
      <c r="GV270" s="4">
        <v>0</v>
      </c>
      <c r="GW270" s="4">
        <v>0</v>
      </c>
      <c r="GX270" s="4">
        <v>0</v>
      </c>
      <c r="GY270" s="4">
        <v>0</v>
      </c>
      <c r="GZ270" s="4">
        <v>0</v>
      </c>
      <c r="HA270" s="4">
        <v>-636.51</v>
      </c>
      <c r="HB270" s="4"/>
      <c r="HC270" s="4">
        <v>1720</v>
      </c>
      <c r="HD270" s="4" t="s">
        <v>283</v>
      </c>
      <c r="HE270" s="4">
        <v>0</v>
      </c>
      <c r="HF270" s="4">
        <v>-127.99</v>
      </c>
      <c r="HG270" s="4">
        <v>0</v>
      </c>
      <c r="HH270" s="4">
        <v>0</v>
      </c>
      <c r="HI270" s="4">
        <v>-120.12</v>
      </c>
      <c r="HJ270" s="4">
        <v>0</v>
      </c>
      <c r="HK270" s="4">
        <v>-675.03</v>
      </c>
      <c r="HL270" s="4">
        <v>0</v>
      </c>
      <c r="HM270" s="4">
        <v>0</v>
      </c>
      <c r="HN270" s="4">
        <v>0</v>
      </c>
      <c r="HO270" s="4">
        <v>0</v>
      </c>
      <c r="HP270" s="4">
        <v>0</v>
      </c>
      <c r="HQ270" s="4">
        <v>-923.14</v>
      </c>
      <c r="HR270" s="4"/>
      <c r="HS270" s="4">
        <v>1720</v>
      </c>
      <c r="HT270" s="4" t="s">
        <v>283</v>
      </c>
      <c r="HU270" s="4">
        <v>-28.83</v>
      </c>
      <c r="HV270" s="4">
        <v>-69.040000000000006</v>
      </c>
      <c r="HW270" s="4">
        <v>0</v>
      </c>
      <c r="HX270" s="4">
        <v>0</v>
      </c>
      <c r="HY270" s="4">
        <v>-351.03</v>
      </c>
      <c r="HZ270" s="4">
        <v>0</v>
      </c>
      <c r="IA270" s="4">
        <v>-144.88999999999999</v>
      </c>
      <c r="IB270" s="4">
        <v>0</v>
      </c>
      <c r="IC270" s="4">
        <v>0</v>
      </c>
      <c r="ID270" s="4">
        <v>0</v>
      </c>
      <c r="IE270" s="4">
        <v>0</v>
      </c>
      <c r="IF270" s="4">
        <v>0</v>
      </c>
      <c r="IG270" s="4">
        <v>-593.79</v>
      </c>
      <c r="IH270" s="4"/>
      <c r="II270" s="4">
        <v>1720</v>
      </c>
      <c r="IJ270" s="4" t="s">
        <v>283</v>
      </c>
      <c r="IK270" s="4">
        <v>-45.08</v>
      </c>
      <c r="IL270" s="4">
        <v>-36.29</v>
      </c>
      <c r="IM270" s="4">
        <v>0</v>
      </c>
      <c r="IN270" s="4">
        <v>0</v>
      </c>
      <c r="IO270" s="4">
        <v>-2871.45</v>
      </c>
      <c r="IP270" s="4">
        <v>0</v>
      </c>
      <c r="IQ270" s="4">
        <v>0</v>
      </c>
      <c r="IR270" s="4">
        <v>0</v>
      </c>
      <c r="IS270" s="4">
        <v>0</v>
      </c>
      <c r="IT270" s="4">
        <v>0</v>
      </c>
      <c r="IU270" s="4">
        <v>0</v>
      </c>
      <c r="IV270" s="4">
        <v>0</v>
      </c>
      <c r="IW270" s="4">
        <v>-2952.82</v>
      </c>
      <c r="IX270" s="4"/>
      <c r="IY270" s="4">
        <v>1720</v>
      </c>
      <c r="IZ270" s="4" t="s">
        <v>283</v>
      </c>
      <c r="JA270" s="4">
        <v>0</v>
      </c>
      <c r="JB270" s="4">
        <v>0</v>
      </c>
      <c r="JC270" s="4">
        <v>0</v>
      </c>
      <c r="JD270" s="4">
        <v>0</v>
      </c>
      <c r="JE270" s="4">
        <v>0</v>
      </c>
      <c r="JF270" s="4">
        <v>0</v>
      </c>
      <c r="JG270" s="4">
        <v>0</v>
      </c>
      <c r="JH270" s="4">
        <v>0</v>
      </c>
      <c r="JI270" s="4">
        <v>0</v>
      </c>
      <c r="JJ270" s="4">
        <v>0</v>
      </c>
      <c r="JK270" s="4">
        <v>0</v>
      </c>
      <c r="JL270" s="4">
        <v>0</v>
      </c>
      <c r="JM270" s="4">
        <v>0</v>
      </c>
      <c r="JN270" s="4"/>
      <c r="JO270" s="4">
        <v>1720</v>
      </c>
      <c r="JP270" s="4" t="s">
        <v>283</v>
      </c>
      <c r="JQ270" s="4">
        <v>0</v>
      </c>
      <c r="JR270" s="4">
        <v>0</v>
      </c>
      <c r="JS270" s="4">
        <v>0</v>
      </c>
      <c r="JT270" s="4">
        <v>0</v>
      </c>
      <c r="JU270" s="4">
        <v>0</v>
      </c>
      <c r="JV270" s="4">
        <v>0</v>
      </c>
      <c r="JW270" s="4">
        <v>0</v>
      </c>
      <c r="JX270" s="4">
        <v>0</v>
      </c>
      <c r="JY270" s="4">
        <v>0</v>
      </c>
      <c r="JZ270" s="4">
        <v>0</v>
      </c>
      <c r="KA270" s="4">
        <v>0</v>
      </c>
      <c r="KB270" s="4">
        <v>0</v>
      </c>
      <c r="KC270" s="4">
        <v>0</v>
      </c>
      <c r="KD270" s="4"/>
      <c r="KE270" s="4">
        <v>1720</v>
      </c>
      <c r="KF270" s="4" t="s">
        <v>283</v>
      </c>
      <c r="KG270" s="4">
        <v>0</v>
      </c>
      <c r="KH270" s="4">
        <v>0</v>
      </c>
      <c r="KI270" s="4">
        <v>0</v>
      </c>
      <c r="KJ270" s="4">
        <v>-802.32</v>
      </c>
      <c r="KK270" s="4">
        <v>0</v>
      </c>
      <c r="KL270" s="4">
        <v>0</v>
      </c>
      <c r="KM270" s="4">
        <v>-36.68</v>
      </c>
      <c r="KN270" s="4">
        <v>0</v>
      </c>
      <c r="KO270" s="4">
        <v>0</v>
      </c>
      <c r="KP270" s="4">
        <v>0</v>
      </c>
      <c r="KQ270" s="4">
        <v>0</v>
      </c>
      <c r="KR270" s="4">
        <v>0</v>
      </c>
      <c r="KS270" s="4">
        <v>-839</v>
      </c>
      <c r="KT270" s="4"/>
      <c r="KU270" s="4">
        <v>1720</v>
      </c>
      <c r="KV270" s="4" t="s">
        <v>283</v>
      </c>
      <c r="KW270" s="4">
        <v>0</v>
      </c>
      <c r="KX270" s="4">
        <v>0</v>
      </c>
      <c r="KY270" s="4">
        <v>-7976.25</v>
      </c>
      <c r="KZ270" s="4">
        <v>0</v>
      </c>
      <c r="LA270" s="4">
        <v>0</v>
      </c>
      <c r="LB270" s="4">
        <v>0</v>
      </c>
      <c r="LC270" s="4">
        <v>0</v>
      </c>
      <c r="LD270" s="4">
        <v>0</v>
      </c>
      <c r="LE270" s="4">
        <v>0</v>
      </c>
      <c r="LF270" s="4">
        <v>0</v>
      </c>
      <c r="LG270" s="4">
        <v>0</v>
      </c>
      <c r="LH270" s="4">
        <v>0</v>
      </c>
      <c r="LI270" s="4">
        <v>-7976.25</v>
      </c>
      <c r="LJ270" s="4"/>
      <c r="LK270" s="4">
        <v>1720</v>
      </c>
      <c r="LL270" s="4" t="s">
        <v>283</v>
      </c>
      <c r="LM270" s="4">
        <v>0</v>
      </c>
      <c r="LN270" s="4">
        <v>0</v>
      </c>
      <c r="LO270" s="4">
        <v>0</v>
      </c>
      <c r="LP270" s="4">
        <v>0</v>
      </c>
      <c r="LQ270" s="4">
        <v>0</v>
      </c>
      <c r="LR270" s="4">
        <v>0</v>
      </c>
      <c r="LS270" s="4">
        <v>-324.36</v>
      </c>
      <c r="LT270" s="4">
        <v>0</v>
      </c>
      <c r="LU270" s="4">
        <v>0</v>
      </c>
      <c r="LV270" s="4">
        <v>0</v>
      </c>
      <c r="LW270" s="4">
        <v>0</v>
      </c>
      <c r="LX270" s="4">
        <v>0</v>
      </c>
      <c r="LY270" s="4">
        <v>-324.36</v>
      </c>
      <c r="LZ270" s="4"/>
      <c r="MA270" s="4">
        <v>1720</v>
      </c>
      <c r="MB270" s="4" t="s">
        <v>283</v>
      </c>
      <c r="MC270" s="4">
        <v>-775.33</v>
      </c>
      <c r="MD270" s="4">
        <v>0</v>
      </c>
      <c r="ME270" s="4">
        <v>0</v>
      </c>
      <c r="MF270" s="4">
        <v>0</v>
      </c>
      <c r="MG270" s="4">
        <v>0</v>
      </c>
      <c r="MH270" s="4">
        <v>0</v>
      </c>
      <c r="MI270" s="4">
        <v>-301.37</v>
      </c>
      <c r="MJ270" s="4">
        <v>0</v>
      </c>
      <c r="MK270" s="4">
        <v>0</v>
      </c>
      <c r="ML270" s="4">
        <v>0</v>
      </c>
      <c r="MM270" s="4">
        <v>0</v>
      </c>
      <c r="MN270" s="4">
        <v>0</v>
      </c>
      <c r="MO270" s="4">
        <v>-1076.7</v>
      </c>
      <c r="MP270" s="4"/>
      <c r="MQ270" s="4">
        <v>1720</v>
      </c>
      <c r="MR270" s="4" t="s">
        <v>283</v>
      </c>
      <c r="MS270" s="4">
        <v>0</v>
      </c>
      <c r="MT270" s="4">
        <v>0</v>
      </c>
      <c r="MU270" s="4">
        <v>0</v>
      </c>
      <c r="MV270" s="4">
        <v>0</v>
      </c>
      <c r="MW270" s="4">
        <v>0</v>
      </c>
      <c r="MX270" s="4">
        <v>0</v>
      </c>
      <c r="MY270" s="4">
        <v>-30.82</v>
      </c>
      <c r="MZ270" s="4">
        <v>0</v>
      </c>
      <c r="NA270" s="4">
        <v>0</v>
      </c>
      <c r="NB270" s="4">
        <v>0</v>
      </c>
      <c r="NC270" s="4">
        <v>0</v>
      </c>
      <c r="ND270" s="4">
        <v>0</v>
      </c>
      <c r="NE270" s="4">
        <v>-30.82</v>
      </c>
      <c r="NF270" s="4"/>
      <c r="NG270" s="4">
        <v>1720</v>
      </c>
      <c r="NH270" s="4" t="s">
        <v>283</v>
      </c>
      <c r="NI270" s="4">
        <v>0</v>
      </c>
      <c r="NJ270" s="4">
        <v>0</v>
      </c>
      <c r="NK270" s="4">
        <v>0</v>
      </c>
      <c r="NL270" s="4">
        <v>0</v>
      </c>
      <c r="NM270" s="4">
        <v>-15000</v>
      </c>
      <c r="NN270" s="4">
        <v>-18186</v>
      </c>
      <c r="NO270" s="4">
        <v>0</v>
      </c>
      <c r="NP270" s="4">
        <v>0</v>
      </c>
      <c r="NQ270" s="4">
        <v>0</v>
      </c>
      <c r="NR270" s="4">
        <v>0</v>
      </c>
      <c r="NS270" s="4">
        <v>0</v>
      </c>
      <c r="NT270" s="4">
        <v>0</v>
      </c>
      <c r="NU270" s="4">
        <v>-33186</v>
      </c>
    </row>
    <row r="271" spans="2:385" x14ac:dyDescent="0.2">
      <c r="B271">
        <f t="shared" si="52"/>
        <v>261</v>
      </c>
      <c r="C271" s="4">
        <v>1721</v>
      </c>
      <c r="D271" s="4" t="s">
        <v>284</v>
      </c>
      <c r="E271" s="4">
        <v>0</v>
      </c>
      <c r="F271" s="4">
        <v>0</v>
      </c>
      <c r="G271" s="4">
        <v>0</v>
      </c>
      <c r="H271" s="4">
        <v>0</v>
      </c>
      <c r="I271" s="4">
        <v>-212.7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-212.7</v>
      </c>
      <c r="R271" s="4"/>
      <c r="S271" s="4">
        <v>1721</v>
      </c>
      <c r="T271" s="4" t="s">
        <v>284</v>
      </c>
      <c r="U271" s="4">
        <v>-224.46</v>
      </c>
      <c r="V271" s="4">
        <v>0</v>
      </c>
      <c r="W271" s="4">
        <v>-85.38</v>
      </c>
      <c r="X271" s="4">
        <v>-160.63</v>
      </c>
      <c r="Y271" s="4">
        <v>-374.24</v>
      </c>
      <c r="Z271" s="4">
        <v>-3767.99</v>
      </c>
      <c r="AA271" s="4">
        <v>-276.83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-4889.53</v>
      </c>
      <c r="AH271" s="4"/>
      <c r="AI271" s="4">
        <v>1721</v>
      </c>
      <c r="AJ271" s="4" t="s">
        <v>284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-13.99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-13.99</v>
      </c>
      <c r="AX271" s="4"/>
      <c r="AY271" s="4">
        <v>1721</v>
      </c>
      <c r="AZ271" s="4" t="s">
        <v>284</v>
      </c>
      <c r="BA271" s="4">
        <v>0</v>
      </c>
      <c r="BB271" s="4">
        <v>-23.92</v>
      </c>
      <c r="BC271" s="4">
        <v>0</v>
      </c>
      <c r="BD271" s="4">
        <v>0</v>
      </c>
      <c r="BE271" s="4">
        <v>0</v>
      </c>
      <c r="BF271" s="4">
        <v>-4.6500000000000004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-28.57</v>
      </c>
      <c r="BN271" s="4"/>
      <c r="BO271" s="4">
        <v>1721</v>
      </c>
      <c r="BP271" s="4" t="s">
        <v>284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/>
      <c r="CE271" s="4">
        <v>1721</v>
      </c>
      <c r="CF271" s="4" t="s">
        <v>284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/>
      <c r="CU271" s="4">
        <v>1721</v>
      </c>
      <c r="CV271" s="4" t="s">
        <v>284</v>
      </c>
      <c r="CW271" s="4">
        <v>0</v>
      </c>
      <c r="CX271" s="4">
        <v>0</v>
      </c>
      <c r="CY271" s="4">
        <v>-125.99</v>
      </c>
      <c r="CZ271" s="4">
        <v>0</v>
      </c>
      <c r="DA271" s="4">
        <v>0</v>
      </c>
      <c r="DB271" s="4">
        <v>0</v>
      </c>
      <c r="DC271" s="4">
        <v>-2.37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-128.36000000000001</v>
      </c>
      <c r="DJ271" s="4"/>
      <c r="DK271" s="4">
        <v>1721</v>
      </c>
      <c r="DL271" s="4" t="s">
        <v>284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 s="4">
        <v>0</v>
      </c>
      <c r="DZ271" s="4"/>
      <c r="EA271" s="4">
        <v>1721</v>
      </c>
      <c r="EB271" s="4" t="s">
        <v>284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/>
      <c r="EQ271" s="4">
        <v>1721</v>
      </c>
      <c r="ER271" s="4" t="s">
        <v>284</v>
      </c>
      <c r="ES271" s="4">
        <v>0</v>
      </c>
      <c r="ET271" s="4">
        <v>-429.28</v>
      </c>
      <c r="EU271" s="4">
        <v>0</v>
      </c>
      <c r="EV271" s="4">
        <v>-415.24</v>
      </c>
      <c r="EW271" s="4">
        <v>-1616.43</v>
      </c>
      <c r="EX271" s="4">
        <v>-108.86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-2569.81</v>
      </c>
      <c r="FF271" s="4"/>
      <c r="FG271" s="4">
        <v>1721</v>
      </c>
      <c r="FH271" s="4" t="s">
        <v>284</v>
      </c>
      <c r="FI271" s="4">
        <v>0</v>
      </c>
      <c r="FJ271" s="4">
        <v>0</v>
      </c>
      <c r="FK271" s="4">
        <v>-24.45</v>
      </c>
      <c r="FL271" s="4">
        <v>-18.13</v>
      </c>
      <c r="FM271" s="4">
        <v>0</v>
      </c>
      <c r="FN271" s="4">
        <v>0</v>
      </c>
      <c r="FO271" s="4">
        <v>-44.85</v>
      </c>
      <c r="FP271" s="4">
        <v>0</v>
      </c>
      <c r="FQ271" s="4">
        <v>0</v>
      </c>
      <c r="FR271" s="4">
        <v>0</v>
      </c>
      <c r="FS271" s="4">
        <v>0</v>
      </c>
      <c r="FT271" s="4">
        <v>0</v>
      </c>
      <c r="FU271" s="4">
        <v>-87.43</v>
      </c>
      <c r="FV271" s="4"/>
      <c r="FW271" s="4">
        <v>1721</v>
      </c>
      <c r="FX271" s="4" t="s">
        <v>284</v>
      </c>
      <c r="FY271" s="4">
        <v>0</v>
      </c>
      <c r="FZ271" s="4">
        <v>0</v>
      </c>
      <c r="GA271" s="4">
        <v>0</v>
      </c>
      <c r="GB271" s="4">
        <v>0</v>
      </c>
      <c r="GC271" s="4">
        <v>0</v>
      </c>
      <c r="GD271" s="4">
        <v>0</v>
      </c>
      <c r="GE271" s="4">
        <v>0</v>
      </c>
      <c r="GF271" s="4">
        <v>0</v>
      </c>
      <c r="GG271" s="4">
        <v>0</v>
      </c>
      <c r="GH271" s="4">
        <v>0</v>
      </c>
      <c r="GI271" s="4">
        <v>0</v>
      </c>
      <c r="GJ271" s="4">
        <v>0</v>
      </c>
      <c r="GK271" s="4">
        <v>0</v>
      </c>
      <c r="GL271" s="4"/>
      <c r="GM271" s="4">
        <v>1721</v>
      </c>
      <c r="GN271" s="4" t="s">
        <v>284</v>
      </c>
      <c r="GO271" s="4">
        <v>0</v>
      </c>
      <c r="GP271" s="4">
        <v>0</v>
      </c>
      <c r="GQ271" s="4">
        <v>-97.44</v>
      </c>
      <c r="GR271" s="4">
        <v>0</v>
      </c>
      <c r="GS271" s="4">
        <v>0</v>
      </c>
      <c r="GT271" s="4">
        <v>-191.4</v>
      </c>
      <c r="GU271" s="4">
        <v>0</v>
      </c>
      <c r="GV271" s="4">
        <v>0</v>
      </c>
      <c r="GW271" s="4">
        <v>0</v>
      </c>
      <c r="GX271" s="4">
        <v>0</v>
      </c>
      <c r="GY271" s="4">
        <v>0</v>
      </c>
      <c r="GZ271" s="4">
        <v>0</v>
      </c>
      <c r="HA271" s="4">
        <v>-288.83999999999997</v>
      </c>
      <c r="HB271" s="4"/>
      <c r="HC271" s="4">
        <v>1721</v>
      </c>
      <c r="HD271" s="4" t="s">
        <v>284</v>
      </c>
      <c r="HE271" s="4">
        <v>0</v>
      </c>
      <c r="HF271" s="4">
        <v>-29.69</v>
      </c>
      <c r="HG271" s="4">
        <v>0</v>
      </c>
      <c r="HH271" s="4">
        <v>0</v>
      </c>
      <c r="HI271" s="4">
        <v>0</v>
      </c>
      <c r="HJ271" s="4">
        <v>0</v>
      </c>
      <c r="HK271" s="4">
        <v>0</v>
      </c>
      <c r="HL271" s="4">
        <v>0</v>
      </c>
      <c r="HM271" s="4">
        <v>0</v>
      </c>
      <c r="HN271" s="4">
        <v>0</v>
      </c>
      <c r="HO271" s="4">
        <v>0</v>
      </c>
      <c r="HP271" s="4">
        <v>0</v>
      </c>
      <c r="HQ271" s="4">
        <v>-29.69</v>
      </c>
      <c r="HR271" s="4"/>
      <c r="HS271" s="4">
        <v>1721</v>
      </c>
      <c r="HT271" s="4" t="s">
        <v>284</v>
      </c>
      <c r="HU271" s="4">
        <v>0</v>
      </c>
      <c r="HV271" s="4">
        <v>-53.74</v>
      </c>
      <c r="HW271" s="4">
        <v>0</v>
      </c>
      <c r="HX271" s="4">
        <v>0</v>
      </c>
      <c r="HY271" s="4">
        <v>-99.8</v>
      </c>
      <c r="HZ271" s="4">
        <v>0</v>
      </c>
      <c r="IA271" s="4">
        <v>0</v>
      </c>
      <c r="IB271" s="4">
        <v>0</v>
      </c>
      <c r="IC271" s="4">
        <v>0</v>
      </c>
      <c r="ID271" s="4">
        <v>0</v>
      </c>
      <c r="IE271" s="4">
        <v>0</v>
      </c>
      <c r="IF271" s="4">
        <v>0</v>
      </c>
      <c r="IG271" s="4">
        <v>-153.54</v>
      </c>
      <c r="IH271" s="4"/>
      <c r="II271" s="4">
        <v>1721</v>
      </c>
      <c r="IJ271" s="4" t="s">
        <v>284</v>
      </c>
      <c r="IK271" s="4">
        <v>-28.4</v>
      </c>
      <c r="IL271" s="4">
        <v>-37.18</v>
      </c>
      <c r="IM271" s="4">
        <v>0</v>
      </c>
      <c r="IN271" s="4">
        <v>0</v>
      </c>
      <c r="IO271" s="4">
        <v>-166.77</v>
      </c>
      <c r="IP271" s="4">
        <v>0</v>
      </c>
      <c r="IQ271" s="4">
        <v>0</v>
      </c>
      <c r="IR271" s="4">
        <v>0</v>
      </c>
      <c r="IS271" s="4">
        <v>0</v>
      </c>
      <c r="IT271" s="4">
        <v>0</v>
      </c>
      <c r="IU271" s="4">
        <v>0</v>
      </c>
      <c r="IV271" s="4">
        <v>0</v>
      </c>
      <c r="IW271" s="4">
        <v>-232.35</v>
      </c>
      <c r="IX271" s="4"/>
      <c r="IY271" s="4">
        <v>1721</v>
      </c>
      <c r="IZ271" s="4" t="s">
        <v>284</v>
      </c>
      <c r="JA271" s="4">
        <v>0</v>
      </c>
      <c r="JB271" s="4">
        <v>0</v>
      </c>
      <c r="JC271" s="4">
        <v>0</v>
      </c>
      <c r="JD271" s="4">
        <v>0</v>
      </c>
      <c r="JE271" s="4">
        <v>0</v>
      </c>
      <c r="JF271" s="4">
        <v>-1600</v>
      </c>
      <c r="JG271" s="4">
        <v>0</v>
      </c>
      <c r="JH271" s="4">
        <v>0</v>
      </c>
      <c r="JI271" s="4">
        <v>0</v>
      </c>
      <c r="JJ271" s="4">
        <v>0</v>
      </c>
      <c r="JK271" s="4">
        <v>0</v>
      </c>
      <c r="JL271" s="4">
        <v>0</v>
      </c>
      <c r="JM271" s="4">
        <v>-1600</v>
      </c>
      <c r="JN271" s="4"/>
      <c r="JO271" s="4">
        <v>1721</v>
      </c>
      <c r="JP271" s="4" t="s">
        <v>284</v>
      </c>
      <c r="JQ271" s="4">
        <v>0</v>
      </c>
      <c r="JR271" s="4">
        <v>0</v>
      </c>
      <c r="JS271" s="4">
        <v>0</v>
      </c>
      <c r="JT271" s="4">
        <v>0</v>
      </c>
      <c r="JU271" s="4">
        <v>0</v>
      </c>
      <c r="JV271" s="4">
        <v>0</v>
      </c>
      <c r="JW271" s="4">
        <v>0</v>
      </c>
      <c r="JX271" s="4">
        <v>0</v>
      </c>
      <c r="JY271" s="4">
        <v>0</v>
      </c>
      <c r="JZ271" s="4">
        <v>0</v>
      </c>
      <c r="KA271" s="4">
        <v>0</v>
      </c>
      <c r="KB271" s="4">
        <v>0</v>
      </c>
      <c r="KC271" s="4">
        <v>0</v>
      </c>
      <c r="KD271" s="4"/>
      <c r="KE271" s="4">
        <v>1721</v>
      </c>
      <c r="KF271" s="4" t="s">
        <v>284</v>
      </c>
      <c r="KG271" s="4">
        <v>0</v>
      </c>
      <c r="KH271" s="4">
        <v>-12.2</v>
      </c>
      <c r="KI271" s="4">
        <v>-1010.24</v>
      </c>
      <c r="KJ271" s="4">
        <v>-141.38</v>
      </c>
      <c r="KK271" s="4">
        <v>-160.58000000000001</v>
      </c>
      <c r="KL271" s="4">
        <v>0</v>
      </c>
      <c r="KM271" s="4">
        <v>-253.75</v>
      </c>
      <c r="KN271" s="4">
        <v>0</v>
      </c>
      <c r="KO271" s="4">
        <v>0</v>
      </c>
      <c r="KP271" s="4">
        <v>0</v>
      </c>
      <c r="KQ271" s="4">
        <v>0</v>
      </c>
      <c r="KR271" s="4">
        <v>0</v>
      </c>
      <c r="KS271" s="4">
        <v>-1578.15</v>
      </c>
      <c r="KT271" s="4"/>
      <c r="KU271" s="4">
        <v>1721</v>
      </c>
      <c r="KV271" s="4" t="s">
        <v>284</v>
      </c>
      <c r="KW271" s="4">
        <v>0</v>
      </c>
      <c r="KX271" s="4">
        <v>0</v>
      </c>
      <c r="KY271" s="4">
        <v>0</v>
      </c>
      <c r="KZ271" s="4">
        <v>0</v>
      </c>
      <c r="LA271" s="4">
        <v>0</v>
      </c>
      <c r="LB271" s="4">
        <v>0</v>
      </c>
      <c r="LC271" s="4">
        <v>0</v>
      </c>
      <c r="LD271" s="4">
        <v>0</v>
      </c>
      <c r="LE271" s="4">
        <v>0</v>
      </c>
      <c r="LF271" s="4">
        <v>0</v>
      </c>
      <c r="LG271" s="4">
        <v>0</v>
      </c>
      <c r="LH271" s="4">
        <v>0</v>
      </c>
      <c r="LI271" s="4">
        <v>0</v>
      </c>
      <c r="LJ271" s="4"/>
      <c r="LK271" s="4">
        <v>1721</v>
      </c>
      <c r="LL271" s="4" t="s">
        <v>284</v>
      </c>
      <c r="LM271" s="4">
        <v>0</v>
      </c>
      <c r="LN271" s="4">
        <v>0</v>
      </c>
      <c r="LO271" s="4">
        <v>0</v>
      </c>
      <c r="LP271" s="4">
        <v>0</v>
      </c>
      <c r="LQ271" s="4">
        <v>0</v>
      </c>
      <c r="LR271" s="4">
        <v>0</v>
      </c>
      <c r="LS271" s="4">
        <v>0</v>
      </c>
      <c r="LT271" s="4">
        <v>0</v>
      </c>
      <c r="LU271" s="4">
        <v>0</v>
      </c>
      <c r="LV271" s="4">
        <v>0</v>
      </c>
      <c r="LW271" s="4">
        <v>0</v>
      </c>
      <c r="LX271" s="4">
        <v>0</v>
      </c>
      <c r="LY271" s="4">
        <v>0</v>
      </c>
      <c r="LZ271" s="4"/>
      <c r="MA271" s="4">
        <v>1721</v>
      </c>
      <c r="MB271" s="4" t="s">
        <v>284</v>
      </c>
      <c r="MC271" s="4">
        <v>-129.80000000000001</v>
      </c>
      <c r="MD271" s="4">
        <v>0</v>
      </c>
      <c r="ME271" s="4">
        <v>-58.46</v>
      </c>
      <c r="MF271" s="4">
        <v>0</v>
      </c>
      <c r="MG271" s="4">
        <v>0</v>
      </c>
      <c r="MH271" s="4">
        <v>0</v>
      </c>
      <c r="MI271" s="4">
        <v>0</v>
      </c>
      <c r="MJ271" s="4">
        <v>0</v>
      </c>
      <c r="MK271" s="4">
        <v>0</v>
      </c>
      <c r="ML271" s="4">
        <v>0</v>
      </c>
      <c r="MM271" s="4">
        <v>0</v>
      </c>
      <c r="MN271" s="4">
        <v>0</v>
      </c>
      <c r="MO271" s="4">
        <v>-188.26</v>
      </c>
      <c r="MP271" s="4"/>
      <c r="MQ271" s="4">
        <v>1721</v>
      </c>
      <c r="MR271" s="4" t="s">
        <v>284</v>
      </c>
      <c r="MS271" s="4">
        <v>0</v>
      </c>
      <c r="MT271" s="4">
        <v>0</v>
      </c>
      <c r="MU271" s="4">
        <v>0</v>
      </c>
      <c r="MV271" s="4">
        <v>0</v>
      </c>
      <c r="MW271" s="4">
        <v>0</v>
      </c>
      <c r="MX271" s="4">
        <v>0</v>
      </c>
      <c r="MY271" s="4">
        <v>0</v>
      </c>
      <c r="MZ271" s="4">
        <v>0</v>
      </c>
      <c r="NA271" s="4">
        <v>0</v>
      </c>
      <c r="NB271" s="4">
        <v>0</v>
      </c>
      <c r="NC271" s="4">
        <v>0</v>
      </c>
      <c r="ND271" s="4">
        <v>0</v>
      </c>
      <c r="NE271" s="4">
        <v>0</v>
      </c>
      <c r="NF271" s="4"/>
      <c r="NG271" s="4">
        <v>1721</v>
      </c>
      <c r="NH271" s="4" t="s">
        <v>284</v>
      </c>
      <c r="NI271" s="4">
        <v>0</v>
      </c>
      <c r="NJ271" s="4">
        <v>0</v>
      </c>
      <c r="NK271" s="4">
        <v>0</v>
      </c>
      <c r="NL271" s="4">
        <v>0</v>
      </c>
      <c r="NM271" s="4">
        <v>0</v>
      </c>
      <c r="NN271" s="4">
        <v>0</v>
      </c>
      <c r="NO271" s="4">
        <v>0</v>
      </c>
      <c r="NP271" s="4">
        <v>0</v>
      </c>
      <c r="NQ271" s="4">
        <v>0</v>
      </c>
      <c r="NR271" s="4">
        <v>0</v>
      </c>
      <c r="NS271" s="4">
        <v>0</v>
      </c>
      <c r="NT271" s="4">
        <v>0</v>
      </c>
      <c r="NU271" s="4">
        <v>0</v>
      </c>
    </row>
    <row r="272" spans="2:385" x14ac:dyDescent="0.2">
      <c r="B272">
        <f t="shared" si="52"/>
        <v>262</v>
      </c>
      <c r="C272" s="4">
        <v>1722</v>
      </c>
      <c r="D272" s="4" t="s">
        <v>285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/>
      <c r="S272" s="4">
        <v>1722</v>
      </c>
      <c r="T272" s="4" t="s">
        <v>285</v>
      </c>
      <c r="U272" s="4">
        <v>-323.27999999999997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-323.27999999999997</v>
      </c>
      <c r="AH272" s="4"/>
      <c r="AI272" s="4">
        <v>1722</v>
      </c>
      <c r="AJ272" s="4" t="s">
        <v>285</v>
      </c>
      <c r="AK272" s="4">
        <v>-80.819999999999993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-80.819999999999993</v>
      </c>
      <c r="AX272" s="4"/>
      <c r="AY272" s="4">
        <v>1722</v>
      </c>
      <c r="AZ272" s="4" t="s">
        <v>285</v>
      </c>
      <c r="BA272" s="4">
        <v>-80.819999999999993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-80.819999999999993</v>
      </c>
      <c r="BN272" s="4"/>
      <c r="BO272" s="4">
        <v>1722</v>
      </c>
      <c r="BP272" s="4" t="s">
        <v>285</v>
      </c>
      <c r="BQ272" s="4">
        <v>-53.88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-53.88</v>
      </c>
      <c r="CD272" s="4"/>
      <c r="CE272" s="4">
        <v>1722</v>
      </c>
      <c r="CF272" s="4" t="s">
        <v>285</v>
      </c>
      <c r="CG272" s="4">
        <v>-107.76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-107.76</v>
      </c>
      <c r="CT272" s="4"/>
      <c r="CU272" s="4">
        <v>1722</v>
      </c>
      <c r="CV272" s="4" t="s">
        <v>285</v>
      </c>
      <c r="CW272" s="4">
        <v>-80.819999999999993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-80.819999999999993</v>
      </c>
      <c r="DJ272" s="4"/>
      <c r="DK272" s="4">
        <v>1722</v>
      </c>
      <c r="DL272" s="4" t="s">
        <v>285</v>
      </c>
      <c r="DM272" s="4">
        <v>-80.819999999999993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 s="4">
        <v>-80.819999999999993</v>
      </c>
      <c r="DZ272" s="4"/>
      <c r="EA272" s="4">
        <v>1722</v>
      </c>
      <c r="EB272" s="4" t="s">
        <v>285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0</v>
      </c>
      <c r="EN272" s="4">
        <v>0</v>
      </c>
      <c r="EO272" s="4">
        <v>0</v>
      </c>
      <c r="EP272" s="4"/>
      <c r="EQ272" s="4">
        <v>1722</v>
      </c>
      <c r="ER272" s="4" t="s">
        <v>285</v>
      </c>
      <c r="ES272" s="4">
        <v>0</v>
      </c>
      <c r="ET272" s="4">
        <v>0</v>
      </c>
      <c r="EU272" s="4">
        <v>0</v>
      </c>
      <c r="EV272" s="4">
        <v>0</v>
      </c>
      <c r="EW272" s="4">
        <v>0</v>
      </c>
      <c r="EX272" s="4">
        <v>0</v>
      </c>
      <c r="EY272" s="4">
        <v>0</v>
      </c>
      <c r="EZ272" s="4">
        <v>-450</v>
      </c>
      <c r="FA272" s="4">
        <v>0</v>
      </c>
      <c r="FB272" s="4">
        <v>0</v>
      </c>
      <c r="FC272" s="4">
        <v>0</v>
      </c>
      <c r="FD272" s="4">
        <v>0</v>
      </c>
      <c r="FE272" s="4">
        <v>-450</v>
      </c>
      <c r="FF272" s="4"/>
      <c r="FG272" s="4">
        <v>1722</v>
      </c>
      <c r="FH272" s="4" t="s">
        <v>285</v>
      </c>
      <c r="FI272" s="4">
        <v>0</v>
      </c>
      <c r="FJ272" s="4">
        <v>0</v>
      </c>
      <c r="FK272" s="4">
        <v>0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>
        <v>0</v>
      </c>
      <c r="FR272" s="4">
        <v>0</v>
      </c>
      <c r="FS272" s="4">
        <v>0</v>
      </c>
      <c r="FT272" s="4">
        <v>0</v>
      </c>
      <c r="FU272" s="4">
        <v>0</v>
      </c>
      <c r="FV272" s="4"/>
      <c r="FW272" s="4">
        <v>1722</v>
      </c>
      <c r="FX272" s="4" t="s">
        <v>285</v>
      </c>
      <c r="FY272" s="4">
        <v>0</v>
      </c>
      <c r="FZ272" s="4">
        <v>0</v>
      </c>
      <c r="GA272" s="4">
        <v>0</v>
      </c>
      <c r="GB272" s="4">
        <v>0</v>
      </c>
      <c r="GC272" s="4">
        <v>0</v>
      </c>
      <c r="GD272" s="4">
        <v>0</v>
      </c>
      <c r="GE272" s="4">
        <v>0</v>
      </c>
      <c r="GF272" s="4">
        <v>0</v>
      </c>
      <c r="GG272" s="4">
        <v>0</v>
      </c>
      <c r="GH272" s="4">
        <v>0</v>
      </c>
      <c r="GI272" s="4">
        <v>0</v>
      </c>
      <c r="GJ272" s="4">
        <v>0</v>
      </c>
      <c r="GK272" s="4">
        <v>0</v>
      </c>
      <c r="GL272" s="4"/>
      <c r="GM272" s="4">
        <v>1722</v>
      </c>
      <c r="GN272" s="4" t="s">
        <v>285</v>
      </c>
      <c r="GO272" s="4">
        <v>0</v>
      </c>
      <c r="GP272" s="4">
        <v>0</v>
      </c>
      <c r="GQ272" s="4">
        <v>0</v>
      </c>
      <c r="GR272" s="4">
        <v>0</v>
      </c>
      <c r="GS272" s="4">
        <v>0</v>
      </c>
      <c r="GT272" s="4">
        <v>0</v>
      </c>
      <c r="GU272" s="4">
        <v>0</v>
      </c>
      <c r="GV272" s="4">
        <v>0</v>
      </c>
      <c r="GW272" s="4">
        <v>0</v>
      </c>
      <c r="GX272" s="4">
        <v>0</v>
      </c>
      <c r="GY272" s="4">
        <v>0</v>
      </c>
      <c r="GZ272" s="4">
        <v>0</v>
      </c>
      <c r="HA272" s="4">
        <v>0</v>
      </c>
      <c r="HB272" s="4"/>
      <c r="HC272" s="4">
        <v>1722</v>
      </c>
      <c r="HD272" s="4" t="s">
        <v>285</v>
      </c>
      <c r="HE272" s="4">
        <v>0</v>
      </c>
      <c r="HF272" s="4">
        <v>0</v>
      </c>
      <c r="HG272" s="4">
        <v>0</v>
      </c>
      <c r="HH272" s="4">
        <v>0</v>
      </c>
      <c r="HI272" s="4">
        <v>0</v>
      </c>
      <c r="HJ272" s="4">
        <v>0</v>
      </c>
      <c r="HK272" s="4">
        <v>0</v>
      </c>
      <c r="HL272" s="4">
        <v>0</v>
      </c>
      <c r="HM272" s="4">
        <v>0</v>
      </c>
      <c r="HN272" s="4">
        <v>0</v>
      </c>
      <c r="HO272" s="4">
        <v>0</v>
      </c>
      <c r="HP272" s="4">
        <v>0</v>
      </c>
      <c r="HQ272" s="4">
        <v>0</v>
      </c>
      <c r="HR272" s="4"/>
      <c r="HS272" s="4">
        <v>1722</v>
      </c>
      <c r="HT272" s="4" t="s">
        <v>285</v>
      </c>
      <c r="HU272" s="4">
        <v>-5250</v>
      </c>
      <c r="HV272" s="4">
        <v>-2252.36</v>
      </c>
      <c r="HW272" s="4">
        <v>-2569.1799999999998</v>
      </c>
      <c r="HX272" s="4">
        <v>-2250</v>
      </c>
      <c r="HY272" s="4">
        <v>-187.14</v>
      </c>
      <c r="HZ272" s="4">
        <v>0</v>
      </c>
      <c r="IA272" s="4">
        <v>0</v>
      </c>
      <c r="IB272" s="4">
        <v>0</v>
      </c>
      <c r="IC272" s="4">
        <v>0</v>
      </c>
      <c r="ID272" s="4">
        <v>0</v>
      </c>
      <c r="IE272" s="4">
        <v>0</v>
      </c>
      <c r="IF272" s="4">
        <v>0</v>
      </c>
      <c r="IG272" s="4">
        <v>-12508.68</v>
      </c>
      <c r="IH272" s="4"/>
      <c r="II272" s="4">
        <v>1722</v>
      </c>
      <c r="IJ272" s="4" t="s">
        <v>285</v>
      </c>
      <c r="IK272" s="4">
        <v>0</v>
      </c>
      <c r="IL272" s="4">
        <v>0</v>
      </c>
      <c r="IM272" s="4">
        <v>0</v>
      </c>
      <c r="IN272" s="4">
        <v>0</v>
      </c>
      <c r="IO272" s="4">
        <v>0</v>
      </c>
      <c r="IP272" s="4">
        <v>0</v>
      </c>
      <c r="IQ272" s="4">
        <v>0</v>
      </c>
      <c r="IR272" s="4">
        <v>0</v>
      </c>
      <c r="IS272" s="4">
        <v>0</v>
      </c>
      <c r="IT272" s="4">
        <v>0</v>
      </c>
      <c r="IU272" s="4">
        <v>0</v>
      </c>
      <c r="IV272" s="4">
        <v>0</v>
      </c>
      <c r="IW272" s="4">
        <v>0</v>
      </c>
      <c r="IX272" s="4"/>
      <c r="IY272" s="4">
        <v>1722</v>
      </c>
      <c r="IZ272" s="4" t="s">
        <v>285</v>
      </c>
      <c r="JA272" s="4">
        <v>0</v>
      </c>
      <c r="JB272" s="4">
        <v>0</v>
      </c>
      <c r="JC272" s="4">
        <v>0</v>
      </c>
      <c r="JD272" s="4">
        <v>0</v>
      </c>
      <c r="JE272" s="4">
        <v>0</v>
      </c>
      <c r="JF272" s="4">
        <v>0</v>
      </c>
      <c r="JG272" s="4">
        <v>0</v>
      </c>
      <c r="JH272" s="4">
        <v>0</v>
      </c>
      <c r="JI272" s="4">
        <v>0</v>
      </c>
      <c r="JJ272" s="4">
        <v>0</v>
      </c>
      <c r="JK272" s="4">
        <v>0</v>
      </c>
      <c r="JL272" s="4">
        <v>0</v>
      </c>
      <c r="JM272" s="4">
        <v>0</v>
      </c>
      <c r="JN272" s="4"/>
      <c r="JO272" s="4">
        <v>1722</v>
      </c>
      <c r="JP272" s="4" t="s">
        <v>285</v>
      </c>
      <c r="JQ272" s="4">
        <v>0</v>
      </c>
      <c r="JR272" s="4">
        <v>0</v>
      </c>
      <c r="JS272" s="4">
        <v>0</v>
      </c>
      <c r="JT272" s="4">
        <v>0</v>
      </c>
      <c r="JU272" s="4">
        <v>0</v>
      </c>
      <c r="JV272" s="4">
        <v>0</v>
      </c>
      <c r="JW272" s="4">
        <v>0</v>
      </c>
      <c r="JX272" s="4">
        <v>0</v>
      </c>
      <c r="JY272" s="4">
        <v>0</v>
      </c>
      <c r="JZ272" s="4">
        <v>0</v>
      </c>
      <c r="KA272" s="4">
        <v>0</v>
      </c>
      <c r="KB272" s="4">
        <v>0</v>
      </c>
      <c r="KC272" s="4">
        <v>0</v>
      </c>
      <c r="KD272" s="4"/>
      <c r="KE272" s="4">
        <v>1722</v>
      </c>
      <c r="KF272" s="4" t="s">
        <v>285</v>
      </c>
      <c r="KG272" s="4">
        <v>0</v>
      </c>
      <c r="KH272" s="4">
        <v>0</v>
      </c>
      <c r="KI272" s="4">
        <v>0</v>
      </c>
      <c r="KJ272" s="4">
        <v>0</v>
      </c>
      <c r="KK272" s="4">
        <v>0</v>
      </c>
      <c r="KL272" s="4">
        <v>0</v>
      </c>
      <c r="KM272" s="4">
        <v>0</v>
      </c>
      <c r="KN272" s="4">
        <v>0</v>
      </c>
      <c r="KO272" s="4">
        <v>0</v>
      </c>
      <c r="KP272" s="4">
        <v>0</v>
      </c>
      <c r="KQ272" s="4">
        <v>0</v>
      </c>
      <c r="KR272" s="4">
        <v>0</v>
      </c>
      <c r="KS272" s="4">
        <v>0</v>
      </c>
      <c r="KT272" s="4"/>
      <c r="KU272" s="4">
        <v>1722</v>
      </c>
      <c r="KV272" s="4" t="s">
        <v>285</v>
      </c>
      <c r="KW272" s="4">
        <v>0</v>
      </c>
      <c r="KX272" s="4">
        <v>0</v>
      </c>
      <c r="KY272" s="4">
        <v>0</v>
      </c>
      <c r="KZ272" s="4">
        <v>0</v>
      </c>
      <c r="LA272" s="4">
        <v>0</v>
      </c>
      <c r="LB272" s="4">
        <v>0</v>
      </c>
      <c r="LC272" s="4">
        <v>0</v>
      </c>
      <c r="LD272" s="4">
        <v>0</v>
      </c>
      <c r="LE272" s="4">
        <v>0</v>
      </c>
      <c r="LF272" s="4">
        <v>0</v>
      </c>
      <c r="LG272" s="4">
        <v>0</v>
      </c>
      <c r="LH272" s="4">
        <v>0</v>
      </c>
      <c r="LI272" s="4">
        <v>0</v>
      </c>
      <c r="LJ272" s="4"/>
      <c r="LK272" s="4">
        <v>1722</v>
      </c>
      <c r="LL272" s="4" t="s">
        <v>285</v>
      </c>
      <c r="LM272" s="4">
        <v>0</v>
      </c>
      <c r="LN272" s="4">
        <v>0</v>
      </c>
      <c r="LO272" s="4">
        <v>0</v>
      </c>
      <c r="LP272" s="4">
        <v>0</v>
      </c>
      <c r="LQ272" s="4">
        <v>0</v>
      </c>
      <c r="LR272" s="4">
        <v>0</v>
      </c>
      <c r="LS272" s="4">
        <v>0</v>
      </c>
      <c r="LT272" s="4">
        <v>0</v>
      </c>
      <c r="LU272" s="4">
        <v>0</v>
      </c>
      <c r="LV272" s="4">
        <v>0</v>
      </c>
      <c r="LW272" s="4">
        <v>0</v>
      </c>
      <c r="LX272" s="4">
        <v>0</v>
      </c>
      <c r="LY272" s="4">
        <v>0</v>
      </c>
      <c r="LZ272" s="4"/>
      <c r="MA272" s="4">
        <v>1722</v>
      </c>
      <c r="MB272" s="4" t="s">
        <v>285</v>
      </c>
      <c r="MC272" s="4">
        <v>0</v>
      </c>
      <c r="MD272" s="4">
        <v>0</v>
      </c>
      <c r="ME272" s="4">
        <v>0</v>
      </c>
      <c r="MF272" s="4">
        <v>0</v>
      </c>
      <c r="MG272" s="4">
        <v>0</v>
      </c>
      <c r="MH272" s="4">
        <v>0</v>
      </c>
      <c r="MI272" s="4">
        <v>0</v>
      </c>
      <c r="MJ272" s="4">
        <v>0</v>
      </c>
      <c r="MK272" s="4">
        <v>0</v>
      </c>
      <c r="ML272" s="4">
        <v>0</v>
      </c>
      <c r="MM272" s="4">
        <v>0</v>
      </c>
      <c r="MN272" s="4">
        <v>0</v>
      </c>
      <c r="MO272" s="4">
        <v>0</v>
      </c>
      <c r="MP272" s="4"/>
      <c r="MQ272" s="4">
        <v>1722</v>
      </c>
      <c r="MR272" s="4" t="s">
        <v>285</v>
      </c>
      <c r="MS272" s="4">
        <v>0</v>
      </c>
      <c r="MT272" s="4">
        <v>0</v>
      </c>
      <c r="MU272" s="4">
        <v>0</v>
      </c>
      <c r="MV272" s="4">
        <v>0</v>
      </c>
      <c r="MW272" s="4">
        <v>0</v>
      </c>
      <c r="MX272" s="4">
        <v>0</v>
      </c>
      <c r="MY272" s="4">
        <v>0</v>
      </c>
      <c r="MZ272" s="4">
        <v>0</v>
      </c>
      <c r="NA272" s="4">
        <v>0</v>
      </c>
      <c r="NB272" s="4">
        <v>0</v>
      </c>
      <c r="NC272" s="4">
        <v>0</v>
      </c>
      <c r="ND272" s="4">
        <v>0</v>
      </c>
      <c r="NE272" s="4">
        <v>0</v>
      </c>
      <c r="NF272" s="4"/>
      <c r="NG272" s="4">
        <v>1722</v>
      </c>
      <c r="NH272" s="4" t="s">
        <v>285</v>
      </c>
      <c r="NI272" s="4">
        <v>0</v>
      </c>
      <c r="NJ272" s="4">
        <v>0</v>
      </c>
      <c r="NK272" s="4">
        <v>0</v>
      </c>
      <c r="NL272" s="4">
        <v>0</v>
      </c>
      <c r="NM272" s="4">
        <v>0</v>
      </c>
      <c r="NN272" s="4">
        <v>0</v>
      </c>
      <c r="NO272" s="4">
        <v>0</v>
      </c>
      <c r="NP272" s="4">
        <v>0</v>
      </c>
      <c r="NQ272" s="4">
        <v>0</v>
      </c>
      <c r="NR272" s="4">
        <v>0</v>
      </c>
      <c r="NS272" s="4">
        <v>0</v>
      </c>
      <c r="NT272" s="4">
        <v>0</v>
      </c>
      <c r="NU272" s="4">
        <v>0</v>
      </c>
    </row>
    <row r="273" spans="2:385" x14ac:dyDescent="0.2">
      <c r="B273">
        <f t="shared" si="52"/>
        <v>263</v>
      </c>
      <c r="C273" s="4">
        <v>1723</v>
      </c>
      <c r="D273" s="4" t="s">
        <v>286</v>
      </c>
      <c r="E273" s="4">
        <v>-75.349999999999994</v>
      </c>
      <c r="F273" s="4">
        <v>0</v>
      </c>
      <c r="G273" s="4">
        <v>0</v>
      </c>
      <c r="H273" s="4">
        <v>0</v>
      </c>
      <c r="I273" s="4">
        <v>0</v>
      </c>
      <c r="J273" s="4">
        <v>-79.75</v>
      </c>
      <c r="K273" s="4">
        <v>-8.5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-163.6</v>
      </c>
      <c r="R273" s="4"/>
      <c r="S273" s="4">
        <v>1723</v>
      </c>
      <c r="T273" s="4" t="s">
        <v>286</v>
      </c>
      <c r="U273" s="4">
        <v>-51</v>
      </c>
      <c r="V273" s="4">
        <v>-57.94</v>
      </c>
      <c r="W273" s="4">
        <v>-54.8</v>
      </c>
      <c r="X273" s="4">
        <v>0</v>
      </c>
      <c r="Y273" s="4">
        <v>-24.81</v>
      </c>
      <c r="Z273" s="4">
        <v>-107.31</v>
      </c>
      <c r="AA273" s="4">
        <v>-335.52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-631.38</v>
      </c>
      <c r="AH273" s="4"/>
      <c r="AI273" s="4">
        <v>1723</v>
      </c>
      <c r="AJ273" s="4" t="s">
        <v>286</v>
      </c>
      <c r="AK273" s="4">
        <v>0</v>
      </c>
      <c r="AL273" s="4">
        <v>0</v>
      </c>
      <c r="AM273" s="4">
        <v>-179.24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-179.24</v>
      </c>
      <c r="AX273" s="4"/>
      <c r="AY273" s="4">
        <v>1723</v>
      </c>
      <c r="AZ273" s="4" t="s">
        <v>286</v>
      </c>
      <c r="BA273" s="4">
        <v>0</v>
      </c>
      <c r="BB273" s="4">
        <v>-9.98</v>
      </c>
      <c r="BC273" s="4">
        <v>-23.38</v>
      </c>
      <c r="BD273" s="4">
        <v>0</v>
      </c>
      <c r="BE273" s="4">
        <v>0</v>
      </c>
      <c r="BF273" s="4">
        <v>-76.64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-110</v>
      </c>
      <c r="BN273" s="4"/>
      <c r="BO273" s="4">
        <v>1723</v>
      </c>
      <c r="BP273" s="4" t="s">
        <v>286</v>
      </c>
      <c r="BQ273" s="4">
        <v>0</v>
      </c>
      <c r="BR273" s="4">
        <v>0</v>
      </c>
      <c r="BS273" s="4">
        <v>0</v>
      </c>
      <c r="BT273" s="4">
        <v>0</v>
      </c>
      <c r="BU273" s="4">
        <v>-49.66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-49.66</v>
      </c>
      <c r="CD273" s="4"/>
      <c r="CE273" s="4">
        <v>1723</v>
      </c>
      <c r="CF273" s="4" t="s">
        <v>286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/>
      <c r="CU273" s="4">
        <v>1723</v>
      </c>
      <c r="CV273" s="4" t="s">
        <v>286</v>
      </c>
      <c r="CW273" s="4">
        <v>0</v>
      </c>
      <c r="CX273" s="4">
        <v>0</v>
      </c>
      <c r="CY273" s="4">
        <v>-11.06</v>
      </c>
      <c r="CZ273" s="4">
        <v>0</v>
      </c>
      <c r="DA273" s="4">
        <v>0</v>
      </c>
      <c r="DB273" s="4">
        <v>0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-11.06</v>
      </c>
      <c r="DJ273" s="4"/>
      <c r="DK273" s="4">
        <v>1723</v>
      </c>
      <c r="DL273" s="4" t="s">
        <v>286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-116.26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 s="4">
        <v>-116.26</v>
      </c>
      <c r="DZ273" s="4"/>
      <c r="EA273" s="4">
        <v>1723</v>
      </c>
      <c r="EB273" s="4" t="s">
        <v>286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/>
      <c r="EQ273" s="4">
        <v>1723</v>
      </c>
      <c r="ER273" s="4" t="s">
        <v>286</v>
      </c>
      <c r="ES273" s="4">
        <v>-61.91</v>
      </c>
      <c r="ET273" s="4">
        <v>-94.33</v>
      </c>
      <c r="EU273" s="4">
        <v>-92</v>
      </c>
      <c r="EV273" s="4">
        <v>0</v>
      </c>
      <c r="EW273" s="4">
        <v>-190.69</v>
      </c>
      <c r="EX273" s="4">
        <v>-247.74</v>
      </c>
      <c r="EY273" s="4">
        <v>-84.65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-771.32</v>
      </c>
      <c r="FF273" s="4"/>
      <c r="FG273" s="4">
        <v>1723</v>
      </c>
      <c r="FH273" s="4" t="s">
        <v>286</v>
      </c>
      <c r="FI273" s="4">
        <v>0</v>
      </c>
      <c r="FJ273" s="4">
        <v>-21.57</v>
      </c>
      <c r="FK273" s="4">
        <v>0</v>
      </c>
      <c r="FL273" s="4">
        <v>0</v>
      </c>
      <c r="FM273" s="4">
        <v>0</v>
      </c>
      <c r="FN273" s="4">
        <v>-41.41</v>
      </c>
      <c r="FO273" s="4">
        <v>0</v>
      </c>
      <c r="FP273" s="4">
        <v>0</v>
      </c>
      <c r="FQ273" s="4">
        <v>0</v>
      </c>
      <c r="FR273" s="4">
        <v>0</v>
      </c>
      <c r="FS273" s="4">
        <v>0</v>
      </c>
      <c r="FT273" s="4">
        <v>0</v>
      </c>
      <c r="FU273" s="4">
        <v>-62.98</v>
      </c>
      <c r="FV273" s="4"/>
      <c r="FW273" s="4">
        <v>1723</v>
      </c>
      <c r="FX273" s="4" t="s">
        <v>286</v>
      </c>
      <c r="FY273" s="4">
        <v>0</v>
      </c>
      <c r="FZ273" s="4">
        <v>-6.17</v>
      </c>
      <c r="GA273" s="4">
        <v>0</v>
      </c>
      <c r="GB273" s="4">
        <v>0</v>
      </c>
      <c r="GC273" s="4">
        <v>0</v>
      </c>
      <c r="GD273" s="4">
        <v>0</v>
      </c>
      <c r="GE273" s="4">
        <v>0</v>
      </c>
      <c r="GF273" s="4">
        <v>0</v>
      </c>
      <c r="GG273" s="4">
        <v>0</v>
      </c>
      <c r="GH273" s="4">
        <v>0</v>
      </c>
      <c r="GI273" s="4">
        <v>0</v>
      </c>
      <c r="GJ273" s="4">
        <v>0</v>
      </c>
      <c r="GK273" s="4">
        <v>-6.17</v>
      </c>
      <c r="GL273" s="4"/>
      <c r="GM273" s="4">
        <v>1723</v>
      </c>
      <c r="GN273" s="4" t="s">
        <v>286</v>
      </c>
      <c r="GO273" s="4">
        <v>0</v>
      </c>
      <c r="GP273" s="4">
        <v>-18.48</v>
      </c>
      <c r="GQ273" s="4">
        <v>0</v>
      </c>
      <c r="GR273" s="4">
        <v>0</v>
      </c>
      <c r="GS273" s="4">
        <v>-109.52</v>
      </c>
      <c r="GT273" s="4">
        <v>-8.07</v>
      </c>
      <c r="GU273" s="4">
        <v>-2.99</v>
      </c>
      <c r="GV273" s="4">
        <v>0</v>
      </c>
      <c r="GW273" s="4">
        <v>0</v>
      </c>
      <c r="GX273" s="4">
        <v>0</v>
      </c>
      <c r="GY273" s="4">
        <v>0</v>
      </c>
      <c r="GZ273" s="4">
        <v>0</v>
      </c>
      <c r="HA273" s="4">
        <v>-139.06</v>
      </c>
      <c r="HB273" s="4"/>
      <c r="HC273" s="4">
        <v>1723</v>
      </c>
      <c r="HD273" s="4" t="s">
        <v>286</v>
      </c>
      <c r="HE273" s="4">
        <v>0</v>
      </c>
      <c r="HF273" s="4">
        <v>-21.23</v>
      </c>
      <c r="HG273" s="4">
        <v>0</v>
      </c>
      <c r="HH273" s="4">
        <v>0</v>
      </c>
      <c r="HI273" s="4">
        <v>0</v>
      </c>
      <c r="HJ273" s="4">
        <v>-77.3</v>
      </c>
      <c r="HK273" s="4">
        <v>-9.57</v>
      </c>
      <c r="HL273" s="4">
        <v>0</v>
      </c>
      <c r="HM273" s="4">
        <v>0</v>
      </c>
      <c r="HN273" s="4">
        <v>0</v>
      </c>
      <c r="HO273" s="4">
        <v>0</v>
      </c>
      <c r="HP273" s="4">
        <v>0</v>
      </c>
      <c r="HQ273" s="4">
        <v>-108.1</v>
      </c>
      <c r="HR273" s="4"/>
      <c r="HS273" s="4">
        <v>1723</v>
      </c>
      <c r="HT273" s="4" t="s">
        <v>286</v>
      </c>
      <c r="HU273" s="4">
        <v>-11.99</v>
      </c>
      <c r="HV273" s="4">
        <v>-128.30000000000001</v>
      </c>
      <c r="HW273" s="4">
        <v>-42.97</v>
      </c>
      <c r="HX273" s="4">
        <v>0</v>
      </c>
      <c r="HY273" s="4">
        <v>-29.51</v>
      </c>
      <c r="HZ273" s="4">
        <v>-126.53</v>
      </c>
      <c r="IA273" s="4">
        <v>-64.61</v>
      </c>
      <c r="IB273" s="4">
        <v>0</v>
      </c>
      <c r="IC273" s="4">
        <v>0</v>
      </c>
      <c r="ID273" s="4">
        <v>0</v>
      </c>
      <c r="IE273" s="4">
        <v>0</v>
      </c>
      <c r="IF273" s="4">
        <v>0</v>
      </c>
      <c r="IG273" s="4">
        <v>-403.91</v>
      </c>
      <c r="IH273" s="4"/>
      <c r="II273" s="4">
        <v>1723</v>
      </c>
      <c r="IJ273" s="4" t="s">
        <v>286</v>
      </c>
      <c r="IK273" s="4">
        <v>-25.53</v>
      </c>
      <c r="IL273" s="4">
        <v>-107.57</v>
      </c>
      <c r="IM273" s="4">
        <v>0</v>
      </c>
      <c r="IN273" s="4">
        <v>0</v>
      </c>
      <c r="IO273" s="4">
        <v>0</v>
      </c>
      <c r="IP273" s="4">
        <v>-5.3</v>
      </c>
      <c r="IQ273" s="4">
        <v>-156.69999999999999</v>
      </c>
      <c r="IR273" s="4">
        <v>0</v>
      </c>
      <c r="IS273" s="4">
        <v>0</v>
      </c>
      <c r="IT273" s="4">
        <v>0</v>
      </c>
      <c r="IU273" s="4">
        <v>0</v>
      </c>
      <c r="IV273" s="4">
        <v>0</v>
      </c>
      <c r="IW273" s="4">
        <v>-295.10000000000002</v>
      </c>
      <c r="IX273" s="4"/>
      <c r="IY273" s="4">
        <v>1723</v>
      </c>
      <c r="IZ273" s="4" t="s">
        <v>286</v>
      </c>
      <c r="JA273" s="4">
        <v>0</v>
      </c>
      <c r="JB273" s="4">
        <v>-30.8</v>
      </c>
      <c r="JC273" s="4">
        <v>0</v>
      </c>
      <c r="JD273" s="4">
        <v>0</v>
      </c>
      <c r="JE273" s="4">
        <v>-63.66</v>
      </c>
      <c r="JF273" s="4">
        <v>-40.340000000000003</v>
      </c>
      <c r="JG273" s="4">
        <v>0</v>
      </c>
      <c r="JH273" s="4">
        <v>0</v>
      </c>
      <c r="JI273" s="4">
        <v>0</v>
      </c>
      <c r="JJ273" s="4">
        <v>0</v>
      </c>
      <c r="JK273" s="4">
        <v>0</v>
      </c>
      <c r="JL273" s="4">
        <v>0</v>
      </c>
      <c r="JM273" s="4">
        <v>-134.80000000000001</v>
      </c>
      <c r="JN273" s="4"/>
      <c r="JO273" s="4">
        <v>1723</v>
      </c>
      <c r="JP273" s="4" t="s">
        <v>286</v>
      </c>
      <c r="JQ273" s="4">
        <v>-5.59</v>
      </c>
      <c r="JR273" s="4">
        <v>-9.24</v>
      </c>
      <c r="JS273" s="4">
        <v>0</v>
      </c>
      <c r="JT273" s="4">
        <v>0</v>
      </c>
      <c r="JU273" s="4">
        <v>0</v>
      </c>
      <c r="JV273" s="4">
        <v>0</v>
      </c>
      <c r="JW273" s="4">
        <v>-272.54000000000002</v>
      </c>
      <c r="JX273" s="4">
        <v>0</v>
      </c>
      <c r="JY273" s="4">
        <v>0</v>
      </c>
      <c r="JZ273" s="4">
        <v>0</v>
      </c>
      <c r="KA273" s="4">
        <v>0</v>
      </c>
      <c r="KB273" s="4">
        <v>0</v>
      </c>
      <c r="KC273" s="4">
        <v>-287.37</v>
      </c>
      <c r="KD273" s="4"/>
      <c r="KE273" s="4">
        <v>1723</v>
      </c>
      <c r="KF273" s="4" t="s">
        <v>286</v>
      </c>
      <c r="KG273" s="4">
        <v>-15</v>
      </c>
      <c r="KH273" s="4">
        <v>-333.43</v>
      </c>
      <c r="KI273" s="4">
        <v>0</v>
      </c>
      <c r="KJ273" s="4">
        <v>-81.64</v>
      </c>
      <c r="KK273" s="4">
        <v>-8.57</v>
      </c>
      <c r="KL273" s="4">
        <v>0</v>
      </c>
      <c r="KM273" s="4">
        <v>-100.66</v>
      </c>
      <c r="KN273" s="4">
        <v>0</v>
      </c>
      <c r="KO273" s="4">
        <v>0</v>
      </c>
      <c r="KP273" s="4">
        <v>0</v>
      </c>
      <c r="KQ273" s="4">
        <v>0</v>
      </c>
      <c r="KR273" s="4">
        <v>0</v>
      </c>
      <c r="KS273" s="4">
        <v>-539.29999999999995</v>
      </c>
      <c r="KT273" s="4"/>
      <c r="KU273" s="4">
        <v>1723</v>
      </c>
      <c r="KV273" s="4" t="s">
        <v>286</v>
      </c>
      <c r="KW273" s="4">
        <v>0</v>
      </c>
      <c r="KX273" s="4">
        <v>0</v>
      </c>
      <c r="KY273" s="4">
        <v>0</v>
      </c>
      <c r="KZ273" s="4">
        <v>0</v>
      </c>
      <c r="LA273" s="4">
        <v>0</v>
      </c>
      <c r="LB273" s="4">
        <v>0</v>
      </c>
      <c r="LC273" s="4">
        <v>-93.33</v>
      </c>
      <c r="LD273" s="4">
        <v>0</v>
      </c>
      <c r="LE273" s="4">
        <v>0</v>
      </c>
      <c r="LF273" s="4">
        <v>0</v>
      </c>
      <c r="LG273" s="4">
        <v>0</v>
      </c>
      <c r="LH273" s="4">
        <v>0</v>
      </c>
      <c r="LI273" s="4">
        <v>-93.33</v>
      </c>
      <c r="LJ273" s="4"/>
      <c r="LK273" s="4">
        <v>1723</v>
      </c>
      <c r="LL273" s="4" t="s">
        <v>286</v>
      </c>
      <c r="LM273" s="4">
        <v>0</v>
      </c>
      <c r="LN273" s="4">
        <v>0</v>
      </c>
      <c r="LO273" s="4">
        <v>-13.99</v>
      </c>
      <c r="LP273" s="4">
        <v>0</v>
      </c>
      <c r="LQ273" s="4">
        <v>0</v>
      </c>
      <c r="LR273" s="4">
        <v>-5.31</v>
      </c>
      <c r="LS273" s="4">
        <v>0</v>
      </c>
      <c r="LT273" s="4">
        <v>0</v>
      </c>
      <c r="LU273" s="4">
        <v>0</v>
      </c>
      <c r="LV273" s="4">
        <v>0</v>
      </c>
      <c r="LW273" s="4">
        <v>0</v>
      </c>
      <c r="LX273" s="4">
        <v>0</v>
      </c>
      <c r="LY273" s="4">
        <v>-19.3</v>
      </c>
      <c r="LZ273" s="4"/>
      <c r="MA273" s="4">
        <v>1723</v>
      </c>
      <c r="MB273" s="4" t="s">
        <v>286</v>
      </c>
      <c r="MC273" s="4">
        <v>-80.959999999999994</v>
      </c>
      <c r="MD273" s="4">
        <v>-36.08</v>
      </c>
      <c r="ME273" s="4">
        <v>0</v>
      </c>
      <c r="MF273" s="4">
        <v>0</v>
      </c>
      <c r="MG273" s="4">
        <v>0</v>
      </c>
      <c r="MH273" s="4">
        <v>0</v>
      </c>
      <c r="MI273" s="4">
        <v>0</v>
      </c>
      <c r="MJ273" s="4">
        <v>0</v>
      </c>
      <c r="MK273" s="4">
        <v>0</v>
      </c>
      <c r="ML273" s="4">
        <v>0</v>
      </c>
      <c r="MM273" s="4">
        <v>0</v>
      </c>
      <c r="MN273" s="4">
        <v>0</v>
      </c>
      <c r="MO273" s="4">
        <v>-117.04</v>
      </c>
      <c r="MP273" s="4"/>
      <c r="MQ273" s="4">
        <v>1723</v>
      </c>
      <c r="MR273" s="4" t="s">
        <v>286</v>
      </c>
      <c r="MS273" s="4">
        <v>0</v>
      </c>
      <c r="MT273" s="4">
        <v>0</v>
      </c>
      <c r="MU273" s="4">
        <v>0</v>
      </c>
      <c r="MV273" s="4">
        <v>0</v>
      </c>
      <c r="MW273" s="4">
        <v>0</v>
      </c>
      <c r="MX273" s="4">
        <v>0</v>
      </c>
      <c r="MY273" s="4">
        <v>0</v>
      </c>
      <c r="MZ273" s="4">
        <v>0</v>
      </c>
      <c r="NA273" s="4">
        <v>0</v>
      </c>
      <c r="NB273" s="4">
        <v>0</v>
      </c>
      <c r="NC273" s="4">
        <v>0</v>
      </c>
      <c r="ND273" s="4">
        <v>0</v>
      </c>
      <c r="NE273" s="4">
        <v>0</v>
      </c>
      <c r="NF273" s="4"/>
      <c r="NG273" s="4">
        <v>1723</v>
      </c>
      <c r="NH273" s="4" t="s">
        <v>286</v>
      </c>
      <c r="NI273" s="4">
        <v>0</v>
      </c>
      <c r="NJ273" s="4">
        <v>0</v>
      </c>
      <c r="NK273" s="4">
        <v>0</v>
      </c>
      <c r="NL273" s="4">
        <v>0</v>
      </c>
      <c r="NM273" s="4">
        <v>0</v>
      </c>
      <c r="NN273" s="4">
        <v>0</v>
      </c>
      <c r="NO273" s="4">
        <v>0</v>
      </c>
      <c r="NP273" s="4">
        <v>0</v>
      </c>
      <c r="NQ273" s="4">
        <v>0</v>
      </c>
      <c r="NR273" s="4">
        <v>0</v>
      </c>
      <c r="NS273" s="4">
        <v>0</v>
      </c>
      <c r="NT273" s="4">
        <v>0</v>
      </c>
      <c r="NU273" s="4">
        <v>0</v>
      </c>
    </row>
    <row r="274" spans="2:385" x14ac:dyDescent="0.2">
      <c r="B274">
        <f t="shared" si="52"/>
        <v>264</v>
      </c>
      <c r="C274" s="4">
        <v>1724</v>
      </c>
      <c r="D274" s="4" t="s">
        <v>287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/>
      <c r="S274" s="4">
        <v>1724</v>
      </c>
      <c r="T274" s="4" t="s">
        <v>287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/>
      <c r="AI274" s="4">
        <v>1724</v>
      </c>
      <c r="AJ274" s="4" t="s">
        <v>287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/>
      <c r="AY274" s="4">
        <v>1724</v>
      </c>
      <c r="AZ274" s="4" t="s">
        <v>287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/>
      <c r="BO274" s="4">
        <v>1724</v>
      </c>
      <c r="BP274" s="4" t="s">
        <v>287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/>
      <c r="CE274" s="4">
        <v>1724</v>
      </c>
      <c r="CF274" s="4" t="s">
        <v>287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/>
      <c r="CU274" s="4">
        <v>1724</v>
      </c>
      <c r="CV274" s="4" t="s">
        <v>287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/>
      <c r="DK274" s="4">
        <v>1724</v>
      </c>
      <c r="DL274" s="4" t="s">
        <v>287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 s="4">
        <v>0</v>
      </c>
      <c r="DZ274" s="4"/>
      <c r="EA274" s="4">
        <v>1724</v>
      </c>
      <c r="EB274" s="4" t="s">
        <v>287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0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/>
      <c r="EQ274" s="4">
        <v>1724</v>
      </c>
      <c r="ER274" s="4" t="s">
        <v>287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/>
      <c r="FG274" s="4">
        <v>1724</v>
      </c>
      <c r="FH274" s="4" t="s">
        <v>287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>
        <v>0</v>
      </c>
      <c r="FR274" s="4">
        <v>0</v>
      </c>
      <c r="FS274" s="4">
        <v>0</v>
      </c>
      <c r="FT274" s="4">
        <v>0</v>
      </c>
      <c r="FU274" s="4">
        <v>0</v>
      </c>
      <c r="FV274" s="4"/>
      <c r="FW274" s="4">
        <v>1724</v>
      </c>
      <c r="FX274" s="4" t="s">
        <v>287</v>
      </c>
      <c r="FY274" s="4">
        <v>0</v>
      </c>
      <c r="FZ274" s="4">
        <v>0</v>
      </c>
      <c r="GA274" s="4">
        <v>0</v>
      </c>
      <c r="GB274" s="4">
        <v>0</v>
      </c>
      <c r="GC274" s="4">
        <v>0</v>
      </c>
      <c r="GD274" s="4">
        <v>0</v>
      </c>
      <c r="GE274" s="4">
        <v>0</v>
      </c>
      <c r="GF274" s="4">
        <v>0</v>
      </c>
      <c r="GG274" s="4">
        <v>0</v>
      </c>
      <c r="GH274" s="4">
        <v>0</v>
      </c>
      <c r="GI274" s="4">
        <v>0</v>
      </c>
      <c r="GJ274" s="4">
        <v>0</v>
      </c>
      <c r="GK274" s="4">
        <v>0</v>
      </c>
      <c r="GL274" s="4"/>
      <c r="GM274" s="4">
        <v>1724</v>
      </c>
      <c r="GN274" s="4" t="s">
        <v>287</v>
      </c>
      <c r="GO274" s="4">
        <v>0</v>
      </c>
      <c r="GP274" s="4">
        <v>0</v>
      </c>
      <c r="GQ274" s="4">
        <v>0</v>
      </c>
      <c r="GR274" s="4">
        <v>0</v>
      </c>
      <c r="GS274" s="4">
        <v>0</v>
      </c>
      <c r="GT274" s="4">
        <v>0</v>
      </c>
      <c r="GU274" s="4">
        <v>0</v>
      </c>
      <c r="GV274" s="4">
        <v>0</v>
      </c>
      <c r="GW274" s="4">
        <v>0</v>
      </c>
      <c r="GX274" s="4">
        <v>0</v>
      </c>
      <c r="GY274" s="4">
        <v>0</v>
      </c>
      <c r="GZ274" s="4">
        <v>0</v>
      </c>
      <c r="HA274" s="4">
        <v>0</v>
      </c>
      <c r="HB274" s="4"/>
      <c r="HC274" s="4">
        <v>1724</v>
      </c>
      <c r="HD274" s="4" t="s">
        <v>287</v>
      </c>
      <c r="HE274" s="4">
        <v>0</v>
      </c>
      <c r="HF274" s="4">
        <v>0</v>
      </c>
      <c r="HG274" s="4">
        <v>0</v>
      </c>
      <c r="HH274" s="4">
        <v>0</v>
      </c>
      <c r="HI274" s="4">
        <v>0</v>
      </c>
      <c r="HJ274" s="4">
        <v>0</v>
      </c>
      <c r="HK274" s="4">
        <v>0</v>
      </c>
      <c r="HL274" s="4">
        <v>0</v>
      </c>
      <c r="HM274" s="4">
        <v>0</v>
      </c>
      <c r="HN274" s="4">
        <v>0</v>
      </c>
      <c r="HO274" s="4">
        <v>0</v>
      </c>
      <c r="HP274" s="4">
        <v>0</v>
      </c>
      <c r="HQ274" s="4">
        <v>0</v>
      </c>
      <c r="HR274" s="4"/>
      <c r="HS274" s="4">
        <v>1724</v>
      </c>
      <c r="HT274" s="4" t="s">
        <v>287</v>
      </c>
      <c r="HU274" s="4">
        <v>0</v>
      </c>
      <c r="HV274" s="4">
        <v>0</v>
      </c>
      <c r="HW274" s="4">
        <v>0</v>
      </c>
      <c r="HX274" s="4">
        <v>0</v>
      </c>
      <c r="HY274" s="4">
        <v>0</v>
      </c>
      <c r="HZ274" s="4">
        <v>0</v>
      </c>
      <c r="IA274" s="4">
        <v>0</v>
      </c>
      <c r="IB274" s="4">
        <v>0</v>
      </c>
      <c r="IC274" s="4">
        <v>0</v>
      </c>
      <c r="ID274" s="4">
        <v>0</v>
      </c>
      <c r="IE274" s="4">
        <v>0</v>
      </c>
      <c r="IF274" s="4">
        <v>0</v>
      </c>
      <c r="IG274" s="4">
        <v>0</v>
      </c>
      <c r="IH274" s="4"/>
      <c r="II274" s="4">
        <v>1724</v>
      </c>
      <c r="IJ274" s="4" t="s">
        <v>287</v>
      </c>
      <c r="IK274" s="4">
        <v>0</v>
      </c>
      <c r="IL274" s="4">
        <v>0</v>
      </c>
      <c r="IM274" s="4">
        <v>0</v>
      </c>
      <c r="IN274" s="4">
        <v>0</v>
      </c>
      <c r="IO274" s="4">
        <v>0</v>
      </c>
      <c r="IP274" s="4">
        <v>0</v>
      </c>
      <c r="IQ274" s="4">
        <v>0</v>
      </c>
      <c r="IR274" s="4">
        <v>0</v>
      </c>
      <c r="IS274" s="4">
        <v>0</v>
      </c>
      <c r="IT274" s="4">
        <v>0</v>
      </c>
      <c r="IU274" s="4">
        <v>0</v>
      </c>
      <c r="IV274" s="4">
        <v>0</v>
      </c>
      <c r="IW274" s="4">
        <v>0</v>
      </c>
      <c r="IX274" s="4"/>
      <c r="IY274" s="4">
        <v>1724</v>
      </c>
      <c r="IZ274" s="4" t="s">
        <v>287</v>
      </c>
      <c r="JA274" s="4">
        <v>0</v>
      </c>
      <c r="JB274" s="4">
        <v>0</v>
      </c>
      <c r="JC274" s="4">
        <v>0</v>
      </c>
      <c r="JD274" s="4">
        <v>0</v>
      </c>
      <c r="JE274" s="4">
        <v>0</v>
      </c>
      <c r="JF274" s="4">
        <v>0</v>
      </c>
      <c r="JG274" s="4">
        <v>0</v>
      </c>
      <c r="JH274" s="4">
        <v>0</v>
      </c>
      <c r="JI274" s="4">
        <v>0</v>
      </c>
      <c r="JJ274" s="4">
        <v>0</v>
      </c>
      <c r="JK274" s="4">
        <v>0</v>
      </c>
      <c r="JL274" s="4">
        <v>0</v>
      </c>
      <c r="JM274" s="4">
        <v>0</v>
      </c>
      <c r="JN274" s="4"/>
      <c r="JO274" s="4">
        <v>1724</v>
      </c>
      <c r="JP274" s="4" t="s">
        <v>287</v>
      </c>
      <c r="JQ274" s="4">
        <v>0</v>
      </c>
      <c r="JR274" s="4">
        <v>0</v>
      </c>
      <c r="JS274" s="4">
        <v>0</v>
      </c>
      <c r="JT274" s="4">
        <v>0</v>
      </c>
      <c r="JU274" s="4">
        <v>0</v>
      </c>
      <c r="JV274" s="4">
        <v>0</v>
      </c>
      <c r="JW274" s="4">
        <v>0</v>
      </c>
      <c r="JX274" s="4">
        <v>0</v>
      </c>
      <c r="JY274" s="4">
        <v>0</v>
      </c>
      <c r="JZ274" s="4">
        <v>0</v>
      </c>
      <c r="KA274" s="4">
        <v>0</v>
      </c>
      <c r="KB274" s="4">
        <v>0</v>
      </c>
      <c r="KC274" s="4">
        <v>0</v>
      </c>
      <c r="KD274" s="4"/>
      <c r="KE274" s="4">
        <v>1724</v>
      </c>
      <c r="KF274" s="4" t="s">
        <v>287</v>
      </c>
      <c r="KG274" s="4">
        <v>0</v>
      </c>
      <c r="KH274" s="4">
        <v>0</v>
      </c>
      <c r="KI274" s="4">
        <v>0</v>
      </c>
      <c r="KJ274" s="4">
        <v>0</v>
      </c>
      <c r="KK274" s="4">
        <v>0</v>
      </c>
      <c r="KL274" s="4">
        <v>0</v>
      </c>
      <c r="KM274" s="4">
        <v>0</v>
      </c>
      <c r="KN274" s="4">
        <v>0</v>
      </c>
      <c r="KO274" s="4">
        <v>0</v>
      </c>
      <c r="KP274" s="4">
        <v>0</v>
      </c>
      <c r="KQ274" s="4">
        <v>0</v>
      </c>
      <c r="KR274" s="4">
        <v>0</v>
      </c>
      <c r="KS274" s="4">
        <v>0</v>
      </c>
      <c r="KT274" s="4"/>
      <c r="KU274" s="4">
        <v>1724</v>
      </c>
      <c r="KV274" s="4" t="s">
        <v>287</v>
      </c>
      <c r="KW274" s="4">
        <v>0</v>
      </c>
      <c r="KX274" s="4">
        <v>0</v>
      </c>
      <c r="KY274" s="4">
        <v>0</v>
      </c>
      <c r="KZ274" s="4">
        <v>0</v>
      </c>
      <c r="LA274" s="4">
        <v>0</v>
      </c>
      <c r="LB274" s="4">
        <v>0</v>
      </c>
      <c r="LC274" s="4">
        <v>0</v>
      </c>
      <c r="LD274" s="4">
        <v>0</v>
      </c>
      <c r="LE274" s="4">
        <v>0</v>
      </c>
      <c r="LF274" s="4">
        <v>0</v>
      </c>
      <c r="LG274" s="4">
        <v>0</v>
      </c>
      <c r="LH274" s="4">
        <v>0</v>
      </c>
      <c r="LI274" s="4">
        <v>0</v>
      </c>
      <c r="LJ274" s="4"/>
      <c r="LK274" s="4">
        <v>1724</v>
      </c>
      <c r="LL274" s="4" t="s">
        <v>287</v>
      </c>
      <c r="LM274" s="4">
        <v>0</v>
      </c>
      <c r="LN274" s="4">
        <v>0</v>
      </c>
      <c r="LO274" s="4">
        <v>0</v>
      </c>
      <c r="LP274" s="4">
        <v>0</v>
      </c>
      <c r="LQ274" s="4">
        <v>0</v>
      </c>
      <c r="LR274" s="4">
        <v>0</v>
      </c>
      <c r="LS274" s="4">
        <v>0</v>
      </c>
      <c r="LT274" s="4">
        <v>0</v>
      </c>
      <c r="LU274" s="4">
        <v>0</v>
      </c>
      <c r="LV274" s="4">
        <v>0</v>
      </c>
      <c r="LW274" s="4">
        <v>0</v>
      </c>
      <c r="LX274" s="4">
        <v>0</v>
      </c>
      <c r="LY274" s="4">
        <v>0</v>
      </c>
      <c r="LZ274" s="4"/>
      <c r="MA274" s="4">
        <v>1724</v>
      </c>
      <c r="MB274" s="4" t="s">
        <v>287</v>
      </c>
      <c r="MC274" s="4">
        <v>0</v>
      </c>
      <c r="MD274" s="4">
        <v>0</v>
      </c>
      <c r="ME274" s="4">
        <v>0</v>
      </c>
      <c r="MF274" s="4">
        <v>0</v>
      </c>
      <c r="MG274" s="4">
        <v>0</v>
      </c>
      <c r="MH274" s="4">
        <v>0</v>
      </c>
      <c r="MI274" s="4">
        <v>0</v>
      </c>
      <c r="MJ274" s="4">
        <v>0</v>
      </c>
      <c r="MK274" s="4">
        <v>0</v>
      </c>
      <c r="ML274" s="4">
        <v>0</v>
      </c>
      <c r="MM274" s="4">
        <v>0</v>
      </c>
      <c r="MN274" s="4">
        <v>0</v>
      </c>
      <c r="MO274" s="4">
        <v>0</v>
      </c>
      <c r="MP274" s="4"/>
      <c r="MQ274" s="4">
        <v>1724</v>
      </c>
      <c r="MR274" s="4" t="s">
        <v>287</v>
      </c>
      <c r="MS274" s="4">
        <v>0</v>
      </c>
      <c r="MT274" s="4">
        <v>0</v>
      </c>
      <c r="MU274" s="4">
        <v>0</v>
      </c>
      <c r="MV274" s="4">
        <v>0</v>
      </c>
      <c r="MW274" s="4">
        <v>0</v>
      </c>
      <c r="MX274" s="4">
        <v>0</v>
      </c>
      <c r="MY274" s="4">
        <v>0</v>
      </c>
      <c r="MZ274" s="4">
        <v>0</v>
      </c>
      <c r="NA274" s="4">
        <v>0</v>
      </c>
      <c r="NB274" s="4">
        <v>0</v>
      </c>
      <c r="NC274" s="4">
        <v>0</v>
      </c>
      <c r="ND274" s="4">
        <v>0</v>
      </c>
      <c r="NE274" s="4">
        <v>0</v>
      </c>
      <c r="NF274" s="4"/>
      <c r="NG274" s="4">
        <v>1724</v>
      </c>
      <c r="NH274" s="4" t="s">
        <v>287</v>
      </c>
      <c r="NI274" s="4">
        <v>0</v>
      </c>
      <c r="NJ274" s="4">
        <v>0</v>
      </c>
      <c r="NK274" s="4">
        <v>0</v>
      </c>
      <c r="NL274" s="4">
        <v>0</v>
      </c>
      <c r="NM274" s="4">
        <v>0</v>
      </c>
      <c r="NN274" s="4">
        <v>0</v>
      </c>
      <c r="NO274" s="4">
        <v>0</v>
      </c>
      <c r="NP274" s="4">
        <v>0</v>
      </c>
      <c r="NQ274" s="4">
        <v>0</v>
      </c>
      <c r="NR274" s="4">
        <v>0</v>
      </c>
      <c r="NS274" s="4">
        <v>0</v>
      </c>
      <c r="NT274" s="4">
        <v>0</v>
      </c>
      <c r="NU274" s="4">
        <v>0</v>
      </c>
    </row>
    <row r="275" spans="2:385" x14ac:dyDescent="0.2">
      <c r="B275">
        <f t="shared" si="52"/>
        <v>265</v>
      </c>
      <c r="C275" s="4">
        <v>1725</v>
      </c>
      <c r="D275" s="4" t="s">
        <v>288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/>
      <c r="S275" s="4">
        <v>1725</v>
      </c>
      <c r="T275" s="4" t="s">
        <v>288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/>
      <c r="AI275" s="4">
        <v>1725</v>
      </c>
      <c r="AJ275" s="4" t="s">
        <v>288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/>
      <c r="AY275" s="4">
        <v>1725</v>
      </c>
      <c r="AZ275" s="4" t="s">
        <v>288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/>
      <c r="BO275" s="4">
        <v>1725</v>
      </c>
      <c r="BP275" s="4" t="s">
        <v>288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/>
      <c r="CE275" s="4">
        <v>1725</v>
      </c>
      <c r="CF275" s="4" t="s">
        <v>288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/>
      <c r="CU275" s="4">
        <v>1725</v>
      </c>
      <c r="CV275" s="4" t="s">
        <v>288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/>
      <c r="DK275" s="4">
        <v>1725</v>
      </c>
      <c r="DL275" s="4" t="s">
        <v>288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 s="4">
        <v>0</v>
      </c>
      <c r="DZ275" s="4"/>
      <c r="EA275" s="4">
        <v>1725</v>
      </c>
      <c r="EB275" s="4" t="s">
        <v>288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/>
      <c r="EQ275" s="4">
        <v>1725</v>
      </c>
      <c r="ER275" s="4" t="s">
        <v>288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/>
      <c r="FG275" s="4">
        <v>1725</v>
      </c>
      <c r="FH275" s="4" t="s">
        <v>288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>
        <v>0</v>
      </c>
      <c r="FR275" s="4">
        <v>0</v>
      </c>
      <c r="FS275" s="4">
        <v>0</v>
      </c>
      <c r="FT275" s="4">
        <v>0</v>
      </c>
      <c r="FU275" s="4">
        <v>0</v>
      </c>
      <c r="FV275" s="4"/>
      <c r="FW275" s="4">
        <v>1725</v>
      </c>
      <c r="FX275" s="4" t="s">
        <v>288</v>
      </c>
      <c r="FY275" s="4">
        <v>0</v>
      </c>
      <c r="FZ275" s="4">
        <v>0</v>
      </c>
      <c r="GA275" s="4">
        <v>0</v>
      </c>
      <c r="GB275" s="4">
        <v>0</v>
      </c>
      <c r="GC275" s="4">
        <v>0</v>
      </c>
      <c r="GD275" s="4">
        <v>0</v>
      </c>
      <c r="GE275" s="4">
        <v>0</v>
      </c>
      <c r="GF275" s="4">
        <v>0</v>
      </c>
      <c r="GG275" s="4">
        <v>0</v>
      </c>
      <c r="GH275" s="4">
        <v>0</v>
      </c>
      <c r="GI275" s="4">
        <v>0</v>
      </c>
      <c r="GJ275" s="4">
        <v>0</v>
      </c>
      <c r="GK275" s="4">
        <v>0</v>
      </c>
      <c r="GL275" s="4"/>
      <c r="GM275" s="4">
        <v>1725</v>
      </c>
      <c r="GN275" s="4" t="s">
        <v>288</v>
      </c>
      <c r="GO275" s="4">
        <v>0</v>
      </c>
      <c r="GP275" s="4">
        <v>0</v>
      </c>
      <c r="GQ275" s="4">
        <v>0</v>
      </c>
      <c r="GR275" s="4">
        <v>0</v>
      </c>
      <c r="GS275" s="4">
        <v>0</v>
      </c>
      <c r="GT275" s="4">
        <v>0</v>
      </c>
      <c r="GU275" s="4">
        <v>0</v>
      </c>
      <c r="GV275" s="4">
        <v>0</v>
      </c>
      <c r="GW275" s="4">
        <v>0</v>
      </c>
      <c r="GX275" s="4">
        <v>0</v>
      </c>
      <c r="GY275" s="4">
        <v>0</v>
      </c>
      <c r="GZ275" s="4">
        <v>0</v>
      </c>
      <c r="HA275" s="4">
        <v>0</v>
      </c>
      <c r="HB275" s="4"/>
      <c r="HC275" s="4">
        <v>1725</v>
      </c>
      <c r="HD275" s="4" t="s">
        <v>288</v>
      </c>
      <c r="HE275" s="4">
        <v>0</v>
      </c>
      <c r="HF275" s="4">
        <v>0</v>
      </c>
      <c r="HG275" s="4">
        <v>0</v>
      </c>
      <c r="HH275" s="4">
        <v>0</v>
      </c>
      <c r="HI275" s="4">
        <v>0</v>
      </c>
      <c r="HJ275" s="4">
        <v>0</v>
      </c>
      <c r="HK275" s="4">
        <v>0</v>
      </c>
      <c r="HL275" s="4">
        <v>0</v>
      </c>
      <c r="HM275" s="4">
        <v>0</v>
      </c>
      <c r="HN275" s="4">
        <v>0</v>
      </c>
      <c r="HO275" s="4">
        <v>0</v>
      </c>
      <c r="HP275" s="4">
        <v>0</v>
      </c>
      <c r="HQ275" s="4">
        <v>0</v>
      </c>
      <c r="HR275" s="4"/>
      <c r="HS275" s="4">
        <v>1725</v>
      </c>
      <c r="HT275" s="4" t="s">
        <v>288</v>
      </c>
      <c r="HU275" s="4">
        <v>0</v>
      </c>
      <c r="HV275" s="4">
        <v>0</v>
      </c>
      <c r="HW275" s="4">
        <v>0</v>
      </c>
      <c r="HX275" s="4">
        <v>0</v>
      </c>
      <c r="HY275" s="4">
        <v>0</v>
      </c>
      <c r="HZ275" s="4">
        <v>0</v>
      </c>
      <c r="IA275" s="4">
        <v>0</v>
      </c>
      <c r="IB275" s="4">
        <v>0</v>
      </c>
      <c r="IC275" s="4">
        <v>0</v>
      </c>
      <c r="ID275" s="4">
        <v>0</v>
      </c>
      <c r="IE275" s="4">
        <v>0</v>
      </c>
      <c r="IF275" s="4">
        <v>0</v>
      </c>
      <c r="IG275" s="4">
        <v>0</v>
      </c>
      <c r="IH275" s="4"/>
      <c r="II275" s="4">
        <v>1725</v>
      </c>
      <c r="IJ275" s="4" t="s">
        <v>288</v>
      </c>
      <c r="IK275" s="4">
        <v>0</v>
      </c>
      <c r="IL275" s="4">
        <v>0</v>
      </c>
      <c r="IM275" s="4">
        <v>0</v>
      </c>
      <c r="IN275" s="4">
        <v>0</v>
      </c>
      <c r="IO275" s="4">
        <v>0</v>
      </c>
      <c r="IP275" s="4">
        <v>0</v>
      </c>
      <c r="IQ275" s="4">
        <v>0</v>
      </c>
      <c r="IR275" s="4">
        <v>0</v>
      </c>
      <c r="IS275" s="4">
        <v>0</v>
      </c>
      <c r="IT275" s="4">
        <v>0</v>
      </c>
      <c r="IU275" s="4">
        <v>0</v>
      </c>
      <c r="IV275" s="4">
        <v>0</v>
      </c>
      <c r="IW275" s="4">
        <v>0</v>
      </c>
      <c r="IX275" s="4"/>
      <c r="IY275" s="4">
        <v>1725</v>
      </c>
      <c r="IZ275" s="4" t="s">
        <v>288</v>
      </c>
      <c r="JA275" s="4">
        <v>0</v>
      </c>
      <c r="JB275" s="4">
        <v>0</v>
      </c>
      <c r="JC275" s="4">
        <v>0</v>
      </c>
      <c r="JD275" s="4">
        <v>0</v>
      </c>
      <c r="JE275" s="4">
        <v>0</v>
      </c>
      <c r="JF275" s="4">
        <v>0</v>
      </c>
      <c r="JG275" s="4">
        <v>0</v>
      </c>
      <c r="JH275" s="4">
        <v>0</v>
      </c>
      <c r="JI275" s="4">
        <v>0</v>
      </c>
      <c r="JJ275" s="4">
        <v>0</v>
      </c>
      <c r="JK275" s="4">
        <v>0</v>
      </c>
      <c r="JL275" s="4">
        <v>0</v>
      </c>
      <c r="JM275" s="4">
        <v>0</v>
      </c>
      <c r="JN275" s="4"/>
      <c r="JO275" s="4">
        <v>1725</v>
      </c>
      <c r="JP275" s="4" t="s">
        <v>288</v>
      </c>
      <c r="JQ275" s="4">
        <v>0</v>
      </c>
      <c r="JR275" s="4">
        <v>0</v>
      </c>
      <c r="JS275" s="4">
        <v>0</v>
      </c>
      <c r="JT275" s="4">
        <v>0</v>
      </c>
      <c r="JU275" s="4">
        <v>0</v>
      </c>
      <c r="JV275" s="4">
        <v>0</v>
      </c>
      <c r="JW275" s="4">
        <v>0</v>
      </c>
      <c r="JX275" s="4">
        <v>0</v>
      </c>
      <c r="JY275" s="4">
        <v>0</v>
      </c>
      <c r="JZ275" s="4">
        <v>0</v>
      </c>
      <c r="KA275" s="4">
        <v>0</v>
      </c>
      <c r="KB275" s="4">
        <v>0</v>
      </c>
      <c r="KC275" s="4">
        <v>0</v>
      </c>
      <c r="KD275" s="4"/>
      <c r="KE275" s="4">
        <v>1725</v>
      </c>
      <c r="KF275" s="4" t="s">
        <v>288</v>
      </c>
      <c r="KG275" s="4">
        <v>0</v>
      </c>
      <c r="KH275" s="4">
        <v>0</v>
      </c>
      <c r="KI275" s="4">
        <v>0</v>
      </c>
      <c r="KJ275" s="4">
        <v>0</v>
      </c>
      <c r="KK275" s="4">
        <v>0</v>
      </c>
      <c r="KL275" s="4">
        <v>0</v>
      </c>
      <c r="KM275" s="4">
        <v>0</v>
      </c>
      <c r="KN275" s="4">
        <v>0</v>
      </c>
      <c r="KO275" s="4">
        <v>0</v>
      </c>
      <c r="KP275" s="4">
        <v>0</v>
      </c>
      <c r="KQ275" s="4">
        <v>0</v>
      </c>
      <c r="KR275" s="4">
        <v>0</v>
      </c>
      <c r="KS275" s="4">
        <v>0</v>
      </c>
      <c r="KT275" s="4"/>
      <c r="KU275" s="4">
        <v>1725</v>
      </c>
      <c r="KV275" s="4" t="s">
        <v>288</v>
      </c>
      <c r="KW275" s="4">
        <v>0</v>
      </c>
      <c r="KX275" s="4">
        <v>0</v>
      </c>
      <c r="KY275" s="4">
        <v>0</v>
      </c>
      <c r="KZ275" s="4">
        <v>0</v>
      </c>
      <c r="LA275" s="4">
        <v>0</v>
      </c>
      <c r="LB275" s="4">
        <v>0</v>
      </c>
      <c r="LC275" s="4">
        <v>0</v>
      </c>
      <c r="LD275" s="4">
        <v>0</v>
      </c>
      <c r="LE275" s="4">
        <v>0</v>
      </c>
      <c r="LF275" s="4">
        <v>0</v>
      </c>
      <c r="LG275" s="4">
        <v>0</v>
      </c>
      <c r="LH275" s="4">
        <v>0</v>
      </c>
      <c r="LI275" s="4">
        <v>0</v>
      </c>
      <c r="LJ275" s="4"/>
      <c r="LK275" s="4">
        <v>1725</v>
      </c>
      <c r="LL275" s="4" t="s">
        <v>288</v>
      </c>
      <c r="LM275" s="4">
        <v>0</v>
      </c>
      <c r="LN275" s="4">
        <v>0</v>
      </c>
      <c r="LO275" s="4">
        <v>0</v>
      </c>
      <c r="LP275" s="4">
        <v>0</v>
      </c>
      <c r="LQ275" s="4">
        <v>0</v>
      </c>
      <c r="LR275" s="4">
        <v>0</v>
      </c>
      <c r="LS275" s="4">
        <v>0</v>
      </c>
      <c r="LT275" s="4">
        <v>0</v>
      </c>
      <c r="LU275" s="4">
        <v>0</v>
      </c>
      <c r="LV275" s="4">
        <v>0</v>
      </c>
      <c r="LW275" s="4">
        <v>0</v>
      </c>
      <c r="LX275" s="4">
        <v>0</v>
      </c>
      <c r="LY275" s="4">
        <v>0</v>
      </c>
      <c r="LZ275" s="4"/>
      <c r="MA275" s="4">
        <v>1725</v>
      </c>
      <c r="MB275" s="4" t="s">
        <v>288</v>
      </c>
      <c r="MC275" s="4">
        <v>0</v>
      </c>
      <c r="MD275" s="4">
        <v>0</v>
      </c>
      <c r="ME275" s="4">
        <v>0</v>
      </c>
      <c r="MF275" s="4">
        <v>0</v>
      </c>
      <c r="MG275" s="4">
        <v>0</v>
      </c>
      <c r="MH275" s="4">
        <v>0</v>
      </c>
      <c r="MI275" s="4">
        <v>0</v>
      </c>
      <c r="MJ275" s="4">
        <v>0</v>
      </c>
      <c r="MK275" s="4">
        <v>0</v>
      </c>
      <c r="ML275" s="4">
        <v>0</v>
      </c>
      <c r="MM275" s="4">
        <v>0</v>
      </c>
      <c r="MN275" s="4">
        <v>0</v>
      </c>
      <c r="MO275" s="4">
        <v>0</v>
      </c>
      <c r="MP275" s="4"/>
      <c r="MQ275" s="4">
        <v>1725</v>
      </c>
      <c r="MR275" s="4" t="s">
        <v>288</v>
      </c>
      <c r="MS275" s="4">
        <v>0</v>
      </c>
      <c r="MT275" s="4">
        <v>0</v>
      </c>
      <c r="MU275" s="4">
        <v>0</v>
      </c>
      <c r="MV275" s="4">
        <v>0</v>
      </c>
      <c r="MW275" s="4">
        <v>0</v>
      </c>
      <c r="MX275" s="4">
        <v>0</v>
      </c>
      <c r="MY275" s="4">
        <v>0</v>
      </c>
      <c r="MZ275" s="4">
        <v>0</v>
      </c>
      <c r="NA275" s="4">
        <v>0</v>
      </c>
      <c r="NB275" s="4">
        <v>0</v>
      </c>
      <c r="NC275" s="4">
        <v>0</v>
      </c>
      <c r="ND275" s="4">
        <v>0</v>
      </c>
      <c r="NE275" s="4">
        <v>0</v>
      </c>
      <c r="NF275" s="4"/>
      <c r="NG275" s="4">
        <v>1725</v>
      </c>
      <c r="NH275" s="4" t="s">
        <v>288</v>
      </c>
      <c r="NI275" s="4">
        <v>0</v>
      </c>
      <c r="NJ275" s="4">
        <v>0</v>
      </c>
      <c r="NK275" s="4">
        <v>0</v>
      </c>
      <c r="NL275" s="4">
        <v>0</v>
      </c>
      <c r="NM275" s="4">
        <v>0</v>
      </c>
      <c r="NN275" s="4">
        <v>0</v>
      </c>
      <c r="NO275" s="4">
        <v>0</v>
      </c>
      <c r="NP275" s="4">
        <v>0</v>
      </c>
      <c r="NQ275" s="4">
        <v>0</v>
      </c>
      <c r="NR275" s="4">
        <v>0</v>
      </c>
      <c r="NS275" s="4">
        <v>0</v>
      </c>
      <c r="NT275" s="4">
        <v>0</v>
      </c>
      <c r="NU275" s="4">
        <v>0</v>
      </c>
    </row>
    <row r="276" spans="2:385" x14ac:dyDescent="0.2">
      <c r="B276">
        <f t="shared" si="52"/>
        <v>266</v>
      </c>
      <c r="C276" s="4">
        <v>1726</v>
      </c>
      <c r="D276" s="4" t="s">
        <v>289</v>
      </c>
      <c r="E276" s="4">
        <v>-402.58</v>
      </c>
      <c r="F276" s="4">
        <v>0</v>
      </c>
      <c r="G276" s="4">
        <v>-29.96</v>
      </c>
      <c r="H276" s="4">
        <v>0</v>
      </c>
      <c r="I276" s="4">
        <v>0</v>
      </c>
      <c r="J276" s="4">
        <v>-193.01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-625.54999999999995</v>
      </c>
      <c r="R276" s="4"/>
      <c r="S276" s="4">
        <v>1726</v>
      </c>
      <c r="T276" s="4" t="s">
        <v>289</v>
      </c>
      <c r="U276" s="4">
        <v>-175.49</v>
      </c>
      <c r="V276" s="4">
        <v>0</v>
      </c>
      <c r="W276" s="4">
        <v>-146.66</v>
      </c>
      <c r="X276" s="4">
        <v>0</v>
      </c>
      <c r="Y276" s="4">
        <v>0</v>
      </c>
      <c r="Z276" s="4">
        <v>0</v>
      </c>
      <c r="AA276" s="4">
        <v>-51.01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-373.16</v>
      </c>
      <c r="AH276" s="4"/>
      <c r="AI276" s="4">
        <v>1726</v>
      </c>
      <c r="AJ276" s="4" t="s">
        <v>289</v>
      </c>
      <c r="AK276" s="4">
        <v>0</v>
      </c>
      <c r="AL276" s="4">
        <v>0</v>
      </c>
      <c r="AM276" s="4">
        <v>-72.3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-72.3</v>
      </c>
      <c r="AX276" s="4"/>
      <c r="AY276" s="4">
        <v>1726</v>
      </c>
      <c r="AZ276" s="4" t="s">
        <v>289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-22.73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-22.73</v>
      </c>
      <c r="BN276" s="4"/>
      <c r="BO276" s="4">
        <v>1726</v>
      </c>
      <c r="BP276" s="4" t="s">
        <v>289</v>
      </c>
      <c r="BQ276" s="4">
        <v>-32.229999999999997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-32.229999999999997</v>
      </c>
      <c r="CD276" s="4"/>
      <c r="CE276" s="4">
        <v>1726</v>
      </c>
      <c r="CF276" s="4" t="s">
        <v>289</v>
      </c>
      <c r="CG276" s="4">
        <v>0</v>
      </c>
      <c r="CH276" s="4">
        <v>0</v>
      </c>
      <c r="CI276" s="4">
        <v>0</v>
      </c>
      <c r="CJ276" s="4">
        <v>0</v>
      </c>
      <c r="CK276" s="4">
        <v>-74.98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-74.98</v>
      </c>
      <c r="CT276" s="4"/>
      <c r="CU276" s="4">
        <v>1726</v>
      </c>
      <c r="CV276" s="4" t="s">
        <v>289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/>
      <c r="DK276" s="4">
        <v>1726</v>
      </c>
      <c r="DL276" s="4" t="s">
        <v>289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/>
      <c r="EA276" s="4">
        <v>1726</v>
      </c>
      <c r="EB276" s="4" t="s">
        <v>289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/>
      <c r="EQ276" s="4">
        <v>1726</v>
      </c>
      <c r="ER276" s="4" t="s">
        <v>289</v>
      </c>
      <c r="ES276" s="4">
        <v>0</v>
      </c>
      <c r="ET276" s="4">
        <v>0</v>
      </c>
      <c r="EU276" s="4">
        <v>0</v>
      </c>
      <c r="EV276" s="4">
        <v>0</v>
      </c>
      <c r="EW276" s="4">
        <v>-3094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-3094</v>
      </c>
      <c r="FF276" s="4"/>
      <c r="FG276" s="4">
        <v>1726</v>
      </c>
      <c r="FH276" s="4" t="s">
        <v>289</v>
      </c>
      <c r="FI276" s="4">
        <v>0</v>
      </c>
      <c r="FJ276" s="4">
        <v>0</v>
      </c>
      <c r="FK276" s="4">
        <v>0</v>
      </c>
      <c r="FL276" s="4">
        <v>-8.08</v>
      </c>
      <c r="FM276" s="4">
        <v>0</v>
      </c>
      <c r="FN276" s="4">
        <v>0</v>
      </c>
      <c r="FO276" s="4">
        <v>0</v>
      </c>
      <c r="FP276" s="4">
        <v>0</v>
      </c>
      <c r="FQ276" s="4">
        <v>0</v>
      </c>
      <c r="FR276" s="4">
        <v>0</v>
      </c>
      <c r="FS276" s="4">
        <v>0</v>
      </c>
      <c r="FT276" s="4">
        <v>0</v>
      </c>
      <c r="FU276" s="4">
        <v>-8.08</v>
      </c>
      <c r="FV276" s="4"/>
      <c r="FW276" s="4">
        <v>1726</v>
      </c>
      <c r="FX276" s="4" t="s">
        <v>289</v>
      </c>
      <c r="FY276" s="4">
        <v>0</v>
      </c>
      <c r="FZ276" s="4">
        <v>0</v>
      </c>
      <c r="GA276" s="4">
        <v>0</v>
      </c>
      <c r="GB276" s="4">
        <v>0</v>
      </c>
      <c r="GC276" s="4">
        <v>0</v>
      </c>
      <c r="GD276" s="4">
        <v>0</v>
      </c>
      <c r="GE276" s="4">
        <v>0</v>
      </c>
      <c r="GF276" s="4">
        <v>0</v>
      </c>
      <c r="GG276" s="4">
        <v>0</v>
      </c>
      <c r="GH276" s="4">
        <v>0</v>
      </c>
      <c r="GI276" s="4">
        <v>0</v>
      </c>
      <c r="GJ276" s="4">
        <v>0</v>
      </c>
      <c r="GK276" s="4">
        <v>0</v>
      </c>
      <c r="GL276" s="4"/>
      <c r="GM276" s="4">
        <v>1726</v>
      </c>
      <c r="GN276" s="4" t="s">
        <v>289</v>
      </c>
      <c r="GO276" s="4">
        <v>0</v>
      </c>
      <c r="GP276" s="4">
        <v>0</v>
      </c>
      <c r="GQ276" s="4">
        <v>0</v>
      </c>
      <c r="GR276" s="4">
        <v>0</v>
      </c>
      <c r="GS276" s="4">
        <v>-91.39</v>
      </c>
      <c r="GT276" s="4">
        <v>0</v>
      </c>
      <c r="GU276" s="4">
        <v>0</v>
      </c>
      <c r="GV276" s="4">
        <v>0</v>
      </c>
      <c r="GW276" s="4">
        <v>0</v>
      </c>
      <c r="GX276" s="4">
        <v>0</v>
      </c>
      <c r="GY276" s="4">
        <v>0</v>
      </c>
      <c r="GZ276" s="4">
        <v>0</v>
      </c>
      <c r="HA276" s="4">
        <v>-91.39</v>
      </c>
      <c r="HB276" s="4"/>
      <c r="HC276" s="4">
        <v>1726</v>
      </c>
      <c r="HD276" s="4" t="s">
        <v>289</v>
      </c>
      <c r="HE276" s="4">
        <v>0</v>
      </c>
      <c r="HF276" s="4">
        <v>0</v>
      </c>
      <c r="HG276" s="4">
        <v>0</v>
      </c>
      <c r="HH276" s="4">
        <v>0</v>
      </c>
      <c r="HI276" s="4">
        <v>0</v>
      </c>
      <c r="HJ276" s="4">
        <v>0</v>
      </c>
      <c r="HK276" s="4">
        <v>0</v>
      </c>
      <c r="HL276" s="4">
        <v>0</v>
      </c>
      <c r="HM276" s="4">
        <v>0</v>
      </c>
      <c r="HN276" s="4">
        <v>0</v>
      </c>
      <c r="HO276" s="4">
        <v>0</v>
      </c>
      <c r="HP276" s="4">
        <v>0</v>
      </c>
      <c r="HQ276" s="4">
        <v>0</v>
      </c>
      <c r="HR276" s="4"/>
      <c r="HS276" s="4">
        <v>1726</v>
      </c>
      <c r="HT276" s="4" t="s">
        <v>289</v>
      </c>
      <c r="HU276" s="4">
        <v>-75</v>
      </c>
      <c r="HV276" s="4">
        <v>-42.62</v>
      </c>
      <c r="HW276" s="4">
        <v>-20.97</v>
      </c>
      <c r="HX276" s="4">
        <v>0</v>
      </c>
      <c r="HY276" s="4">
        <v>-43.91</v>
      </c>
      <c r="HZ276" s="4">
        <v>0</v>
      </c>
      <c r="IA276" s="4">
        <v>-84.97</v>
      </c>
      <c r="IB276" s="4">
        <v>0</v>
      </c>
      <c r="IC276" s="4">
        <v>0</v>
      </c>
      <c r="ID276" s="4">
        <v>0</v>
      </c>
      <c r="IE276" s="4">
        <v>0</v>
      </c>
      <c r="IF276" s="4">
        <v>0</v>
      </c>
      <c r="IG276" s="4">
        <v>-267.47000000000003</v>
      </c>
      <c r="IH276" s="4"/>
      <c r="II276" s="4">
        <v>1726</v>
      </c>
      <c r="IJ276" s="4" t="s">
        <v>289</v>
      </c>
      <c r="IK276" s="4">
        <v>-76.510000000000005</v>
      </c>
      <c r="IL276" s="4">
        <v>0</v>
      </c>
      <c r="IM276" s="4">
        <v>0</v>
      </c>
      <c r="IN276" s="4">
        <v>0</v>
      </c>
      <c r="IO276" s="4">
        <v>-6.99</v>
      </c>
      <c r="IP276" s="4">
        <v>0</v>
      </c>
      <c r="IQ276" s="4">
        <v>0</v>
      </c>
      <c r="IR276" s="4">
        <v>0</v>
      </c>
      <c r="IS276" s="4">
        <v>0</v>
      </c>
      <c r="IT276" s="4">
        <v>0</v>
      </c>
      <c r="IU276" s="4">
        <v>0</v>
      </c>
      <c r="IV276" s="4">
        <v>0</v>
      </c>
      <c r="IW276" s="4">
        <v>-83.5</v>
      </c>
      <c r="IX276" s="4"/>
      <c r="IY276" s="4">
        <v>1726</v>
      </c>
      <c r="IZ276" s="4" t="s">
        <v>289</v>
      </c>
      <c r="JA276" s="4">
        <v>-73.55</v>
      </c>
      <c r="JB276" s="4">
        <v>0</v>
      </c>
      <c r="JC276" s="4">
        <v>0</v>
      </c>
      <c r="JD276" s="4">
        <v>0</v>
      </c>
      <c r="JE276" s="4">
        <v>0</v>
      </c>
      <c r="JF276" s="4">
        <v>0</v>
      </c>
      <c r="JG276" s="4">
        <v>0</v>
      </c>
      <c r="JH276" s="4">
        <v>0</v>
      </c>
      <c r="JI276" s="4">
        <v>0</v>
      </c>
      <c r="JJ276" s="4">
        <v>0</v>
      </c>
      <c r="JK276" s="4">
        <v>0</v>
      </c>
      <c r="JL276" s="4">
        <v>0</v>
      </c>
      <c r="JM276" s="4">
        <v>-73.55</v>
      </c>
      <c r="JN276" s="4"/>
      <c r="JO276" s="4">
        <v>1726</v>
      </c>
      <c r="JP276" s="4" t="s">
        <v>289</v>
      </c>
      <c r="JQ276" s="4">
        <v>0</v>
      </c>
      <c r="JR276" s="4">
        <v>0</v>
      </c>
      <c r="JS276" s="4">
        <v>0</v>
      </c>
      <c r="JT276" s="4">
        <v>0</v>
      </c>
      <c r="JU276" s="4">
        <v>0</v>
      </c>
      <c r="JV276" s="4">
        <v>0</v>
      </c>
      <c r="JW276" s="4">
        <v>0</v>
      </c>
      <c r="JX276" s="4">
        <v>0</v>
      </c>
      <c r="JY276" s="4">
        <v>0</v>
      </c>
      <c r="JZ276" s="4">
        <v>0</v>
      </c>
      <c r="KA276" s="4">
        <v>0</v>
      </c>
      <c r="KB276" s="4">
        <v>0</v>
      </c>
      <c r="KC276" s="4">
        <v>0</v>
      </c>
      <c r="KD276" s="4"/>
      <c r="KE276" s="4">
        <v>1726</v>
      </c>
      <c r="KF276" s="4" t="s">
        <v>289</v>
      </c>
      <c r="KG276" s="4">
        <v>0</v>
      </c>
      <c r="KH276" s="4">
        <v>0</v>
      </c>
      <c r="KI276" s="4">
        <v>-2297.0300000000002</v>
      </c>
      <c r="KJ276" s="4">
        <v>0</v>
      </c>
      <c r="KK276" s="4">
        <v>0</v>
      </c>
      <c r="KL276" s="4">
        <v>0</v>
      </c>
      <c r="KM276" s="4">
        <v>0</v>
      </c>
      <c r="KN276" s="4">
        <v>0</v>
      </c>
      <c r="KO276" s="4">
        <v>0</v>
      </c>
      <c r="KP276" s="4">
        <v>0</v>
      </c>
      <c r="KQ276" s="4">
        <v>0</v>
      </c>
      <c r="KR276" s="4">
        <v>0</v>
      </c>
      <c r="KS276" s="4">
        <v>-2297.0300000000002</v>
      </c>
      <c r="KT276" s="4"/>
      <c r="KU276" s="4">
        <v>1726</v>
      </c>
      <c r="KV276" s="4" t="s">
        <v>289</v>
      </c>
      <c r="KW276" s="4">
        <v>0</v>
      </c>
      <c r="KX276" s="4">
        <v>0</v>
      </c>
      <c r="KY276" s="4">
        <v>0</v>
      </c>
      <c r="KZ276" s="4">
        <v>0</v>
      </c>
      <c r="LA276" s="4">
        <v>0</v>
      </c>
      <c r="LB276" s="4">
        <v>0</v>
      </c>
      <c r="LC276" s="4">
        <v>0</v>
      </c>
      <c r="LD276" s="4">
        <v>0</v>
      </c>
      <c r="LE276" s="4">
        <v>0</v>
      </c>
      <c r="LF276" s="4">
        <v>0</v>
      </c>
      <c r="LG276" s="4">
        <v>0</v>
      </c>
      <c r="LH276" s="4">
        <v>0</v>
      </c>
      <c r="LI276" s="4">
        <v>0</v>
      </c>
      <c r="LJ276" s="4"/>
      <c r="LK276" s="4">
        <v>1726</v>
      </c>
      <c r="LL276" s="4" t="s">
        <v>289</v>
      </c>
      <c r="LM276" s="4">
        <v>-9.9600000000000009</v>
      </c>
      <c r="LN276" s="4">
        <v>0</v>
      </c>
      <c r="LO276" s="4">
        <v>0</v>
      </c>
      <c r="LP276" s="4">
        <v>0</v>
      </c>
      <c r="LQ276" s="4">
        <v>0</v>
      </c>
      <c r="LR276" s="4">
        <v>0</v>
      </c>
      <c r="LS276" s="4">
        <v>0</v>
      </c>
      <c r="LT276" s="4">
        <v>0</v>
      </c>
      <c r="LU276" s="4">
        <v>0</v>
      </c>
      <c r="LV276" s="4">
        <v>0</v>
      </c>
      <c r="LW276" s="4">
        <v>0</v>
      </c>
      <c r="LX276" s="4">
        <v>0</v>
      </c>
      <c r="LY276" s="4">
        <v>-9.9600000000000009</v>
      </c>
      <c r="LZ276" s="4"/>
      <c r="MA276" s="4">
        <v>1726</v>
      </c>
      <c r="MB276" s="4" t="s">
        <v>289</v>
      </c>
      <c r="MC276" s="4">
        <v>0</v>
      </c>
      <c r="MD276" s="4">
        <v>0</v>
      </c>
      <c r="ME276" s="4">
        <v>0</v>
      </c>
      <c r="MF276" s="4">
        <v>0</v>
      </c>
      <c r="MG276" s="4">
        <v>0</v>
      </c>
      <c r="MH276" s="4">
        <v>0</v>
      </c>
      <c r="MI276" s="4">
        <v>0</v>
      </c>
      <c r="MJ276" s="4">
        <v>0</v>
      </c>
      <c r="MK276" s="4">
        <v>0</v>
      </c>
      <c r="ML276" s="4">
        <v>0</v>
      </c>
      <c r="MM276" s="4">
        <v>0</v>
      </c>
      <c r="MN276" s="4">
        <v>0</v>
      </c>
      <c r="MO276" s="4">
        <v>0</v>
      </c>
      <c r="MP276" s="4"/>
      <c r="MQ276" s="4">
        <v>1726</v>
      </c>
      <c r="MR276" s="4" t="s">
        <v>289</v>
      </c>
      <c r="MS276" s="4">
        <v>0</v>
      </c>
      <c r="MT276" s="4">
        <v>0</v>
      </c>
      <c r="MU276" s="4">
        <v>0</v>
      </c>
      <c r="MV276" s="4">
        <v>0</v>
      </c>
      <c r="MW276" s="4">
        <v>0</v>
      </c>
      <c r="MX276" s="4">
        <v>0</v>
      </c>
      <c r="MY276" s="4">
        <v>0</v>
      </c>
      <c r="MZ276" s="4">
        <v>0</v>
      </c>
      <c r="NA276" s="4">
        <v>0</v>
      </c>
      <c r="NB276" s="4">
        <v>0</v>
      </c>
      <c r="NC276" s="4">
        <v>0</v>
      </c>
      <c r="ND276" s="4">
        <v>0</v>
      </c>
      <c r="NE276" s="4">
        <v>0</v>
      </c>
      <c r="NF276" s="4"/>
      <c r="NG276" s="4">
        <v>1726</v>
      </c>
      <c r="NH276" s="4" t="s">
        <v>289</v>
      </c>
      <c r="NI276" s="4">
        <v>0</v>
      </c>
      <c r="NJ276" s="4">
        <v>0</v>
      </c>
      <c r="NK276" s="4">
        <v>0</v>
      </c>
      <c r="NL276" s="4">
        <v>0</v>
      </c>
      <c r="NM276" s="4">
        <v>0</v>
      </c>
      <c r="NN276" s="4">
        <v>0</v>
      </c>
      <c r="NO276" s="4">
        <v>0</v>
      </c>
      <c r="NP276" s="4">
        <v>0</v>
      </c>
      <c r="NQ276" s="4">
        <v>0</v>
      </c>
      <c r="NR276" s="4">
        <v>0</v>
      </c>
      <c r="NS276" s="4">
        <v>0</v>
      </c>
      <c r="NT276" s="4">
        <v>0</v>
      </c>
      <c r="NU276" s="4">
        <v>0</v>
      </c>
    </row>
    <row r="277" spans="2:385" x14ac:dyDescent="0.2">
      <c r="B277">
        <f t="shared" si="52"/>
        <v>267</v>
      </c>
      <c r="C277" s="4">
        <v>1751</v>
      </c>
      <c r="D277" s="4" t="s">
        <v>290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/>
      <c r="S277" s="4">
        <v>1751</v>
      </c>
      <c r="T277" s="4" t="s">
        <v>290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/>
      <c r="AI277" s="4">
        <v>1751</v>
      </c>
      <c r="AJ277" s="4" t="s">
        <v>290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/>
      <c r="AY277" s="4">
        <v>1751</v>
      </c>
      <c r="AZ277" s="4" t="s">
        <v>290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/>
      <c r="BO277" s="4">
        <v>1751</v>
      </c>
      <c r="BP277" s="4" t="s">
        <v>290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/>
      <c r="CE277" s="4">
        <v>1751</v>
      </c>
      <c r="CF277" s="4" t="s">
        <v>290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/>
      <c r="CU277" s="4">
        <v>1751</v>
      </c>
      <c r="CV277" s="4" t="s">
        <v>290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/>
      <c r="DK277" s="4">
        <v>1751</v>
      </c>
      <c r="DL277" s="4" t="s">
        <v>290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 s="4">
        <v>0</v>
      </c>
      <c r="DZ277" s="4"/>
      <c r="EA277" s="4">
        <v>1751</v>
      </c>
      <c r="EB277" s="4" t="s">
        <v>290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/>
      <c r="EQ277" s="4">
        <v>1751</v>
      </c>
      <c r="ER277" s="4" t="s">
        <v>290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/>
      <c r="FG277" s="4">
        <v>1751</v>
      </c>
      <c r="FH277" s="4" t="s">
        <v>290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>
        <v>0</v>
      </c>
      <c r="FR277" s="4">
        <v>0</v>
      </c>
      <c r="FS277" s="4">
        <v>0</v>
      </c>
      <c r="FT277" s="4">
        <v>0</v>
      </c>
      <c r="FU277" s="4">
        <v>0</v>
      </c>
      <c r="FV277" s="4"/>
      <c r="FW277" s="4">
        <v>1751</v>
      </c>
      <c r="FX277" s="4" t="s">
        <v>290</v>
      </c>
      <c r="FY277" s="4">
        <v>0</v>
      </c>
      <c r="FZ277" s="4">
        <v>0</v>
      </c>
      <c r="GA277" s="4">
        <v>0</v>
      </c>
      <c r="GB277" s="4">
        <v>0</v>
      </c>
      <c r="GC277" s="4">
        <v>0</v>
      </c>
      <c r="GD277" s="4">
        <v>0</v>
      </c>
      <c r="GE277" s="4">
        <v>0</v>
      </c>
      <c r="GF277" s="4">
        <v>0</v>
      </c>
      <c r="GG277" s="4">
        <v>0</v>
      </c>
      <c r="GH277" s="4">
        <v>0</v>
      </c>
      <c r="GI277" s="4">
        <v>0</v>
      </c>
      <c r="GJ277" s="4">
        <v>0</v>
      </c>
      <c r="GK277" s="4">
        <v>0</v>
      </c>
      <c r="GL277" s="4"/>
      <c r="GM277" s="4">
        <v>1751</v>
      </c>
      <c r="GN277" s="4" t="s">
        <v>290</v>
      </c>
      <c r="GO277" s="4">
        <v>0</v>
      </c>
      <c r="GP277" s="4">
        <v>0</v>
      </c>
      <c r="GQ277" s="4">
        <v>0</v>
      </c>
      <c r="GR277" s="4">
        <v>0</v>
      </c>
      <c r="GS277" s="4">
        <v>0</v>
      </c>
      <c r="GT277" s="4">
        <v>0</v>
      </c>
      <c r="GU277" s="4">
        <v>0</v>
      </c>
      <c r="GV277" s="4">
        <v>0</v>
      </c>
      <c r="GW277" s="4">
        <v>0</v>
      </c>
      <c r="GX277" s="4">
        <v>0</v>
      </c>
      <c r="GY277" s="4">
        <v>0</v>
      </c>
      <c r="GZ277" s="4">
        <v>0</v>
      </c>
      <c r="HA277" s="4">
        <v>0</v>
      </c>
      <c r="HB277" s="4"/>
      <c r="HC277" s="4">
        <v>1751</v>
      </c>
      <c r="HD277" s="4" t="s">
        <v>290</v>
      </c>
      <c r="HE277" s="4">
        <v>0</v>
      </c>
      <c r="HF277" s="4">
        <v>0</v>
      </c>
      <c r="HG277" s="4">
        <v>0</v>
      </c>
      <c r="HH277" s="4">
        <v>0</v>
      </c>
      <c r="HI277" s="4">
        <v>0</v>
      </c>
      <c r="HJ277" s="4">
        <v>0</v>
      </c>
      <c r="HK277" s="4">
        <v>0</v>
      </c>
      <c r="HL277" s="4">
        <v>0</v>
      </c>
      <c r="HM277" s="4">
        <v>0</v>
      </c>
      <c r="HN277" s="4">
        <v>0</v>
      </c>
      <c r="HO277" s="4">
        <v>0</v>
      </c>
      <c r="HP277" s="4">
        <v>0</v>
      </c>
      <c r="HQ277" s="4">
        <v>0</v>
      </c>
      <c r="HR277" s="4"/>
      <c r="HS277" s="4">
        <v>1751</v>
      </c>
      <c r="HT277" s="4" t="s">
        <v>290</v>
      </c>
      <c r="HU277" s="4">
        <v>0</v>
      </c>
      <c r="HV277" s="4">
        <v>0</v>
      </c>
      <c r="HW277" s="4">
        <v>0</v>
      </c>
      <c r="HX277" s="4">
        <v>0</v>
      </c>
      <c r="HY277" s="4">
        <v>0</v>
      </c>
      <c r="HZ277" s="4">
        <v>0</v>
      </c>
      <c r="IA277" s="4">
        <v>0</v>
      </c>
      <c r="IB277" s="4">
        <v>0</v>
      </c>
      <c r="IC277" s="4">
        <v>0</v>
      </c>
      <c r="ID277" s="4">
        <v>0</v>
      </c>
      <c r="IE277" s="4">
        <v>0</v>
      </c>
      <c r="IF277" s="4">
        <v>0</v>
      </c>
      <c r="IG277" s="4">
        <v>0</v>
      </c>
      <c r="IH277" s="4"/>
      <c r="II277" s="4">
        <v>1751</v>
      </c>
      <c r="IJ277" s="4" t="s">
        <v>290</v>
      </c>
      <c r="IK277" s="4">
        <v>0</v>
      </c>
      <c r="IL277" s="4">
        <v>0</v>
      </c>
      <c r="IM277" s="4">
        <v>0</v>
      </c>
      <c r="IN277" s="4">
        <v>0</v>
      </c>
      <c r="IO277" s="4">
        <v>0</v>
      </c>
      <c r="IP277" s="4">
        <v>0</v>
      </c>
      <c r="IQ277" s="4">
        <v>0</v>
      </c>
      <c r="IR277" s="4">
        <v>0</v>
      </c>
      <c r="IS277" s="4">
        <v>0</v>
      </c>
      <c r="IT277" s="4">
        <v>0</v>
      </c>
      <c r="IU277" s="4">
        <v>0</v>
      </c>
      <c r="IV277" s="4">
        <v>0</v>
      </c>
      <c r="IW277" s="4">
        <v>0</v>
      </c>
      <c r="IX277" s="4"/>
      <c r="IY277" s="4">
        <v>1751</v>
      </c>
      <c r="IZ277" s="4" t="s">
        <v>290</v>
      </c>
      <c r="JA277" s="4">
        <v>0</v>
      </c>
      <c r="JB277" s="4">
        <v>0</v>
      </c>
      <c r="JC277" s="4">
        <v>0</v>
      </c>
      <c r="JD277" s="4">
        <v>0</v>
      </c>
      <c r="JE277" s="4">
        <v>0</v>
      </c>
      <c r="JF277" s="4">
        <v>0</v>
      </c>
      <c r="JG277" s="4">
        <v>0</v>
      </c>
      <c r="JH277" s="4">
        <v>0</v>
      </c>
      <c r="JI277" s="4">
        <v>0</v>
      </c>
      <c r="JJ277" s="4">
        <v>0</v>
      </c>
      <c r="JK277" s="4">
        <v>0</v>
      </c>
      <c r="JL277" s="4">
        <v>0</v>
      </c>
      <c r="JM277" s="4">
        <v>0</v>
      </c>
      <c r="JN277" s="4"/>
      <c r="JO277" s="4">
        <v>1751</v>
      </c>
      <c r="JP277" s="4" t="s">
        <v>290</v>
      </c>
      <c r="JQ277" s="4">
        <v>0</v>
      </c>
      <c r="JR277" s="4">
        <v>0</v>
      </c>
      <c r="JS277" s="4">
        <v>0</v>
      </c>
      <c r="JT277" s="4">
        <v>0</v>
      </c>
      <c r="JU277" s="4">
        <v>0</v>
      </c>
      <c r="JV277" s="4">
        <v>0</v>
      </c>
      <c r="JW277" s="4">
        <v>0</v>
      </c>
      <c r="JX277" s="4">
        <v>0</v>
      </c>
      <c r="JY277" s="4">
        <v>0</v>
      </c>
      <c r="JZ277" s="4">
        <v>0</v>
      </c>
      <c r="KA277" s="4">
        <v>0</v>
      </c>
      <c r="KB277" s="4">
        <v>0</v>
      </c>
      <c r="KC277" s="4">
        <v>0</v>
      </c>
      <c r="KD277" s="4"/>
      <c r="KE277" s="4">
        <v>1751</v>
      </c>
      <c r="KF277" s="4" t="s">
        <v>290</v>
      </c>
      <c r="KG277" s="4">
        <v>0</v>
      </c>
      <c r="KH277" s="4">
        <v>0</v>
      </c>
      <c r="KI277" s="4">
        <v>0</v>
      </c>
      <c r="KJ277" s="4">
        <v>0</v>
      </c>
      <c r="KK277" s="4">
        <v>0</v>
      </c>
      <c r="KL277" s="4">
        <v>0</v>
      </c>
      <c r="KM277" s="4">
        <v>-2611.69</v>
      </c>
      <c r="KN277" s="4">
        <v>0</v>
      </c>
      <c r="KO277" s="4">
        <v>0</v>
      </c>
      <c r="KP277" s="4">
        <v>0</v>
      </c>
      <c r="KQ277" s="4">
        <v>0</v>
      </c>
      <c r="KR277" s="4">
        <v>0</v>
      </c>
      <c r="KS277" s="4">
        <v>-2611.69</v>
      </c>
      <c r="KT277" s="4"/>
      <c r="KU277" s="4">
        <v>1751</v>
      </c>
      <c r="KV277" s="4" t="s">
        <v>290</v>
      </c>
      <c r="KW277" s="4">
        <v>0</v>
      </c>
      <c r="KX277" s="4">
        <v>0</v>
      </c>
      <c r="KY277" s="4">
        <v>0</v>
      </c>
      <c r="KZ277" s="4">
        <v>0</v>
      </c>
      <c r="LA277" s="4">
        <v>0</v>
      </c>
      <c r="LB277" s="4">
        <v>0</v>
      </c>
      <c r="LC277" s="4">
        <v>0</v>
      </c>
      <c r="LD277" s="4">
        <v>0</v>
      </c>
      <c r="LE277" s="4">
        <v>0</v>
      </c>
      <c r="LF277" s="4">
        <v>0</v>
      </c>
      <c r="LG277" s="4">
        <v>0</v>
      </c>
      <c r="LH277" s="4">
        <v>0</v>
      </c>
      <c r="LI277" s="4">
        <v>0</v>
      </c>
      <c r="LJ277" s="4"/>
      <c r="LK277" s="4">
        <v>1751</v>
      </c>
      <c r="LL277" s="4" t="s">
        <v>290</v>
      </c>
      <c r="LM277" s="4">
        <v>0</v>
      </c>
      <c r="LN277" s="4">
        <v>0</v>
      </c>
      <c r="LO277" s="4">
        <v>0</v>
      </c>
      <c r="LP277" s="4">
        <v>0</v>
      </c>
      <c r="LQ277" s="4">
        <v>0</v>
      </c>
      <c r="LR277" s="4">
        <v>0</v>
      </c>
      <c r="LS277" s="4">
        <v>0</v>
      </c>
      <c r="LT277" s="4">
        <v>0</v>
      </c>
      <c r="LU277" s="4">
        <v>0</v>
      </c>
      <c r="LV277" s="4">
        <v>0</v>
      </c>
      <c r="LW277" s="4">
        <v>0</v>
      </c>
      <c r="LX277" s="4">
        <v>0</v>
      </c>
      <c r="LY277" s="4">
        <v>0</v>
      </c>
      <c r="LZ277" s="4"/>
      <c r="MA277" s="4">
        <v>1751</v>
      </c>
      <c r="MB277" s="4" t="s">
        <v>290</v>
      </c>
      <c r="MC277" s="4">
        <v>0</v>
      </c>
      <c r="MD277" s="4">
        <v>0</v>
      </c>
      <c r="ME277" s="4">
        <v>0</v>
      </c>
      <c r="MF277" s="4">
        <v>0</v>
      </c>
      <c r="MG277" s="4">
        <v>0</v>
      </c>
      <c r="MH277" s="4">
        <v>0</v>
      </c>
      <c r="MI277" s="4">
        <v>0</v>
      </c>
      <c r="MJ277" s="4">
        <v>0</v>
      </c>
      <c r="MK277" s="4">
        <v>0</v>
      </c>
      <c r="ML277" s="4">
        <v>0</v>
      </c>
      <c r="MM277" s="4">
        <v>0</v>
      </c>
      <c r="MN277" s="4">
        <v>0</v>
      </c>
      <c r="MO277" s="4">
        <v>0</v>
      </c>
      <c r="MP277" s="4"/>
      <c r="MQ277" s="4">
        <v>1751</v>
      </c>
      <c r="MR277" s="4" t="s">
        <v>290</v>
      </c>
      <c r="MS277" s="4">
        <v>0</v>
      </c>
      <c r="MT277" s="4">
        <v>0</v>
      </c>
      <c r="MU277" s="4">
        <v>0</v>
      </c>
      <c r="MV277" s="4">
        <v>0</v>
      </c>
      <c r="MW277" s="4">
        <v>0</v>
      </c>
      <c r="MX277" s="4">
        <v>0</v>
      </c>
      <c r="MY277" s="4">
        <v>0</v>
      </c>
      <c r="MZ277" s="4">
        <v>0</v>
      </c>
      <c r="NA277" s="4">
        <v>0</v>
      </c>
      <c r="NB277" s="4">
        <v>0</v>
      </c>
      <c r="NC277" s="4">
        <v>0</v>
      </c>
      <c r="ND277" s="4">
        <v>0</v>
      </c>
      <c r="NE277" s="4">
        <v>0</v>
      </c>
      <c r="NF277" s="4"/>
      <c r="NG277" s="4">
        <v>1751</v>
      </c>
      <c r="NH277" s="4" t="s">
        <v>290</v>
      </c>
      <c r="NI277" s="4">
        <v>0</v>
      </c>
      <c r="NJ277" s="4">
        <v>0</v>
      </c>
      <c r="NK277" s="4">
        <v>0</v>
      </c>
      <c r="NL277" s="4">
        <v>0</v>
      </c>
      <c r="NM277" s="4">
        <v>0</v>
      </c>
      <c r="NN277" s="4">
        <v>0</v>
      </c>
      <c r="NO277" s="4">
        <v>0</v>
      </c>
      <c r="NP277" s="4">
        <v>0</v>
      </c>
      <c r="NQ277" s="4">
        <v>0</v>
      </c>
      <c r="NR277" s="4">
        <v>0</v>
      </c>
      <c r="NS277" s="4">
        <v>0</v>
      </c>
      <c r="NT277" s="4">
        <v>0</v>
      </c>
      <c r="NU277" s="4">
        <v>0</v>
      </c>
    </row>
    <row r="278" spans="2:385" x14ac:dyDescent="0.2">
      <c r="B278">
        <f t="shared" si="52"/>
        <v>268</v>
      </c>
      <c r="C278" s="4">
        <v>1752</v>
      </c>
      <c r="D278" s="4" t="s">
        <v>291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/>
      <c r="S278" s="4">
        <v>1752</v>
      </c>
      <c r="T278" s="4" t="s">
        <v>291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/>
      <c r="AI278" s="4">
        <v>1752</v>
      </c>
      <c r="AJ278" s="4" t="s">
        <v>291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-300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-300</v>
      </c>
      <c r="AX278" s="4"/>
      <c r="AY278" s="4">
        <v>1752</v>
      </c>
      <c r="AZ278" s="4" t="s">
        <v>291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/>
      <c r="BO278" s="4">
        <v>1752</v>
      </c>
      <c r="BP278" s="4" t="s">
        <v>291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/>
      <c r="CE278" s="4">
        <v>1752</v>
      </c>
      <c r="CF278" s="4" t="s">
        <v>291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/>
      <c r="CU278" s="4">
        <v>1752</v>
      </c>
      <c r="CV278" s="4" t="s">
        <v>291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/>
      <c r="DK278" s="4">
        <v>1752</v>
      </c>
      <c r="DL278" s="4" t="s">
        <v>291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/>
      <c r="EA278" s="4">
        <v>1752</v>
      </c>
      <c r="EB278" s="4" t="s">
        <v>291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/>
      <c r="EQ278" s="4">
        <v>1752</v>
      </c>
      <c r="ER278" s="4" t="s">
        <v>291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-44.47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-44.47</v>
      </c>
      <c r="FF278" s="4"/>
      <c r="FG278" s="4">
        <v>1752</v>
      </c>
      <c r="FH278" s="4" t="s">
        <v>291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>
        <v>0</v>
      </c>
      <c r="FR278" s="4">
        <v>0</v>
      </c>
      <c r="FS278" s="4">
        <v>0</v>
      </c>
      <c r="FT278" s="4">
        <v>0</v>
      </c>
      <c r="FU278" s="4">
        <v>0</v>
      </c>
      <c r="FV278" s="4"/>
      <c r="FW278" s="4">
        <v>1752</v>
      </c>
      <c r="FX278" s="4" t="s">
        <v>291</v>
      </c>
      <c r="FY278" s="4">
        <v>0</v>
      </c>
      <c r="FZ278" s="4">
        <v>0</v>
      </c>
      <c r="GA278" s="4">
        <v>0</v>
      </c>
      <c r="GB278" s="4">
        <v>0</v>
      </c>
      <c r="GC278" s="4">
        <v>0</v>
      </c>
      <c r="GD278" s="4">
        <v>0</v>
      </c>
      <c r="GE278" s="4">
        <v>0</v>
      </c>
      <c r="GF278" s="4">
        <v>0</v>
      </c>
      <c r="GG278" s="4">
        <v>0</v>
      </c>
      <c r="GH278" s="4">
        <v>0</v>
      </c>
      <c r="GI278" s="4">
        <v>0</v>
      </c>
      <c r="GJ278" s="4">
        <v>0</v>
      </c>
      <c r="GK278" s="4">
        <v>0</v>
      </c>
      <c r="GL278" s="4"/>
      <c r="GM278" s="4">
        <v>1752</v>
      </c>
      <c r="GN278" s="4" t="s">
        <v>291</v>
      </c>
      <c r="GO278" s="4">
        <v>0</v>
      </c>
      <c r="GP278" s="4">
        <v>0</v>
      </c>
      <c r="GQ278" s="4">
        <v>0</v>
      </c>
      <c r="GR278" s="4">
        <v>0</v>
      </c>
      <c r="GS278" s="4">
        <v>0</v>
      </c>
      <c r="GT278" s="4">
        <v>-86.6</v>
      </c>
      <c r="GU278" s="4">
        <v>0</v>
      </c>
      <c r="GV278" s="4">
        <v>0</v>
      </c>
      <c r="GW278" s="4">
        <v>0</v>
      </c>
      <c r="GX278" s="4">
        <v>0</v>
      </c>
      <c r="GY278" s="4">
        <v>0</v>
      </c>
      <c r="GZ278" s="4">
        <v>0</v>
      </c>
      <c r="HA278" s="4">
        <v>-86.6</v>
      </c>
      <c r="HB278" s="4"/>
      <c r="HC278" s="4">
        <v>1752</v>
      </c>
      <c r="HD278" s="4" t="s">
        <v>291</v>
      </c>
      <c r="HE278" s="4">
        <v>0</v>
      </c>
      <c r="HF278" s="4">
        <v>0</v>
      </c>
      <c r="HG278" s="4">
        <v>0</v>
      </c>
      <c r="HH278" s="4">
        <v>0</v>
      </c>
      <c r="HI278" s="4">
        <v>0</v>
      </c>
      <c r="HJ278" s="4">
        <v>0</v>
      </c>
      <c r="HK278" s="4">
        <v>0</v>
      </c>
      <c r="HL278" s="4">
        <v>0</v>
      </c>
      <c r="HM278" s="4">
        <v>0</v>
      </c>
      <c r="HN278" s="4">
        <v>0</v>
      </c>
      <c r="HO278" s="4">
        <v>0</v>
      </c>
      <c r="HP278" s="4">
        <v>0</v>
      </c>
      <c r="HQ278" s="4">
        <v>0</v>
      </c>
      <c r="HR278" s="4"/>
      <c r="HS278" s="4">
        <v>1752</v>
      </c>
      <c r="HT278" s="4" t="s">
        <v>291</v>
      </c>
      <c r="HU278" s="4">
        <v>0</v>
      </c>
      <c r="HV278" s="4">
        <v>0</v>
      </c>
      <c r="HW278" s="4">
        <v>0</v>
      </c>
      <c r="HX278" s="4">
        <v>0</v>
      </c>
      <c r="HY278" s="4">
        <v>0</v>
      </c>
      <c r="HZ278" s="4">
        <v>0</v>
      </c>
      <c r="IA278" s="4">
        <v>0</v>
      </c>
      <c r="IB278" s="4">
        <v>0</v>
      </c>
      <c r="IC278" s="4">
        <v>0</v>
      </c>
      <c r="ID278" s="4">
        <v>0</v>
      </c>
      <c r="IE278" s="4">
        <v>0</v>
      </c>
      <c r="IF278" s="4">
        <v>0</v>
      </c>
      <c r="IG278" s="4">
        <v>0</v>
      </c>
      <c r="IH278" s="4"/>
      <c r="II278" s="4">
        <v>1752</v>
      </c>
      <c r="IJ278" s="4" t="s">
        <v>291</v>
      </c>
      <c r="IK278" s="4">
        <v>0</v>
      </c>
      <c r="IL278" s="4">
        <v>0</v>
      </c>
      <c r="IM278" s="4">
        <v>0</v>
      </c>
      <c r="IN278" s="4">
        <v>0</v>
      </c>
      <c r="IO278" s="4">
        <v>0</v>
      </c>
      <c r="IP278" s="4">
        <v>0</v>
      </c>
      <c r="IQ278" s="4">
        <v>0</v>
      </c>
      <c r="IR278" s="4">
        <v>0</v>
      </c>
      <c r="IS278" s="4">
        <v>0</v>
      </c>
      <c r="IT278" s="4">
        <v>0</v>
      </c>
      <c r="IU278" s="4">
        <v>0</v>
      </c>
      <c r="IV278" s="4">
        <v>0</v>
      </c>
      <c r="IW278" s="4">
        <v>0</v>
      </c>
      <c r="IX278" s="4"/>
      <c r="IY278" s="4">
        <v>1752</v>
      </c>
      <c r="IZ278" s="4" t="s">
        <v>291</v>
      </c>
      <c r="JA278" s="4">
        <v>0</v>
      </c>
      <c r="JB278" s="4">
        <v>0</v>
      </c>
      <c r="JC278" s="4">
        <v>0</v>
      </c>
      <c r="JD278" s="4">
        <v>0</v>
      </c>
      <c r="JE278" s="4">
        <v>0</v>
      </c>
      <c r="JF278" s="4">
        <v>0</v>
      </c>
      <c r="JG278" s="4">
        <v>0</v>
      </c>
      <c r="JH278" s="4">
        <v>0</v>
      </c>
      <c r="JI278" s="4">
        <v>0</v>
      </c>
      <c r="JJ278" s="4">
        <v>0</v>
      </c>
      <c r="JK278" s="4">
        <v>0</v>
      </c>
      <c r="JL278" s="4">
        <v>0</v>
      </c>
      <c r="JM278" s="4">
        <v>0</v>
      </c>
      <c r="JN278" s="4"/>
      <c r="JO278" s="4">
        <v>1752</v>
      </c>
      <c r="JP278" s="4" t="s">
        <v>291</v>
      </c>
      <c r="JQ278" s="4">
        <v>0</v>
      </c>
      <c r="JR278" s="4">
        <v>0</v>
      </c>
      <c r="JS278" s="4">
        <v>0</v>
      </c>
      <c r="JT278" s="4">
        <v>0</v>
      </c>
      <c r="JU278" s="4">
        <v>0</v>
      </c>
      <c r="JV278" s="4">
        <v>0</v>
      </c>
      <c r="JW278" s="4">
        <v>0</v>
      </c>
      <c r="JX278" s="4">
        <v>0</v>
      </c>
      <c r="JY278" s="4">
        <v>0</v>
      </c>
      <c r="JZ278" s="4">
        <v>0</v>
      </c>
      <c r="KA278" s="4">
        <v>0</v>
      </c>
      <c r="KB278" s="4">
        <v>0</v>
      </c>
      <c r="KC278" s="4">
        <v>0</v>
      </c>
      <c r="KD278" s="4"/>
      <c r="KE278" s="4">
        <v>1752</v>
      </c>
      <c r="KF278" s="4" t="s">
        <v>291</v>
      </c>
      <c r="KG278" s="4">
        <v>0</v>
      </c>
      <c r="KH278" s="4">
        <v>0</v>
      </c>
      <c r="KI278" s="4">
        <v>0</v>
      </c>
      <c r="KJ278" s="4">
        <v>0</v>
      </c>
      <c r="KK278" s="4">
        <v>0</v>
      </c>
      <c r="KL278" s="4">
        <v>0</v>
      </c>
      <c r="KM278" s="4">
        <v>0</v>
      </c>
      <c r="KN278" s="4">
        <v>0</v>
      </c>
      <c r="KO278" s="4">
        <v>0</v>
      </c>
      <c r="KP278" s="4">
        <v>0</v>
      </c>
      <c r="KQ278" s="4">
        <v>0</v>
      </c>
      <c r="KR278" s="4">
        <v>0</v>
      </c>
      <c r="KS278" s="4">
        <v>0</v>
      </c>
      <c r="KT278" s="4"/>
      <c r="KU278" s="4">
        <v>1752</v>
      </c>
      <c r="KV278" s="4" t="s">
        <v>291</v>
      </c>
      <c r="KW278" s="4">
        <v>0</v>
      </c>
      <c r="KX278" s="4">
        <v>0</v>
      </c>
      <c r="KY278" s="4">
        <v>0</v>
      </c>
      <c r="KZ278" s="4">
        <v>0</v>
      </c>
      <c r="LA278" s="4">
        <v>0</v>
      </c>
      <c r="LB278" s="4">
        <v>0</v>
      </c>
      <c r="LC278" s="4">
        <v>0</v>
      </c>
      <c r="LD278" s="4">
        <v>0</v>
      </c>
      <c r="LE278" s="4">
        <v>0</v>
      </c>
      <c r="LF278" s="4">
        <v>0</v>
      </c>
      <c r="LG278" s="4">
        <v>0</v>
      </c>
      <c r="LH278" s="4">
        <v>0</v>
      </c>
      <c r="LI278" s="4">
        <v>0</v>
      </c>
      <c r="LJ278" s="4"/>
      <c r="LK278" s="4">
        <v>1752</v>
      </c>
      <c r="LL278" s="4" t="s">
        <v>291</v>
      </c>
      <c r="LM278" s="4">
        <v>0</v>
      </c>
      <c r="LN278" s="4">
        <v>0</v>
      </c>
      <c r="LO278" s="4">
        <v>0</v>
      </c>
      <c r="LP278" s="4">
        <v>0</v>
      </c>
      <c r="LQ278" s="4">
        <v>0</v>
      </c>
      <c r="LR278" s="4">
        <v>0</v>
      </c>
      <c r="LS278" s="4">
        <v>0</v>
      </c>
      <c r="LT278" s="4">
        <v>0</v>
      </c>
      <c r="LU278" s="4">
        <v>0</v>
      </c>
      <c r="LV278" s="4">
        <v>0</v>
      </c>
      <c r="LW278" s="4">
        <v>0</v>
      </c>
      <c r="LX278" s="4">
        <v>0</v>
      </c>
      <c r="LY278" s="4">
        <v>0</v>
      </c>
      <c r="LZ278" s="4"/>
      <c r="MA278" s="4">
        <v>1752</v>
      </c>
      <c r="MB278" s="4" t="s">
        <v>291</v>
      </c>
      <c r="MC278" s="4">
        <v>0</v>
      </c>
      <c r="MD278" s="4">
        <v>0</v>
      </c>
      <c r="ME278" s="4">
        <v>0</v>
      </c>
      <c r="MF278" s="4">
        <v>0</v>
      </c>
      <c r="MG278" s="4">
        <v>0</v>
      </c>
      <c r="MH278" s="4">
        <v>0</v>
      </c>
      <c r="MI278" s="4">
        <v>0</v>
      </c>
      <c r="MJ278" s="4">
        <v>0</v>
      </c>
      <c r="MK278" s="4">
        <v>0</v>
      </c>
      <c r="ML278" s="4">
        <v>0</v>
      </c>
      <c r="MM278" s="4">
        <v>0</v>
      </c>
      <c r="MN278" s="4">
        <v>0</v>
      </c>
      <c r="MO278" s="4">
        <v>0</v>
      </c>
      <c r="MP278" s="4"/>
      <c r="MQ278" s="4">
        <v>1752</v>
      </c>
      <c r="MR278" s="4" t="s">
        <v>291</v>
      </c>
      <c r="MS278" s="4">
        <v>0</v>
      </c>
      <c r="MT278" s="4">
        <v>0</v>
      </c>
      <c r="MU278" s="4">
        <v>0</v>
      </c>
      <c r="MV278" s="4">
        <v>0</v>
      </c>
      <c r="MW278" s="4">
        <v>0</v>
      </c>
      <c r="MX278" s="4">
        <v>0</v>
      </c>
      <c r="MY278" s="4">
        <v>0</v>
      </c>
      <c r="MZ278" s="4">
        <v>0</v>
      </c>
      <c r="NA278" s="4">
        <v>0</v>
      </c>
      <c r="NB278" s="4">
        <v>0</v>
      </c>
      <c r="NC278" s="4">
        <v>0</v>
      </c>
      <c r="ND278" s="4">
        <v>0</v>
      </c>
      <c r="NE278" s="4">
        <v>0</v>
      </c>
      <c r="NF278" s="4"/>
      <c r="NG278" s="4">
        <v>1752</v>
      </c>
      <c r="NH278" s="4" t="s">
        <v>291</v>
      </c>
      <c r="NI278" s="4">
        <v>0</v>
      </c>
      <c r="NJ278" s="4">
        <v>0</v>
      </c>
      <c r="NK278" s="4">
        <v>0</v>
      </c>
      <c r="NL278" s="4">
        <v>0</v>
      </c>
      <c r="NM278" s="4">
        <v>0</v>
      </c>
      <c r="NN278" s="4">
        <v>0</v>
      </c>
      <c r="NO278" s="4">
        <v>0</v>
      </c>
      <c r="NP278" s="4">
        <v>0</v>
      </c>
      <c r="NQ278" s="4">
        <v>0</v>
      </c>
      <c r="NR278" s="4">
        <v>0</v>
      </c>
      <c r="NS278" s="4">
        <v>0</v>
      </c>
      <c r="NT278" s="4">
        <v>0</v>
      </c>
      <c r="NU278" s="4">
        <v>0</v>
      </c>
    </row>
    <row r="279" spans="2:385" x14ac:dyDescent="0.2">
      <c r="B279">
        <f t="shared" si="52"/>
        <v>269</v>
      </c>
      <c r="C279" s="4">
        <v>1753</v>
      </c>
      <c r="D279" s="4" t="s">
        <v>292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-354.76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-354.76</v>
      </c>
      <c r="R279" s="4"/>
      <c r="S279" s="4">
        <v>1753</v>
      </c>
      <c r="T279" s="4" t="s">
        <v>292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-382.39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-382.39</v>
      </c>
      <c r="AH279" s="4"/>
      <c r="AI279" s="4">
        <v>1753</v>
      </c>
      <c r="AJ279" s="4" t="s">
        <v>292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/>
      <c r="AY279" s="4">
        <v>1753</v>
      </c>
      <c r="AZ279" s="4" t="s">
        <v>292</v>
      </c>
      <c r="BA279" s="4">
        <v>0</v>
      </c>
      <c r="BB279" s="4">
        <v>0</v>
      </c>
      <c r="BC279" s="4">
        <v>-52.07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-52.07</v>
      </c>
      <c r="BN279" s="4"/>
      <c r="BO279" s="4">
        <v>1753</v>
      </c>
      <c r="BP279" s="4" t="s">
        <v>292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/>
      <c r="CE279" s="4">
        <v>1753</v>
      </c>
      <c r="CF279" s="4" t="s">
        <v>292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/>
      <c r="CU279" s="4">
        <v>1753</v>
      </c>
      <c r="CV279" s="4" t="s">
        <v>292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/>
      <c r="DK279" s="4">
        <v>1753</v>
      </c>
      <c r="DL279" s="4" t="s">
        <v>292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/>
      <c r="EA279" s="4">
        <v>1753</v>
      </c>
      <c r="EB279" s="4" t="s">
        <v>292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0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/>
      <c r="EQ279" s="4">
        <v>1753</v>
      </c>
      <c r="ER279" s="4" t="s">
        <v>292</v>
      </c>
      <c r="ES279" s="4">
        <v>-74.8</v>
      </c>
      <c r="ET279" s="4">
        <v>0</v>
      </c>
      <c r="EU279" s="4">
        <v>0</v>
      </c>
      <c r="EV279" s="4">
        <v>0</v>
      </c>
      <c r="EW279" s="4">
        <v>0</v>
      </c>
      <c r="EX279" s="4">
        <v>-362.64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-437.44</v>
      </c>
      <c r="FF279" s="4"/>
      <c r="FG279" s="4">
        <v>1753</v>
      </c>
      <c r="FH279" s="4" t="s">
        <v>292</v>
      </c>
      <c r="FI279" s="4">
        <v>0</v>
      </c>
      <c r="FJ279" s="4">
        <v>0</v>
      </c>
      <c r="FK279" s="4">
        <v>0</v>
      </c>
      <c r="FL279" s="4">
        <v>-26812.6</v>
      </c>
      <c r="FM279" s="4">
        <v>0</v>
      </c>
      <c r="FN279" s="4">
        <v>0</v>
      </c>
      <c r="FO279" s="4">
        <v>0</v>
      </c>
      <c r="FP279" s="4">
        <v>0</v>
      </c>
      <c r="FQ279" s="4">
        <v>0</v>
      </c>
      <c r="FR279" s="4">
        <v>0</v>
      </c>
      <c r="FS279" s="4">
        <v>0</v>
      </c>
      <c r="FT279" s="4">
        <v>0</v>
      </c>
      <c r="FU279" s="4">
        <v>-26812.6</v>
      </c>
      <c r="FV279" s="4"/>
      <c r="FW279" s="4">
        <v>1753</v>
      </c>
      <c r="FX279" s="4" t="s">
        <v>292</v>
      </c>
      <c r="FY279" s="4">
        <v>0</v>
      </c>
      <c r="FZ279" s="4">
        <v>0</v>
      </c>
      <c r="GA279" s="4">
        <v>0</v>
      </c>
      <c r="GB279" s="4">
        <v>0</v>
      </c>
      <c r="GC279" s="4">
        <v>0</v>
      </c>
      <c r="GD279" s="4">
        <v>0</v>
      </c>
      <c r="GE279" s="4">
        <v>0</v>
      </c>
      <c r="GF279" s="4">
        <v>0</v>
      </c>
      <c r="GG279" s="4">
        <v>0</v>
      </c>
      <c r="GH279" s="4">
        <v>0</v>
      </c>
      <c r="GI279" s="4">
        <v>0</v>
      </c>
      <c r="GJ279" s="4">
        <v>0</v>
      </c>
      <c r="GK279" s="4">
        <v>0</v>
      </c>
      <c r="GL279" s="4"/>
      <c r="GM279" s="4">
        <v>1753</v>
      </c>
      <c r="GN279" s="4" t="s">
        <v>292</v>
      </c>
      <c r="GO279" s="4">
        <v>0</v>
      </c>
      <c r="GP279" s="4">
        <v>0</v>
      </c>
      <c r="GQ279" s="4">
        <v>0</v>
      </c>
      <c r="GR279" s="4">
        <v>0</v>
      </c>
      <c r="GS279" s="4">
        <v>0</v>
      </c>
      <c r="GT279" s="4">
        <v>0</v>
      </c>
      <c r="GU279" s="4">
        <v>0</v>
      </c>
      <c r="GV279" s="4">
        <v>0</v>
      </c>
      <c r="GW279" s="4">
        <v>0</v>
      </c>
      <c r="GX279" s="4">
        <v>0</v>
      </c>
      <c r="GY279" s="4">
        <v>0</v>
      </c>
      <c r="GZ279" s="4">
        <v>0</v>
      </c>
      <c r="HA279" s="4">
        <v>0</v>
      </c>
      <c r="HB279" s="4"/>
      <c r="HC279" s="4">
        <v>1753</v>
      </c>
      <c r="HD279" s="4" t="s">
        <v>292</v>
      </c>
      <c r="HE279" s="4">
        <v>0</v>
      </c>
      <c r="HF279" s="4">
        <v>0</v>
      </c>
      <c r="HG279" s="4">
        <v>0</v>
      </c>
      <c r="HH279" s="4">
        <v>0</v>
      </c>
      <c r="HI279" s="4">
        <v>0</v>
      </c>
      <c r="HJ279" s="4">
        <v>0</v>
      </c>
      <c r="HK279" s="4">
        <v>-86.91</v>
      </c>
      <c r="HL279" s="4">
        <v>0</v>
      </c>
      <c r="HM279" s="4">
        <v>0</v>
      </c>
      <c r="HN279" s="4">
        <v>0</v>
      </c>
      <c r="HO279" s="4">
        <v>0</v>
      </c>
      <c r="HP279" s="4">
        <v>0</v>
      </c>
      <c r="HQ279" s="4">
        <v>-86.91</v>
      </c>
      <c r="HR279" s="4"/>
      <c r="HS279" s="4">
        <v>1753</v>
      </c>
      <c r="HT279" s="4" t="s">
        <v>292</v>
      </c>
      <c r="HU279" s="4">
        <v>0</v>
      </c>
      <c r="HV279" s="4">
        <v>0</v>
      </c>
      <c r="HW279" s="4">
        <v>0</v>
      </c>
      <c r="HX279" s="4">
        <v>0</v>
      </c>
      <c r="HY279" s="4">
        <v>-289.98</v>
      </c>
      <c r="HZ279" s="4">
        <v>0</v>
      </c>
      <c r="IA279" s="4">
        <v>0</v>
      </c>
      <c r="IB279" s="4">
        <v>0</v>
      </c>
      <c r="IC279" s="4">
        <v>0</v>
      </c>
      <c r="ID279" s="4">
        <v>0</v>
      </c>
      <c r="IE279" s="4">
        <v>0</v>
      </c>
      <c r="IF279" s="4">
        <v>0</v>
      </c>
      <c r="IG279" s="4">
        <v>-289.98</v>
      </c>
      <c r="IH279" s="4"/>
      <c r="II279" s="4">
        <v>1753</v>
      </c>
      <c r="IJ279" s="4" t="s">
        <v>292</v>
      </c>
      <c r="IK279" s="4">
        <v>0</v>
      </c>
      <c r="IL279" s="4">
        <v>0</v>
      </c>
      <c r="IM279" s="4">
        <v>0</v>
      </c>
      <c r="IN279" s="4">
        <v>0</v>
      </c>
      <c r="IO279" s="4">
        <v>0</v>
      </c>
      <c r="IP279" s="4">
        <v>0</v>
      </c>
      <c r="IQ279" s="4">
        <v>0</v>
      </c>
      <c r="IR279" s="4">
        <v>0</v>
      </c>
      <c r="IS279" s="4">
        <v>0</v>
      </c>
      <c r="IT279" s="4">
        <v>0</v>
      </c>
      <c r="IU279" s="4">
        <v>0</v>
      </c>
      <c r="IV279" s="4">
        <v>0</v>
      </c>
      <c r="IW279" s="4">
        <v>0</v>
      </c>
      <c r="IX279" s="4"/>
      <c r="IY279" s="4">
        <v>1753</v>
      </c>
      <c r="IZ279" s="4" t="s">
        <v>292</v>
      </c>
      <c r="JA279" s="4">
        <v>0</v>
      </c>
      <c r="JB279" s="4">
        <v>0</v>
      </c>
      <c r="JC279" s="4">
        <v>0</v>
      </c>
      <c r="JD279" s="4">
        <v>0</v>
      </c>
      <c r="JE279" s="4">
        <v>0</v>
      </c>
      <c r="JF279" s="4">
        <v>0</v>
      </c>
      <c r="JG279" s="4">
        <v>0</v>
      </c>
      <c r="JH279" s="4">
        <v>0</v>
      </c>
      <c r="JI279" s="4">
        <v>0</v>
      </c>
      <c r="JJ279" s="4">
        <v>0</v>
      </c>
      <c r="JK279" s="4">
        <v>0</v>
      </c>
      <c r="JL279" s="4">
        <v>0</v>
      </c>
      <c r="JM279" s="4">
        <v>0</v>
      </c>
      <c r="JN279" s="4"/>
      <c r="JO279" s="4">
        <v>1753</v>
      </c>
      <c r="JP279" s="4" t="s">
        <v>292</v>
      </c>
      <c r="JQ279" s="4">
        <v>0</v>
      </c>
      <c r="JR279" s="4">
        <v>0</v>
      </c>
      <c r="JS279" s="4">
        <v>0</v>
      </c>
      <c r="JT279" s="4">
        <v>0</v>
      </c>
      <c r="JU279" s="4">
        <v>0</v>
      </c>
      <c r="JV279" s="4">
        <v>0</v>
      </c>
      <c r="JW279" s="4">
        <v>0</v>
      </c>
      <c r="JX279" s="4">
        <v>0</v>
      </c>
      <c r="JY279" s="4">
        <v>0</v>
      </c>
      <c r="JZ279" s="4">
        <v>0</v>
      </c>
      <c r="KA279" s="4">
        <v>0</v>
      </c>
      <c r="KB279" s="4">
        <v>0</v>
      </c>
      <c r="KC279" s="4">
        <v>0</v>
      </c>
      <c r="KD279" s="4"/>
      <c r="KE279" s="4">
        <v>1753</v>
      </c>
      <c r="KF279" s="4" t="s">
        <v>292</v>
      </c>
      <c r="KG279" s="4">
        <v>0</v>
      </c>
      <c r="KH279" s="4">
        <v>0</v>
      </c>
      <c r="KI279" s="4">
        <v>0</v>
      </c>
      <c r="KJ279" s="4">
        <v>0</v>
      </c>
      <c r="KK279" s="4">
        <v>0</v>
      </c>
      <c r="KL279" s="4">
        <v>0</v>
      </c>
      <c r="KM279" s="4">
        <v>0</v>
      </c>
      <c r="KN279" s="4">
        <v>0</v>
      </c>
      <c r="KO279" s="4">
        <v>0</v>
      </c>
      <c r="KP279" s="4">
        <v>0</v>
      </c>
      <c r="KQ279" s="4">
        <v>0</v>
      </c>
      <c r="KR279" s="4">
        <v>0</v>
      </c>
      <c r="KS279" s="4">
        <v>0</v>
      </c>
      <c r="KT279" s="4"/>
      <c r="KU279" s="4">
        <v>1753</v>
      </c>
      <c r="KV279" s="4" t="s">
        <v>292</v>
      </c>
      <c r="KW279" s="4">
        <v>0</v>
      </c>
      <c r="KX279" s="4">
        <v>0</v>
      </c>
      <c r="KY279" s="4">
        <v>0</v>
      </c>
      <c r="KZ279" s="4">
        <v>0</v>
      </c>
      <c r="LA279" s="4">
        <v>0</v>
      </c>
      <c r="LB279" s="4">
        <v>0</v>
      </c>
      <c r="LC279" s="4">
        <v>0</v>
      </c>
      <c r="LD279" s="4">
        <v>0</v>
      </c>
      <c r="LE279" s="4">
        <v>0</v>
      </c>
      <c r="LF279" s="4">
        <v>0</v>
      </c>
      <c r="LG279" s="4">
        <v>0</v>
      </c>
      <c r="LH279" s="4">
        <v>0</v>
      </c>
      <c r="LI279" s="4">
        <v>0</v>
      </c>
      <c r="LJ279" s="4"/>
      <c r="LK279" s="4">
        <v>1753</v>
      </c>
      <c r="LL279" s="4" t="s">
        <v>292</v>
      </c>
      <c r="LM279" s="4">
        <v>0</v>
      </c>
      <c r="LN279" s="4">
        <v>0</v>
      </c>
      <c r="LO279" s="4">
        <v>0</v>
      </c>
      <c r="LP279" s="4">
        <v>0</v>
      </c>
      <c r="LQ279" s="4">
        <v>0</v>
      </c>
      <c r="LR279" s="4">
        <v>0</v>
      </c>
      <c r="LS279" s="4">
        <v>0</v>
      </c>
      <c r="LT279" s="4">
        <v>0</v>
      </c>
      <c r="LU279" s="4">
        <v>0</v>
      </c>
      <c r="LV279" s="4">
        <v>0</v>
      </c>
      <c r="LW279" s="4">
        <v>0</v>
      </c>
      <c r="LX279" s="4">
        <v>0</v>
      </c>
      <c r="LY279" s="4">
        <v>0</v>
      </c>
      <c r="LZ279" s="4"/>
      <c r="MA279" s="4">
        <v>1753</v>
      </c>
      <c r="MB279" s="4" t="s">
        <v>292</v>
      </c>
      <c r="MC279" s="4">
        <v>0</v>
      </c>
      <c r="MD279" s="4">
        <v>0</v>
      </c>
      <c r="ME279" s="4">
        <v>0</v>
      </c>
      <c r="MF279" s="4">
        <v>0</v>
      </c>
      <c r="MG279" s="4">
        <v>0</v>
      </c>
      <c r="MH279" s="4">
        <v>0</v>
      </c>
      <c r="MI279" s="4">
        <v>0</v>
      </c>
      <c r="MJ279" s="4">
        <v>0</v>
      </c>
      <c r="MK279" s="4">
        <v>0</v>
      </c>
      <c r="ML279" s="4">
        <v>0</v>
      </c>
      <c r="MM279" s="4">
        <v>0</v>
      </c>
      <c r="MN279" s="4">
        <v>0</v>
      </c>
      <c r="MO279" s="4">
        <v>0</v>
      </c>
      <c r="MP279" s="4"/>
      <c r="MQ279" s="4">
        <v>1753</v>
      </c>
      <c r="MR279" s="4" t="s">
        <v>292</v>
      </c>
      <c r="MS279" s="4">
        <v>0</v>
      </c>
      <c r="MT279" s="4">
        <v>0</v>
      </c>
      <c r="MU279" s="4">
        <v>0</v>
      </c>
      <c r="MV279" s="4">
        <v>0</v>
      </c>
      <c r="MW279" s="4">
        <v>0</v>
      </c>
      <c r="MX279" s="4">
        <v>0</v>
      </c>
      <c r="MY279" s="4">
        <v>0</v>
      </c>
      <c r="MZ279" s="4">
        <v>0</v>
      </c>
      <c r="NA279" s="4">
        <v>0</v>
      </c>
      <c r="NB279" s="4">
        <v>0</v>
      </c>
      <c r="NC279" s="4">
        <v>0</v>
      </c>
      <c r="ND279" s="4">
        <v>0</v>
      </c>
      <c r="NE279" s="4">
        <v>0</v>
      </c>
      <c r="NF279" s="4"/>
      <c r="NG279" s="4">
        <v>1753</v>
      </c>
      <c r="NH279" s="4" t="s">
        <v>292</v>
      </c>
      <c r="NI279" s="4">
        <v>0</v>
      </c>
      <c r="NJ279" s="4">
        <v>0</v>
      </c>
      <c r="NK279" s="4">
        <v>0</v>
      </c>
      <c r="NL279" s="4">
        <v>0</v>
      </c>
      <c r="NM279" s="4">
        <v>0</v>
      </c>
      <c r="NN279" s="4">
        <v>0</v>
      </c>
      <c r="NO279" s="4">
        <v>0</v>
      </c>
      <c r="NP279" s="4">
        <v>0</v>
      </c>
      <c r="NQ279" s="4">
        <v>0</v>
      </c>
      <c r="NR279" s="4">
        <v>0</v>
      </c>
      <c r="NS279" s="4">
        <v>0</v>
      </c>
      <c r="NT279" s="4">
        <v>0</v>
      </c>
      <c r="NU279" s="4">
        <v>0</v>
      </c>
    </row>
    <row r="280" spans="2:385" x14ac:dyDescent="0.2">
      <c r="B280">
        <f t="shared" si="52"/>
        <v>270</v>
      </c>
      <c r="C280" s="4">
        <v>1810</v>
      </c>
      <c r="D280" s="4" t="s">
        <v>293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/>
      <c r="S280" s="4">
        <v>1810</v>
      </c>
      <c r="T280" s="4" t="s">
        <v>293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/>
      <c r="AI280" s="4">
        <v>1810</v>
      </c>
      <c r="AJ280" s="4" t="s">
        <v>293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/>
      <c r="AY280" s="4">
        <v>1810</v>
      </c>
      <c r="AZ280" s="4" t="s">
        <v>293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/>
      <c r="BO280" s="4">
        <v>1810</v>
      </c>
      <c r="BP280" s="4" t="s">
        <v>293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/>
      <c r="CE280" s="4">
        <v>1810</v>
      </c>
      <c r="CF280" s="4" t="s">
        <v>293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/>
      <c r="CU280" s="4">
        <v>1810</v>
      </c>
      <c r="CV280" s="4" t="s">
        <v>293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/>
      <c r="DK280" s="4">
        <v>1810</v>
      </c>
      <c r="DL280" s="4" t="s">
        <v>293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 s="4">
        <v>0</v>
      </c>
      <c r="DZ280" s="4"/>
      <c r="EA280" s="4">
        <v>1810</v>
      </c>
      <c r="EB280" s="4" t="s">
        <v>293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/>
      <c r="EQ280" s="4">
        <v>1810</v>
      </c>
      <c r="ER280" s="4" t="s">
        <v>293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/>
      <c r="FG280" s="4">
        <v>1810</v>
      </c>
      <c r="FH280" s="4" t="s">
        <v>293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>
        <v>0</v>
      </c>
      <c r="FR280" s="4">
        <v>0</v>
      </c>
      <c r="FS280" s="4">
        <v>0</v>
      </c>
      <c r="FT280" s="4">
        <v>0</v>
      </c>
      <c r="FU280" s="4">
        <v>0</v>
      </c>
      <c r="FV280" s="4"/>
      <c r="FW280" s="4">
        <v>1810</v>
      </c>
      <c r="FX280" s="4" t="s">
        <v>293</v>
      </c>
      <c r="FY280" s="4">
        <v>0</v>
      </c>
      <c r="FZ280" s="4">
        <v>0</v>
      </c>
      <c r="GA280" s="4">
        <v>0</v>
      </c>
      <c r="GB280" s="4">
        <v>0</v>
      </c>
      <c r="GC280" s="4">
        <v>0</v>
      </c>
      <c r="GD280" s="4">
        <v>0</v>
      </c>
      <c r="GE280" s="4">
        <v>0</v>
      </c>
      <c r="GF280" s="4">
        <v>0</v>
      </c>
      <c r="GG280" s="4">
        <v>0</v>
      </c>
      <c r="GH280" s="4">
        <v>0</v>
      </c>
      <c r="GI280" s="4">
        <v>0</v>
      </c>
      <c r="GJ280" s="4">
        <v>0</v>
      </c>
      <c r="GK280" s="4">
        <v>0</v>
      </c>
      <c r="GL280" s="4"/>
      <c r="GM280" s="4">
        <v>1810</v>
      </c>
      <c r="GN280" s="4" t="s">
        <v>293</v>
      </c>
      <c r="GO280" s="4">
        <v>0</v>
      </c>
      <c r="GP280" s="4">
        <v>0</v>
      </c>
      <c r="GQ280" s="4">
        <v>0</v>
      </c>
      <c r="GR280" s="4">
        <v>0</v>
      </c>
      <c r="GS280" s="4">
        <v>0</v>
      </c>
      <c r="GT280" s="4">
        <v>0</v>
      </c>
      <c r="GU280" s="4">
        <v>0</v>
      </c>
      <c r="GV280" s="4">
        <v>0</v>
      </c>
      <c r="GW280" s="4">
        <v>0</v>
      </c>
      <c r="GX280" s="4">
        <v>0</v>
      </c>
      <c r="GY280" s="4">
        <v>0</v>
      </c>
      <c r="GZ280" s="4">
        <v>0</v>
      </c>
      <c r="HA280" s="4">
        <v>0</v>
      </c>
      <c r="HB280" s="4"/>
      <c r="HC280" s="4">
        <v>1810</v>
      </c>
      <c r="HD280" s="4" t="s">
        <v>293</v>
      </c>
      <c r="HE280" s="4">
        <v>0</v>
      </c>
      <c r="HF280" s="4">
        <v>0</v>
      </c>
      <c r="HG280" s="4">
        <v>0</v>
      </c>
      <c r="HH280" s="4">
        <v>0</v>
      </c>
      <c r="HI280" s="4">
        <v>0</v>
      </c>
      <c r="HJ280" s="4">
        <v>0</v>
      </c>
      <c r="HK280" s="4">
        <v>0</v>
      </c>
      <c r="HL280" s="4">
        <v>0</v>
      </c>
      <c r="HM280" s="4">
        <v>0</v>
      </c>
      <c r="HN280" s="4">
        <v>0</v>
      </c>
      <c r="HO280" s="4">
        <v>0</v>
      </c>
      <c r="HP280" s="4">
        <v>0</v>
      </c>
      <c r="HQ280" s="4">
        <v>0</v>
      </c>
      <c r="HR280" s="4"/>
      <c r="HS280" s="4">
        <v>1810</v>
      </c>
      <c r="HT280" s="4" t="s">
        <v>293</v>
      </c>
      <c r="HU280" s="4">
        <v>0</v>
      </c>
      <c r="HV280" s="4">
        <v>0</v>
      </c>
      <c r="HW280" s="4">
        <v>0</v>
      </c>
      <c r="HX280" s="4">
        <v>0</v>
      </c>
      <c r="HY280" s="4">
        <v>0</v>
      </c>
      <c r="HZ280" s="4">
        <v>0</v>
      </c>
      <c r="IA280" s="4">
        <v>0</v>
      </c>
      <c r="IB280" s="4">
        <v>0</v>
      </c>
      <c r="IC280" s="4">
        <v>0</v>
      </c>
      <c r="ID280" s="4">
        <v>0</v>
      </c>
      <c r="IE280" s="4">
        <v>0</v>
      </c>
      <c r="IF280" s="4">
        <v>0</v>
      </c>
      <c r="IG280" s="4">
        <v>0</v>
      </c>
      <c r="IH280" s="4"/>
      <c r="II280" s="4">
        <v>1810</v>
      </c>
      <c r="IJ280" s="4" t="s">
        <v>293</v>
      </c>
      <c r="IK280" s="4">
        <v>0</v>
      </c>
      <c r="IL280" s="4">
        <v>0</v>
      </c>
      <c r="IM280" s="4">
        <v>0</v>
      </c>
      <c r="IN280" s="4">
        <v>0</v>
      </c>
      <c r="IO280" s="4">
        <v>0</v>
      </c>
      <c r="IP280" s="4">
        <v>0</v>
      </c>
      <c r="IQ280" s="4">
        <v>0</v>
      </c>
      <c r="IR280" s="4">
        <v>0</v>
      </c>
      <c r="IS280" s="4">
        <v>0</v>
      </c>
      <c r="IT280" s="4">
        <v>0</v>
      </c>
      <c r="IU280" s="4">
        <v>0</v>
      </c>
      <c r="IV280" s="4">
        <v>0</v>
      </c>
      <c r="IW280" s="4">
        <v>0</v>
      </c>
      <c r="IX280" s="4"/>
      <c r="IY280" s="4">
        <v>1810</v>
      </c>
      <c r="IZ280" s="4" t="s">
        <v>293</v>
      </c>
      <c r="JA280" s="4">
        <v>0</v>
      </c>
      <c r="JB280" s="4">
        <v>0</v>
      </c>
      <c r="JC280" s="4">
        <v>0</v>
      </c>
      <c r="JD280" s="4">
        <v>0</v>
      </c>
      <c r="JE280" s="4">
        <v>0</v>
      </c>
      <c r="JF280" s="4">
        <v>0</v>
      </c>
      <c r="JG280" s="4">
        <v>0</v>
      </c>
      <c r="JH280" s="4">
        <v>0</v>
      </c>
      <c r="JI280" s="4">
        <v>0</v>
      </c>
      <c r="JJ280" s="4">
        <v>0</v>
      </c>
      <c r="JK280" s="4">
        <v>0</v>
      </c>
      <c r="JL280" s="4">
        <v>0</v>
      </c>
      <c r="JM280" s="4">
        <v>0</v>
      </c>
      <c r="JN280" s="4"/>
      <c r="JO280" s="4">
        <v>1810</v>
      </c>
      <c r="JP280" s="4" t="s">
        <v>293</v>
      </c>
      <c r="JQ280" s="4">
        <v>0</v>
      </c>
      <c r="JR280" s="4">
        <v>0</v>
      </c>
      <c r="JS280" s="4">
        <v>0</v>
      </c>
      <c r="JT280" s="4">
        <v>0</v>
      </c>
      <c r="JU280" s="4">
        <v>0</v>
      </c>
      <c r="JV280" s="4">
        <v>0</v>
      </c>
      <c r="JW280" s="4">
        <v>0</v>
      </c>
      <c r="JX280" s="4">
        <v>0</v>
      </c>
      <c r="JY280" s="4">
        <v>0</v>
      </c>
      <c r="JZ280" s="4">
        <v>0</v>
      </c>
      <c r="KA280" s="4">
        <v>0</v>
      </c>
      <c r="KB280" s="4">
        <v>0</v>
      </c>
      <c r="KC280" s="4">
        <v>0</v>
      </c>
      <c r="KD280" s="4"/>
      <c r="KE280" s="4">
        <v>1810</v>
      </c>
      <c r="KF280" s="4" t="s">
        <v>293</v>
      </c>
      <c r="KG280" s="4">
        <v>0</v>
      </c>
      <c r="KH280" s="4">
        <v>0</v>
      </c>
      <c r="KI280" s="4">
        <v>0</v>
      </c>
      <c r="KJ280" s="4">
        <v>0</v>
      </c>
      <c r="KK280" s="4">
        <v>0</v>
      </c>
      <c r="KL280" s="4">
        <v>0</v>
      </c>
      <c r="KM280" s="4">
        <v>0</v>
      </c>
      <c r="KN280" s="4">
        <v>0</v>
      </c>
      <c r="KO280" s="4">
        <v>0</v>
      </c>
      <c r="KP280" s="4">
        <v>0</v>
      </c>
      <c r="KQ280" s="4">
        <v>0</v>
      </c>
      <c r="KR280" s="4">
        <v>0</v>
      </c>
      <c r="KS280" s="4">
        <v>0</v>
      </c>
      <c r="KT280" s="4"/>
      <c r="KU280" s="4">
        <v>1810</v>
      </c>
      <c r="KV280" s="4" t="s">
        <v>293</v>
      </c>
      <c r="KW280" s="4">
        <v>0</v>
      </c>
      <c r="KX280" s="4">
        <v>0</v>
      </c>
      <c r="KY280" s="4">
        <v>0</v>
      </c>
      <c r="KZ280" s="4">
        <v>0</v>
      </c>
      <c r="LA280" s="4">
        <v>0</v>
      </c>
      <c r="LB280" s="4">
        <v>0</v>
      </c>
      <c r="LC280" s="4">
        <v>0</v>
      </c>
      <c r="LD280" s="4">
        <v>0</v>
      </c>
      <c r="LE280" s="4">
        <v>0</v>
      </c>
      <c r="LF280" s="4">
        <v>0</v>
      </c>
      <c r="LG280" s="4">
        <v>0</v>
      </c>
      <c r="LH280" s="4">
        <v>0</v>
      </c>
      <c r="LI280" s="4">
        <v>0</v>
      </c>
      <c r="LJ280" s="4"/>
      <c r="LK280" s="4">
        <v>1810</v>
      </c>
      <c r="LL280" s="4" t="s">
        <v>293</v>
      </c>
      <c r="LM280" s="4">
        <v>0</v>
      </c>
      <c r="LN280" s="4">
        <v>0</v>
      </c>
      <c r="LO280" s="4">
        <v>0</v>
      </c>
      <c r="LP280" s="4">
        <v>0</v>
      </c>
      <c r="LQ280" s="4">
        <v>0</v>
      </c>
      <c r="LR280" s="4">
        <v>0</v>
      </c>
      <c r="LS280" s="4">
        <v>0</v>
      </c>
      <c r="LT280" s="4">
        <v>0</v>
      </c>
      <c r="LU280" s="4">
        <v>0</v>
      </c>
      <c r="LV280" s="4">
        <v>0</v>
      </c>
      <c r="LW280" s="4">
        <v>0</v>
      </c>
      <c r="LX280" s="4">
        <v>0</v>
      </c>
      <c r="LY280" s="4">
        <v>0</v>
      </c>
      <c r="LZ280" s="4"/>
      <c r="MA280" s="4">
        <v>1810</v>
      </c>
      <c r="MB280" s="4" t="s">
        <v>293</v>
      </c>
      <c r="MC280" s="4">
        <v>0</v>
      </c>
      <c r="MD280" s="4">
        <v>0</v>
      </c>
      <c r="ME280" s="4">
        <v>0</v>
      </c>
      <c r="MF280" s="4">
        <v>0</v>
      </c>
      <c r="MG280" s="4">
        <v>0</v>
      </c>
      <c r="MH280" s="4">
        <v>0</v>
      </c>
      <c r="MI280" s="4">
        <v>0</v>
      </c>
      <c r="MJ280" s="4">
        <v>0</v>
      </c>
      <c r="MK280" s="4">
        <v>0</v>
      </c>
      <c r="ML280" s="4">
        <v>0</v>
      </c>
      <c r="MM280" s="4">
        <v>0</v>
      </c>
      <c r="MN280" s="4">
        <v>0</v>
      </c>
      <c r="MO280" s="4">
        <v>0</v>
      </c>
      <c r="MP280" s="4"/>
      <c r="MQ280" s="4">
        <v>1810</v>
      </c>
      <c r="MR280" s="4" t="s">
        <v>293</v>
      </c>
      <c r="MS280" s="4">
        <v>0</v>
      </c>
      <c r="MT280" s="4">
        <v>0</v>
      </c>
      <c r="MU280" s="4">
        <v>0</v>
      </c>
      <c r="MV280" s="4">
        <v>0</v>
      </c>
      <c r="MW280" s="4">
        <v>0</v>
      </c>
      <c r="MX280" s="4">
        <v>0</v>
      </c>
      <c r="MY280" s="4">
        <v>0</v>
      </c>
      <c r="MZ280" s="4">
        <v>0</v>
      </c>
      <c r="NA280" s="4">
        <v>0</v>
      </c>
      <c r="NB280" s="4">
        <v>0</v>
      </c>
      <c r="NC280" s="4">
        <v>0</v>
      </c>
      <c r="ND280" s="4">
        <v>0</v>
      </c>
      <c r="NE280" s="4">
        <v>0</v>
      </c>
      <c r="NF280" s="4"/>
      <c r="NG280" s="4">
        <v>1810</v>
      </c>
      <c r="NH280" s="4" t="s">
        <v>293</v>
      </c>
      <c r="NI280" s="4">
        <v>0</v>
      </c>
      <c r="NJ280" s="4">
        <v>0</v>
      </c>
      <c r="NK280" s="4">
        <v>0</v>
      </c>
      <c r="NL280" s="4">
        <v>0</v>
      </c>
      <c r="NM280" s="4">
        <v>0</v>
      </c>
      <c r="NN280" s="4">
        <v>0</v>
      </c>
      <c r="NO280" s="4">
        <v>0</v>
      </c>
      <c r="NP280" s="4">
        <v>0</v>
      </c>
      <c r="NQ280" s="4">
        <v>0</v>
      </c>
      <c r="NR280" s="4">
        <v>0</v>
      </c>
      <c r="NS280" s="4">
        <v>0</v>
      </c>
      <c r="NT280" s="4">
        <v>0</v>
      </c>
      <c r="NU280" s="4">
        <v>0</v>
      </c>
    </row>
    <row r="281" spans="2:385" x14ac:dyDescent="0.2">
      <c r="B281">
        <f t="shared" si="52"/>
        <v>271</v>
      </c>
      <c r="C281" s="4">
        <v>1820</v>
      </c>
      <c r="D281" s="4" t="s">
        <v>294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/>
      <c r="S281" s="4">
        <v>1820</v>
      </c>
      <c r="T281" s="4" t="s">
        <v>294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/>
      <c r="AI281" s="4">
        <v>1820</v>
      </c>
      <c r="AJ281" s="4" t="s">
        <v>294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/>
      <c r="AY281" s="4">
        <v>1820</v>
      </c>
      <c r="AZ281" s="4" t="s">
        <v>294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/>
      <c r="BO281" s="4">
        <v>1820</v>
      </c>
      <c r="BP281" s="4" t="s">
        <v>294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/>
      <c r="CE281" s="4">
        <v>1820</v>
      </c>
      <c r="CF281" s="4" t="s">
        <v>294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/>
      <c r="CU281" s="4">
        <v>1820</v>
      </c>
      <c r="CV281" s="4" t="s">
        <v>294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/>
      <c r="DK281" s="4">
        <v>1820</v>
      </c>
      <c r="DL281" s="4" t="s">
        <v>294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/>
      <c r="EA281" s="4">
        <v>1820</v>
      </c>
      <c r="EB281" s="4" t="s">
        <v>294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0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/>
      <c r="EQ281" s="4">
        <v>1820</v>
      </c>
      <c r="ER281" s="4" t="s">
        <v>294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/>
      <c r="FG281" s="4">
        <v>1820</v>
      </c>
      <c r="FH281" s="4" t="s">
        <v>294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>
        <v>0</v>
      </c>
      <c r="FR281" s="4">
        <v>0</v>
      </c>
      <c r="FS281" s="4">
        <v>0</v>
      </c>
      <c r="FT281" s="4">
        <v>0</v>
      </c>
      <c r="FU281" s="4">
        <v>0</v>
      </c>
      <c r="FV281" s="4"/>
      <c r="FW281" s="4">
        <v>1820</v>
      </c>
      <c r="FX281" s="4" t="s">
        <v>294</v>
      </c>
      <c r="FY281" s="4">
        <v>0</v>
      </c>
      <c r="FZ281" s="4">
        <v>0</v>
      </c>
      <c r="GA281" s="4">
        <v>0</v>
      </c>
      <c r="GB281" s="4">
        <v>0</v>
      </c>
      <c r="GC281" s="4">
        <v>0</v>
      </c>
      <c r="GD281" s="4">
        <v>0</v>
      </c>
      <c r="GE281" s="4">
        <v>0</v>
      </c>
      <c r="GF281" s="4">
        <v>0</v>
      </c>
      <c r="GG281" s="4">
        <v>0</v>
      </c>
      <c r="GH281" s="4">
        <v>0</v>
      </c>
      <c r="GI281" s="4">
        <v>0</v>
      </c>
      <c r="GJ281" s="4">
        <v>0</v>
      </c>
      <c r="GK281" s="4">
        <v>0</v>
      </c>
      <c r="GL281" s="4"/>
      <c r="GM281" s="4">
        <v>1820</v>
      </c>
      <c r="GN281" s="4" t="s">
        <v>294</v>
      </c>
      <c r="GO281" s="4">
        <v>0</v>
      </c>
      <c r="GP281" s="4">
        <v>0</v>
      </c>
      <c r="GQ281" s="4">
        <v>0</v>
      </c>
      <c r="GR281" s="4">
        <v>0</v>
      </c>
      <c r="GS281" s="4">
        <v>0</v>
      </c>
      <c r="GT281" s="4">
        <v>0</v>
      </c>
      <c r="GU281" s="4">
        <v>0</v>
      </c>
      <c r="GV281" s="4">
        <v>0</v>
      </c>
      <c r="GW281" s="4">
        <v>0</v>
      </c>
      <c r="GX281" s="4">
        <v>0</v>
      </c>
      <c r="GY281" s="4">
        <v>0</v>
      </c>
      <c r="GZ281" s="4">
        <v>0</v>
      </c>
      <c r="HA281" s="4">
        <v>0</v>
      </c>
      <c r="HB281" s="4"/>
      <c r="HC281" s="4">
        <v>1820</v>
      </c>
      <c r="HD281" s="4" t="s">
        <v>294</v>
      </c>
      <c r="HE281" s="4">
        <v>0</v>
      </c>
      <c r="HF281" s="4">
        <v>0</v>
      </c>
      <c r="HG281" s="4">
        <v>0</v>
      </c>
      <c r="HH281" s="4">
        <v>0</v>
      </c>
      <c r="HI281" s="4">
        <v>0</v>
      </c>
      <c r="HJ281" s="4">
        <v>0</v>
      </c>
      <c r="HK281" s="4">
        <v>0</v>
      </c>
      <c r="HL281" s="4">
        <v>0</v>
      </c>
      <c r="HM281" s="4">
        <v>0</v>
      </c>
      <c r="HN281" s="4">
        <v>0</v>
      </c>
      <c r="HO281" s="4">
        <v>0</v>
      </c>
      <c r="HP281" s="4">
        <v>0</v>
      </c>
      <c r="HQ281" s="4">
        <v>0</v>
      </c>
      <c r="HR281" s="4"/>
      <c r="HS281" s="4">
        <v>1820</v>
      </c>
      <c r="HT281" s="4" t="s">
        <v>294</v>
      </c>
      <c r="HU281" s="4">
        <v>0</v>
      </c>
      <c r="HV281" s="4">
        <v>0</v>
      </c>
      <c r="HW281" s="4">
        <v>0</v>
      </c>
      <c r="HX281" s="4">
        <v>0</v>
      </c>
      <c r="HY281" s="4">
        <v>0</v>
      </c>
      <c r="HZ281" s="4">
        <v>0</v>
      </c>
      <c r="IA281" s="4">
        <v>0</v>
      </c>
      <c r="IB281" s="4">
        <v>0</v>
      </c>
      <c r="IC281" s="4">
        <v>0</v>
      </c>
      <c r="ID281" s="4">
        <v>0</v>
      </c>
      <c r="IE281" s="4">
        <v>0</v>
      </c>
      <c r="IF281" s="4">
        <v>0</v>
      </c>
      <c r="IG281" s="4">
        <v>0</v>
      </c>
      <c r="IH281" s="4"/>
      <c r="II281" s="4">
        <v>1820</v>
      </c>
      <c r="IJ281" s="4" t="s">
        <v>294</v>
      </c>
      <c r="IK281" s="4">
        <v>0</v>
      </c>
      <c r="IL281" s="4">
        <v>0</v>
      </c>
      <c r="IM281" s="4">
        <v>0</v>
      </c>
      <c r="IN281" s="4">
        <v>0</v>
      </c>
      <c r="IO281" s="4">
        <v>0</v>
      </c>
      <c r="IP281" s="4">
        <v>0</v>
      </c>
      <c r="IQ281" s="4">
        <v>0</v>
      </c>
      <c r="IR281" s="4">
        <v>0</v>
      </c>
      <c r="IS281" s="4">
        <v>0</v>
      </c>
      <c r="IT281" s="4">
        <v>0</v>
      </c>
      <c r="IU281" s="4">
        <v>0</v>
      </c>
      <c r="IV281" s="4">
        <v>0</v>
      </c>
      <c r="IW281" s="4">
        <v>0</v>
      </c>
      <c r="IX281" s="4"/>
      <c r="IY281" s="4">
        <v>1820</v>
      </c>
      <c r="IZ281" s="4" t="s">
        <v>294</v>
      </c>
      <c r="JA281" s="4">
        <v>0</v>
      </c>
      <c r="JB281" s="4">
        <v>0</v>
      </c>
      <c r="JC281" s="4">
        <v>0</v>
      </c>
      <c r="JD281" s="4">
        <v>0</v>
      </c>
      <c r="JE281" s="4">
        <v>0</v>
      </c>
      <c r="JF281" s="4">
        <v>0</v>
      </c>
      <c r="JG281" s="4">
        <v>0</v>
      </c>
      <c r="JH281" s="4">
        <v>0</v>
      </c>
      <c r="JI281" s="4">
        <v>0</v>
      </c>
      <c r="JJ281" s="4">
        <v>0</v>
      </c>
      <c r="JK281" s="4">
        <v>0</v>
      </c>
      <c r="JL281" s="4">
        <v>0</v>
      </c>
      <c r="JM281" s="4">
        <v>0</v>
      </c>
      <c r="JN281" s="4"/>
      <c r="JO281" s="4">
        <v>1820</v>
      </c>
      <c r="JP281" s="4" t="s">
        <v>294</v>
      </c>
      <c r="JQ281" s="4">
        <v>0</v>
      </c>
      <c r="JR281" s="4">
        <v>0</v>
      </c>
      <c r="JS281" s="4">
        <v>0</v>
      </c>
      <c r="JT281" s="4">
        <v>0</v>
      </c>
      <c r="JU281" s="4">
        <v>0</v>
      </c>
      <c r="JV281" s="4">
        <v>0</v>
      </c>
      <c r="JW281" s="4">
        <v>0</v>
      </c>
      <c r="JX281" s="4">
        <v>0</v>
      </c>
      <c r="JY281" s="4">
        <v>0</v>
      </c>
      <c r="JZ281" s="4">
        <v>0</v>
      </c>
      <c r="KA281" s="4">
        <v>0</v>
      </c>
      <c r="KB281" s="4">
        <v>0</v>
      </c>
      <c r="KC281" s="4">
        <v>0</v>
      </c>
      <c r="KD281" s="4"/>
      <c r="KE281" s="4">
        <v>1820</v>
      </c>
      <c r="KF281" s="4" t="s">
        <v>294</v>
      </c>
      <c r="KG281" s="4">
        <v>0</v>
      </c>
      <c r="KH281" s="4">
        <v>0</v>
      </c>
      <c r="KI281" s="4">
        <v>0</v>
      </c>
      <c r="KJ281" s="4">
        <v>0</v>
      </c>
      <c r="KK281" s="4">
        <v>0</v>
      </c>
      <c r="KL281" s="4">
        <v>0</v>
      </c>
      <c r="KM281" s="4">
        <v>0</v>
      </c>
      <c r="KN281" s="4">
        <v>0</v>
      </c>
      <c r="KO281" s="4">
        <v>0</v>
      </c>
      <c r="KP281" s="4">
        <v>0</v>
      </c>
      <c r="KQ281" s="4">
        <v>0</v>
      </c>
      <c r="KR281" s="4">
        <v>0</v>
      </c>
      <c r="KS281" s="4">
        <v>0</v>
      </c>
      <c r="KT281" s="4"/>
      <c r="KU281" s="4">
        <v>1820</v>
      </c>
      <c r="KV281" s="4" t="s">
        <v>294</v>
      </c>
      <c r="KW281" s="4">
        <v>0</v>
      </c>
      <c r="KX281" s="4">
        <v>0</v>
      </c>
      <c r="KY281" s="4">
        <v>0</v>
      </c>
      <c r="KZ281" s="4">
        <v>0</v>
      </c>
      <c r="LA281" s="4">
        <v>0</v>
      </c>
      <c r="LB281" s="4">
        <v>0</v>
      </c>
      <c r="LC281" s="4">
        <v>0</v>
      </c>
      <c r="LD281" s="4">
        <v>0</v>
      </c>
      <c r="LE281" s="4">
        <v>0</v>
      </c>
      <c r="LF281" s="4">
        <v>0</v>
      </c>
      <c r="LG281" s="4">
        <v>0</v>
      </c>
      <c r="LH281" s="4">
        <v>0</v>
      </c>
      <c r="LI281" s="4">
        <v>0</v>
      </c>
      <c r="LJ281" s="4"/>
      <c r="LK281" s="4">
        <v>1820</v>
      </c>
      <c r="LL281" s="4" t="s">
        <v>294</v>
      </c>
      <c r="LM281" s="4">
        <v>0</v>
      </c>
      <c r="LN281" s="4">
        <v>0</v>
      </c>
      <c r="LO281" s="4">
        <v>0</v>
      </c>
      <c r="LP281" s="4">
        <v>0</v>
      </c>
      <c r="LQ281" s="4">
        <v>0</v>
      </c>
      <c r="LR281" s="4">
        <v>0</v>
      </c>
      <c r="LS281" s="4">
        <v>0</v>
      </c>
      <c r="LT281" s="4">
        <v>0</v>
      </c>
      <c r="LU281" s="4">
        <v>0</v>
      </c>
      <c r="LV281" s="4">
        <v>0</v>
      </c>
      <c r="LW281" s="4">
        <v>0</v>
      </c>
      <c r="LX281" s="4">
        <v>0</v>
      </c>
      <c r="LY281" s="4">
        <v>0</v>
      </c>
      <c r="LZ281" s="4"/>
      <c r="MA281" s="4">
        <v>1820</v>
      </c>
      <c r="MB281" s="4" t="s">
        <v>294</v>
      </c>
      <c r="MC281" s="4">
        <v>0</v>
      </c>
      <c r="MD281" s="4">
        <v>0</v>
      </c>
      <c r="ME281" s="4">
        <v>0</v>
      </c>
      <c r="MF281" s="4">
        <v>0</v>
      </c>
      <c r="MG281" s="4">
        <v>0</v>
      </c>
      <c r="MH281" s="4">
        <v>0</v>
      </c>
      <c r="MI281" s="4">
        <v>0</v>
      </c>
      <c r="MJ281" s="4">
        <v>0</v>
      </c>
      <c r="MK281" s="4">
        <v>0</v>
      </c>
      <c r="ML281" s="4">
        <v>0</v>
      </c>
      <c r="MM281" s="4">
        <v>0</v>
      </c>
      <c r="MN281" s="4">
        <v>0</v>
      </c>
      <c r="MO281" s="4">
        <v>0</v>
      </c>
      <c r="MP281" s="4"/>
      <c r="MQ281" s="4">
        <v>1820</v>
      </c>
      <c r="MR281" s="4" t="s">
        <v>294</v>
      </c>
      <c r="MS281" s="4">
        <v>0</v>
      </c>
      <c r="MT281" s="4">
        <v>0</v>
      </c>
      <c r="MU281" s="4">
        <v>0</v>
      </c>
      <c r="MV281" s="4">
        <v>0</v>
      </c>
      <c r="MW281" s="4">
        <v>0</v>
      </c>
      <c r="MX281" s="4">
        <v>0</v>
      </c>
      <c r="MY281" s="4">
        <v>0</v>
      </c>
      <c r="MZ281" s="4">
        <v>0</v>
      </c>
      <c r="NA281" s="4">
        <v>0</v>
      </c>
      <c r="NB281" s="4">
        <v>0</v>
      </c>
      <c r="NC281" s="4">
        <v>0</v>
      </c>
      <c r="ND281" s="4">
        <v>0</v>
      </c>
      <c r="NE281" s="4">
        <v>0</v>
      </c>
      <c r="NF281" s="4"/>
      <c r="NG281" s="4">
        <v>1820</v>
      </c>
      <c r="NH281" s="4" t="s">
        <v>294</v>
      </c>
      <c r="NI281" s="4">
        <v>0</v>
      </c>
      <c r="NJ281" s="4">
        <v>0</v>
      </c>
      <c r="NK281" s="4">
        <v>0</v>
      </c>
      <c r="NL281" s="4">
        <v>0</v>
      </c>
      <c r="NM281" s="4">
        <v>0</v>
      </c>
      <c r="NN281" s="4">
        <v>0</v>
      </c>
      <c r="NO281" s="4">
        <v>0</v>
      </c>
      <c r="NP281" s="4">
        <v>0</v>
      </c>
      <c r="NQ281" s="4">
        <v>0</v>
      </c>
      <c r="NR281" s="4">
        <v>0</v>
      </c>
      <c r="NS281" s="4">
        <v>0</v>
      </c>
      <c r="NT281" s="4">
        <v>0</v>
      </c>
      <c r="NU281" s="4">
        <v>0</v>
      </c>
    </row>
    <row r="282" spans="2:385" x14ac:dyDescent="0.2">
      <c r="B282">
        <f t="shared" si="52"/>
        <v>272</v>
      </c>
      <c r="C282" s="4">
        <v>1910</v>
      </c>
      <c r="D282" s="4" t="s">
        <v>295</v>
      </c>
      <c r="E282" s="4">
        <v>-4392.93</v>
      </c>
      <c r="F282" s="4">
        <v>-4392.93</v>
      </c>
      <c r="G282" s="4">
        <v>-4392.93</v>
      </c>
      <c r="H282" s="4">
        <v>-4392.93</v>
      </c>
      <c r="I282" s="4">
        <v>-3993.58</v>
      </c>
      <c r="J282" s="4">
        <v>-3993.58</v>
      </c>
      <c r="K282" s="4">
        <v>-3993.58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-29552.46</v>
      </c>
      <c r="R282" s="4"/>
      <c r="S282" s="4">
        <v>1910</v>
      </c>
      <c r="T282" s="4" t="s">
        <v>295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/>
      <c r="AI282" s="4">
        <v>1910</v>
      </c>
      <c r="AJ282" s="4" t="s">
        <v>295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/>
      <c r="AY282" s="4">
        <v>1910</v>
      </c>
      <c r="AZ282" s="4" t="s">
        <v>295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/>
      <c r="BO282" s="4">
        <v>1910</v>
      </c>
      <c r="BP282" s="4" t="s">
        <v>295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/>
      <c r="CE282" s="4">
        <v>1910</v>
      </c>
      <c r="CF282" s="4" t="s">
        <v>295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/>
      <c r="CU282" s="4">
        <v>1910</v>
      </c>
      <c r="CV282" s="4" t="s">
        <v>295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/>
      <c r="DK282" s="4">
        <v>1910</v>
      </c>
      <c r="DL282" s="4" t="s">
        <v>295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 s="4">
        <v>0</v>
      </c>
      <c r="DZ282" s="4"/>
      <c r="EA282" s="4">
        <v>1910</v>
      </c>
      <c r="EB282" s="4" t="s">
        <v>295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/>
      <c r="EQ282" s="4">
        <v>1910</v>
      </c>
      <c r="ER282" s="4" t="s">
        <v>295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/>
      <c r="FG282" s="4">
        <v>1910</v>
      </c>
      <c r="FH282" s="4" t="s">
        <v>295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>
        <v>0</v>
      </c>
      <c r="FR282" s="4">
        <v>0</v>
      </c>
      <c r="FS282" s="4">
        <v>0</v>
      </c>
      <c r="FT282" s="4">
        <v>0</v>
      </c>
      <c r="FU282" s="4">
        <v>0</v>
      </c>
      <c r="FV282" s="4"/>
      <c r="FW282" s="4">
        <v>1910</v>
      </c>
      <c r="FX282" s="4" t="s">
        <v>295</v>
      </c>
      <c r="FY282" s="4">
        <v>0</v>
      </c>
      <c r="FZ282" s="4">
        <v>0</v>
      </c>
      <c r="GA282" s="4">
        <v>0</v>
      </c>
      <c r="GB282" s="4">
        <v>0</v>
      </c>
      <c r="GC282" s="4">
        <v>0</v>
      </c>
      <c r="GD282" s="4">
        <v>0</v>
      </c>
      <c r="GE282" s="4">
        <v>0</v>
      </c>
      <c r="GF282" s="4">
        <v>0</v>
      </c>
      <c r="GG282" s="4">
        <v>0</v>
      </c>
      <c r="GH282" s="4">
        <v>0</v>
      </c>
      <c r="GI282" s="4">
        <v>0</v>
      </c>
      <c r="GJ282" s="4">
        <v>0</v>
      </c>
      <c r="GK282" s="4">
        <v>0</v>
      </c>
      <c r="GL282" s="4"/>
      <c r="GM282" s="4">
        <v>1910</v>
      </c>
      <c r="GN282" s="4" t="s">
        <v>295</v>
      </c>
      <c r="GO282" s="4">
        <v>0</v>
      </c>
      <c r="GP282" s="4">
        <v>0</v>
      </c>
      <c r="GQ282" s="4">
        <v>0</v>
      </c>
      <c r="GR282" s="4">
        <v>0</v>
      </c>
      <c r="GS282" s="4">
        <v>0</v>
      </c>
      <c r="GT282" s="4">
        <v>0</v>
      </c>
      <c r="GU282" s="4">
        <v>0</v>
      </c>
      <c r="GV282" s="4">
        <v>0</v>
      </c>
      <c r="GW282" s="4">
        <v>0</v>
      </c>
      <c r="GX282" s="4">
        <v>0</v>
      </c>
      <c r="GY282" s="4">
        <v>0</v>
      </c>
      <c r="GZ282" s="4">
        <v>0</v>
      </c>
      <c r="HA282" s="4">
        <v>0</v>
      </c>
      <c r="HB282" s="4"/>
      <c r="HC282" s="4">
        <v>1910</v>
      </c>
      <c r="HD282" s="4" t="s">
        <v>295</v>
      </c>
      <c r="HE282" s="4">
        <v>0</v>
      </c>
      <c r="HF282" s="4">
        <v>0</v>
      </c>
      <c r="HG282" s="4">
        <v>0</v>
      </c>
      <c r="HH282" s="4">
        <v>0</v>
      </c>
      <c r="HI282" s="4">
        <v>0</v>
      </c>
      <c r="HJ282" s="4">
        <v>0</v>
      </c>
      <c r="HK282" s="4">
        <v>0</v>
      </c>
      <c r="HL282" s="4">
        <v>0</v>
      </c>
      <c r="HM282" s="4">
        <v>0</v>
      </c>
      <c r="HN282" s="4">
        <v>0</v>
      </c>
      <c r="HO282" s="4">
        <v>0</v>
      </c>
      <c r="HP282" s="4">
        <v>0</v>
      </c>
      <c r="HQ282" s="4">
        <v>0</v>
      </c>
      <c r="HR282" s="4"/>
      <c r="HS282" s="4">
        <v>1910</v>
      </c>
      <c r="HT282" s="4" t="s">
        <v>295</v>
      </c>
      <c r="HU282" s="4">
        <v>0</v>
      </c>
      <c r="HV282" s="4">
        <v>0</v>
      </c>
      <c r="HW282" s="4">
        <v>0</v>
      </c>
      <c r="HX282" s="4">
        <v>0</v>
      </c>
      <c r="HY282" s="4">
        <v>0</v>
      </c>
      <c r="HZ282" s="4">
        <v>0</v>
      </c>
      <c r="IA282" s="4">
        <v>0</v>
      </c>
      <c r="IB282" s="4">
        <v>0</v>
      </c>
      <c r="IC282" s="4">
        <v>0</v>
      </c>
      <c r="ID282" s="4">
        <v>0</v>
      </c>
      <c r="IE282" s="4">
        <v>0</v>
      </c>
      <c r="IF282" s="4">
        <v>0</v>
      </c>
      <c r="IG282" s="4">
        <v>0</v>
      </c>
      <c r="IH282" s="4"/>
      <c r="II282" s="4">
        <v>1910</v>
      </c>
      <c r="IJ282" s="4" t="s">
        <v>295</v>
      </c>
      <c r="IK282" s="4">
        <v>0</v>
      </c>
      <c r="IL282" s="4">
        <v>0</v>
      </c>
      <c r="IM282" s="4">
        <v>0</v>
      </c>
      <c r="IN282" s="4">
        <v>0</v>
      </c>
      <c r="IO282" s="4">
        <v>0</v>
      </c>
      <c r="IP282" s="4">
        <v>0</v>
      </c>
      <c r="IQ282" s="4">
        <v>0</v>
      </c>
      <c r="IR282" s="4">
        <v>0</v>
      </c>
      <c r="IS282" s="4">
        <v>0</v>
      </c>
      <c r="IT282" s="4">
        <v>0</v>
      </c>
      <c r="IU282" s="4">
        <v>0</v>
      </c>
      <c r="IV282" s="4">
        <v>0</v>
      </c>
      <c r="IW282" s="4">
        <v>0</v>
      </c>
      <c r="IX282" s="4"/>
      <c r="IY282" s="4">
        <v>1910</v>
      </c>
      <c r="IZ282" s="4" t="s">
        <v>295</v>
      </c>
      <c r="JA282" s="4">
        <v>0</v>
      </c>
      <c r="JB282" s="4">
        <v>0</v>
      </c>
      <c r="JC282" s="4">
        <v>0</v>
      </c>
      <c r="JD282" s="4">
        <v>0</v>
      </c>
      <c r="JE282" s="4">
        <v>0</v>
      </c>
      <c r="JF282" s="4">
        <v>0</v>
      </c>
      <c r="JG282" s="4">
        <v>0</v>
      </c>
      <c r="JH282" s="4">
        <v>0</v>
      </c>
      <c r="JI282" s="4">
        <v>0</v>
      </c>
      <c r="JJ282" s="4">
        <v>0</v>
      </c>
      <c r="JK282" s="4">
        <v>0</v>
      </c>
      <c r="JL282" s="4">
        <v>0</v>
      </c>
      <c r="JM282" s="4">
        <v>0</v>
      </c>
      <c r="JN282" s="4"/>
      <c r="JO282" s="4">
        <v>1910</v>
      </c>
      <c r="JP282" s="4" t="s">
        <v>295</v>
      </c>
      <c r="JQ282" s="4">
        <v>0</v>
      </c>
      <c r="JR282" s="4">
        <v>0</v>
      </c>
      <c r="JS282" s="4">
        <v>0</v>
      </c>
      <c r="JT282" s="4">
        <v>0</v>
      </c>
      <c r="JU282" s="4">
        <v>0</v>
      </c>
      <c r="JV282" s="4">
        <v>0</v>
      </c>
      <c r="JW282" s="4">
        <v>0</v>
      </c>
      <c r="JX282" s="4">
        <v>0</v>
      </c>
      <c r="JY282" s="4">
        <v>0</v>
      </c>
      <c r="JZ282" s="4">
        <v>0</v>
      </c>
      <c r="KA282" s="4">
        <v>0</v>
      </c>
      <c r="KB282" s="4">
        <v>0</v>
      </c>
      <c r="KC282" s="4">
        <v>0</v>
      </c>
      <c r="KD282" s="4"/>
      <c r="KE282" s="4">
        <v>1910</v>
      </c>
      <c r="KF282" s="4" t="s">
        <v>295</v>
      </c>
      <c r="KG282" s="4">
        <v>0</v>
      </c>
      <c r="KH282" s="4">
        <v>0</v>
      </c>
      <c r="KI282" s="4">
        <v>0</v>
      </c>
      <c r="KJ282" s="4">
        <v>0</v>
      </c>
      <c r="KK282" s="4">
        <v>0</v>
      </c>
      <c r="KL282" s="4">
        <v>0</v>
      </c>
      <c r="KM282" s="4">
        <v>0</v>
      </c>
      <c r="KN282" s="4">
        <v>0</v>
      </c>
      <c r="KO282" s="4">
        <v>0</v>
      </c>
      <c r="KP282" s="4">
        <v>0</v>
      </c>
      <c r="KQ282" s="4">
        <v>0</v>
      </c>
      <c r="KR282" s="4">
        <v>0</v>
      </c>
      <c r="KS282" s="4">
        <v>0</v>
      </c>
      <c r="KT282" s="4"/>
      <c r="KU282" s="4">
        <v>1910</v>
      </c>
      <c r="KV282" s="4" t="s">
        <v>295</v>
      </c>
      <c r="KW282" s="4">
        <v>0</v>
      </c>
      <c r="KX282" s="4">
        <v>0</v>
      </c>
      <c r="KY282" s="4">
        <v>0</v>
      </c>
      <c r="KZ282" s="4">
        <v>0</v>
      </c>
      <c r="LA282" s="4">
        <v>0</v>
      </c>
      <c r="LB282" s="4">
        <v>0</v>
      </c>
      <c r="LC282" s="4">
        <v>0</v>
      </c>
      <c r="LD282" s="4">
        <v>0</v>
      </c>
      <c r="LE282" s="4">
        <v>0</v>
      </c>
      <c r="LF282" s="4">
        <v>0</v>
      </c>
      <c r="LG282" s="4">
        <v>0</v>
      </c>
      <c r="LH282" s="4">
        <v>0</v>
      </c>
      <c r="LI282" s="4">
        <v>0</v>
      </c>
      <c r="LJ282" s="4"/>
      <c r="LK282" s="4">
        <v>1910</v>
      </c>
      <c r="LL282" s="4" t="s">
        <v>295</v>
      </c>
      <c r="LM282" s="4">
        <v>0</v>
      </c>
      <c r="LN282" s="4">
        <v>0</v>
      </c>
      <c r="LO282" s="4">
        <v>-1578.08</v>
      </c>
      <c r="LP282" s="4">
        <v>0</v>
      </c>
      <c r="LQ282" s="4">
        <v>-1578.08</v>
      </c>
      <c r="LR282" s="4">
        <v>-1578.08</v>
      </c>
      <c r="LS282" s="4">
        <v>-1578.08</v>
      </c>
      <c r="LT282" s="4">
        <v>0</v>
      </c>
      <c r="LU282" s="4">
        <v>0</v>
      </c>
      <c r="LV282" s="4">
        <v>0</v>
      </c>
      <c r="LW282" s="4">
        <v>0</v>
      </c>
      <c r="LX282" s="4">
        <v>0</v>
      </c>
      <c r="LY282" s="4">
        <v>-6312.32</v>
      </c>
      <c r="LZ282" s="4"/>
      <c r="MA282" s="4">
        <v>1910</v>
      </c>
      <c r="MB282" s="4" t="s">
        <v>295</v>
      </c>
      <c r="MC282" s="4">
        <v>0</v>
      </c>
      <c r="MD282" s="4">
        <v>0</v>
      </c>
      <c r="ME282" s="4">
        <v>-2563.64</v>
      </c>
      <c r="MF282" s="4">
        <v>0</v>
      </c>
      <c r="MG282" s="4">
        <v>-1281.82</v>
      </c>
      <c r="MH282" s="4">
        <v>-1281.82</v>
      </c>
      <c r="MI282" s="4">
        <v>-1281.82</v>
      </c>
      <c r="MJ282" s="4">
        <v>0</v>
      </c>
      <c r="MK282" s="4">
        <v>0</v>
      </c>
      <c r="ML282" s="4">
        <v>0</v>
      </c>
      <c r="MM282" s="4">
        <v>0</v>
      </c>
      <c r="MN282" s="4">
        <v>0</v>
      </c>
      <c r="MO282" s="4">
        <v>-6409.1</v>
      </c>
      <c r="MP282" s="4"/>
      <c r="MQ282" s="4">
        <v>1910</v>
      </c>
      <c r="MR282" s="4" t="s">
        <v>295</v>
      </c>
      <c r="MS282" s="4">
        <v>0</v>
      </c>
      <c r="MT282" s="4">
        <v>0</v>
      </c>
      <c r="MU282" s="4">
        <v>0</v>
      </c>
      <c r="MV282" s="4">
        <v>0</v>
      </c>
      <c r="MW282" s="4">
        <v>0</v>
      </c>
      <c r="MX282" s="4">
        <v>0</v>
      </c>
      <c r="MY282" s="4">
        <v>0</v>
      </c>
      <c r="MZ282" s="4">
        <v>0</v>
      </c>
      <c r="NA282" s="4">
        <v>0</v>
      </c>
      <c r="NB282" s="4">
        <v>0</v>
      </c>
      <c r="NC282" s="4">
        <v>0</v>
      </c>
      <c r="ND282" s="4">
        <v>0</v>
      </c>
      <c r="NE282" s="4">
        <v>0</v>
      </c>
      <c r="NF282" s="4"/>
      <c r="NG282" s="4">
        <v>1910</v>
      </c>
      <c r="NH282" s="4" t="s">
        <v>295</v>
      </c>
      <c r="NI282" s="4">
        <v>0</v>
      </c>
      <c r="NJ282" s="4">
        <v>0</v>
      </c>
      <c r="NK282" s="4">
        <v>0</v>
      </c>
      <c r="NL282" s="4">
        <v>0</v>
      </c>
      <c r="NM282" s="4">
        <v>0</v>
      </c>
      <c r="NN282" s="4">
        <v>0</v>
      </c>
      <c r="NO282" s="4">
        <v>0</v>
      </c>
      <c r="NP282" s="4">
        <v>0</v>
      </c>
      <c r="NQ282" s="4">
        <v>0</v>
      </c>
      <c r="NR282" s="4">
        <v>0</v>
      </c>
      <c r="NS282" s="4">
        <v>0</v>
      </c>
      <c r="NT282" s="4">
        <v>0</v>
      </c>
      <c r="NU282" s="4">
        <v>0</v>
      </c>
    </row>
    <row r="283" spans="2:385" x14ac:dyDescent="0.2">
      <c r="B283">
        <f t="shared" si="52"/>
        <v>273</v>
      </c>
      <c r="C283" s="4">
        <v>1920</v>
      </c>
      <c r="D283" s="4" t="s">
        <v>296</v>
      </c>
      <c r="E283" s="4">
        <v>-2396.9</v>
      </c>
      <c r="F283" s="4">
        <v>-2396.9</v>
      </c>
      <c r="G283" s="4">
        <v>-2396.9</v>
      </c>
      <c r="H283" s="4">
        <v>-2396.9</v>
      </c>
      <c r="I283" s="4">
        <v>-4631.96</v>
      </c>
      <c r="J283" s="4">
        <v>-4631.96</v>
      </c>
      <c r="K283" s="4">
        <v>-4631.96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-23483.48</v>
      </c>
      <c r="R283" s="4"/>
      <c r="S283" s="4">
        <v>1920</v>
      </c>
      <c r="T283" s="4" t="s">
        <v>296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/>
      <c r="AI283" s="4">
        <v>1920</v>
      </c>
      <c r="AJ283" s="4" t="s">
        <v>296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/>
      <c r="AY283" s="4">
        <v>1920</v>
      </c>
      <c r="AZ283" s="4" t="s">
        <v>296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/>
      <c r="BO283" s="4">
        <v>1920</v>
      </c>
      <c r="BP283" s="4" t="s">
        <v>296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/>
      <c r="CE283" s="4">
        <v>1920</v>
      </c>
      <c r="CF283" s="4" t="s">
        <v>296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/>
      <c r="CU283" s="4">
        <v>1920</v>
      </c>
      <c r="CV283" s="4" t="s">
        <v>296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/>
      <c r="DK283" s="4">
        <v>1920</v>
      </c>
      <c r="DL283" s="4" t="s">
        <v>296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/>
      <c r="EA283" s="4">
        <v>1920</v>
      </c>
      <c r="EB283" s="4" t="s">
        <v>296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/>
      <c r="EQ283" s="4">
        <v>1920</v>
      </c>
      <c r="ER283" s="4" t="s">
        <v>296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/>
      <c r="FG283" s="4">
        <v>1920</v>
      </c>
      <c r="FH283" s="4" t="s">
        <v>296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>
        <v>0</v>
      </c>
      <c r="FR283" s="4">
        <v>0</v>
      </c>
      <c r="FS283" s="4">
        <v>0</v>
      </c>
      <c r="FT283" s="4">
        <v>0</v>
      </c>
      <c r="FU283" s="4">
        <v>0</v>
      </c>
      <c r="FV283" s="4"/>
      <c r="FW283" s="4">
        <v>1920</v>
      </c>
      <c r="FX283" s="4" t="s">
        <v>296</v>
      </c>
      <c r="FY283" s="4">
        <v>0</v>
      </c>
      <c r="FZ283" s="4">
        <v>0</v>
      </c>
      <c r="GA283" s="4">
        <v>0</v>
      </c>
      <c r="GB283" s="4">
        <v>0</v>
      </c>
      <c r="GC283" s="4">
        <v>0</v>
      </c>
      <c r="GD283" s="4">
        <v>0</v>
      </c>
      <c r="GE283" s="4">
        <v>0</v>
      </c>
      <c r="GF283" s="4">
        <v>0</v>
      </c>
      <c r="GG283" s="4">
        <v>0</v>
      </c>
      <c r="GH283" s="4">
        <v>0</v>
      </c>
      <c r="GI283" s="4">
        <v>0</v>
      </c>
      <c r="GJ283" s="4">
        <v>0</v>
      </c>
      <c r="GK283" s="4">
        <v>0</v>
      </c>
      <c r="GL283" s="4"/>
      <c r="GM283" s="4">
        <v>1920</v>
      </c>
      <c r="GN283" s="4" t="s">
        <v>296</v>
      </c>
      <c r="GO283" s="4">
        <v>0</v>
      </c>
      <c r="GP283" s="4">
        <v>0</v>
      </c>
      <c r="GQ283" s="4">
        <v>0</v>
      </c>
      <c r="GR283" s="4">
        <v>0</v>
      </c>
      <c r="GS283" s="4">
        <v>0</v>
      </c>
      <c r="GT283" s="4">
        <v>0</v>
      </c>
      <c r="GU283" s="4">
        <v>0</v>
      </c>
      <c r="GV283" s="4">
        <v>0</v>
      </c>
      <c r="GW283" s="4">
        <v>0</v>
      </c>
      <c r="GX283" s="4">
        <v>0</v>
      </c>
      <c r="GY283" s="4">
        <v>0</v>
      </c>
      <c r="GZ283" s="4">
        <v>0</v>
      </c>
      <c r="HA283" s="4">
        <v>0</v>
      </c>
      <c r="HB283" s="4"/>
      <c r="HC283" s="4">
        <v>1920</v>
      </c>
      <c r="HD283" s="4" t="s">
        <v>296</v>
      </c>
      <c r="HE283" s="4">
        <v>0</v>
      </c>
      <c r="HF283" s="4">
        <v>0</v>
      </c>
      <c r="HG283" s="4">
        <v>0</v>
      </c>
      <c r="HH283" s="4">
        <v>0</v>
      </c>
      <c r="HI283" s="4">
        <v>0</v>
      </c>
      <c r="HJ283" s="4">
        <v>0</v>
      </c>
      <c r="HK283" s="4">
        <v>0</v>
      </c>
      <c r="HL283" s="4">
        <v>0</v>
      </c>
      <c r="HM283" s="4">
        <v>0</v>
      </c>
      <c r="HN283" s="4">
        <v>0</v>
      </c>
      <c r="HO283" s="4">
        <v>0</v>
      </c>
      <c r="HP283" s="4">
        <v>0</v>
      </c>
      <c r="HQ283" s="4">
        <v>0</v>
      </c>
      <c r="HR283" s="4"/>
      <c r="HS283" s="4">
        <v>1920</v>
      </c>
      <c r="HT283" s="4" t="s">
        <v>296</v>
      </c>
      <c r="HU283" s="4">
        <v>0</v>
      </c>
      <c r="HV283" s="4">
        <v>0</v>
      </c>
      <c r="HW283" s="4">
        <v>0</v>
      </c>
      <c r="HX283" s="4">
        <v>0</v>
      </c>
      <c r="HY283" s="4">
        <v>0</v>
      </c>
      <c r="HZ283" s="4">
        <v>0</v>
      </c>
      <c r="IA283" s="4">
        <v>0</v>
      </c>
      <c r="IB283" s="4">
        <v>0</v>
      </c>
      <c r="IC283" s="4">
        <v>0</v>
      </c>
      <c r="ID283" s="4">
        <v>0</v>
      </c>
      <c r="IE283" s="4">
        <v>0</v>
      </c>
      <c r="IF283" s="4">
        <v>0</v>
      </c>
      <c r="IG283" s="4">
        <v>0</v>
      </c>
      <c r="IH283" s="4"/>
      <c r="II283" s="4">
        <v>1920</v>
      </c>
      <c r="IJ283" s="4" t="s">
        <v>296</v>
      </c>
      <c r="IK283" s="4">
        <v>0</v>
      </c>
      <c r="IL283" s="4">
        <v>0</v>
      </c>
      <c r="IM283" s="4">
        <v>0</v>
      </c>
      <c r="IN283" s="4">
        <v>0</v>
      </c>
      <c r="IO283" s="4">
        <v>0</v>
      </c>
      <c r="IP283" s="4">
        <v>0</v>
      </c>
      <c r="IQ283" s="4">
        <v>0</v>
      </c>
      <c r="IR283" s="4">
        <v>0</v>
      </c>
      <c r="IS283" s="4">
        <v>0</v>
      </c>
      <c r="IT283" s="4">
        <v>0</v>
      </c>
      <c r="IU283" s="4">
        <v>0</v>
      </c>
      <c r="IV283" s="4">
        <v>0</v>
      </c>
      <c r="IW283" s="4">
        <v>0</v>
      </c>
      <c r="IX283" s="4"/>
      <c r="IY283" s="4">
        <v>1920</v>
      </c>
      <c r="IZ283" s="4" t="s">
        <v>296</v>
      </c>
      <c r="JA283" s="4">
        <v>0</v>
      </c>
      <c r="JB283" s="4">
        <v>0</v>
      </c>
      <c r="JC283" s="4">
        <v>0</v>
      </c>
      <c r="JD283" s="4">
        <v>0</v>
      </c>
      <c r="JE283" s="4">
        <v>0</v>
      </c>
      <c r="JF283" s="4">
        <v>0</v>
      </c>
      <c r="JG283" s="4">
        <v>0</v>
      </c>
      <c r="JH283" s="4">
        <v>0</v>
      </c>
      <c r="JI283" s="4">
        <v>0</v>
      </c>
      <c r="JJ283" s="4">
        <v>0</v>
      </c>
      <c r="JK283" s="4">
        <v>0</v>
      </c>
      <c r="JL283" s="4">
        <v>0</v>
      </c>
      <c r="JM283" s="4">
        <v>0</v>
      </c>
      <c r="JN283" s="4"/>
      <c r="JO283" s="4">
        <v>1920</v>
      </c>
      <c r="JP283" s="4" t="s">
        <v>296</v>
      </c>
      <c r="JQ283" s="4">
        <v>0</v>
      </c>
      <c r="JR283" s="4">
        <v>0</v>
      </c>
      <c r="JS283" s="4">
        <v>0</v>
      </c>
      <c r="JT283" s="4">
        <v>0</v>
      </c>
      <c r="JU283" s="4">
        <v>0</v>
      </c>
      <c r="JV283" s="4">
        <v>0</v>
      </c>
      <c r="JW283" s="4">
        <v>0</v>
      </c>
      <c r="JX283" s="4">
        <v>0</v>
      </c>
      <c r="JY283" s="4">
        <v>0</v>
      </c>
      <c r="JZ283" s="4">
        <v>0</v>
      </c>
      <c r="KA283" s="4">
        <v>0</v>
      </c>
      <c r="KB283" s="4">
        <v>0</v>
      </c>
      <c r="KC283" s="4">
        <v>0</v>
      </c>
      <c r="KD283" s="4"/>
      <c r="KE283" s="4">
        <v>1920</v>
      </c>
      <c r="KF283" s="4" t="s">
        <v>296</v>
      </c>
      <c r="KG283" s="4">
        <v>0</v>
      </c>
      <c r="KH283" s="4">
        <v>0</v>
      </c>
      <c r="KI283" s="4">
        <v>0</v>
      </c>
      <c r="KJ283" s="4">
        <v>0</v>
      </c>
      <c r="KK283" s="4">
        <v>0</v>
      </c>
      <c r="KL283" s="4">
        <v>0</v>
      </c>
      <c r="KM283" s="4">
        <v>0</v>
      </c>
      <c r="KN283" s="4">
        <v>0</v>
      </c>
      <c r="KO283" s="4">
        <v>0</v>
      </c>
      <c r="KP283" s="4">
        <v>0</v>
      </c>
      <c r="KQ283" s="4">
        <v>0</v>
      </c>
      <c r="KR283" s="4">
        <v>0</v>
      </c>
      <c r="KS283" s="4">
        <v>0</v>
      </c>
      <c r="KT283" s="4"/>
      <c r="KU283" s="4">
        <v>1920</v>
      </c>
      <c r="KV283" s="4" t="s">
        <v>296</v>
      </c>
      <c r="KW283" s="4">
        <v>0</v>
      </c>
      <c r="KX283" s="4">
        <v>0</v>
      </c>
      <c r="KY283" s="4">
        <v>0</v>
      </c>
      <c r="KZ283" s="4">
        <v>0</v>
      </c>
      <c r="LA283" s="4">
        <v>0</v>
      </c>
      <c r="LB283" s="4">
        <v>0</v>
      </c>
      <c r="LC283" s="4">
        <v>0</v>
      </c>
      <c r="LD283" s="4">
        <v>0</v>
      </c>
      <c r="LE283" s="4">
        <v>0</v>
      </c>
      <c r="LF283" s="4">
        <v>0</v>
      </c>
      <c r="LG283" s="4">
        <v>0</v>
      </c>
      <c r="LH283" s="4">
        <v>0</v>
      </c>
      <c r="LI283" s="4">
        <v>0</v>
      </c>
      <c r="LJ283" s="4"/>
      <c r="LK283" s="4">
        <v>1920</v>
      </c>
      <c r="LL283" s="4" t="s">
        <v>296</v>
      </c>
      <c r="LM283" s="4">
        <v>0</v>
      </c>
      <c r="LN283" s="4">
        <v>0</v>
      </c>
      <c r="LO283" s="4">
        <v>0</v>
      </c>
      <c r="LP283" s="4">
        <v>-1578.08</v>
      </c>
      <c r="LQ283" s="4">
        <v>0</v>
      </c>
      <c r="LR283" s="4">
        <v>0</v>
      </c>
      <c r="LS283" s="4">
        <v>0</v>
      </c>
      <c r="LT283" s="4">
        <v>0</v>
      </c>
      <c r="LU283" s="4">
        <v>0</v>
      </c>
      <c r="LV283" s="4">
        <v>0</v>
      </c>
      <c r="LW283" s="4">
        <v>0</v>
      </c>
      <c r="LX283" s="4">
        <v>0</v>
      </c>
      <c r="LY283" s="4">
        <v>-1578.08</v>
      </c>
      <c r="LZ283" s="4"/>
      <c r="MA283" s="4">
        <v>1920</v>
      </c>
      <c r="MB283" s="4" t="s">
        <v>296</v>
      </c>
      <c r="MC283" s="4">
        <v>0</v>
      </c>
      <c r="MD283" s="4">
        <v>0</v>
      </c>
      <c r="ME283" s="4">
        <v>0</v>
      </c>
      <c r="MF283" s="4">
        <v>-1281.82</v>
      </c>
      <c r="MG283" s="4">
        <v>0</v>
      </c>
      <c r="MH283" s="4">
        <v>0</v>
      </c>
      <c r="MI283" s="4">
        <v>0</v>
      </c>
      <c r="MJ283" s="4">
        <v>0</v>
      </c>
      <c r="MK283" s="4">
        <v>0</v>
      </c>
      <c r="ML283" s="4">
        <v>0</v>
      </c>
      <c r="MM283" s="4">
        <v>0</v>
      </c>
      <c r="MN283" s="4">
        <v>0</v>
      </c>
      <c r="MO283" s="4">
        <v>-1281.82</v>
      </c>
      <c r="MP283" s="4"/>
      <c r="MQ283" s="4">
        <v>1920</v>
      </c>
      <c r="MR283" s="4" t="s">
        <v>296</v>
      </c>
      <c r="MS283" s="4">
        <v>0</v>
      </c>
      <c r="MT283" s="4">
        <v>0</v>
      </c>
      <c r="MU283" s="4">
        <v>0</v>
      </c>
      <c r="MV283" s="4">
        <v>0</v>
      </c>
      <c r="MW283" s="4">
        <v>0</v>
      </c>
      <c r="MX283" s="4">
        <v>0</v>
      </c>
      <c r="MY283" s="4">
        <v>0</v>
      </c>
      <c r="MZ283" s="4">
        <v>0</v>
      </c>
      <c r="NA283" s="4">
        <v>0</v>
      </c>
      <c r="NB283" s="4">
        <v>0</v>
      </c>
      <c r="NC283" s="4">
        <v>0</v>
      </c>
      <c r="ND283" s="4">
        <v>0</v>
      </c>
      <c r="NE283" s="4">
        <v>0</v>
      </c>
      <c r="NF283" s="4"/>
      <c r="NG283" s="4">
        <v>1920</v>
      </c>
      <c r="NH283" s="4" t="s">
        <v>296</v>
      </c>
      <c r="NI283" s="4">
        <v>0</v>
      </c>
      <c r="NJ283" s="4">
        <v>0</v>
      </c>
      <c r="NK283" s="4">
        <v>0</v>
      </c>
      <c r="NL283" s="4">
        <v>0</v>
      </c>
      <c r="NM283" s="4">
        <v>0</v>
      </c>
      <c r="NN283" s="4">
        <v>0</v>
      </c>
      <c r="NO283" s="4">
        <v>0</v>
      </c>
      <c r="NP283" s="4">
        <v>0</v>
      </c>
      <c r="NQ283" s="4">
        <v>0</v>
      </c>
      <c r="NR283" s="4">
        <v>0</v>
      </c>
      <c r="NS283" s="4">
        <v>0</v>
      </c>
      <c r="NT283" s="4">
        <v>0</v>
      </c>
      <c r="NU283" s="4">
        <v>0</v>
      </c>
    </row>
    <row r="284" spans="2:385" x14ac:dyDescent="0.2">
      <c r="B284">
        <f t="shared" si="52"/>
        <v>274</v>
      </c>
      <c r="C284" s="4">
        <v>1930</v>
      </c>
      <c r="D284" s="4" t="s">
        <v>297</v>
      </c>
      <c r="E284" s="4">
        <v>-200</v>
      </c>
      <c r="F284" s="4">
        <v>-200</v>
      </c>
      <c r="G284" s="4">
        <v>-200</v>
      </c>
      <c r="H284" s="4">
        <v>-200</v>
      </c>
      <c r="I284" s="4">
        <v>-200</v>
      </c>
      <c r="J284" s="4">
        <v>-200</v>
      </c>
      <c r="K284" s="4">
        <v>-200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-1400</v>
      </c>
      <c r="R284" s="4"/>
      <c r="S284" s="4">
        <v>1930</v>
      </c>
      <c r="T284" s="4" t="s">
        <v>297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/>
      <c r="AI284" s="4">
        <v>1930</v>
      </c>
      <c r="AJ284" s="4" t="s">
        <v>297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/>
      <c r="AY284" s="4">
        <v>1930</v>
      </c>
      <c r="AZ284" s="4" t="s">
        <v>297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/>
      <c r="BO284" s="4">
        <v>1930</v>
      </c>
      <c r="BP284" s="4" t="s">
        <v>297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/>
      <c r="CE284" s="4">
        <v>1930</v>
      </c>
      <c r="CF284" s="4" t="s">
        <v>297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/>
      <c r="CU284" s="4">
        <v>1930</v>
      </c>
      <c r="CV284" s="4" t="s">
        <v>297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/>
      <c r="DK284" s="4">
        <v>1930</v>
      </c>
      <c r="DL284" s="4" t="s">
        <v>297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/>
      <c r="EA284" s="4">
        <v>1930</v>
      </c>
      <c r="EB284" s="4" t="s">
        <v>297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/>
      <c r="EQ284" s="4">
        <v>1930</v>
      </c>
      <c r="ER284" s="4" t="s">
        <v>297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/>
      <c r="FG284" s="4">
        <v>1930</v>
      </c>
      <c r="FH284" s="4" t="s">
        <v>297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>
        <v>0</v>
      </c>
      <c r="FR284" s="4">
        <v>0</v>
      </c>
      <c r="FS284" s="4">
        <v>0</v>
      </c>
      <c r="FT284" s="4">
        <v>0</v>
      </c>
      <c r="FU284" s="4">
        <v>0</v>
      </c>
      <c r="FV284" s="4"/>
      <c r="FW284" s="4">
        <v>1930</v>
      </c>
      <c r="FX284" s="4" t="s">
        <v>297</v>
      </c>
      <c r="FY284" s="4">
        <v>0</v>
      </c>
      <c r="FZ284" s="4">
        <v>0</v>
      </c>
      <c r="GA284" s="4">
        <v>0</v>
      </c>
      <c r="GB284" s="4">
        <v>0</v>
      </c>
      <c r="GC284" s="4">
        <v>0</v>
      </c>
      <c r="GD284" s="4">
        <v>0</v>
      </c>
      <c r="GE284" s="4">
        <v>0</v>
      </c>
      <c r="GF284" s="4">
        <v>0</v>
      </c>
      <c r="GG284" s="4">
        <v>0</v>
      </c>
      <c r="GH284" s="4">
        <v>0</v>
      </c>
      <c r="GI284" s="4">
        <v>0</v>
      </c>
      <c r="GJ284" s="4">
        <v>0</v>
      </c>
      <c r="GK284" s="4">
        <v>0</v>
      </c>
      <c r="GL284" s="4"/>
      <c r="GM284" s="4">
        <v>1930</v>
      </c>
      <c r="GN284" s="4" t="s">
        <v>297</v>
      </c>
      <c r="GO284" s="4">
        <v>0</v>
      </c>
      <c r="GP284" s="4">
        <v>0</v>
      </c>
      <c r="GQ284" s="4">
        <v>0</v>
      </c>
      <c r="GR284" s="4">
        <v>0</v>
      </c>
      <c r="GS284" s="4">
        <v>0</v>
      </c>
      <c r="GT284" s="4">
        <v>0</v>
      </c>
      <c r="GU284" s="4">
        <v>0</v>
      </c>
      <c r="GV284" s="4">
        <v>0</v>
      </c>
      <c r="GW284" s="4">
        <v>0</v>
      </c>
      <c r="GX284" s="4">
        <v>0</v>
      </c>
      <c r="GY284" s="4">
        <v>0</v>
      </c>
      <c r="GZ284" s="4">
        <v>0</v>
      </c>
      <c r="HA284" s="4">
        <v>0</v>
      </c>
      <c r="HB284" s="4"/>
      <c r="HC284" s="4">
        <v>1930</v>
      </c>
      <c r="HD284" s="4" t="s">
        <v>297</v>
      </c>
      <c r="HE284" s="4">
        <v>0</v>
      </c>
      <c r="HF284" s="4">
        <v>0</v>
      </c>
      <c r="HG284" s="4">
        <v>0</v>
      </c>
      <c r="HH284" s="4">
        <v>0</v>
      </c>
      <c r="HI284" s="4">
        <v>0</v>
      </c>
      <c r="HJ284" s="4">
        <v>0</v>
      </c>
      <c r="HK284" s="4">
        <v>0</v>
      </c>
      <c r="HL284" s="4">
        <v>0</v>
      </c>
      <c r="HM284" s="4">
        <v>0</v>
      </c>
      <c r="HN284" s="4">
        <v>0</v>
      </c>
      <c r="HO284" s="4">
        <v>0</v>
      </c>
      <c r="HP284" s="4">
        <v>0</v>
      </c>
      <c r="HQ284" s="4">
        <v>0</v>
      </c>
      <c r="HR284" s="4"/>
      <c r="HS284" s="4">
        <v>1930</v>
      </c>
      <c r="HT284" s="4" t="s">
        <v>297</v>
      </c>
      <c r="HU284" s="4">
        <v>0</v>
      </c>
      <c r="HV284" s="4">
        <v>0</v>
      </c>
      <c r="HW284" s="4">
        <v>0</v>
      </c>
      <c r="HX284" s="4">
        <v>0</v>
      </c>
      <c r="HY284" s="4">
        <v>0</v>
      </c>
      <c r="HZ284" s="4">
        <v>0</v>
      </c>
      <c r="IA284" s="4">
        <v>0</v>
      </c>
      <c r="IB284" s="4">
        <v>0</v>
      </c>
      <c r="IC284" s="4">
        <v>0</v>
      </c>
      <c r="ID284" s="4">
        <v>0</v>
      </c>
      <c r="IE284" s="4">
        <v>0</v>
      </c>
      <c r="IF284" s="4">
        <v>0</v>
      </c>
      <c r="IG284" s="4">
        <v>0</v>
      </c>
      <c r="IH284" s="4"/>
      <c r="II284" s="4">
        <v>1930</v>
      </c>
      <c r="IJ284" s="4" t="s">
        <v>297</v>
      </c>
      <c r="IK284" s="4">
        <v>0</v>
      </c>
      <c r="IL284" s="4">
        <v>0</v>
      </c>
      <c r="IM284" s="4">
        <v>0</v>
      </c>
      <c r="IN284" s="4">
        <v>0</v>
      </c>
      <c r="IO284" s="4">
        <v>0</v>
      </c>
      <c r="IP284" s="4">
        <v>0</v>
      </c>
      <c r="IQ284" s="4">
        <v>0</v>
      </c>
      <c r="IR284" s="4">
        <v>0</v>
      </c>
      <c r="IS284" s="4">
        <v>0</v>
      </c>
      <c r="IT284" s="4">
        <v>0</v>
      </c>
      <c r="IU284" s="4">
        <v>0</v>
      </c>
      <c r="IV284" s="4">
        <v>0</v>
      </c>
      <c r="IW284" s="4">
        <v>0</v>
      </c>
      <c r="IX284" s="4"/>
      <c r="IY284" s="4">
        <v>1930</v>
      </c>
      <c r="IZ284" s="4" t="s">
        <v>297</v>
      </c>
      <c r="JA284" s="4">
        <v>0</v>
      </c>
      <c r="JB284" s="4">
        <v>0</v>
      </c>
      <c r="JC284" s="4">
        <v>0</v>
      </c>
      <c r="JD284" s="4">
        <v>0</v>
      </c>
      <c r="JE284" s="4">
        <v>0</v>
      </c>
      <c r="JF284" s="4">
        <v>0</v>
      </c>
      <c r="JG284" s="4">
        <v>0</v>
      </c>
      <c r="JH284" s="4">
        <v>0</v>
      </c>
      <c r="JI284" s="4">
        <v>0</v>
      </c>
      <c r="JJ284" s="4">
        <v>0</v>
      </c>
      <c r="JK284" s="4">
        <v>0</v>
      </c>
      <c r="JL284" s="4">
        <v>0</v>
      </c>
      <c r="JM284" s="4">
        <v>0</v>
      </c>
      <c r="JN284" s="4"/>
      <c r="JO284" s="4">
        <v>1930</v>
      </c>
      <c r="JP284" s="4" t="s">
        <v>297</v>
      </c>
      <c r="JQ284" s="4">
        <v>0</v>
      </c>
      <c r="JR284" s="4">
        <v>0</v>
      </c>
      <c r="JS284" s="4">
        <v>0</v>
      </c>
      <c r="JT284" s="4">
        <v>0</v>
      </c>
      <c r="JU284" s="4">
        <v>0</v>
      </c>
      <c r="JV284" s="4">
        <v>0</v>
      </c>
      <c r="JW284" s="4">
        <v>0</v>
      </c>
      <c r="JX284" s="4">
        <v>0</v>
      </c>
      <c r="JY284" s="4">
        <v>0</v>
      </c>
      <c r="JZ284" s="4">
        <v>0</v>
      </c>
      <c r="KA284" s="4">
        <v>0</v>
      </c>
      <c r="KB284" s="4">
        <v>0</v>
      </c>
      <c r="KC284" s="4">
        <v>0</v>
      </c>
      <c r="KD284" s="4"/>
      <c r="KE284" s="4">
        <v>1930</v>
      </c>
      <c r="KF284" s="4" t="s">
        <v>297</v>
      </c>
      <c r="KG284" s="4">
        <v>0</v>
      </c>
      <c r="KH284" s="4">
        <v>0</v>
      </c>
      <c r="KI284" s="4">
        <v>0</v>
      </c>
      <c r="KJ284" s="4">
        <v>0</v>
      </c>
      <c r="KK284" s="4">
        <v>0</v>
      </c>
      <c r="KL284" s="4">
        <v>0</v>
      </c>
      <c r="KM284" s="4">
        <v>0</v>
      </c>
      <c r="KN284" s="4">
        <v>0</v>
      </c>
      <c r="KO284" s="4">
        <v>0</v>
      </c>
      <c r="KP284" s="4">
        <v>0</v>
      </c>
      <c r="KQ284" s="4">
        <v>0</v>
      </c>
      <c r="KR284" s="4">
        <v>0</v>
      </c>
      <c r="KS284" s="4">
        <v>0</v>
      </c>
      <c r="KT284" s="4"/>
      <c r="KU284" s="4">
        <v>1930</v>
      </c>
      <c r="KV284" s="4" t="s">
        <v>297</v>
      </c>
      <c r="KW284" s="4">
        <v>0</v>
      </c>
      <c r="KX284" s="4">
        <v>0</v>
      </c>
      <c r="KY284" s="4">
        <v>0</v>
      </c>
      <c r="KZ284" s="4">
        <v>0</v>
      </c>
      <c r="LA284" s="4">
        <v>0</v>
      </c>
      <c r="LB284" s="4">
        <v>0</v>
      </c>
      <c r="LC284" s="4">
        <v>0</v>
      </c>
      <c r="LD284" s="4">
        <v>0</v>
      </c>
      <c r="LE284" s="4">
        <v>0</v>
      </c>
      <c r="LF284" s="4">
        <v>0</v>
      </c>
      <c r="LG284" s="4">
        <v>0</v>
      </c>
      <c r="LH284" s="4">
        <v>0</v>
      </c>
      <c r="LI284" s="4">
        <v>0</v>
      </c>
      <c r="LJ284" s="4"/>
      <c r="LK284" s="4">
        <v>1930</v>
      </c>
      <c r="LL284" s="4" t="s">
        <v>297</v>
      </c>
      <c r="LM284" s="4">
        <v>0</v>
      </c>
      <c r="LN284" s="4">
        <v>0</v>
      </c>
      <c r="LO284" s="4">
        <v>0</v>
      </c>
      <c r="LP284" s="4">
        <v>0</v>
      </c>
      <c r="LQ284" s="4">
        <v>0</v>
      </c>
      <c r="LR284" s="4">
        <v>0</v>
      </c>
      <c r="LS284" s="4">
        <v>0</v>
      </c>
      <c r="LT284" s="4">
        <v>0</v>
      </c>
      <c r="LU284" s="4">
        <v>0</v>
      </c>
      <c r="LV284" s="4">
        <v>0</v>
      </c>
      <c r="LW284" s="4">
        <v>0</v>
      </c>
      <c r="LX284" s="4">
        <v>0</v>
      </c>
      <c r="LY284" s="4">
        <v>0</v>
      </c>
      <c r="LZ284" s="4"/>
      <c r="MA284" s="4">
        <v>1930</v>
      </c>
      <c r="MB284" s="4" t="s">
        <v>297</v>
      </c>
      <c r="MC284" s="4">
        <v>0</v>
      </c>
      <c r="MD284" s="4">
        <v>0</v>
      </c>
      <c r="ME284" s="4">
        <v>0</v>
      </c>
      <c r="MF284" s="4">
        <v>0</v>
      </c>
      <c r="MG284" s="4">
        <v>0</v>
      </c>
      <c r="MH284" s="4">
        <v>0</v>
      </c>
      <c r="MI284" s="4">
        <v>0</v>
      </c>
      <c r="MJ284" s="4">
        <v>0</v>
      </c>
      <c r="MK284" s="4">
        <v>0</v>
      </c>
      <c r="ML284" s="4">
        <v>0</v>
      </c>
      <c r="MM284" s="4">
        <v>0</v>
      </c>
      <c r="MN284" s="4">
        <v>0</v>
      </c>
      <c r="MO284" s="4">
        <v>0</v>
      </c>
      <c r="MP284" s="4"/>
      <c r="MQ284" s="4">
        <v>1930</v>
      </c>
      <c r="MR284" s="4" t="s">
        <v>297</v>
      </c>
      <c r="MS284" s="4">
        <v>0</v>
      </c>
      <c r="MT284" s="4">
        <v>0</v>
      </c>
      <c r="MU284" s="4">
        <v>0</v>
      </c>
      <c r="MV284" s="4">
        <v>0</v>
      </c>
      <c r="MW284" s="4">
        <v>0</v>
      </c>
      <c r="MX284" s="4">
        <v>0</v>
      </c>
      <c r="MY284" s="4">
        <v>0</v>
      </c>
      <c r="MZ284" s="4">
        <v>0</v>
      </c>
      <c r="NA284" s="4">
        <v>0</v>
      </c>
      <c r="NB284" s="4">
        <v>0</v>
      </c>
      <c r="NC284" s="4">
        <v>0</v>
      </c>
      <c r="ND284" s="4">
        <v>0</v>
      </c>
      <c r="NE284" s="4">
        <v>0</v>
      </c>
      <c r="NF284" s="4"/>
      <c r="NG284" s="4">
        <v>1930</v>
      </c>
      <c r="NH284" s="4" t="s">
        <v>297</v>
      </c>
      <c r="NI284" s="4">
        <v>0</v>
      </c>
      <c r="NJ284" s="4">
        <v>0</v>
      </c>
      <c r="NK284" s="4">
        <v>0</v>
      </c>
      <c r="NL284" s="4">
        <v>0</v>
      </c>
      <c r="NM284" s="4">
        <v>0</v>
      </c>
      <c r="NN284" s="4">
        <v>0</v>
      </c>
      <c r="NO284" s="4">
        <v>0</v>
      </c>
      <c r="NP284" s="4">
        <v>0</v>
      </c>
      <c r="NQ284" s="4">
        <v>0</v>
      </c>
      <c r="NR284" s="4">
        <v>0</v>
      </c>
      <c r="NS284" s="4">
        <v>0</v>
      </c>
      <c r="NT284" s="4">
        <v>0</v>
      </c>
      <c r="NU284" s="4">
        <v>0</v>
      </c>
    </row>
    <row r="285" spans="2:385" x14ac:dyDescent="0.2">
      <c r="B285">
        <f t="shared" si="52"/>
        <v>275</v>
      </c>
      <c r="C285" s="4">
        <v>1950</v>
      </c>
      <c r="D285" s="4" t="s">
        <v>298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/>
      <c r="S285" s="4">
        <v>1950</v>
      </c>
      <c r="T285" s="4" t="s">
        <v>298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/>
      <c r="AI285" s="4">
        <v>1950</v>
      </c>
      <c r="AJ285" s="4" t="s">
        <v>298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/>
      <c r="AY285" s="4">
        <v>1950</v>
      </c>
      <c r="AZ285" s="4" t="s">
        <v>298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/>
      <c r="BO285" s="4">
        <v>1950</v>
      </c>
      <c r="BP285" s="4" t="s">
        <v>298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/>
      <c r="CE285" s="4">
        <v>1950</v>
      </c>
      <c r="CF285" s="4" t="s">
        <v>298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/>
      <c r="CU285" s="4">
        <v>1950</v>
      </c>
      <c r="CV285" s="4" t="s">
        <v>298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/>
      <c r="DK285" s="4">
        <v>1950</v>
      </c>
      <c r="DL285" s="4" t="s">
        <v>298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/>
      <c r="EA285" s="4">
        <v>1950</v>
      </c>
      <c r="EB285" s="4" t="s">
        <v>298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/>
      <c r="EQ285" s="4">
        <v>1950</v>
      </c>
      <c r="ER285" s="4" t="s">
        <v>298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/>
      <c r="FG285" s="4">
        <v>1950</v>
      </c>
      <c r="FH285" s="4" t="s">
        <v>298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>
        <v>0</v>
      </c>
      <c r="FR285" s="4">
        <v>0</v>
      </c>
      <c r="FS285" s="4">
        <v>0</v>
      </c>
      <c r="FT285" s="4">
        <v>0</v>
      </c>
      <c r="FU285" s="4">
        <v>0</v>
      </c>
      <c r="FV285" s="4"/>
      <c r="FW285" s="4">
        <v>1950</v>
      </c>
      <c r="FX285" s="4" t="s">
        <v>298</v>
      </c>
      <c r="FY285" s="4">
        <v>0</v>
      </c>
      <c r="FZ285" s="4">
        <v>0</v>
      </c>
      <c r="GA285" s="4">
        <v>0</v>
      </c>
      <c r="GB285" s="4">
        <v>0</v>
      </c>
      <c r="GC285" s="4">
        <v>0</v>
      </c>
      <c r="GD285" s="4">
        <v>0</v>
      </c>
      <c r="GE285" s="4">
        <v>0</v>
      </c>
      <c r="GF285" s="4">
        <v>0</v>
      </c>
      <c r="GG285" s="4">
        <v>0</v>
      </c>
      <c r="GH285" s="4">
        <v>0</v>
      </c>
      <c r="GI285" s="4">
        <v>0</v>
      </c>
      <c r="GJ285" s="4">
        <v>0</v>
      </c>
      <c r="GK285" s="4">
        <v>0</v>
      </c>
      <c r="GL285" s="4"/>
      <c r="GM285" s="4">
        <v>1950</v>
      </c>
      <c r="GN285" s="4" t="s">
        <v>298</v>
      </c>
      <c r="GO285" s="4">
        <v>0</v>
      </c>
      <c r="GP285" s="4">
        <v>0</v>
      </c>
      <c r="GQ285" s="4">
        <v>0</v>
      </c>
      <c r="GR285" s="4">
        <v>0</v>
      </c>
      <c r="GS285" s="4">
        <v>0</v>
      </c>
      <c r="GT285" s="4">
        <v>0</v>
      </c>
      <c r="GU285" s="4">
        <v>0</v>
      </c>
      <c r="GV285" s="4">
        <v>0</v>
      </c>
      <c r="GW285" s="4">
        <v>0</v>
      </c>
      <c r="GX285" s="4">
        <v>0</v>
      </c>
      <c r="GY285" s="4">
        <v>0</v>
      </c>
      <c r="GZ285" s="4">
        <v>0</v>
      </c>
      <c r="HA285" s="4">
        <v>0</v>
      </c>
      <c r="HB285" s="4"/>
      <c r="HC285" s="4">
        <v>1950</v>
      </c>
      <c r="HD285" s="4" t="s">
        <v>298</v>
      </c>
      <c r="HE285" s="4">
        <v>0</v>
      </c>
      <c r="HF285" s="4">
        <v>0</v>
      </c>
      <c r="HG285" s="4">
        <v>0</v>
      </c>
      <c r="HH285" s="4">
        <v>0</v>
      </c>
      <c r="HI285" s="4">
        <v>0</v>
      </c>
      <c r="HJ285" s="4">
        <v>0</v>
      </c>
      <c r="HK285" s="4">
        <v>0</v>
      </c>
      <c r="HL285" s="4">
        <v>0</v>
      </c>
      <c r="HM285" s="4">
        <v>0</v>
      </c>
      <c r="HN285" s="4">
        <v>0</v>
      </c>
      <c r="HO285" s="4">
        <v>0</v>
      </c>
      <c r="HP285" s="4">
        <v>0</v>
      </c>
      <c r="HQ285" s="4">
        <v>0</v>
      </c>
      <c r="HR285" s="4"/>
      <c r="HS285" s="4">
        <v>1950</v>
      </c>
      <c r="HT285" s="4" t="s">
        <v>298</v>
      </c>
      <c r="HU285" s="4">
        <v>0</v>
      </c>
      <c r="HV285" s="4">
        <v>0</v>
      </c>
      <c r="HW285" s="4">
        <v>0</v>
      </c>
      <c r="HX285" s="4">
        <v>0</v>
      </c>
      <c r="HY285" s="4">
        <v>0</v>
      </c>
      <c r="HZ285" s="4">
        <v>0</v>
      </c>
      <c r="IA285" s="4">
        <v>0</v>
      </c>
      <c r="IB285" s="4">
        <v>0</v>
      </c>
      <c r="IC285" s="4">
        <v>0</v>
      </c>
      <c r="ID285" s="4">
        <v>0</v>
      </c>
      <c r="IE285" s="4">
        <v>0</v>
      </c>
      <c r="IF285" s="4">
        <v>0</v>
      </c>
      <c r="IG285" s="4">
        <v>0</v>
      </c>
      <c r="IH285" s="4"/>
      <c r="II285" s="4">
        <v>1950</v>
      </c>
      <c r="IJ285" s="4" t="s">
        <v>298</v>
      </c>
      <c r="IK285" s="4">
        <v>0</v>
      </c>
      <c r="IL285" s="4">
        <v>0</v>
      </c>
      <c r="IM285" s="4">
        <v>0</v>
      </c>
      <c r="IN285" s="4">
        <v>0</v>
      </c>
      <c r="IO285" s="4">
        <v>0</v>
      </c>
      <c r="IP285" s="4">
        <v>0</v>
      </c>
      <c r="IQ285" s="4">
        <v>0</v>
      </c>
      <c r="IR285" s="4">
        <v>0</v>
      </c>
      <c r="IS285" s="4">
        <v>0</v>
      </c>
      <c r="IT285" s="4">
        <v>0</v>
      </c>
      <c r="IU285" s="4">
        <v>0</v>
      </c>
      <c r="IV285" s="4">
        <v>0</v>
      </c>
      <c r="IW285" s="4">
        <v>0</v>
      </c>
      <c r="IX285" s="4"/>
      <c r="IY285" s="4">
        <v>1950</v>
      </c>
      <c r="IZ285" s="4" t="s">
        <v>298</v>
      </c>
      <c r="JA285" s="4">
        <v>0</v>
      </c>
      <c r="JB285" s="4">
        <v>0</v>
      </c>
      <c r="JC285" s="4">
        <v>0</v>
      </c>
      <c r="JD285" s="4">
        <v>0</v>
      </c>
      <c r="JE285" s="4">
        <v>0</v>
      </c>
      <c r="JF285" s="4">
        <v>0</v>
      </c>
      <c r="JG285" s="4">
        <v>0</v>
      </c>
      <c r="JH285" s="4">
        <v>0</v>
      </c>
      <c r="JI285" s="4">
        <v>0</v>
      </c>
      <c r="JJ285" s="4">
        <v>0</v>
      </c>
      <c r="JK285" s="4">
        <v>0</v>
      </c>
      <c r="JL285" s="4">
        <v>0</v>
      </c>
      <c r="JM285" s="4">
        <v>0</v>
      </c>
      <c r="JN285" s="4"/>
      <c r="JO285" s="4">
        <v>1950</v>
      </c>
      <c r="JP285" s="4" t="s">
        <v>298</v>
      </c>
      <c r="JQ285" s="4">
        <v>0</v>
      </c>
      <c r="JR285" s="4">
        <v>0</v>
      </c>
      <c r="JS285" s="4">
        <v>0</v>
      </c>
      <c r="JT285" s="4">
        <v>0</v>
      </c>
      <c r="JU285" s="4">
        <v>0</v>
      </c>
      <c r="JV285" s="4">
        <v>0</v>
      </c>
      <c r="JW285" s="4">
        <v>0</v>
      </c>
      <c r="JX285" s="4">
        <v>0</v>
      </c>
      <c r="JY285" s="4">
        <v>0</v>
      </c>
      <c r="JZ285" s="4">
        <v>0</v>
      </c>
      <c r="KA285" s="4">
        <v>0</v>
      </c>
      <c r="KB285" s="4">
        <v>0</v>
      </c>
      <c r="KC285" s="4">
        <v>0</v>
      </c>
      <c r="KD285" s="4"/>
      <c r="KE285" s="4">
        <v>1950</v>
      </c>
      <c r="KF285" s="4" t="s">
        <v>298</v>
      </c>
      <c r="KG285" s="4">
        <v>0</v>
      </c>
      <c r="KH285" s="4">
        <v>0</v>
      </c>
      <c r="KI285" s="4">
        <v>0</v>
      </c>
      <c r="KJ285" s="4">
        <v>0</v>
      </c>
      <c r="KK285" s="4">
        <v>0</v>
      </c>
      <c r="KL285" s="4">
        <v>0</v>
      </c>
      <c r="KM285" s="4">
        <v>0</v>
      </c>
      <c r="KN285" s="4">
        <v>0</v>
      </c>
      <c r="KO285" s="4">
        <v>0</v>
      </c>
      <c r="KP285" s="4">
        <v>0</v>
      </c>
      <c r="KQ285" s="4">
        <v>0</v>
      </c>
      <c r="KR285" s="4">
        <v>0</v>
      </c>
      <c r="KS285" s="4">
        <v>0</v>
      </c>
      <c r="KT285" s="4"/>
      <c r="KU285" s="4">
        <v>1950</v>
      </c>
      <c r="KV285" s="4" t="s">
        <v>298</v>
      </c>
      <c r="KW285" s="4">
        <v>0</v>
      </c>
      <c r="KX285" s="4">
        <v>0</v>
      </c>
      <c r="KY285" s="4">
        <v>0</v>
      </c>
      <c r="KZ285" s="4">
        <v>0</v>
      </c>
      <c r="LA285" s="4">
        <v>0</v>
      </c>
      <c r="LB285" s="4">
        <v>0</v>
      </c>
      <c r="LC285" s="4">
        <v>0</v>
      </c>
      <c r="LD285" s="4">
        <v>0</v>
      </c>
      <c r="LE285" s="4">
        <v>0</v>
      </c>
      <c r="LF285" s="4">
        <v>0</v>
      </c>
      <c r="LG285" s="4">
        <v>0</v>
      </c>
      <c r="LH285" s="4">
        <v>0</v>
      </c>
      <c r="LI285" s="4">
        <v>0</v>
      </c>
      <c r="LJ285" s="4"/>
      <c r="LK285" s="4">
        <v>1950</v>
      </c>
      <c r="LL285" s="4" t="s">
        <v>298</v>
      </c>
      <c r="LM285" s="4">
        <v>0</v>
      </c>
      <c r="LN285" s="4">
        <v>0</v>
      </c>
      <c r="LO285" s="4">
        <v>0</v>
      </c>
      <c r="LP285" s="4">
        <v>0</v>
      </c>
      <c r="LQ285" s="4">
        <v>0</v>
      </c>
      <c r="LR285" s="4">
        <v>0</v>
      </c>
      <c r="LS285" s="4">
        <v>0</v>
      </c>
      <c r="LT285" s="4">
        <v>0</v>
      </c>
      <c r="LU285" s="4">
        <v>0</v>
      </c>
      <c r="LV285" s="4">
        <v>0</v>
      </c>
      <c r="LW285" s="4">
        <v>0</v>
      </c>
      <c r="LX285" s="4">
        <v>0</v>
      </c>
      <c r="LY285" s="4">
        <v>0</v>
      </c>
      <c r="LZ285" s="4"/>
      <c r="MA285" s="4">
        <v>1950</v>
      </c>
      <c r="MB285" s="4" t="s">
        <v>298</v>
      </c>
      <c r="MC285" s="4">
        <v>0</v>
      </c>
      <c r="MD285" s="4">
        <v>0</v>
      </c>
      <c r="ME285" s="4">
        <v>0</v>
      </c>
      <c r="MF285" s="4">
        <v>0</v>
      </c>
      <c r="MG285" s="4">
        <v>0</v>
      </c>
      <c r="MH285" s="4">
        <v>0</v>
      </c>
      <c r="MI285" s="4">
        <v>0</v>
      </c>
      <c r="MJ285" s="4">
        <v>0</v>
      </c>
      <c r="MK285" s="4">
        <v>0</v>
      </c>
      <c r="ML285" s="4">
        <v>0</v>
      </c>
      <c r="MM285" s="4">
        <v>0</v>
      </c>
      <c r="MN285" s="4">
        <v>0</v>
      </c>
      <c r="MO285" s="4">
        <v>0</v>
      </c>
      <c r="MP285" s="4"/>
      <c r="MQ285" s="4">
        <v>1950</v>
      </c>
      <c r="MR285" s="4" t="s">
        <v>298</v>
      </c>
      <c r="MS285" s="4">
        <v>0</v>
      </c>
      <c r="MT285" s="4">
        <v>0</v>
      </c>
      <c r="MU285" s="4">
        <v>0</v>
      </c>
      <c r="MV285" s="4">
        <v>0</v>
      </c>
      <c r="MW285" s="4">
        <v>0</v>
      </c>
      <c r="MX285" s="4">
        <v>0</v>
      </c>
      <c r="MY285" s="4">
        <v>0</v>
      </c>
      <c r="MZ285" s="4">
        <v>0</v>
      </c>
      <c r="NA285" s="4">
        <v>0</v>
      </c>
      <c r="NB285" s="4">
        <v>0</v>
      </c>
      <c r="NC285" s="4">
        <v>0</v>
      </c>
      <c r="ND285" s="4">
        <v>0</v>
      </c>
      <c r="NE285" s="4">
        <v>0</v>
      </c>
      <c r="NF285" s="4"/>
      <c r="NG285" s="4">
        <v>1950</v>
      </c>
      <c r="NH285" s="4" t="s">
        <v>298</v>
      </c>
      <c r="NI285" s="4">
        <v>0</v>
      </c>
      <c r="NJ285" s="4">
        <v>0</v>
      </c>
      <c r="NK285" s="4">
        <v>0</v>
      </c>
      <c r="NL285" s="4">
        <v>0</v>
      </c>
      <c r="NM285" s="4">
        <v>0</v>
      </c>
      <c r="NN285" s="4">
        <v>0</v>
      </c>
      <c r="NO285" s="4">
        <v>0</v>
      </c>
      <c r="NP285" s="4">
        <v>0</v>
      </c>
      <c r="NQ285" s="4">
        <v>0</v>
      </c>
      <c r="NR285" s="4">
        <v>0</v>
      </c>
      <c r="NS285" s="4">
        <v>0</v>
      </c>
      <c r="NT285" s="4">
        <v>0</v>
      </c>
      <c r="NU285" s="4">
        <v>0</v>
      </c>
    </row>
    <row r="286" spans="2:385" x14ac:dyDescent="0.2">
      <c r="B286">
        <f t="shared" si="52"/>
        <v>276</v>
      </c>
      <c r="C286" s="4">
        <v>2205</v>
      </c>
      <c r="D286" s="4" t="s">
        <v>299</v>
      </c>
      <c r="E286" s="4">
        <v>0</v>
      </c>
      <c r="F286" s="4">
        <v>0</v>
      </c>
      <c r="G286" s="4">
        <v>3778</v>
      </c>
      <c r="H286" s="4">
        <v>13799</v>
      </c>
      <c r="I286" s="4">
        <v>0</v>
      </c>
      <c r="J286" s="4">
        <v>-1117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16460</v>
      </c>
      <c r="R286" s="4"/>
      <c r="S286" s="4">
        <v>2205</v>
      </c>
      <c r="T286" s="4" t="s">
        <v>299</v>
      </c>
      <c r="U286" s="4">
        <v>1525</v>
      </c>
      <c r="V286" s="4">
        <v>3300</v>
      </c>
      <c r="W286" s="4">
        <v>1650</v>
      </c>
      <c r="X286" s="4">
        <v>350</v>
      </c>
      <c r="Y286" s="4">
        <v>-800</v>
      </c>
      <c r="Z286" s="4">
        <v>0</v>
      </c>
      <c r="AA286" s="4">
        <v>2480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8505</v>
      </c>
      <c r="AH286" s="4"/>
      <c r="AI286" s="4">
        <v>2205</v>
      </c>
      <c r="AJ286" s="4" t="s">
        <v>299</v>
      </c>
      <c r="AK286" s="4">
        <v>-1600</v>
      </c>
      <c r="AL286" s="4">
        <v>0</v>
      </c>
      <c r="AM286" s="4">
        <v>1500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-100</v>
      </c>
      <c r="AX286" s="4"/>
      <c r="AY286" s="4">
        <v>2205</v>
      </c>
      <c r="AZ286" s="4" t="s">
        <v>299</v>
      </c>
      <c r="BA286" s="4">
        <v>0</v>
      </c>
      <c r="BB286" s="4">
        <v>0</v>
      </c>
      <c r="BC286" s="4">
        <v>1500</v>
      </c>
      <c r="BD286" s="4">
        <v>0</v>
      </c>
      <c r="BE286" s="4">
        <v>0</v>
      </c>
      <c r="BF286" s="4">
        <v>-4700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-3200</v>
      </c>
      <c r="BN286" s="4"/>
      <c r="BO286" s="4">
        <v>2205</v>
      </c>
      <c r="BP286" s="4" t="s">
        <v>299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/>
      <c r="CE286" s="4">
        <v>2205</v>
      </c>
      <c r="CF286" s="4" t="s">
        <v>299</v>
      </c>
      <c r="CG286" s="4">
        <v>1517</v>
      </c>
      <c r="CH286" s="4">
        <v>0</v>
      </c>
      <c r="CI286" s="4">
        <v>0</v>
      </c>
      <c r="CJ286" s="4">
        <v>1500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3017</v>
      </c>
      <c r="CT286" s="4"/>
      <c r="CU286" s="4">
        <v>2205</v>
      </c>
      <c r="CV286" s="4" t="s">
        <v>299</v>
      </c>
      <c r="CW286" s="4">
        <v>0</v>
      </c>
      <c r="CX286" s="4">
        <v>0</v>
      </c>
      <c r="CY286" s="4">
        <v>0</v>
      </c>
      <c r="CZ286" s="4">
        <v>3874</v>
      </c>
      <c r="DA286" s="4">
        <v>1800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5674</v>
      </c>
      <c r="DJ286" s="4"/>
      <c r="DK286" s="4">
        <v>2205</v>
      </c>
      <c r="DL286" s="4" t="s">
        <v>299</v>
      </c>
      <c r="DM286" s="4">
        <v>0</v>
      </c>
      <c r="DN286" s="4">
        <v>0</v>
      </c>
      <c r="DO286" s="4">
        <v>-912.57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-912.57</v>
      </c>
      <c r="DZ286" s="4"/>
      <c r="EA286" s="4">
        <v>2205</v>
      </c>
      <c r="EB286" s="4" t="s">
        <v>299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0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/>
      <c r="EQ286" s="4">
        <v>2205</v>
      </c>
      <c r="ER286" s="4" t="s">
        <v>299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2000</v>
      </c>
      <c r="EY286" s="4">
        <v>8400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10400</v>
      </c>
      <c r="FF286" s="4"/>
      <c r="FG286" s="4">
        <v>2205</v>
      </c>
      <c r="FH286" s="4" t="s">
        <v>299</v>
      </c>
      <c r="FI286" s="4">
        <v>0</v>
      </c>
      <c r="FJ286" s="4">
        <v>1500</v>
      </c>
      <c r="FK286" s="4">
        <v>0</v>
      </c>
      <c r="FL286" s="4">
        <v>0</v>
      </c>
      <c r="FM286" s="4">
        <v>0</v>
      </c>
      <c r="FN286" s="4">
        <v>3900</v>
      </c>
      <c r="FO286" s="4">
        <v>0</v>
      </c>
      <c r="FP286" s="4">
        <v>0</v>
      </c>
      <c r="FQ286" s="4">
        <v>0</v>
      </c>
      <c r="FR286" s="4">
        <v>0</v>
      </c>
      <c r="FS286" s="4">
        <v>0</v>
      </c>
      <c r="FT286" s="4">
        <v>0</v>
      </c>
      <c r="FU286" s="4">
        <v>5400</v>
      </c>
      <c r="FV286" s="4"/>
      <c r="FW286" s="4">
        <v>2205</v>
      </c>
      <c r="FX286" s="4" t="s">
        <v>299</v>
      </c>
      <c r="FY286" s="4">
        <v>0</v>
      </c>
      <c r="FZ286" s="4">
        <v>0</v>
      </c>
      <c r="GA286" s="4">
        <v>0</v>
      </c>
      <c r="GB286" s="4">
        <v>0</v>
      </c>
      <c r="GC286" s="4">
        <v>0</v>
      </c>
      <c r="GD286" s="4">
        <v>0</v>
      </c>
      <c r="GE286" s="4">
        <v>0</v>
      </c>
      <c r="GF286" s="4">
        <v>0</v>
      </c>
      <c r="GG286" s="4">
        <v>0</v>
      </c>
      <c r="GH286" s="4">
        <v>0</v>
      </c>
      <c r="GI286" s="4">
        <v>0</v>
      </c>
      <c r="GJ286" s="4">
        <v>0</v>
      </c>
      <c r="GK286" s="4">
        <v>0</v>
      </c>
      <c r="GL286" s="4"/>
      <c r="GM286" s="4">
        <v>2205</v>
      </c>
      <c r="GN286" s="4" t="s">
        <v>299</v>
      </c>
      <c r="GO286" s="4">
        <v>0</v>
      </c>
      <c r="GP286" s="4">
        <v>0</v>
      </c>
      <c r="GQ286" s="4">
        <v>0</v>
      </c>
      <c r="GR286" s="4">
        <v>0</v>
      </c>
      <c r="GS286" s="4">
        <v>0</v>
      </c>
      <c r="GT286" s="4">
        <v>0</v>
      </c>
      <c r="GU286" s="4">
        <v>0</v>
      </c>
      <c r="GV286" s="4">
        <v>0</v>
      </c>
      <c r="GW286" s="4">
        <v>0</v>
      </c>
      <c r="GX286" s="4">
        <v>0</v>
      </c>
      <c r="GY286" s="4">
        <v>0</v>
      </c>
      <c r="GZ286" s="4">
        <v>0</v>
      </c>
      <c r="HA286" s="4">
        <v>0</v>
      </c>
      <c r="HB286" s="4"/>
      <c r="HC286" s="4">
        <v>2205</v>
      </c>
      <c r="HD286" s="4" t="s">
        <v>299</v>
      </c>
      <c r="HE286" s="4">
        <v>0</v>
      </c>
      <c r="HF286" s="4">
        <v>0</v>
      </c>
      <c r="HG286" s="4">
        <v>0</v>
      </c>
      <c r="HH286" s="4">
        <v>0</v>
      </c>
      <c r="HI286" s="4">
        <v>0</v>
      </c>
      <c r="HJ286" s="4">
        <v>0</v>
      </c>
      <c r="HK286" s="4">
        <v>0</v>
      </c>
      <c r="HL286" s="4">
        <v>0</v>
      </c>
      <c r="HM286" s="4">
        <v>0</v>
      </c>
      <c r="HN286" s="4">
        <v>0</v>
      </c>
      <c r="HO286" s="4">
        <v>0</v>
      </c>
      <c r="HP286" s="4">
        <v>0</v>
      </c>
      <c r="HQ286" s="4">
        <v>0</v>
      </c>
      <c r="HR286" s="4"/>
      <c r="HS286" s="4">
        <v>2205</v>
      </c>
      <c r="HT286" s="4" t="s">
        <v>299</v>
      </c>
      <c r="HU286" s="4">
        <v>-950</v>
      </c>
      <c r="HV286" s="4">
        <v>4642</v>
      </c>
      <c r="HW286" s="4">
        <v>-2094.85</v>
      </c>
      <c r="HX286" s="4">
        <v>3200</v>
      </c>
      <c r="HY286" s="4">
        <v>-3816</v>
      </c>
      <c r="HZ286" s="4">
        <v>-615</v>
      </c>
      <c r="IA286" s="4">
        <v>0</v>
      </c>
      <c r="IB286" s="4">
        <v>0</v>
      </c>
      <c r="IC286" s="4">
        <v>0</v>
      </c>
      <c r="ID286" s="4">
        <v>0</v>
      </c>
      <c r="IE286" s="4">
        <v>0</v>
      </c>
      <c r="IF286" s="4">
        <v>0</v>
      </c>
      <c r="IG286" s="4">
        <v>366.15</v>
      </c>
      <c r="IH286" s="4"/>
      <c r="II286" s="4">
        <v>2205</v>
      </c>
      <c r="IJ286" s="4" t="s">
        <v>299</v>
      </c>
      <c r="IK286" s="4">
        <v>0</v>
      </c>
      <c r="IL286" s="4">
        <v>3007</v>
      </c>
      <c r="IM286" s="4">
        <v>-1908</v>
      </c>
      <c r="IN286" s="4">
        <v>0</v>
      </c>
      <c r="IO286" s="4">
        <v>35</v>
      </c>
      <c r="IP286" s="4">
        <v>0</v>
      </c>
      <c r="IQ286" s="4">
        <v>0</v>
      </c>
      <c r="IR286" s="4">
        <v>0</v>
      </c>
      <c r="IS286" s="4">
        <v>0</v>
      </c>
      <c r="IT286" s="4">
        <v>0</v>
      </c>
      <c r="IU286" s="4">
        <v>0</v>
      </c>
      <c r="IV286" s="4">
        <v>0</v>
      </c>
      <c r="IW286" s="4">
        <v>1134</v>
      </c>
      <c r="IX286" s="4"/>
      <c r="IY286" s="4">
        <v>2205</v>
      </c>
      <c r="IZ286" s="4" t="s">
        <v>299</v>
      </c>
      <c r="JA286" s="4">
        <v>400</v>
      </c>
      <c r="JB286" s="4">
        <v>3371.75</v>
      </c>
      <c r="JC286" s="4">
        <v>0</v>
      </c>
      <c r="JD286" s="4">
        <v>0</v>
      </c>
      <c r="JE286" s="4">
        <v>0</v>
      </c>
      <c r="JF286" s="4">
        <v>-576</v>
      </c>
      <c r="JG286" s="4">
        <v>0</v>
      </c>
      <c r="JH286" s="4">
        <v>0</v>
      </c>
      <c r="JI286" s="4">
        <v>0</v>
      </c>
      <c r="JJ286" s="4">
        <v>0</v>
      </c>
      <c r="JK286" s="4">
        <v>0</v>
      </c>
      <c r="JL286" s="4">
        <v>0</v>
      </c>
      <c r="JM286" s="4">
        <v>3195.75</v>
      </c>
      <c r="JN286" s="4"/>
      <c r="JO286" s="4">
        <v>2205</v>
      </c>
      <c r="JP286" s="4" t="s">
        <v>299</v>
      </c>
      <c r="JQ286" s="4">
        <v>500</v>
      </c>
      <c r="JR286" s="4">
        <v>0</v>
      </c>
      <c r="JS286" s="4">
        <v>0</v>
      </c>
      <c r="JT286" s="4">
        <v>0</v>
      </c>
      <c r="JU286" s="4">
        <v>0</v>
      </c>
      <c r="JV286" s="4">
        <v>0</v>
      </c>
      <c r="JW286" s="4">
        <v>0</v>
      </c>
      <c r="JX286" s="4">
        <v>0</v>
      </c>
      <c r="JY286" s="4">
        <v>0</v>
      </c>
      <c r="JZ286" s="4">
        <v>0</v>
      </c>
      <c r="KA286" s="4">
        <v>0</v>
      </c>
      <c r="KB286" s="4">
        <v>0</v>
      </c>
      <c r="KC286" s="4">
        <v>500</v>
      </c>
      <c r="KD286" s="4"/>
      <c r="KE286" s="4">
        <v>2205</v>
      </c>
      <c r="KF286" s="4" t="s">
        <v>299</v>
      </c>
      <c r="KG286" s="4">
        <v>0</v>
      </c>
      <c r="KH286" s="4">
        <v>0</v>
      </c>
      <c r="KI286" s="4">
        <v>0</v>
      </c>
      <c r="KJ286" s="4">
        <v>0</v>
      </c>
      <c r="KK286" s="4">
        <v>2919</v>
      </c>
      <c r="KL286" s="4">
        <v>-580</v>
      </c>
      <c r="KM286" s="4">
        <v>0</v>
      </c>
      <c r="KN286" s="4">
        <v>0</v>
      </c>
      <c r="KO286" s="4">
        <v>0</v>
      </c>
      <c r="KP286" s="4">
        <v>0</v>
      </c>
      <c r="KQ286" s="4">
        <v>0</v>
      </c>
      <c r="KR286" s="4">
        <v>0</v>
      </c>
      <c r="KS286" s="4">
        <v>2339</v>
      </c>
      <c r="KT286" s="4"/>
      <c r="KU286" s="4">
        <v>2205</v>
      </c>
      <c r="KV286" s="4" t="s">
        <v>299</v>
      </c>
      <c r="KW286" s="4">
        <v>0</v>
      </c>
      <c r="KX286" s="4">
        <v>0</v>
      </c>
      <c r="KY286" s="4">
        <v>0</v>
      </c>
      <c r="KZ286" s="4">
        <v>0</v>
      </c>
      <c r="LA286" s="4">
        <v>0</v>
      </c>
      <c r="LB286" s="4">
        <v>0</v>
      </c>
      <c r="LC286" s="4">
        <v>0</v>
      </c>
      <c r="LD286" s="4">
        <v>0</v>
      </c>
      <c r="LE286" s="4">
        <v>0</v>
      </c>
      <c r="LF286" s="4">
        <v>0</v>
      </c>
      <c r="LG286" s="4">
        <v>0</v>
      </c>
      <c r="LH286" s="4">
        <v>0</v>
      </c>
      <c r="LI286" s="4">
        <v>0</v>
      </c>
      <c r="LJ286" s="4"/>
      <c r="LK286" s="4">
        <v>2205</v>
      </c>
      <c r="LL286" s="4" t="s">
        <v>299</v>
      </c>
      <c r="LM286" s="4">
        <v>0</v>
      </c>
      <c r="LN286" s="4">
        <v>0</v>
      </c>
      <c r="LO286" s="4">
        <v>0</v>
      </c>
      <c r="LP286" s="4">
        <v>0</v>
      </c>
      <c r="LQ286" s="4">
        <v>0</v>
      </c>
      <c r="LR286" s="4">
        <v>0</v>
      </c>
      <c r="LS286" s="4">
        <v>0</v>
      </c>
      <c r="LT286" s="4">
        <v>0</v>
      </c>
      <c r="LU286" s="4">
        <v>0</v>
      </c>
      <c r="LV286" s="4">
        <v>0</v>
      </c>
      <c r="LW286" s="4">
        <v>0</v>
      </c>
      <c r="LX286" s="4">
        <v>0</v>
      </c>
      <c r="LY286" s="4">
        <v>0</v>
      </c>
      <c r="LZ286" s="4"/>
      <c r="MA286" s="4">
        <v>2205</v>
      </c>
      <c r="MB286" s="4" t="s">
        <v>299</v>
      </c>
      <c r="MC286" s="4">
        <v>0</v>
      </c>
      <c r="MD286" s="4">
        <v>0</v>
      </c>
      <c r="ME286" s="4">
        <v>0</v>
      </c>
      <c r="MF286" s="4">
        <v>0</v>
      </c>
      <c r="MG286" s="4">
        <v>0</v>
      </c>
      <c r="MH286" s="4">
        <v>0</v>
      </c>
      <c r="MI286" s="4">
        <v>-1235</v>
      </c>
      <c r="MJ286" s="4">
        <v>0</v>
      </c>
      <c r="MK286" s="4">
        <v>0</v>
      </c>
      <c r="ML286" s="4">
        <v>0</v>
      </c>
      <c r="MM286" s="4">
        <v>0</v>
      </c>
      <c r="MN286" s="4">
        <v>0</v>
      </c>
      <c r="MO286" s="4">
        <v>-1235</v>
      </c>
      <c r="MP286" s="4"/>
      <c r="MQ286" s="4">
        <v>2205</v>
      </c>
      <c r="MR286" s="4" t="s">
        <v>299</v>
      </c>
      <c r="MS286" s="4">
        <v>0</v>
      </c>
      <c r="MT286" s="4">
        <v>0</v>
      </c>
      <c r="MU286" s="4">
        <v>0</v>
      </c>
      <c r="MV286" s="4">
        <v>0</v>
      </c>
      <c r="MW286" s="4">
        <v>0</v>
      </c>
      <c r="MX286" s="4">
        <v>0</v>
      </c>
      <c r="MY286" s="4">
        <v>0</v>
      </c>
      <c r="MZ286" s="4">
        <v>0</v>
      </c>
      <c r="NA286" s="4">
        <v>0</v>
      </c>
      <c r="NB286" s="4">
        <v>0</v>
      </c>
      <c r="NC286" s="4">
        <v>0</v>
      </c>
      <c r="ND286" s="4">
        <v>0</v>
      </c>
      <c r="NE286" s="4">
        <v>0</v>
      </c>
      <c r="NF286" s="4"/>
      <c r="NG286" s="4">
        <v>2205</v>
      </c>
      <c r="NH286" s="4" t="s">
        <v>299</v>
      </c>
      <c r="NI286" s="4">
        <v>0</v>
      </c>
      <c r="NJ286" s="4">
        <v>0</v>
      </c>
      <c r="NK286" s="4">
        <v>0</v>
      </c>
      <c r="NL286" s="4">
        <v>0</v>
      </c>
      <c r="NM286" s="4">
        <v>0</v>
      </c>
      <c r="NN286" s="4">
        <v>0</v>
      </c>
      <c r="NO286" s="4">
        <v>0</v>
      </c>
      <c r="NP286" s="4">
        <v>0</v>
      </c>
      <c r="NQ286" s="4">
        <v>0</v>
      </c>
      <c r="NR286" s="4">
        <v>0</v>
      </c>
      <c r="NS286" s="4">
        <v>0</v>
      </c>
      <c r="NT286" s="4">
        <v>0</v>
      </c>
      <c r="NU286" s="4">
        <v>0</v>
      </c>
    </row>
    <row r="287" spans="2:385" x14ac:dyDescent="0.2">
      <c r="B287">
        <f t="shared" si="52"/>
        <v>277</v>
      </c>
      <c r="C287" s="4">
        <v>2210</v>
      </c>
      <c r="D287" s="4" t="s">
        <v>300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/>
      <c r="S287" s="4">
        <v>2210</v>
      </c>
      <c r="T287" s="4" t="s">
        <v>300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/>
      <c r="AI287" s="4">
        <v>2210</v>
      </c>
      <c r="AJ287" s="4" t="s">
        <v>300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/>
      <c r="AY287" s="4">
        <v>2210</v>
      </c>
      <c r="AZ287" s="4" t="s">
        <v>300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/>
      <c r="BO287" s="4">
        <v>2210</v>
      </c>
      <c r="BP287" s="4" t="s">
        <v>300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/>
      <c r="CE287" s="4">
        <v>2210</v>
      </c>
      <c r="CF287" s="4" t="s">
        <v>300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/>
      <c r="CU287" s="4">
        <v>2210</v>
      </c>
      <c r="CV287" s="4" t="s">
        <v>300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/>
      <c r="DK287" s="4">
        <v>2210</v>
      </c>
      <c r="DL287" s="4" t="s">
        <v>300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/>
      <c r="EA287" s="4">
        <v>2210</v>
      </c>
      <c r="EB287" s="4" t="s">
        <v>300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0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/>
      <c r="EQ287" s="4">
        <v>2210</v>
      </c>
      <c r="ER287" s="4" t="s">
        <v>300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/>
      <c r="FG287" s="4">
        <v>2210</v>
      </c>
      <c r="FH287" s="4" t="s">
        <v>300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0</v>
      </c>
      <c r="FQ287" s="4">
        <v>0</v>
      </c>
      <c r="FR287" s="4">
        <v>0</v>
      </c>
      <c r="FS287" s="4">
        <v>0</v>
      </c>
      <c r="FT287" s="4">
        <v>0</v>
      </c>
      <c r="FU287" s="4">
        <v>0</v>
      </c>
      <c r="FV287" s="4"/>
      <c r="FW287" s="4">
        <v>2210</v>
      </c>
      <c r="FX287" s="4" t="s">
        <v>300</v>
      </c>
      <c r="FY287" s="4">
        <v>0</v>
      </c>
      <c r="FZ287" s="4">
        <v>0</v>
      </c>
      <c r="GA287" s="4">
        <v>0</v>
      </c>
      <c r="GB287" s="4">
        <v>0</v>
      </c>
      <c r="GC287" s="4">
        <v>0</v>
      </c>
      <c r="GD287" s="4">
        <v>0</v>
      </c>
      <c r="GE287" s="4">
        <v>0</v>
      </c>
      <c r="GF287" s="4">
        <v>0</v>
      </c>
      <c r="GG287" s="4">
        <v>0</v>
      </c>
      <c r="GH287" s="4">
        <v>0</v>
      </c>
      <c r="GI287" s="4">
        <v>0</v>
      </c>
      <c r="GJ287" s="4">
        <v>0</v>
      </c>
      <c r="GK287" s="4">
        <v>0</v>
      </c>
      <c r="GL287" s="4"/>
      <c r="GM287" s="4">
        <v>2210</v>
      </c>
      <c r="GN287" s="4" t="s">
        <v>300</v>
      </c>
      <c r="GO287" s="4">
        <v>0</v>
      </c>
      <c r="GP287" s="4">
        <v>0</v>
      </c>
      <c r="GQ287" s="4">
        <v>0</v>
      </c>
      <c r="GR287" s="4">
        <v>0</v>
      </c>
      <c r="GS287" s="4">
        <v>0</v>
      </c>
      <c r="GT287" s="4">
        <v>0</v>
      </c>
      <c r="GU287" s="4">
        <v>0</v>
      </c>
      <c r="GV287" s="4">
        <v>0</v>
      </c>
      <c r="GW287" s="4">
        <v>0</v>
      </c>
      <c r="GX287" s="4">
        <v>0</v>
      </c>
      <c r="GY287" s="4">
        <v>0</v>
      </c>
      <c r="GZ287" s="4">
        <v>0</v>
      </c>
      <c r="HA287" s="4">
        <v>0</v>
      </c>
      <c r="HB287" s="4"/>
      <c r="HC287" s="4">
        <v>2210</v>
      </c>
      <c r="HD287" s="4" t="s">
        <v>300</v>
      </c>
      <c r="HE287" s="4">
        <v>0</v>
      </c>
      <c r="HF287" s="4">
        <v>0</v>
      </c>
      <c r="HG287" s="4">
        <v>0</v>
      </c>
      <c r="HH287" s="4">
        <v>0</v>
      </c>
      <c r="HI287" s="4">
        <v>0</v>
      </c>
      <c r="HJ287" s="4">
        <v>0</v>
      </c>
      <c r="HK287" s="4">
        <v>0</v>
      </c>
      <c r="HL287" s="4">
        <v>0</v>
      </c>
      <c r="HM287" s="4">
        <v>0</v>
      </c>
      <c r="HN287" s="4">
        <v>0</v>
      </c>
      <c r="HO287" s="4">
        <v>0</v>
      </c>
      <c r="HP287" s="4">
        <v>0</v>
      </c>
      <c r="HQ287" s="4">
        <v>0</v>
      </c>
      <c r="HR287" s="4"/>
      <c r="HS287" s="4">
        <v>2210</v>
      </c>
      <c r="HT287" s="4" t="s">
        <v>300</v>
      </c>
      <c r="HU287" s="4">
        <v>0</v>
      </c>
      <c r="HV287" s="4">
        <v>0</v>
      </c>
      <c r="HW287" s="4">
        <v>0</v>
      </c>
      <c r="HX287" s="4">
        <v>0</v>
      </c>
      <c r="HY287" s="4">
        <v>0</v>
      </c>
      <c r="HZ287" s="4">
        <v>0</v>
      </c>
      <c r="IA287" s="4">
        <v>0</v>
      </c>
      <c r="IB287" s="4">
        <v>0</v>
      </c>
      <c r="IC287" s="4">
        <v>0</v>
      </c>
      <c r="ID287" s="4">
        <v>0</v>
      </c>
      <c r="IE287" s="4">
        <v>0</v>
      </c>
      <c r="IF287" s="4">
        <v>0</v>
      </c>
      <c r="IG287" s="4">
        <v>0</v>
      </c>
      <c r="IH287" s="4"/>
      <c r="II287" s="4">
        <v>2210</v>
      </c>
      <c r="IJ287" s="4" t="s">
        <v>300</v>
      </c>
      <c r="IK287" s="4">
        <v>0</v>
      </c>
      <c r="IL287" s="4">
        <v>0</v>
      </c>
      <c r="IM287" s="4">
        <v>0</v>
      </c>
      <c r="IN287" s="4">
        <v>0</v>
      </c>
      <c r="IO287" s="4">
        <v>0</v>
      </c>
      <c r="IP287" s="4">
        <v>0</v>
      </c>
      <c r="IQ287" s="4">
        <v>0</v>
      </c>
      <c r="IR287" s="4">
        <v>0</v>
      </c>
      <c r="IS287" s="4">
        <v>0</v>
      </c>
      <c r="IT287" s="4">
        <v>0</v>
      </c>
      <c r="IU287" s="4">
        <v>0</v>
      </c>
      <c r="IV287" s="4">
        <v>0</v>
      </c>
      <c r="IW287" s="4">
        <v>0</v>
      </c>
      <c r="IX287" s="4"/>
      <c r="IY287" s="4">
        <v>2210</v>
      </c>
      <c r="IZ287" s="4" t="s">
        <v>300</v>
      </c>
      <c r="JA287" s="4">
        <v>0</v>
      </c>
      <c r="JB287" s="4">
        <v>0</v>
      </c>
      <c r="JC287" s="4">
        <v>0</v>
      </c>
      <c r="JD287" s="4">
        <v>0</v>
      </c>
      <c r="JE287" s="4">
        <v>0</v>
      </c>
      <c r="JF287" s="4">
        <v>0</v>
      </c>
      <c r="JG287" s="4">
        <v>0</v>
      </c>
      <c r="JH287" s="4">
        <v>0</v>
      </c>
      <c r="JI287" s="4">
        <v>0</v>
      </c>
      <c r="JJ287" s="4">
        <v>0</v>
      </c>
      <c r="JK287" s="4">
        <v>0</v>
      </c>
      <c r="JL287" s="4">
        <v>0</v>
      </c>
      <c r="JM287" s="4">
        <v>0</v>
      </c>
      <c r="JN287" s="4"/>
      <c r="JO287" s="4">
        <v>2210</v>
      </c>
      <c r="JP287" s="4" t="s">
        <v>300</v>
      </c>
      <c r="JQ287" s="4">
        <v>0</v>
      </c>
      <c r="JR287" s="4">
        <v>0</v>
      </c>
      <c r="JS287" s="4">
        <v>0</v>
      </c>
      <c r="JT287" s="4">
        <v>0</v>
      </c>
      <c r="JU287" s="4">
        <v>0</v>
      </c>
      <c r="JV287" s="4">
        <v>0</v>
      </c>
      <c r="JW287" s="4">
        <v>0</v>
      </c>
      <c r="JX287" s="4">
        <v>0</v>
      </c>
      <c r="JY287" s="4">
        <v>0</v>
      </c>
      <c r="JZ287" s="4">
        <v>0</v>
      </c>
      <c r="KA287" s="4">
        <v>0</v>
      </c>
      <c r="KB287" s="4">
        <v>0</v>
      </c>
      <c r="KC287" s="4">
        <v>0</v>
      </c>
      <c r="KD287" s="4"/>
      <c r="KE287" s="4">
        <v>2210</v>
      </c>
      <c r="KF287" s="4" t="s">
        <v>300</v>
      </c>
      <c r="KG287" s="4">
        <v>0</v>
      </c>
      <c r="KH287" s="4">
        <v>0</v>
      </c>
      <c r="KI287" s="4">
        <v>0</v>
      </c>
      <c r="KJ287" s="4">
        <v>0</v>
      </c>
      <c r="KK287" s="4">
        <v>0</v>
      </c>
      <c r="KL287" s="4">
        <v>0</v>
      </c>
      <c r="KM287" s="4">
        <v>0</v>
      </c>
      <c r="KN287" s="4">
        <v>0</v>
      </c>
      <c r="KO287" s="4">
        <v>0</v>
      </c>
      <c r="KP287" s="4">
        <v>0</v>
      </c>
      <c r="KQ287" s="4">
        <v>0</v>
      </c>
      <c r="KR287" s="4">
        <v>0</v>
      </c>
      <c r="KS287" s="4">
        <v>0</v>
      </c>
      <c r="KT287" s="4"/>
      <c r="KU287" s="4">
        <v>2210</v>
      </c>
      <c r="KV287" s="4" t="s">
        <v>300</v>
      </c>
      <c r="KW287" s="4">
        <v>0</v>
      </c>
      <c r="KX287" s="4">
        <v>0</v>
      </c>
      <c r="KY287" s="4">
        <v>0</v>
      </c>
      <c r="KZ287" s="4">
        <v>0</v>
      </c>
      <c r="LA287" s="4">
        <v>0</v>
      </c>
      <c r="LB287" s="4">
        <v>0</v>
      </c>
      <c r="LC287" s="4">
        <v>0</v>
      </c>
      <c r="LD287" s="4">
        <v>0</v>
      </c>
      <c r="LE287" s="4">
        <v>0</v>
      </c>
      <c r="LF287" s="4">
        <v>0</v>
      </c>
      <c r="LG287" s="4">
        <v>0</v>
      </c>
      <c r="LH287" s="4">
        <v>0</v>
      </c>
      <c r="LI287" s="4">
        <v>0</v>
      </c>
      <c r="LJ287" s="4"/>
      <c r="LK287" s="4">
        <v>2210</v>
      </c>
      <c r="LL287" s="4" t="s">
        <v>300</v>
      </c>
      <c r="LM287" s="4">
        <v>0</v>
      </c>
      <c r="LN287" s="4">
        <v>0</v>
      </c>
      <c r="LO287" s="4">
        <v>0</v>
      </c>
      <c r="LP287" s="4">
        <v>0</v>
      </c>
      <c r="LQ287" s="4">
        <v>0</v>
      </c>
      <c r="LR287" s="4">
        <v>0</v>
      </c>
      <c r="LS287" s="4">
        <v>0</v>
      </c>
      <c r="LT287" s="4">
        <v>0</v>
      </c>
      <c r="LU287" s="4">
        <v>0</v>
      </c>
      <c r="LV287" s="4">
        <v>0</v>
      </c>
      <c r="LW287" s="4">
        <v>0</v>
      </c>
      <c r="LX287" s="4">
        <v>0</v>
      </c>
      <c r="LY287" s="4">
        <v>0</v>
      </c>
      <c r="LZ287" s="4"/>
      <c r="MA287" s="4">
        <v>2210</v>
      </c>
      <c r="MB287" s="4" t="s">
        <v>300</v>
      </c>
      <c r="MC287" s="4">
        <v>0</v>
      </c>
      <c r="MD287" s="4">
        <v>0</v>
      </c>
      <c r="ME287" s="4">
        <v>0</v>
      </c>
      <c r="MF287" s="4">
        <v>0</v>
      </c>
      <c r="MG287" s="4">
        <v>0</v>
      </c>
      <c r="MH287" s="4">
        <v>0</v>
      </c>
      <c r="MI287" s="4">
        <v>0</v>
      </c>
      <c r="MJ287" s="4">
        <v>0</v>
      </c>
      <c r="MK287" s="4">
        <v>0</v>
      </c>
      <c r="ML287" s="4">
        <v>0</v>
      </c>
      <c r="MM287" s="4">
        <v>0</v>
      </c>
      <c r="MN287" s="4">
        <v>0</v>
      </c>
      <c r="MO287" s="4">
        <v>0</v>
      </c>
      <c r="MP287" s="4"/>
      <c r="MQ287" s="4">
        <v>2210</v>
      </c>
      <c r="MR287" s="4" t="s">
        <v>300</v>
      </c>
      <c r="MS287" s="4">
        <v>0</v>
      </c>
      <c r="MT287" s="4">
        <v>0</v>
      </c>
      <c r="MU287" s="4">
        <v>0</v>
      </c>
      <c r="MV287" s="4">
        <v>0</v>
      </c>
      <c r="MW287" s="4">
        <v>0</v>
      </c>
      <c r="MX287" s="4">
        <v>0</v>
      </c>
      <c r="MY287" s="4">
        <v>0</v>
      </c>
      <c r="MZ287" s="4">
        <v>0</v>
      </c>
      <c r="NA287" s="4">
        <v>0</v>
      </c>
      <c r="NB287" s="4">
        <v>0</v>
      </c>
      <c r="NC287" s="4">
        <v>0</v>
      </c>
      <c r="ND287" s="4">
        <v>0</v>
      </c>
      <c r="NE287" s="4">
        <v>0</v>
      </c>
      <c r="NF287" s="4"/>
      <c r="NG287" s="4">
        <v>2210</v>
      </c>
      <c r="NH287" s="4" t="s">
        <v>300</v>
      </c>
      <c r="NI287" s="4">
        <v>0</v>
      </c>
      <c r="NJ287" s="4">
        <v>0</v>
      </c>
      <c r="NK287" s="4">
        <v>0</v>
      </c>
      <c r="NL287" s="4">
        <v>0</v>
      </c>
      <c r="NM287" s="4">
        <v>0</v>
      </c>
      <c r="NN287" s="4">
        <v>0</v>
      </c>
      <c r="NO287" s="4">
        <v>0</v>
      </c>
      <c r="NP287" s="4">
        <v>0</v>
      </c>
      <c r="NQ287" s="4">
        <v>0</v>
      </c>
      <c r="NR287" s="4">
        <v>0</v>
      </c>
      <c r="NS287" s="4">
        <v>0</v>
      </c>
      <c r="NT287" s="4">
        <v>0</v>
      </c>
      <c r="NU287" s="4">
        <v>0</v>
      </c>
    </row>
    <row r="288" spans="2:385" x14ac:dyDescent="0.2">
      <c r="B288">
        <f t="shared" si="52"/>
        <v>278</v>
      </c>
      <c r="C288" s="4">
        <v>2300</v>
      </c>
      <c r="D288" s="4" t="s">
        <v>301</v>
      </c>
      <c r="E288" s="4">
        <v>-1924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-1924</v>
      </c>
      <c r="R288" s="4"/>
      <c r="S288" s="4">
        <v>2300</v>
      </c>
      <c r="T288" s="4" t="s">
        <v>301</v>
      </c>
      <c r="U288" s="4">
        <v>-101.25</v>
      </c>
      <c r="V288" s="4">
        <v>0</v>
      </c>
      <c r="W288" s="4">
        <v>0</v>
      </c>
      <c r="X288" s="4">
        <v>0</v>
      </c>
      <c r="Y288" s="4">
        <v>800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698.75</v>
      </c>
      <c r="AH288" s="4"/>
      <c r="AI288" s="4">
        <v>2300</v>
      </c>
      <c r="AJ288" s="4" t="s">
        <v>301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/>
      <c r="AY288" s="4">
        <v>2300</v>
      </c>
      <c r="AZ288" s="4" t="s">
        <v>301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/>
      <c r="BO288" s="4">
        <v>2300</v>
      </c>
      <c r="BP288" s="4" t="s">
        <v>301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/>
      <c r="CE288" s="4">
        <v>2300</v>
      </c>
      <c r="CF288" s="4" t="s">
        <v>301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/>
      <c r="CU288" s="4">
        <v>2300</v>
      </c>
      <c r="CV288" s="4" t="s">
        <v>301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/>
      <c r="DK288" s="4">
        <v>2300</v>
      </c>
      <c r="DL288" s="4" t="s">
        <v>301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/>
      <c r="EA288" s="4">
        <v>2300</v>
      </c>
      <c r="EB288" s="4" t="s">
        <v>301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0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/>
      <c r="EQ288" s="4">
        <v>2300</v>
      </c>
      <c r="ER288" s="4" t="s">
        <v>301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/>
      <c r="FG288" s="4">
        <v>2300</v>
      </c>
      <c r="FH288" s="4" t="s">
        <v>301</v>
      </c>
      <c r="FI288" s="4">
        <v>0</v>
      </c>
      <c r="FJ288" s="4">
        <v>0</v>
      </c>
      <c r="FK288" s="4">
        <v>0</v>
      </c>
      <c r="FL288" s="4">
        <v>772</v>
      </c>
      <c r="FM288" s="4">
        <v>0</v>
      </c>
      <c r="FN288" s="4">
        <v>0</v>
      </c>
      <c r="FO288" s="4">
        <v>0</v>
      </c>
      <c r="FP288" s="4">
        <v>0</v>
      </c>
      <c r="FQ288" s="4">
        <v>0</v>
      </c>
      <c r="FR288" s="4">
        <v>0</v>
      </c>
      <c r="FS288" s="4">
        <v>0</v>
      </c>
      <c r="FT288" s="4">
        <v>0</v>
      </c>
      <c r="FU288" s="4">
        <v>772</v>
      </c>
      <c r="FV288" s="4"/>
      <c r="FW288" s="4">
        <v>2300</v>
      </c>
      <c r="FX288" s="4" t="s">
        <v>301</v>
      </c>
      <c r="FY288" s="4">
        <v>0</v>
      </c>
      <c r="FZ288" s="4">
        <v>0</v>
      </c>
      <c r="GA288" s="4">
        <v>0</v>
      </c>
      <c r="GB288" s="4">
        <v>0</v>
      </c>
      <c r="GC288" s="4">
        <v>0</v>
      </c>
      <c r="GD288" s="4">
        <v>0</v>
      </c>
      <c r="GE288" s="4">
        <v>0</v>
      </c>
      <c r="GF288" s="4">
        <v>0</v>
      </c>
      <c r="GG288" s="4">
        <v>0</v>
      </c>
      <c r="GH288" s="4">
        <v>0</v>
      </c>
      <c r="GI288" s="4">
        <v>0</v>
      </c>
      <c r="GJ288" s="4">
        <v>0</v>
      </c>
      <c r="GK288" s="4">
        <v>0</v>
      </c>
      <c r="GL288" s="4"/>
      <c r="GM288" s="4">
        <v>2300</v>
      </c>
      <c r="GN288" s="4" t="s">
        <v>301</v>
      </c>
      <c r="GO288" s="4">
        <v>0</v>
      </c>
      <c r="GP288" s="4">
        <v>0</v>
      </c>
      <c r="GQ288" s="4">
        <v>0</v>
      </c>
      <c r="GR288" s="4">
        <v>0</v>
      </c>
      <c r="GS288" s="4">
        <v>0</v>
      </c>
      <c r="GT288" s="4">
        <v>0</v>
      </c>
      <c r="GU288" s="4">
        <v>0</v>
      </c>
      <c r="GV288" s="4">
        <v>0</v>
      </c>
      <c r="GW288" s="4">
        <v>0</v>
      </c>
      <c r="GX288" s="4">
        <v>0</v>
      </c>
      <c r="GY288" s="4">
        <v>0</v>
      </c>
      <c r="GZ288" s="4">
        <v>0</v>
      </c>
      <c r="HA288" s="4">
        <v>0</v>
      </c>
      <c r="HB288" s="4"/>
      <c r="HC288" s="4">
        <v>2300</v>
      </c>
      <c r="HD288" s="4" t="s">
        <v>301</v>
      </c>
      <c r="HE288" s="4">
        <v>0</v>
      </c>
      <c r="HF288" s="4">
        <v>0</v>
      </c>
      <c r="HG288" s="4">
        <v>0</v>
      </c>
      <c r="HH288" s="4">
        <v>0</v>
      </c>
      <c r="HI288" s="4">
        <v>0</v>
      </c>
      <c r="HJ288" s="4">
        <v>0</v>
      </c>
      <c r="HK288" s="4">
        <v>0</v>
      </c>
      <c r="HL288" s="4">
        <v>0</v>
      </c>
      <c r="HM288" s="4">
        <v>0</v>
      </c>
      <c r="HN288" s="4">
        <v>0</v>
      </c>
      <c r="HO288" s="4">
        <v>0</v>
      </c>
      <c r="HP288" s="4">
        <v>0</v>
      </c>
      <c r="HQ288" s="4">
        <v>0</v>
      </c>
      <c r="HR288" s="4"/>
      <c r="HS288" s="4">
        <v>2300</v>
      </c>
      <c r="HT288" s="4" t="s">
        <v>301</v>
      </c>
      <c r="HU288" s="4">
        <v>0</v>
      </c>
      <c r="HV288" s="4">
        <v>0</v>
      </c>
      <c r="HW288" s="4">
        <v>0</v>
      </c>
      <c r="HX288" s="4">
        <v>0</v>
      </c>
      <c r="HY288" s="4">
        <v>3816</v>
      </c>
      <c r="HZ288" s="4">
        <v>0</v>
      </c>
      <c r="IA288" s="4">
        <v>0</v>
      </c>
      <c r="IB288" s="4">
        <v>0</v>
      </c>
      <c r="IC288" s="4">
        <v>0</v>
      </c>
      <c r="ID288" s="4">
        <v>0</v>
      </c>
      <c r="IE288" s="4">
        <v>0</v>
      </c>
      <c r="IF288" s="4">
        <v>0</v>
      </c>
      <c r="IG288" s="4">
        <v>3816</v>
      </c>
      <c r="IH288" s="4"/>
      <c r="II288" s="4">
        <v>2300</v>
      </c>
      <c r="IJ288" s="4" t="s">
        <v>301</v>
      </c>
      <c r="IK288" s="4">
        <v>0</v>
      </c>
      <c r="IL288" s="4">
        <v>0</v>
      </c>
      <c r="IM288" s="4">
        <v>0</v>
      </c>
      <c r="IN288" s="4">
        <v>0</v>
      </c>
      <c r="IO288" s="4">
        <v>0</v>
      </c>
      <c r="IP288" s="4">
        <v>0</v>
      </c>
      <c r="IQ288" s="4">
        <v>0</v>
      </c>
      <c r="IR288" s="4">
        <v>0</v>
      </c>
      <c r="IS288" s="4">
        <v>0</v>
      </c>
      <c r="IT288" s="4">
        <v>0</v>
      </c>
      <c r="IU288" s="4">
        <v>0</v>
      </c>
      <c r="IV288" s="4">
        <v>0</v>
      </c>
      <c r="IW288" s="4">
        <v>0</v>
      </c>
      <c r="IX288" s="4"/>
      <c r="IY288" s="4">
        <v>2300</v>
      </c>
      <c r="IZ288" s="4" t="s">
        <v>301</v>
      </c>
      <c r="JA288" s="4">
        <v>0</v>
      </c>
      <c r="JB288" s="4">
        <v>0</v>
      </c>
      <c r="JC288" s="4">
        <v>0</v>
      </c>
      <c r="JD288" s="4">
        <v>0</v>
      </c>
      <c r="JE288" s="4">
        <v>0</v>
      </c>
      <c r="JF288" s="4">
        <v>0</v>
      </c>
      <c r="JG288" s="4">
        <v>0</v>
      </c>
      <c r="JH288" s="4">
        <v>0</v>
      </c>
      <c r="JI288" s="4">
        <v>0</v>
      </c>
      <c r="JJ288" s="4">
        <v>0</v>
      </c>
      <c r="JK288" s="4">
        <v>0</v>
      </c>
      <c r="JL288" s="4">
        <v>0</v>
      </c>
      <c r="JM288" s="4">
        <v>0</v>
      </c>
      <c r="JN288" s="4"/>
      <c r="JO288" s="4">
        <v>2300</v>
      </c>
      <c r="JP288" s="4" t="s">
        <v>301</v>
      </c>
      <c r="JQ288" s="4">
        <v>0</v>
      </c>
      <c r="JR288" s="4">
        <v>0</v>
      </c>
      <c r="JS288" s="4">
        <v>0</v>
      </c>
      <c r="JT288" s="4">
        <v>0</v>
      </c>
      <c r="JU288" s="4">
        <v>0</v>
      </c>
      <c r="JV288" s="4">
        <v>0</v>
      </c>
      <c r="JW288" s="4">
        <v>0</v>
      </c>
      <c r="JX288" s="4">
        <v>0</v>
      </c>
      <c r="JY288" s="4">
        <v>0</v>
      </c>
      <c r="JZ288" s="4">
        <v>0</v>
      </c>
      <c r="KA288" s="4">
        <v>0</v>
      </c>
      <c r="KB288" s="4">
        <v>0</v>
      </c>
      <c r="KC288" s="4">
        <v>0</v>
      </c>
      <c r="KD288" s="4"/>
      <c r="KE288" s="4">
        <v>2300</v>
      </c>
      <c r="KF288" s="4" t="s">
        <v>301</v>
      </c>
      <c r="KG288" s="4">
        <v>0</v>
      </c>
      <c r="KH288" s="4">
        <v>0</v>
      </c>
      <c r="KI288" s="4">
        <v>0</v>
      </c>
      <c r="KJ288" s="4">
        <v>0</v>
      </c>
      <c r="KK288" s="4">
        <v>0</v>
      </c>
      <c r="KL288" s="4">
        <v>1000</v>
      </c>
      <c r="KM288" s="4">
        <v>0</v>
      </c>
      <c r="KN288" s="4">
        <v>0</v>
      </c>
      <c r="KO288" s="4">
        <v>0</v>
      </c>
      <c r="KP288" s="4">
        <v>0</v>
      </c>
      <c r="KQ288" s="4">
        <v>0</v>
      </c>
      <c r="KR288" s="4">
        <v>0</v>
      </c>
      <c r="KS288" s="4">
        <v>1000</v>
      </c>
      <c r="KT288" s="4"/>
      <c r="KU288" s="4">
        <v>2300</v>
      </c>
      <c r="KV288" s="4" t="s">
        <v>301</v>
      </c>
      <c r="KW288" s="4">
        <v>0</v>
      </c>
      <c r="KX288" s="4">
        <v>0</v>
      </c>
      <c r="KY288" s="4">
        <v>0</v>
      </c>
      <c r="KZ288" s="4">
        <v>0</v>
      </c>
      <c r="LA288" s="4">
        <v>0</v>
      </c>
      <c r="LB288" s="4">
        <v>0</v>
      </c>
      <c r="LC288" s="4">
        <v>0</v>
      </c>
      <c r="LD288" s="4">
        <v>0</v>
      </c>
      <c r="LE288" s="4">
        <v>0</v>
      </c>
      <c r="LF288" s="4">
        <v>0</v>
      </c>
      <c r="LG288" s="4">
        <v>0</v>
      </c>
      <c r="LH288" s="4">
        <v>0</v>
      </c>
      <c r="LI288" s="4">
        <v>0</v>
      </c>
      <c r="LJ288" s="4"/>
      <c r="LK288" s="4">
        <v>2300</v>
      </c>
      <c r="LL288" s="4" t="s">
        <v>301</v>
      </c>
      <c r="LM288" s="4">
        <v>0</v>
      </c>
      <c r="LN288" s="4">
        <v>0</v>
      </c>
      <c r="LO288" s="4">
        <v>0</v>
      </c>
      <c r="LP288" s="4">
        <v>0</v>
      </c>
      <c r="LQ288" s="4">
        <v>0</v>
      </c>
      <c r="LR288" s="4">
        <v>0</v>
      </c>
      <c r="LS288" s="4">
        <v>0</v>
      </c>
      <c r="LT288" s="4">
        <v>0</v>
      </c>
      <c r="LU288" s="4">
        <v>0</v>
      </c>
      <c r="LV288" s="4">
        <v>0</v>
      </c>
      <c r="LW288" s="4">
        <v>0</v>
      </c>
      <c r="LX288" s="4">
        <v>0</v>
      </c>
      <c r="LY288" s="4">
        <v>0</v>
      </c>
      <c r="LZ288" s="4"/>
      <c r="MA288" s="4">
        <v>2300</v>
      </c>
      <c r="MB288" s="4" t="s">
        <v>301</v>
      </c>
      <c r="MC288" s="4">
        <v>0</v>
      </c>
      <c r="MD288" s="4">
        <v>0</v>
      </c>
      <c r="ME288" s="4">
        <v>0</v>
      </c>
      <c r="MF288" s="4">
        <v>0</v>
      </c>
      <c r="MG288" s="4">
        <v>0</v>
      </c>
      <c r="MH288" s="4">
        <v>0</v>
      </c>
      <c r="MI288" s="4">
        <v>0</v>
      </c>
      <c r="MJ288" s="4">
        <v>0</v>
      </c>
      <c r="MK288" s="4">
        <v>0</v>
      </c>
      <c r="ML288" s="4">
        <v>0</v>
      </c>
      <c r="MM288" s="4">
        <v>0</v>
      </c>
      <c r="MN288" s="4">
        <v>0</v>
      </c>
      <c r="MO288" s="4">
        <v>0</v>
      </c>
      <c r="MP288" s="4"/>
      <c r="MQ288" s="4">
        <v>2300</v>
      </c>
      <c r="MR288" s="4" t="s">
        <v>301</v>
      </c>
      <c r="MS288" s="4">
        <v>1300</v>
      </c>
      <c r="MT288" s="4">
        <v>0</v>
      </c>
      <c r="MU288" s="4">
        <v>-91.7</v>
      </c>
      <c r="MV288" s="4">
        <v>0</v>
      </c>
      <c r="MW288" s="4">
        <v>0</v>
      </c>
      <c r="MX288" s="4">
        <v>0</v>
      </c>
      <c r="MY288" s="4">
        <v>0</v>
      </c>
      <c r="MZ288" s="4">
        <v>0</v>
      </c>
      <c r="NA288" s="4">
        <v>0</v>
      </c>
      <c r="NB288" s="4">
        <v>0</v>
      </c>
      <c r="NC288" s="4">
        <v>0</v>
      </c>
      <c r="ND288" s="4">
        <v>0</v>
      </c>
      <c r="NE288" s="4">
        <v>1208.3</v>
      </c>
      <c r="NF288" s="4"/>
      <c r="NG288" s="4">
        <v>2300</v>
      </c>
      <c r="NH288" s="4" t="s">
        <v>301</v>
      </c>
      <c r="NI288" s="4">
        <v>0</v>
      </c>
      <c r="NJ288" s="4">
        <v>0</v>
      </c>
      <c r="NK288" s="4">
        <v>0</v>
      </c>
      <c r="NL288" s="4">
        <v>0</v>
      </c>
      <c r="NM288" s="4">
        <v>0</v>
      </c>
      <c r="NN288" s="4">
        <v>0</v>
      </c>
      <c r="NO288" s="4">
        <v>0</v>
      </c>
      <c r="NP288" s="4">
        <v>0</v>
      </c>
      <c r="NQ288" s="4">
        <v>0</v>
      </c>
      <c r="NR288" s="4">
        <v>0</v>
      </c>
      <c r="NS288" s="4">
        <v>0</v>
      </c>
      <c r="NT288" s="4">
        <v>0</v>
      </c>
      <c r="NU288" s="4">
        <v>0</v>
      </c>
    </row>
    <row r="289" spans="2:385" x14ac:dyDescent="0.2">
      <c r="B289">
        <f t="shared" si="52"/>
        <v>279</v>
      </c>
      <c r="C289" s="4">
        <v>2500</v>
      </c>
      <c r="D289" s="4" t="s">
        <v>302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/>
      <c r="S289" s="4">
        <v>2500</v>
      </c>
      <c r="T289" s="4" t="s">
        <v>302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/>
      <c r="AI289" s="4">
        <v>2500</v>
      </c>
      <c r="AJ289" s="4" t="s">
        <v>302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/>
      <c r="AY289" s="4">
        <v>2500</v>
      </c>
      <c r="AZ289" s="4" t="s">
        <v>302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/>
      <c r="BO289" s="4">
        <v>2500</v>
      </c>
      <c r="BP289" s="4" t="s">
        <v>302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/>
      <c r="CE289" s="4">
        <v>2500</v>
      </c>
      <c r="CF289" s="4" t="s">
        <v>302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/>
      <c r="CU289" s="4">
        <v>2500</v>
      </c>
      <c r="CV289" s="4" t="s">
        <v>302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/>
      <c r="DK289" s="4">
        <v>2500</v>
      </c>
      <c r="DL289" s="4" t="s">
        <v>302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/>
      <c r="EA289" s="4">
        <v>2500</v>
      </c>
      <c r="EB289" s="4" t="s">
        <v>302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/>
      <c r="EQ289" s="4">
        <v>2500</v>
      </c>
      <c r="ER289" s="4" t="s">
        <v>302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/>
      <c r="FG289" s="4">
        <v>2500</v>
      </c>
      <c r="FH289" s="4" t="s">
        <v>302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>
        <v>0</v>
      </c>
      <c r="FR289" s="4">
        <v>0</v>
      </c>
      <c r="FS289" s="4">
        <v>0</v>
      </c>
      <c r="FT289" s="4">
        <v>0</v>
      </c>
      <c r="FU289" s="4">
        <v>0</v>
      </c>
      <c r="FV289" s="4"/>
      <c r="FW289" s="4">
        <v>2500</v>
      </c>
      <c r="FX289" s="4" t="s">
        <v>302</v>
      </c>
      <c r="FY289" s="4">
        <v>0</v>
      </c>
      <c r="FZ289" s="4">
        <v>0</v>
      </c>
      <c r="GA289" s="4">
        <v>0</v>
      </c>
      <c r="GB289" s="4">
        <v>0</v>
      </c>
      <c r="GC289" s="4">
        <v>0</v>
      </c>
      <c r="GD289" s="4">
        <v>0</v>
      </c>
      <c r="GE289" s="4">
        <v>0</v>
      </c>
      <c r="GF289" s="4">
        <v>0</v>
      </c>
      <c r="GG289" s="4">
        <v>0</v>
      </c>
      <c r="GH289" s="4">
        <v>0</v>
      </c>
      <c r="GI289" s="4">
        <v>0</v>
      </c>
      <c r="GJ289" s="4">
        <v>0</v>
      </c>
      <c r="GK289" s="4">
        <v>0</v>
      </c>
      <c r="GL289" s="4"/>
      <c r="GM289" s="4">
        <v>2500</v>
      </c>
      <c r="GN289" s="4" t="s">
        <v>302</v>
      </c>
      <c r="GO289" s="4">
        <v>0</v>
      </c>
      <c r="GP289" s="4">
        <v>0</v>
      </c>
      <c r="GQ289" s="4">
        <v>0</v>
      </c>
      <c r="GR289" s="4">
        <v>0</v>
      </c>
      <c r="GS289" s="4">
        <v>0</v>
      </c>
      <c r="GT289" s="4">
        <v>0</v>
      </c>
      <c r="GU289" s="4">
        <v>0</v>
      </c>
      <c r="GV289" s="4">
        <v>0</v>
      </c>
      <c r="GW289" s="4">
        <v>0</v>
      </c>
      <c r="GX289" s="4">
        <v>0</v>
      </c>
      <c r="GY289" s="4">
        <v>0</v>
      </c>
      <c r="GZ289" s="4">
        <v>0</v>
      </c>
      <c r="HA289" s="4">
        <v>0</v>
      </c>
      <c r="HB289" s="4"/>
      <c r="HC289" s="4">
        <v>2500</v>
      </c>
      <c r="HD289" s="4" t="s">
        <v>302</v>
      </c>
      <c r="HE289" s="4">
        <v>0</v>
      </c>
      <c r="HF289" s="4">
        <v>0</v>
      </c>
      <c r="HG289" s="4">
        <v>0</v>
      </c>
      <c r="HH289" s="4">
        <v>0</v>
      </c>
      <c r="HI289" s="4">
        <v>0</v>
      </c>
      <c r="HJ289" s="4">
        <v>0</v>
      </c>
      <c r="HK289" s="4">
        <v>0</v>
      </c>
      <c r="HL289" s="4">
        <v>0</v>
      </c>
      <c r="HM289" s="4">
        <v>0</v>
      </c>
      <c r="HN289" s="4">
        <v>0</v>
      </c>
      <c r="HO289" s="4">
        <v>0</v>
      </c>
      <c r="HP289" s="4">
        <v>0</v>
      </c>
      <c r="HQ289" s="4">
        <v>0</v>
      </c>
      <c r="HR289" s="4"/>
      <c r="HS289" s="4">
        <v>2500</v>
      </c>
      <c r="HT289" s="4" t="s">
        <v>302</v>
      </c>
      <c r="HU289" s="4">
        <v>0</v>
      </c>
      <c r="HV289" s="4">
        <v>0</v>
      </c>
      <c r="HW289" s="4">
        <v>0</v>
      </c>
      <c r="HX289" s="4">
        <v>0</v>
      </c>
      <c r="HY289" s="4">
        <v>0</v>
      </c>
      <c r="HZ289" s="4">
        <v>0</v>
      </c>
      <c r="IA289" s="4">
        <v>0</v>
      </c>
      <c r="IB289" s="4">
        <v>0</v>
      </c>
      <c r="IC289" s="4">
        <v>0</v>
      </c>
      <c r="ID289" s="4">
        <v>0</v>
      </c>
      <c r="IE289" s="4">
        <v>0</v>
      </c>
      <c r="IF289" s="4">
        <v>0</v>
      </c>
      <c r="IG289" s="4">
        <v>0</v>
      </c>
      <c r="IH289" s="4"/>
      <c r="II289" s="4">
        <v>2500</v>
      </c>
      <c r="IJ289" s="4" t="s">
        <v>302</v>
      </c>
      <c r="IK289" s="4">
        <v>0</v>
      </c>
      <c r="IL289" s="4">
        <v>0</v>
      </c>
      <c r="IM289" s="4">
        <v>0</v>
      </c>
      <c r="IN289" s="4">
        <v>0</v>
      </c>
      <c r="IO289" s="4">
        <v>0</v>
      </c>
      <c r="IP289" s="4">
        <v>0</v>
      </c>
      <c r="IQ289" s="4">
        <v>0</v>
      </c>
      <c r="IR289" s="4">
        <v>0</v>
      </c>
      <c r="IS289" s="4">
        <v>0</v>
      </c>
      <c r="IT289" s="4">
        <v>0</v>
      </c>
      <c r="IU289" s="4">
        <v>0</v>
      </c>
      <c r="IV289" s="4">
        <v>0</v>
      </c>
      <c r="IW289" s="4">
        <v>0</v>
      </c>
      <c r="IX289" s="4"/>
      <c r="IY289" s="4">
        <v>2500</v>
      </c>
      <c r="IZ289" s="4" t="s">
        <v>302</v>
      </c>
      <c r="JA289" s="4">
        <v>0</v>
      </c>
      <c r="JB289" s="4">
        <v>0</v>
      </c>
      <c r="JC289" s="4">
        <v>0</v>
      </c>
      <c r="JD289" s="4">
        <v>0</v>
      </c>
      <c r="JE289" s="4">
        <v>0</v>
      </c>
      <c r="JF289" s="4">
        <v>0</v>
      </c>
      <c r="JG289" s="4">
        <v>0</v>
      </c>
      <c r="JH289" s="4">
        <v>0</v>
      </c>
      <c r="JI289" s="4">
        <v>0</v>
      </c>
      <c r="JJ289" s="4">
        <v>0</v>
      </c>
      <c r="JK289" s="4">
        <v>0</v>
      </c>
      <c r="JL289" s="4">
        <v>0</v>
      </c>
      <c r="JM289" s="4">
        <v>0</v>
      </c>
      <c r="JN289" s="4"/>
      <c r="JO289" s="4">
        <v>2500</v>
      </c>
      <c r="JP289" s="4" t="s">
        <v>302</v>
      </c>
      <c r="JQ289" s="4">
        <v>0</v>
      </c>
      <c r="JR289" s="4">
        <v>0</v>
      </c>
      <c r="JS289" s="4">
        <v>0</v>
      </c>
      <c r="JT289" s="4">
        <v>0</v>
      </c>
      <c r="JU289" s="4">
        <v>0</v>
      </c>
      <c r="JV289" s="4">
        <v>0</v>
      </c>
      <c r="JW289" s="4">
        <v>0</v>
      </c>
      <c r="JX289" s="4">
        <v>0</v>
      </c>
      <c r="JY289" s="4">
        <v>0</v>
      </c>
      <c r="JZ289" s="4">
        <v>0</v>
      </c>
      <c r="KA289" s="4">
        <v>0</v>
      </c>
      <c r="KB289" s="4">
        <v>0</v>
      </c>
      <c r="KC289" s="4">
        <v>0</v>
      </c>
      <c r="KD289" s="4"/>
      <c r="KE289" s="4">
        <v>2500</v>
      </c>
      <c r="KF289" s="4" t="s">
        <v>302</v>
      </c>
      <c r="KG289" s="4">
        <v>0</v>
      </c>
      <c r="KH289" s="4">
        <v>0</v>
      </c>
      <c r="KI289" s="4">
        <v>0</v>
      </c>
      <c r="KJ289" s="4">
        <v>0</v>
      </c>
      <c r="KK289" s="4">
        <v>0</v>
      </c>
      <c r="KL289" s="4">
        <v>0</v>
      </c>
      <c r="KM289" s="4">
        <v>0</v>
      </c>
      <c r="KN289" s="4">
        <v>0</v>
      </c>
      <c r="KO289" s="4">
        <v>0</v>
      </c>
      <c r="KP289" s="4">
        <v>0</v>
      </c>
      <c r="KQ289" s="4">
        <v>0</v>
      </c>
      <c r="KR289" s="4">
        <v>0</v>
      </c>
      <c r="KS289" s="4">
        <v>0</v>
      </c>
      <c r="KT289" s="4"/>
      <c r="KU289" s="4">
        <v>2500</v>
      </c>
      <c r="KV289" s="4" t="s">
        <v>302</v>
      </c>
      <c r="KW289" s="4">
        <v>0</v>
      </c>
      <c r="KX289" s="4">
        <v>0</v>
      </c>
      <c r="KY289" s="4">
        <v>0</v>
      </c>
      <c r="KZ289" s="4">
        <v>0</v>
      </c>
      <c r="LA289" s="4">
        <v>0</v>
      </c>
      <c r="LB289" s="4">
        <v>0</v>
      </c>
      <c r="LC289" s="4">
        <v>0</v>
      </c>
      <c r="LD289" s="4">
        <v>0</v>
      </c>
      <c r="LE289" s="4">
        <v>0</v>
      </c>
      <c r="LF289" s="4">
        <v>0</v>
      </c>
      <c r="LG289" s="4">
        <v>0</v>
      </c>
      <c r="LH289" s="4">
        <v>0</v>
      </c>
      <c r="LI289" s="4">
        <v>0</v>
      </c>
      <c r="LJ289" s="4"/>
      <c r="LK289" s="4">
        <v>2500</v>
      </c>
      <c r="LL289" s="4" t="s">
        <v>302</v>
      </c>
      <c r="LM289" s="4">
        <v>0</v>
      </c>
      <c r="LN289" s="4">
        <v>0</v>
      </c>
      <c r="LO289" s="4">
        <v>0</v>
      </c>
      <c r="LP289" s="4">
        <v>0</v>
      </c>
      <c r="LQ289" s="4">
        <v>0</v>
      </c>
      <c r="LR289" s="4">
        <v>0</v>
      </c>
      <c r="LS289" s="4">
        <v>0</v>
      </c>
      <c r="LT289" s="4">
        <v>0</v>
      </c>
      <c r="LU289" s="4">
        <v>0</v>
      </c>
      <c r="LV289" s="4">
        <v>0</v>
      </c>
      <c r="LW289" s="4">
        <v>0</v>
      </c>
      <c r="LX289" s="4">
        <v>0</v>
      </c>
      <c r="LY289" s="4">
        <v>0</v>
      </c>
      <c r="LZ289" s="4"/>
      <c r="MA289" s="4">
        <v>2500</v>
      </c>
      <c r="MB289" s="4" t="s">
        <v>302</v>
      </c>
      <c r="MC289" s="4">
        <v>0</v>
      </c>
      <c r="MD289" s="4">
        <v>0</v>
      </c>
      <c r="ME289" s="4">
        <v>0</v>
      </c>
      <c r="MF289" s="4">
        <v>0</v>
      </c>
      <c r="MG289" s="4">
        <v>0</v>
      </c>
      <c r="MH289" s="4">
        <v>0</v>
      </c>
      <c r="MI289" s="4">
        <v>0</v>
      </c>
      <c r="MJ289" s="4">
        <v>0</v>
      </c>
      <c r="MK289" s="4">
        <v>0</v>
      </c>
      <c r="ML289" s="4">
        <v>0</v>
      </c>
      <c r="MM289" s="4">
        <v>0</v>
      </c>
      <c r="MN289" s="4">
        <v>0</v>
      </c>
      <c r="MO289" s="4">
        <v>0</v>
      </c>
      <c r="MP289" s="4"/>
      <c r="MQ289" s="4">
        <v>2500</v>
      </c>
      <c r="MR289" s="4" t="s">
        <v>302</v>
      </c>
      <c r="MS289" s="4">
        <v>0</v>
      </c>
      <c r="MT289" s="4">
        <v>0</v>
      </c>
      <c r="MU289" s="4">
        <v>0</v>
      </c>
      <c r="MV289" s="4">
        <v>0</v>
      </c>
      <c r="MW289" s="4">
        <v>0</v>
      </c>
      <c r="MX289" s="4">
        <v>0</v>
      </c>
      <c r="MY289" s="4">
        <v>0</v>
      </c>
      <c r="MZ289" s="4">
        <v>0</v>
      </c>
      <c r="NA289" s="4">
        <v>0</v>
      </c>
      <c r="NB289" s="4">
        <v>0</v>
      </c>
      <c r="NC289" s="4">
        <v>0</v>
      </c>
      <c r="ND289" s="4">
        <v>0</v>
      </c>
      <c r="NE289" s="4">
        <v>0</v>
      </c>
      <c r="NF289" s="4"/>
      <c r="NG289" s="4">
        <v>2500</v>
      </c>
      <c r="NH289" s="4" t="s">
        <v>302</v>
      </c>
      <c r="NI289" s="4">
        <v>0</v>
      </c>
      <c r="NJ289" s="4">
        <v>0</v>
      </c>
      <c r="NK289" s="4">
        <v>0</v>
      </c>
      <c r="NL289" s="4">
        <v>0</v>
      </c>
      <c r="NM289" s="4">
        <v>0</v>
      </c>
      <c r="NN289" s="4">
        <v>0</v>
      </c>
      <c r="NO289" s="4">
        <v>0</v>
      </c>
      <c r="NP289" s="4">
        <v>0</v>
      </c>
      <c r="NQ289" s="4">
        <v>0</v>
      </c>
      <c r="NR289" s="4">
        <v>0</v>
      </c>
      <c r="NS289" s="4">
        <v>0</v>
      </c>
      <c r="NT289" s="4">
        <v>0</v>
      </c>
      <c r="NU289" s="4">
        <v>0</v>
      </c>
    </row>
    <row r="290" spans="2:385" x14ac:dyDescent="0.2">
      <c r="B290">
        <f t="shared" si="52"/>
        <v>280</v>
      </c>
      <c r="C290" s="4">
        <v>2701</v>
      </c>
      <c r="D290" s="4" t="s">
        <v>303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/>
      <c r="S290" s="4">
        <v>2701</v>
      </c>
      <c r="T290" s="4" t="s">
        <v>303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/>
      <c r="AI290" s="4">
        <v>2701</v>
      </c>
      <c r="AJ290" s="4" t="s">
        <v>303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/>
      <c r="AY290" s="4">
        <v>2701</v>
      </c>
      <c r="AZ290" s="4" t="s">
        <v>303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/>
      <c r="BO290" s="4">
        <v>2701</v>
      </c>
      <c r="BP290" s="4" t="s">
        <v>303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/>
      <c r="CE290" s="4">
        <v>2701</v>
      </c>
      <c r="CF290" s="4" t="s">
        <v>303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/>
      <c r="CU290" s="4">
        <v>2701</v>
      </c>
      <c r="CV290" s="4" t="s">
        <v>303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/>
      <c r="DK290" s="4">
        <v>2701</v>
      </c>
      <c r="DL290" s="4" t="s">
        <v>303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/>
      <c r="EA290" s="4">
        <v>2701</v>
      </c>
      <c r="EB290" s="4" t="s">
        <v>303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0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/>
      <c r="EQ290" s="4">
        <v>2701</v>
      </c>
      <c r="ER290" s="4" t="s">
        <v>303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/>
      <c r="FG290" s="4">
        <v>2701</v>
      </c>
      <c r="FH290" s="4" t="s">
        <v>303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0</v>
      </c>
      <c r="FP290" s="4">
        <v>0</v>
      </c>
      <c r="FQ290" s="4">
        <v>0</v>
      </c>
      <c r="FR290" s="4">
        <v>0</v>
      </c>
      <c r="FS290" s="4">
        <v>0</v>
      </c>
      <c r="FT290" s="4">
        <v>0</v>
      </c>
      <c r="FU290" s="4">
        <v>0</v>
      </c>
      <c r="FV290" s="4"/>
      <c r="FW290" s="4">
        <v>2701</v>
      </c>
      <c r="FX290" s="4" t="s">
        <v>303</v>
      </c>
      <c r="FY290" s="4">
        <v>0</v>
      </c>
      <c r="FZ290" s="4">
        <v>0</v>
      </c>
      <c r="GA290" s="4">
        <v>0</v>
      </c>
      <c r="GB290" s="4">
        <v>0</v>
      </c>
      <c r="GC290" s="4">
        <v>0</v>
      </c>
      <c r="GD290" s="4">
        <v>0</v>
      </c>
      <c r="GE290" s="4">
        <v>0</v>
      </c>
      <c r="GF290" s="4">
        <v>0</v>
      </c>
      <c r="GG290" s="4">
        <v>0</v>
      </c>
      <c r="GH290" s="4">
        <v>0</v>
      </c>
      <c r="GI290" s="4">
        <v>0</v>
      </c>
      <c r="GJ290" s="4">
        <v>0</v>
      </c>
      <c r="GK290" s="4">
        <v>0</v>
      </c>
      <c r="GL290" s="4"/>
      <c r="GM290" s="4">
        <v>2701</v>
      </c>
      <c r="GN290" s="4" t="s">
        <v>303</v>
      </c>
      <c r="GO290" s="4">
        <v>0</v>
      </c>
      <c r="GP290" s="4">
        <v>0</v>
      </c>
      <c r="GQ290" s="4">
        <v>0</v>
      </c>
      <c r="GR290" s="4">
        <v>0</v>
      </c>
      <c r="GS290" s="4">
        <v>0</v>
      </c>
      <c r="GT290" s="4">
        <v>0</v>
      </c>
      <c r="GU290" s="4">
        <v>0</v>
      </c>
      <c r="GV290" s="4">
        <v>0</v>
      </c>
      <c r="GW290" s="4">
        <v>0</v>
      </c>
      <c r="GX290" s="4">
        <v>0</v>
      </c>
      <c r="GY290" s="4">
        <v>0</v>
      </c>
      <c r="GZ290" s="4">
        <v>0</v>
      </c>
      <c r="HA290" s="4">
        <v>0</v>
      </c>
      <c r="HB290" s="4"/>
      <c r="HC290" s="4">
        <v>2701</v>
      </c>
      <c r="HD290" s="4" t="s">
        <v>303</v>
      </c>
      <c r="HE290" s="4">
        <v>0</v>
      </c>
      <c r="HF290" s="4">
        <v>0</v>
      </c>
      <c r="HG290" s="4">
        <v>0</v>
      </c>
      <c r="HH290" s="4">
        <v>0</v>
      </c>
      <c r="HI290" s="4">
        <v>0</v>
      </c>
      <c r="HJ290" s="4">
        <v>0</v>
      </c>
      <c r="HK290" s="4">
        <v>0</v>
      </c>
      <c r="HL290" s="4">
        <v>0</v>
      </c>
      <c r="HM290" s="4">
        <v>0</v>
      </c>
      <c r="HN290" s="4">
        <v>0</v>
      </c>
      <c r="HO290" s="4">
        <v>0</v>
      </c>
      <c r="HP290" s="4">
        <v>0</v>
      </c>
      <c r="HQ290" s="4">
        <v>0</v>
      </c>
      <c r="HR290" s="4"/>
      <c r="HS290" s="4">
        <v>2701</v>
      </c>
      <c r="HT290" s="4" t="s">
        <v>303</v>
      </c>
      <c r="HU290" s="4">
        <v>0</v>
      </c>
      <c r="HV290" s="4">
        <v>0</v>
      </c>
      <c r="HW290" s="4">
        <v>0</v>
      </c>
      <c r="HX290" s="4">
        <v>0</v>
      </c>
      <c r="HY290" s="4">
        <v>0</v>
      </c>
      <c r="HZ290" s="4">
        <v>0</v>
      </c>
      <c r="IA290" s="4">
        <v>0</v>
      </c>
      <c r="IB290" s="4">
        <v>0</v>
      </c>
      <c r="IC290" s="4">
        <v>0</v>
      </c>
      <c r="ID290" s="4">
        <v>0</v>
      </c>
      <c r="IE290" s="4">
        <v>0</v>
      </c>
      <c r="IF290" s="4">
        <v>0</v>
      </c>
      <c r="IG290" s="4">
        <v>0</v>
      </c>
      <c r="IH290" s="4"/>
      <c r="II290" s="4">
        <v>2701</v>
      </c>
      <c r="IJ290" s="4" t="s">
        <v>303</v>
      </c>
      <c r="IK290" s="4">
        <v>0</v>
      </c>
      <c r="IL290" s="4">
        <v>0</v>
      </c>
      <c r="IM290" s="4">
        <v>0</v>
      </c>
      <c r="IN290" s="4">
        <v>0</v>
      </c>
      <c r="IO290" s="4">
        <v>0</v>
      </c>
      <c r="IP290" s="4">
        <v>0</v>
      </c>
      <c r="IQ290" s="4">
        <v>0</v>
      </c>
      <c r="IR290" s="4">
        <v>0</v>
      </c>
      <c r="IS290" s="4">
        <v>0</v>
      </c>
      <c r="IT290" s="4">
        <v>0</v>
      </c>
      <c r="IU290" s="4">
        <v>0</v>
      </c>
      <c r="IV290" s="4">
        <v>0</v>
      </c>
      <c r="IW290" s="4">
        <v>0</v>
      </c>
      <c r="IX290" s="4"/>
      <c r="IY290" s="4">
        <v>2701</v>
      </c>
      <c r="IZ290" s="4" t="s">
        <v>303</v>
      </c>
      <c r="JA290" s="4">
        <v>0</v>
      </c>
      <c r="JB290" s="4">
        <v>0</v>
      </c>
      <c r="JC290" s="4">
        <v>0</v>
      </c>
      <c r="JD290" s="4">
        <v>0</v>
      </c>
      <c r="JE290" s="4">
        <v>0</v>
      </c>
      <c r="JF290" s="4">
        <v>0</v>
      </c>
      <c r="JG290" s="4">
        <v>0</v>
      </c>
      <c r="JH290" s="4">
        <v>0</v>
      </c>
      <c r="JI290" s="4">
        <v>0</v>
      </c>
      <c r="JJ290" s="4">
        <v>0</v>
      </c>
      <c r="JK290" s="4">
        <v>0</v>
      </c>
      <c r="JL290" s="4">
        <v>0</v>
      </c>
      <c r="JM290" s="4">
        <v>0</v>
      </c>
      <c r="JN290" s="4"/>
      <c r="JO290" s="4">
        <v>2701</v>
      </c>
      <c r="JP290" s="4" t="s">
        <v>303</v>
      </c>
      <c r="JQ290" s="4">
        <v>0</v>
      </c>
      <c r="JR290" s="4">
        <v>0</v>
      </c>
      <c r="JS290" s="4">
        <v>0</v>
      </c>
      <c r="JT290" s="4">
        <v>0</v>
      </c>
      <c r="JU290" s="4">
        <v>0</v>
      </c>
      <c r="JV290" s="4">
        <v>0</v>
      </c>
      <c r="JW290" s="4">
        <v>0</v>
      </c>
      <c r="JX290" s="4">
        <v>0</v>
      </c>
      <c r="JY290" s="4">
        <v>0</v>
      </c>
      <c r="JZ290" s="4">
        <v>0</v>
      </c>
      <c r="KA290" s="4">
        <v>0</v>
      </c>
      <c r="KB290" s="4">
        <v>0</v>
      </c>
      <c r="KC290" s="4">
        <v>0</v>
      </c>
      <c r="KD290" s="4"/>
      <c r="KE290" s="4">
        <v>2701</v>
      </c>
      <c r="KF290" s="4" t="s">
        <v>303</v>
      </c>
      <c r="KG290" s="4">
        <v>0</v>
      </c>
      <c r="KH290" s="4">
        <v>0</v>
      </c>
      <c r="KI290" s="4">
        <v>0</v>
      </c>
      <c r="KJ290" s="4">
        <v>0</v>
      </c>
      <c r="KK290" s="4">
        <v>0</v>
      </c>
      <c r="KL290" s="4">
        <v>0</v>
      </c>
      <c r="KM290" s="4">
        <v>0</v>
      </c>
      <c r="KN290" s="4">
        <v>0</v>
      </c>
      <c r="KO290" s="4">
        <v>0</v>
      </c>
      <c r="KP290" s="4">
        <v>0</v>
      </c>
      <c r="KQ290" s="4">
        <v>0</v>
      </c>
      <c r="KR290" s="4">
        <v>0</v>
      </c>
      <c r="KS290" s="4">
        <v>0</v>
      </c>
      <c r="KT290" s="4"/>
      <c r="KU290" s="4">
        <v>2701</v>
      </c>
      <c r="KV290" s="4" t="s">
        <v>303</v>
      </c>
      <c r="KW290" s="4">
        <v>0</v>
      </c>
      <c r="KX290" s="4">
        <v>0</v>
      </c>
      <c r="KY290" s="4">
        <v>0</v>
      </c>
      <c r="KZ290" s="4">
        <v>0</v>
      </c>
      <c r="LA290" s="4">
        <v>0</v>
      </c>
      <c r="LB290" s="4">
        <v>0</v>
      </c>
      <c r="LC290" s="4">
        <v>0</v>
      </c>
      <c r="LD290" s="4">
        <v>0</v>
      </c>
      <c r="LE290" s="4">
        <v>0</v>
      </c>
      <c r="LF290" s="4">
        <v>0</v>
      </c>
      <c r="LG290" s="4">
        <v>0</v>
      </c>
      <c r="LH290" s="4">
        <v>0</v>
      </c>
      <c r="LI290" s="4">
        <v>0</v>
      </c>
      <c r="LJ290" s="4"/>
      <c r="LK290" s="4">
        <v>2701</v>
      </c>
      <c r="LL290" s="4" t="s">
        <v>303</v>
      </c>
      <c r="LM290" s="4">
        <v>0</v>
      </c>
      <c r="LN290" s="4">
        <v>0</v>
      </c>
      <c r="LO290" s="4">
        <v>0</v>
      </c>
      <c r="LP290" s="4">
        <v>0</v>
      </c>
      <c r="LQ290" s="4">
        <v>0</v>
      </c>
      <c r="LR290" s="4">
        <v>0</v>
      </c>
      <c r="LS290" s="4">
        <v>0</v>
      </c>
      <c r="LT290" s="4">
        <v>0</v>
      </c>
      <c r="LU290" s="4">
        <v>0</v>
      </c>
      <c r="LV290" s="4">
        <v>0</v>
      </c>
      <c r="LW290" s="4">
        <v>0</v>
      </c>
      <c r="LX290" s="4">
        <v>0</v>
      </c>
      <c r="LY290" s="4">
        <v>0</v>
      </c>
      <c r="LZ290" s="4"/>
      <c r="MA290" s="4">
        <v>2701</v>
      </c>
      <c r="MB290" s="4" t="s">
        <v>303</v>
      </c>
      <c r="MC290" s="4">
        <v>0</v>
      </c>
      <c r="MD290" s="4">
        <v>0</v>
      </c>
      <c r="ME290" s="4">
        <v>0</v>
      </c>
      <c r="MF290" s="4">
        <v>0</v>
      </c>
      <c r="MG290" s="4">
        <v>0</v>
      </c>
      <c r="MH290" s="4">
        <v>0</v>
      </c>
      <c r="MI290" s="4">
        <v>0</v>
      </c>
      <c r="MJ290" s="4">
        <v>0</v>
      </c>
      <c r="MK290" s="4">
        <v>0</v>
      </c>
      <c r="ML290" s="4">
        <v>0</v>
      </c>
      <c r="MM290" s="4">
        <v>0</v>
      </c>
      <c r="MN290" s="4">
        <v>0</v>
      </c>
      <c r="MO290" s="4">
        <v>0</v>
      </c>
      <c r="MP290" s="4"/>
      <c r="MQ290" s="4">
        <v>2701</v>
      </c>
      <c r="MR290" s="4" t="s">
        <v>303</v>
      </c>
      <c r="MS290" s="4">
        <v>0</v>
      </c>
      <c r="MT290" s="4">
        <v>0</v>
      </c>
      <c r="MU290" s="4">
        <v>0</v>
      </c>
      <c r="MV290" s="4">
        <v>0</v>
      </c>
      <c r="MW290" s="4">
        <v>0</v>
      </c>
      <c r="MX290" s="4">
        <v>0</v>
      </c>
      <c r="MY290" s="4">
        <v>0</v>
      </c>
      <c r="MZ290" s="4">
        <v>0</v>
      </c>
      <c r="NA290" s="4">
        <v>0</v>
      </c>
      <c r="NB290" s="4">
        <v>0</v>
      </c>
      <c r="NC290" s="4">
        <v>0</v>
      </c>
      <c r="ND290" s="4">
        <v>0</v>
      </c>
      <c r="NE290" s="4">
        <v>0</v>
      </c>
      <c r="NF290" s="4"/>
      <c r="NG290" s="4">
        <v>2701</v>
      </c>
      <c r="NH290" s="4" t="s">
        <v>303</v>
      </c>
      <c r="NI290" s="4">
        <v>0</v>
      </c>
      <c r="NJ290" s="4">
        <v>0</v>
      </c>
      <c r="NK290" s="4">
        <v>0</v>
      </c>
      <c r="NL290" s="4">
        <v>0</v>
      </c>
      <c r="NM290" s="4">
        <v>0</v>
      </c>
      <c r="NN290" s="4">
        <v>0</v>
      </c>
      <c r="NO290" s="4">
        <v>0</v>
      </c>
      <c r="NP290" s="4">
        <v>0</v>
      </c>
      <c r="NQ290" s="4">
        <v>0</v>
      </c>
      <c r="NR290" s="4">
        <v>0</v>
      </c>
      <c r="NS290" s="4">
        <v>0</v>
      </c>
      <c r="NT290" s="4">
        <v>0</v>
      </c>
      <c r="NU290" s="4">
        <v>0</v>
      </c>
    </row>
    <row r="291" spans="2:385" x14ac:dyDescent="0.2">
      <c r="B291">
        <f t="shared" si="52"/>
        <v>281</v>
      </c>
      <c r="C291" s="4">
        <v>2702</v>
      </c>
      <c r="D291" s="4" t="s">
        <v>304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/>
      <c r="S291" s="4">
        <v>2702</v>
      </c>
      <c r="T291" s="4" t="s">
        <v>304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/>
      <c r="AI291" s="4">
        <v>2702</v>
      </c>
      <c r="AJ291" s="4" t="s">
        <v>304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/>
      <c r="AY291" s="4">
        <v>2702</v>
      </c>
      <c r="AZ291" s="4" t="s">
        <v>304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/>
      <c r="BO291" s="4">
        <v>2702</v>
      </c>
      <c r="BP291" s="4" t="s">
        <v>304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/>
      <c r="CE291" s="4">
        <v>2702</v>
      </c>
      <c r="CF291" s="4" t="s">
        <v>304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/>
      <c r="CU291" s="4">
        <v>2702</v>
      </c>
      <c r="CV291" s="4" t="s">
        <v>304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/>
      <c r="DK291" s="4">
        <v>2702</v>
      </c>
      <c r="DL291" s="4" t="s">
        <v>304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/>
      <c r="EA291" s="4">
        <v>2702</v>
      </c>
      <c r="EB291" s="4" t="s">
        <v>304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/>
      <c r="EQ291" s="4">
        <v>2702</v>
      </c>
      <c r="ER291" s="4" t="s">
        <v>304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/>
      <c r="FG291" s="4">
        <v>2702</v>
      </c>
      <c r="FH291" s="4" t="s">
        <v>304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>
        <v>0</v>
      </c>
      <c r="FR291" s="4">
        <v>0</v>
      </c>
      <c r="FS291" s="4">
        <v>0</v>
      </c>
      <c r="FT291" s="4">
        <v>0</v>
      </c>
      <c r="FU291" s="4">
        <v>0</v>
      </c>
      <c r="FV291" s="4"/>
      <c r="FW291" s="4">
        <v>2702</v>
      </c>
      <c r="FX291" s="4" t="s">
        <v>304</v>
      </c>
      <c r="FY291" s="4">
        <v>0</v>
      </c>
      <c r="FZ291" s="4">
        <v>0</v>
      </c>
      <c r="GA291" s="4">
        <v>0</v>
      </c>
      <c r="GB291" s="4">
        <v>0</v>
      </c>
      <c r="GC291" s="4">
        <v>0</v>
      </c>
      <c r="GD291" s="4">
        <v>0</v>
      </c>
      <c r="GE291" s="4">
        <v>0</v>
      </c>
      <c r="GF291" s="4">
        <v>0</v>
      </c>
      <c r="GG291" s="4">
        <v>0</v>
      </c>
      <c r="GH291" s="4">
        <v>0</v>
      </c>
      <c r="GI291" s="4">
        <v>0</v>
      </c>
      <c r="GJ291" s="4">
        <v>0</v>
      </c>
      <c r="GK291" s="4">
        <v>0</v>
      </c>
      <c r="GL291" s="4"/>
      <c r="GM291" s="4">
        <v>2702</v>
      </c>
      <c r="GN291" s="4" t="s">
        <v>304</v>
      </c>
      <c r="GO291" s="4">
        <v>0</v>
      </c>
      <c r="GP291" s="4">
        <v>0</v>
      </c>
      <c r="GQ291" s="4">
        <v>0</v>
      </c>
      <c r="GR291" s="4">
        <v>0</v>
      </c>
      <c r="GS291" s="4">
        <v>0</v>
      </c>
      <c r="GT291" s="4">
        <v>0</v>
      </c>
      <c r="GU291" s="4">
        <v>0</v>
      </c>
      <c r="GV291" s="4">
        <v>0</v>
      </c>
      <c r="GW291" s="4">
        <v>0</v>
      </c>
      <c r="GX291" s="4">
        <v>0</v>
      </c>
      <c r="GY291" s="4">
        <v>0</v>
      </c>
      <c r="GZ291" s="4">
        <v>0</v>
      </c>
      <c r="HA291" s="4">
        <v>0</v>
      </c>
      <c r="HB291" s="4"/>
      <c r="HC291" s="4">
        <v>2702</v>
      </c>
      <c r="HD291" s="4" t="s">
        <v>304</v>
      </c>
      <c r="HE291" s="4">
        <v>0</v>
      </c>
      <c r="HF291" s="4">
        <v>0</v>
      </c>
      <c r="HG291" s="4">
        <v>0</v>
      </c>
      <c r="HH291" s="4">
        <v>0</v>
      </c>
      <c r="HI291" s="4">
        <v>0</v>
      </c>
      <c r="HJ291" s="4">
        <v>0</v>
      </c>
      <c r="HK291" s="4">
        <v>0</v>
      </c>
      <c r="HL291" s="4">
        <v>0</v>
      </c>
      <c r="HM291" s="4">
        <v>0</v>
      </c>
      <c r="HN291" s="4">
        <v>0</v>
      </c>
      <c r="HO291" s="4">
        <v>0</v>
      </c>
      <c r="HP291" s="4">
        <v>0</v>
      </c>
      <c r="HQ291" s="4">
        <v>0</v>
      </c>
      <c r="HR291" s="4"/>
      <c r="HS291" s="4">
        <v>2702</v>
      </c>
      <c r="HT291" s="4" t="s">
        <v>304</v>
      </c>
      <c r="HU291" s="4">
        <v>0</v>
      </c>
      <c r="HV291" s="4">
        <v>0</v>
      </c>
      <c r="HW291" s="4">
        <v>0</v>
      </c>
      <c r="HX291" s="4">
        <v>0</v>
      </c>
      <c r="HY291" s="4">
        <v>0</v>
      </c>
      <c r="HZ291" s="4">
        <v>0</v>
      </c>
      <c r="IA291" s="4">
        <v>0</v>
      </c>
      <c r="IB291" s="4">
        <v>0</v>
      </c>
      <c r="IC291" s="4">
        <v>0</v>
      </c>
      <c r="ID291" s="4">
        <v>0</v>
      </c>
      <c r="IE291" s="4">
        <v>0</v>
      </c>
      <c r="IF291" s="4">
        <v>0</v>
      </c>
      <c r="IG291" s="4">
        <v>0</v>
      </c>
      <c r="IH291" s="4"/>
      <c r="II291" s="4">
        <v>2702</v>
      </c>
      <c r="IJ291" s="4" t="s">
        <v>304</v>
      </c>
      <c r="IK291" s="4">
        <v>0</v>
      </c>
      <c r="IL291" s="4">
        <v>0</v>
      </c>
      <c r="IM291" s="4">
        <v>0</v>
      </c>
      <c r="IN291" s="4">
        <v>0</v>
      </c>
      <c r="IO291" s="4">
        <v>0</v>
      </c>
      <c r="IP291" s="4">
        <v>0</v>
      </c>
      <c r="IQ291" s="4">
        <v>0</v>
      </c>
      <c r="IR291" s="4">
        <v>0</v>
      </c>
      <c r="IS291" s="4">
        <v>0</v>
      </c>
      <c r="IT291" s="4">
        <v>0</v>
      </c>
      <c r="IU291" s="4">
        <v>0</v>
      </c>
      <c r="IV291" s="4">
        <v>0</v>
      </c>
      <c r="IW291" s="4">
        <v>0</v>
      </c>
      <c r="IX291" s="4"/>
      <c r="IY291" s="4">
        <v>2702</v>
      </c>
      <c r="IZ291" s="4" t="s">
        <v>304</v>
      </c>
      <c r="JA291" s="4">
        <v>0</v>
      </c>
      <c r="JB291" s="4">
        <v>0</v>
      </c>
      <c r="JC291" s="4">
        <v>0</v>
      </c>
      <c r="JD291" s="4">
        <v>0</v>
      </c>
      <c r="JE291" s="4">
        <v>0</v>
      </c>
      <c r="JF291" s="4">
        <v>0</v>
      </c>
      <c r="JG291" s="4">
        <v>0</v>
      </c>
      <c r="JH291" s="4">
        <v>0</v>
      </c>
      <c r="JI291" s="4">
        <v>0</v>
      </c>
      <c r="JJ291" s="4">
        <v>0</v>
      </c>
      <c r="JK291" s="4">
        <v>0</v>
      </c>
      <c r="JL291" s="4">
        <v>0</v>
      </c>
      <c r="JM291" s="4">
        <v>0</v>
      </c>
      <c r="JN291" s="4"/>
      <c r="JO291" s="4">
        <v>2702</v>
      </c>
      <c r="JP291" s="4" t="s">
        <v>304</v>
      </c>
      <c r="JQ291" s="4">
        <v>0</v>
      </c>
      <c r="JR291" s="4">
        <v>0</v>
      </c>
      <c r="JS291" s="4">
        <v>0</v>
      </c>
      <c r="JT291" s="4">
        <v>0</v>
      </c>
      <c r="JU291" s="4">
        <v>0</v>
      </c>
      <c r="JV291" s="4">
        <v>0</v>
      </c>
      <c r="JW291" s="4">
        <v>0</v>
      </c>
      <c r="JX291" s="4">
        <v>0</v>
      </c>
      <c r="JY291" s="4">
        <v>0</v>
      </c>
      <c r="JZ291" s="4">
        <v>0</v>
      </c>
      <c r="KA291" s="4">
        <v>0</v>
      </c>
      <c r="KB291" s="4">
        <v>0</v>
      </c>
      <c r="KC291" s="4">
        <v>0</v>
      </c>
      <c r="KD291" s="4"/>
      <c r="KE291" s="4">
        <v>2702</v>
      </c>
      <c r="KF291" s="4" t="s">
        <v>304</v>
      </c>
      <c r="KG291" s="4">
        <v>0</v>
      </c>
      <c r="KH291" s="4">
        <v>0</v>
      </c>
      <c r="KI291" s="4">
        <v>0</v>
      </c>
      <c r="KJ291" s="4">
        <v>0</v>
      </c>
      <c r="KK291" s="4">
        <v>0</v>
      </c>
      <c r="KL291" s="4">
        <v>0</v>
      </c>
      <c r="KM291" s="4">
        <v>0</v>
      </c>
      <c r="KN291" s="4">
        <v>0</v>
      </c>
      <c r="KO291" s="4">
        <v>0</v>
      </c>
      <c r="KP291" s="4">
        <v>0</v>
      </c>
      <c r="KQ291" s="4">
        <v>0</v>
      </c>
      <c r="KR291" s="4">
        <v>0</v>
      </c>
      <c r="KS291" s="4">
        <v>0</v>
      </c>
      <c r="KT291" s="4"/>
      <c r="KU291" s="4">
        <v>2702</v>
      </c>
      <c r="KV291" s="4" t="s">
        <v>304</v>
      </c>
      <c r="KW291" s="4">
        <v>0</v>
      </c>
      <c r="KX291" s="4">
        <v>0</v>
      </c>
      <c r="KY291" s="4">
        <v>0</v>
      </c>
      <c r="KZ291" s="4">
        <v>0</v>
      </c>
      <c r="LA291" s="4">
        <v>0</v>
      </c>
      <c r="LB291" s="4">
        <v>0</v>
      </c>
      <c r="LC291" s="4">
        <v>0</v>
      </c>
      <c r="LD291" s="4">
        <v>0</v>
      </c>
      <c r="LE291" s="4">
        <v>0</v>
      </c>
      <c r="LF291" s="4">
        <v>0</v>
      </c>
      <c r="LG291" s="4">
        <v>0</v>
      </c>
      <c r="LH291" s="4">
        <v>0</v>
      </c>
      <c r="LI291" s="4">
        <v>0</v>
      </c>
      <c r="LJ291" s="4"/>
      <c r="LK291" s="4">
        <v>2702</v>
      </c>
      <c r="LL291" s="4" t="s">
        <v>304</v>
      </c>
      <c r="LM291" s="4">
        <v>0</v>
      </c>
      <c r="LN291" s="4">
        <v>0</v>
      </c>
      <c r="LO291" s="4">
        <v>0</v>
      </c>
      <c r="LP291" s="4">
        <v>0</v>
      </c>
      <c r="LQ291" s="4">
        <v>0</v>
      </c>
      <c r="LR291" s="4">
        <v>0</v>
      </c>
      <c r="LS291" s="4">
        <v>0</v>
      </c>
      <c r="LT291" s="4">
        <v>0</v>
      </c>
      <c r="LU291" s="4">
        <v>0</v>
      </c>
      <c r="LV291" s="4">
        <v>0</v>
      </c>
      <c r="LW291" s="4">
        <v>0</v>
      </c>
      <c r="LX291" s="4">
        <v>0</v>
      </c>
      <c r="LY291" s="4">
        <v>0</v>
      </c>
      <c r="LZ291" s="4"/>
      <c r="MA291" s="4">
        <v>2702</v>
      </c>
      <c r="MB291" s="4" t="s">
        <v>304</v>
      </c>
      <c r="MC291" s="4">
        <v>0</v>
      </c>
      <c r="MD291" s="4">
        <v>0</v>
      </c>
      <c r="ME291" s="4">
        <v>0</v>
      </c>
      <c r="MF291" s="4">
        <v>0</v>
      </c>
      <c r="MG291" s="4">
        <v>0</v>
      </c>
      <c r="MH291" s="4">
        <v>0</v>
      </c>
      <c r="MI291" s="4">
        <v>0</v>
      </c>
      <c r="MJ291" s="4">
        <v>0</v>
      </c>
      <c r="MK291" s="4">
        <v>0</v>
      </c>
      <c r="ML291" s="4">
        <v>0</v>
      </c>
      <c r="MM291" s="4">
        <v>0</v>
      </c>
      <c r="MN291" s="4">
        <v>0</v>
      </c>
      <c r="MO291" s="4">
        <v>0</v>
      </c>
      <c r="MP291" s="4"/>
      <c r="MQ291" s="4">
        <v>2702</v>
      </c>
      <c r="MR291" s="4" t="s">
        <v>304</v>
      </c>
      <c r="MS291" s="4">
        <v>0</v>
      </c>
      <c r="MT291" s="4">
        <v>0</v>
      </c>
      <c r="MU291" s="4">
        <v>0</v>
      </c>
      <c r="MV291" s="4">
        <v>0</v>
      </c>
      <c r="MW291" s="4">
        <v>0</v>
      </c>
      <c r="MX291" s="4">
        <v>0</v>
      </c>
      <c r="MY291" s="4">
        <v>0</v>
      </c>
      <c r="MZ291" s="4">
        <v>0</v>
      </c>
      <c r="NA291" s="4">
        <v>0</v>
      </c>
      <c r="NB291" s="4">
        <v>0</v>
      </c>
      <c r="NC291" s="4">
        <v>0</v>
      </c>
      <c r="ND291" s="4">
        <v>0</v>
      </c>
      <c r="NE291" s="4">
        <v>0</v>
      </c>
      <c r="NF291" s="4"/>
      <c r="NG291" s="4">
        <v>2702</v>
      </c>
      <c r="NH291" s="4" t="s">
        <v>304</v>
      </c>
      <c r="NI291" s="4">
        <v>0</v>
      </c>
      <c r="NJ291" s="4">
        <v>0</v>
      </c>
      <c r="NK291" s="4">
        <v>0</v>
      </c>
      <c r="NL291" s="4">
        <v>0</v>
      </c>
      <c r="NM291" s="4">
        <v>0</v>
      </c>
      <c r="NN291" s="4">
        <v>0</v>
      </c>
      <c r="NO291" s="4">
        <v>0</v>
      </c>
      <c r="NP291" s="4">
        <v>0</v>
      </c>
      <c r="NQ291" s="4">
        <v>0</v>
      </c>
      <c r="NR291" s="4">
        <v>0</v>
      </c>
      <c r="NS291" s="4">
        <v>0</v>
      </c>
      <c r="NT291" s="4">
        <v>0</v>
      </c>
      <c r="NU291" s="4">
        <v>0</v>
      </c>
    </row>
    <row r="292" spans="2:385" x14ac:dyDescent="0.2">
      <c r="B292">
        <f t="shared" si="52"/>
        <v>282</v>
      </c>
      <c r="C292" s="4">
        <v>2703</v>
      </c>
      <c r="D292" s="4" t="s">
        <v>305</v>
      </c>
      <c r="E292" s="4">
        <v>200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200</v>
      </c>
      <c r="R292" s="4"/>
      <c r="S292" s="4">
        <v>2703</v>
      </c>
      <c r="T292" s="4" t="s">
        <v>305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/>
      <c r="AI292" s="4">
        <v>2703</v>
      </c>
      <c r="AJ292" s="4" t="s">
        <v>305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/>
      <c r="AY292" s="4">
        <v>2703</v>
      </c>
      <c r="AZ292" s="4" t="s">
        <v>305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/>
      <c r="BO292" s="4">
        <v>2703</v>
      </c>
      <c r="BP292" s="4" t="s">
        <v>305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/>
      <c r="CE292" s="4">
        <v>2703</v>
      </c>
      <c r="CF292" s="4" t="s">
        <v>305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/>
      <c r="CU292" s="4">
        <v>2703</v>
      </c>
      <c r="CV292" s="4" t="s">
        <v>305</v>
      </c>
      <c r="CW292" s="4">
        <v>0</v>
      </c>
      <c r="CX292" s="4">
        <v>0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/>
      <c r="DK292" s="4">
        <v>2703</v>
      </c>
      <c r="DL292" s="4" t="s">
        <v>305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 s="4">
        <v>0</v>
      </c>
      <c r="DZ292" s="4"/>
      <c r="EA292" s="4">
        <v>2703</v>
      </c>
      <c r="EB292" s="4" t="s">
        <v>305</v>
      </c>
      <c r="EC292" s="4">
        <v>0</v>
      </c>
      <c r="ED292" s="4">
        <v>0</v>
      </c>
      <c r="EE292" s="4">
        <v>0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0</v>
      </c>
      <c r="EN292" s="4">
        <v>0</v>
      </c>
      <c r="EO292" s="4">
        <v>0</v>
      </c>
      <c r="EP292" s="4"/>
      <c r="EQ292" s="4">
        <v>2703</v>
      </c>
      <c r="ER292" s="4" t="s">
        <v>305</v>
      </c>
      <c r="ES292" s="4">
        <v>0</v>
      </c>
      <c r="ET292" s="4">
        <v>0</v>
      </c>
      <c r="EU292" s="4">
        <v>0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/>
      <c r="FG292" s="4">
        <v>2703</v>
      </c>
      <c r="FH292" s="4" t="s">
        <v>305</v>
      </c>
      <c r="FI292" s="4">
        <v>0</v>
      </c>
      <c r="FJ292" s="4">
        <v>0</v>
      </c>
      <c r="FK292" s="4">
        <v>0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>
        <v>0</v>
      </c>
      <c r="FR292" s="4">
        <v>0</v>
      </c>
      <c r="FS292" s="4">
        <v>0</v>
      </c>
      <c r="FT292" s="4">
        <v>0</v>
      </c>
      <c r="FU292" s="4">
        <v>0</v>
      </c>
      <c r="FV292" s="4"/>
      <c r="FW292" s="4">
        <v>2703</v>
      </c>
      <c r="FX292" s="4" t="s">
        <v>305</v>
      </c>
      <c r="FY292" s="4">
        <v>0</v>
      </c>
      <c r="FZ292" s="4">
        <v>0</v>
      </c>
      <c r="GA292" s="4">
        <v>0</v>
      </c>
      <c r="GB292" s="4">
        <v>0</v>
      </c>
      <c r="GC292" s="4">
        <v>0</v>
      </c>
      <c r="GD292" s="4">
        <v>0</v>
      </c>
      <c r="GE292" s="4">
        <v>0</v>
      </c>
      <c r="GF292" s="4">
        <v>0</v>
      </c>
      <c r="GG292" s="4">
        <v>0</v>
      </c>
      <c r="GH292" s="4">
        <v>0</v>
      </c>
      <c r="GI292" s="4">
        <v>0</v>
      </c>
      <c r="GJ292" s="4">
        <v>0</v>
      </c>
      <c r="GK292" s="4">
        <v>0</v>
      </c>
      <c r="GL292" s="4"/>
      <c r="GM292" s="4">
        <v>2703</v>
      </c>
      <c r="GN292" s="4" t="s">
        <v>305</v>
      </c>
      <c r="GO292" s="4">
        <v>0</v>
      </c>
      <c r="GP292" s="4">
        <v>0</v>
      </c>
      <c r="GQ292" s="4">
        <v>0</v>
      </c>
      <c r="GR292" s="4">
        <v>0</v>
      </c>
      <c r="GS292" s="4">
        <v>0</v>
      </c>
      <c r="GT292" s="4">
        <v>0</v>
      </c>
      <c r="GU292" s="4">
        <v>0</v>
      </c>
      <c r="GV292" s="4">
        <v>0</v>
      </c>
      <c r="GW292" s="4">
        <v>0</v>
      </c>
      <c r="GX292" s="4">
        <v>0</v>
      </c>
      <c r="GY292" s="4">
        <v>0</v>
      </c>
      <c r="GZ292" s="4">
        <v>0</v>
      </c>
      <c r="HA292" s="4">
        <v>0</v>
      </c>
      <c r="HB292" s="4"/>
      <c r="HC292" s="4">
        <v>2703</v>
      </c>
      <c r="HD292" s="4" t="s">
        <v>305</v>
      </c>
      <c r="HE292" s="4">
        <v>0</v>
      </c>
      <c r="HF292" s="4">
        <v>0</v>
      </c>
      <c r="HG292" s="4">
        <v>0</v>
      </c>
      <c r="HH292" s="4">
        <v>0</v>
      </c>
      <c r="HI292" s="4">
        <v>0</v>
      </c>
      <c r="HJ292" s="4">
        <v>0</v>
      </c>
      <c r="HK292" s="4">
        <v>0</v>
      </c>
      <c r="HL292" s="4">
        <v>0</v>
      </c>
      <c r="HM292" s="4">
        <v>0</v>
      </c>
      <c r="HN292" s="4">
        <v>0</v>
      </c>
      <c r="HO292" s="4">
        <v>0</v>
      </c>
      <c r="HP292" s="4">
        <v>0</v>
      </c>
      <c r="HQ292" s="4">
        <v>0</v>
      </c>
      <c r="HR292" s="4"/>
      <c r="HS292" s="4">
        <v>2703</v>
      </c>
      <c r="HT292" s="4" t="s">
        <v>305</v>
      </c>
      <c r="HU292" s="4">
        <v>0</v>
      </c>
      <c r="HV292" s="4">
        <v>0</v>
      </c>
      <c r="HW292" s="4">
        <v>0</v>
      </c>
      <c r="HX292" s="4">
        <v>0</v>
      </c>
      <c r="HY292" s="4">
        <v>0</v>
      </c>
      <c r="HZ292" s="4">
        <v>0</v>
      </c>
      <c r="IA292" s="4">
        <v>0</v>
      </c>
      <c r="IB292" s="4">
        <v>0</v>
      </c>
      <c r="IC292" s="4">
        <v>0</v>
      </c>
      <c r="ID292" s="4">
        <v>0</v>
      </c>
      <c r="IE292" s="4">
        <v>0</v>
      </c>
      <c r="IF292" s="4">
        <v>0</v>
      </c>
      <c r="IG292" s="4">
        <v>0</v>
      </c>
      <c r="IH292" s="4"/>
      <c r="II292" s="4">
        <v>2703</v>
      </c>
      <c r="IJ292" s="4" t="s">
        <v>305</v>
      </c>
      <c r="IK292" s="4">
        <v>0</v>
      </c>
      <c r="IL292" s="4">
        <v>0</v>
      </c>
      <c r="IM292" s="4">
        <v>0</v>
      </c>
      <c r="IN292" s="4">
        <v>0</v>
      </c>
      <c r="IO292" s="4">
        <v>0</v>
      </c>
      <c r="IP292" s="4">
        <v>0</v>
      </c>
      <c r="IQ292" s="4">
        <v>0</v>
      </c>
      <c r="IR292" s="4">
        <v>0</v>
      </c>
      <c r="IS292" s="4">
        <v>0</v>
      </c>
      <c r="IT292" s="4">
        <v>0</v>
      </c>
      <c r="IU292" s="4">
        <v>0</v>
      </c>
      <c r="IV292" s="4">
        <v>0</v>
      </c>
      <c r="IW292" s="4">
        <v>0</v>
      </c>
      <c r="IX292" s="4"/>
      <c r="IY292" s="4">
        <v>2703</v>
      </c>
      <c r="IZ292" s="4" t="s">
        <v>305</v>
      </c>
      <c r="JA292" s="4">
        <v>0</v>
      </c>
      <c r="JB292" s="4">
        <v>0</v>
      </c>
      <c r="JC292" s="4">
        <v>0</v>
      </c>
      <c r="JD292" s="4">
        <v>0</v>
      </c>
      <c r="JE292" s="4">
        <v>0</v>
      </c>
      <c r="JF292" s="4">
        <v>0</v>
      </c>
      <c r="JG292" s="4">
        <v>0</v>
      </c>
      <c r="JH292" s="4">
        <v>0</v>
      </c>
      <c r="JI292" s="4">
        <v>0</v>
      </c>
      <c r="JJ292" s="4">
        <v>0</v>
      </c>
      <c r="JK292" s="4">
        <v>0</v>
      </c>
      <c r="JL292" s="4">
        <v>0</v>
      </c>
      <c r="JM292" s="4">
        <v>0</v>
      </c>
      <c r="JN292" s="4"/>
      <c r="JO292" s="4">
        <v>2703</v>
      </c>
      <c r="JP292" s="4" t="s">
        <v>305</v>
      </c>
      <c r="JQ292" s="4">
        <v>0</v>
      </c>
      <c r="JR292" s="4">
        <v>0</v>
      </c>
      <c r="JS292" s="4">
        <v>0</v>
      </c>
      <c r="JT292" s="4">
        <v>0</v>
      </c>
      <c r="JU292" s="4">
        <v>0</v>
      </c>
      <c r="JV292" s="4">
        <v>0</v>
      </c>
      <c r="JW292" s="4">
        <v>0</v>
      </c>
      <c r="JX292" s="4">
        <v>0</v>
      </c>
      <c r="JY292" s="4">
        <v>0</v>
      </c>
      <c r="JZ292" s="4">
        <v>0</v>
      </c>
      <c r="KA292" s="4">
        <v>0</v>
      </c>
      <c r="KB292" s="4">
        <v>0</v>
      </c>
      <c r="KC292" s="4">
        <v>0</v>
      </c>
      <c r="KD292" s="4"/>
      <c r="KE292" s="4">
        <v>2703</v>
      </c>
      <c r="KF292" s="4" t="s">
        <v>305</v>
      </c>
      <c r="KG292" s="4">
        <v>0</v>
      </c>
      <c r="KH292" s="4">
        <v>0</v>
      </c>
      <c r="KI292" s="4">
        <v>0</v>
      </c>
      <c r="KJ292" s="4">
        <v>0</v>
      </c>
      <c r="KK292" s="4">
        <v>0</v>
      </c>
      <c r="KL292" s="4">
        <v>0</v>
      </c>
      <c r="KM292" s="4">
        <v>0</v>
      </c>
      <c r="KN292" s="4">
        <v>0</v>
      </c>
      <c r="KO292" s="4">
        <v>0</v>
      </c>
      <c r="KP292" s="4">
        <v>0</v>
      </c>
      <c r="KQ292" s="4">
        <v>0</v>
      </c>
      <c r="KR292" s="4">
        <v>0</v>
      </c>
      <c r="KS292" s="4">
        <v>0</v>
      </c>
      <c r="KT292" s="4"/>
      <c r="KU292" s="4">
        <v>2703</v>
      </c>
      <c r="KV292" s="4" t="s">
        <v>305</v>
      </c>
      <c r="KW292" s="4">
        <v>0</v>
      </c>
      <c r="KX292" s="4">
        <v>0</v>
      </c>
      <c r="KY292" s="4">
        <v>0</v>
      </c>
      <c r="KZ292" s="4">
        <v>0</v>
      </c>
      <c r="LA292" s="4">
        <v>0</v>
      </c>
      <c r="LB292" s="4">
        <v>0</v>
      </c>
      <c r="LC292" s="4">
        <v>0</v>
      </c>
      <c r="LD292" s="4">
        <v>0</v>
      </c>
      <c r="LE292" s="4">
        <v>0</v>
      </c>
      <c r="LF292" s="4">
        <v>0</v>
      </c>
      <c r="LG292" s="4">
        <v>0</v>
      </c>
      <c r="LH292" s="4">
        <v>0</v>
      </c>
      <c r="LI292" s="4">
        <v>0</v>
      </c>
      <c r="LJ292" s="4"/>
      <c r="LK292" s="4">
        <v>2703</v>
      </c>
      <c r="LL292" s="4" t="s">
        <v>305</v>
      </c>
      <c r="LM292" s="4">
        <v>0</v>
      </c>
      <c r="LN292" s="4">
        <v>0</v>
      </c>
      <c r="LO292" s="4">
        <v>0</v>
      </c>
      <c r="LP292" s="4">
        <v>0</v>
      </c>
      <c r="LQ292" s="4">
        <v>0</v>
      </c>
      <c r="LR292" s="4">
        <v>0</v>
      </c>
      <c r="LS292" s="4">
        <v>0</v>
      </c>
      <c r="LT292" s="4">
        <v>0</v>
      </c>
      <c r="LU292" s="4">
        <v>0</v>
      </c>
      <c r="LV292" s="4">
        <v>0</v>
      </c>
      <c r="LW292" s="4">
        <v>0</v>
      </c>
      <c r="LX292" s="4">
        <v>0</v>
      </c>
      <c r="LY292" s="4">
        <v>0</v>
      </c>
      <c r="LZ292" s="4"/>
      <c r="MA292" s="4">
        <v>2703</v>
      </c>
      <c r="MB292" s="4" t="s">
        <v>305</v>
      </c>
      <c r="MC292" s="4">
        <v>0</v>
      </c>
      <c r="MD292" s="4">
        <v>0</v>
      </c>
      <c r="ME292" s="4">
        <v>0</v>
      </c>
      <c r="MF292" s="4">
        <v>0</v>
      </c>
      <c r="MG292" s="4">
        <v>0</v>
      </c>
      <c r="MH292" s="4">
        <v>0</v>
      </c>
      <c r="MI292" s="4">
        <v>0</v>
      </c>
      <c r="MJ292" s="4">
        <v>0</v>
      </c>
      <c r="MK292" s="4">
        <v>0</v>
      </c>
      <c r="ML292" s="4">
        <v>0</v>
      </c>
      <c r="MM292" s="4">
        <v>0</v>
      </c>
      <c r="MN292" s="4">
        <v>0</v>
      </c>
      <c r="MO292" s="4">
        <v>0</v>
      </c>
      <c r="MP292" s="4"/>
      <c r="MQ292" s="4">
        <v>2703</v>
      </c>
      <c r="MR292" s="4" t="s">
        <v>305</v>
      </c>
      <c r="MS292" s="4">
        <v>0</v>
      </c>
      <c r="MT292" s="4">
        <v>0</v>
      </c>
      <c r="MU292" s="4">
        <v>0</v>
      </c>
      <c r="MV292" s="4">
        <v>0</v>
      </c>
      <c r="MW292" s="4">
        <v>0</v>
      </c>
      <c r="MX292" s="4">
        <v>0</v>
      </c>
      <c r="MY292" s="4">
        <v>0</v>
      </c>
      <c r="MZ292" s="4">
        <v>0</v>
      </c>
      <c r="NA292" s="4">
        <v>0</v>
      </c>
      <c r="NB292" s="4">
        <v>0</v>
      </c>
      <c r="NC292" s="4">
        <v>0</v>
      </c>
      <c r="ND292" s="4">
        <v>0</v>
      </c>
      <c r="NE292" s="4">
        <v>0</v>
      </c>
      <c r="NF292" s="4"/>
      <c r="NG292" s="4">
        <v>2703</v>
      </c>
      <c r="NH292" s="4" t="s">
        <v>305</v>
      </c>
      <c r="NI292" s="4">
        <v>0</v>
      </c>
      <c r="NJ292" s="4">
        <v>0</v>
      </c>
      <c r="NK292" s="4">
        <v>0</v>
      </c>
      <c r="NL292" s="4">
        <v>0</v>
      </c>
      <c r="NM292" s="4">
        <v>0</v>
      </c>
      <c r="NN292" s="4">
        <v>0</v>
      </c>
      <c r="NO292" s="4">
        <v>0</v>
      </c>
      <c r="NP292" s="4">
        <v>0</v>
      </c>
      <c r="NQ292" s="4">
        <v>0</v>
      </c>
      <c r="NR292" s="4">
        <v>0</v>
      </c>
      <c r="NS292" s="4">
        <v>0</v>
      </c>
      <c r="NT292" s="4">
        <v>0</v>
      </c>
      <c r="NU292" s="4">
        <v>0</v>
      </c>
    </row>
    <row r="293" spans="2:385" x14ac:dyDescent="0.2">
      <c r="B293">
        <f t="shared" si="52"/>
        <v>283</v>
      </c>
      <c r="C293" s="4">
        <v>2704</v>
      </c>
      <c r="D293" s="4" t="s">
        <v>306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/>
      <c r="S293" s="4">
        <v>2704</v>
      </c>
      <c r="T293" s="4" t="s">
        <v>306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/>
      <c r="AI293" s="4">
        <v>2704</v>
      </c>
      <c r="AJ293" s="4" t="s">
        <v>306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/>
      <c r="AY293" s="4">
        <v>2704</v>
      </c>
      <c r="AZ293" s="4" t="s">
        <v>306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/>
      <c r="BO293" s="4">
        <v>2704</v>
      </c>
      <c r="BP293" s="4" t="s">
        <v>306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/>
      <c r="CE293" s="4">
        <v>2704</v>
      </c>
      <c r="CF293" s="4" t="s">
        <v>306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/>
      <c r="CU293" s="4">
        <v>2704</v>
      </c>
      <c r="CV293" s="4" t="s">
        <v>306</v>
      </c>
      <c r="CW293" s="4">
        <v>0</v>
      </c>
      <c r="CX293" s="4">
        <v>0</v>
      </c>
      <c r="CY293" s="4">
        <v>0</v>
      </c>
      <c r="CZ293" s="4">
        <v>0</v>
      </c>
      <c r="DA293" s="4">
        <v>0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/>
      <c r="DK293" s="4">
        <v>2704</v>
      </c>
      <c r="DL293" s="4" t="s">
        <v>306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/>
      <c r="EA293" s="4">
        <v>2704</v>
      </c>
      <c r="EB293" s="4" t="s">
        <v>306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0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/>
      <c r="EQ293" s="4">
        <v>2704</v>
      </c>
      <c r="ER293" s="4" t="s">
        <v>306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0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/>
      <c r="FG293" s="4">
        <v>2704</v>
      </c>
      <c r="FH293" s="4" t="s">
        <v>306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0</v>
      </c>
      <c r="FO293" s="4">
        <v>0</v>
      </c>
      <c r="FP293" s="4">
        <v>0</v>
      </c>
      <c r="FQ293" s="4">
        <v>0</v>
      </c>
      <c r="FR293" s="4">
        <v>0</v>
      </c>
      <c r="FS293" s="4">
        <v>0</v>
      </c>
      <c r="FT293" s="4">
        <v>0</v>
      </c>
      <c r="FU293" s="4">
        <v>0</v>
      </c>
      <c r="FV293" s="4"/>
      <c r="FW293" s="4">
        <v>2704</v>
      </c>
      <c r="FX293" s="4" t="s">
        <v>306</v>
      </c>
      <c r="FY293" s="4">
        <v>0</v>
      </c>
      <c r="FZ293" s="4">
        <v>0</v>
      </c>
      <c r="GA293" s="4">
        <v>0</v>
      </c>
      <c r="GB293" s="4">
        <v>0</v>
      </c>
      <c r="GC293" s="4">
        <v>0</v>
      </c>
      <c r="GD293" s="4">
        <v>0</v>
      </c>
      <c r="GE293" s="4">
        <v>0</v>
      </c>
      <c r="GF293" s="4">
        <v>0</v>
      </c>
      <c r="GG293" s="4">
        <v>0</v>
      </c>
      <c r="GH293" s="4">
        <v>0</v>
      </c>
      <c r="GI293" s="4">
        <v>0</v>
      </c>
      <c r="GJ293" s="4">
        <v>0</v>
      </c>
      <c r="GK293" s="4">
        <v>0</v>
      </c>
      <c r="GL293" s="4"/>
      <c r="GM293" s="4">
        <v>2704</v>
      </c>
      <c r="GN293" s="4" t="s">
        <v>306</v>
      </c>
      <c r="GO293" s="4">
        <v>0</v>
      </c>
      <c r="GP293" s="4">
        <v>0</v>
      </c>
      <c r="GQ293" s="4">
        <v>0</v>
      </c>
      <c r="GR293" s="4">
        <v>0</v>
      </c>
      <c r="GS293" s="4">
        <v>0</v>
      </c>
      <c r="GT293" s="4">
        <v>0</v>
      </c>
      <c r="GU293" s="4">
        <v>0</v>
      </c>
      <c r="GV293" s="4">
        <v>0</v>
      </c>
      <c r="GW293" s="4">
        <v>0</v>
      </c>
      <c r="GX293" s="4">
        <v>0</v>
      </c>
      <c r="GY293" s="4">
        <v>0</v>
      </c>
      <c r="GZ293" s="4">
        <v>0</v>
      </c>
      <c r="HA293" s="4">
        <v>0</v>
      </c>
      <c r="HB293" s="4"/>
      <c r="HC293" s="4">
        <v>2704</v>
      </c>
      <c r="HD293" s="4" t="s">
        <v>306</v>
      </c>
      <c r="HE293" s="4">
        <v>0</v>
      </c>
      <c r="HF293" s="4">
        <v>0</v>
      </c>
      <c r="HG293" s="4">
        <v>0</v>
      </c>
      <c r="HH293" s="4">
        <v>0</v>
      </c>
      <c r="HI293" s="4">
        <v>0</v>
      </c>
      <c r="HJ293" s="4">
        <v>0</v>
      </c>
      <c r="HK293" s="4">
        <v>0</v>
      </c>
      <c r="HL293" s="4">
        <v>0</v>
      </c>
      <c r="HM293" s="4">
        <v>0</v>
      </c>
      <c r="HN293" s="4">
        <v>0</v>
      </c>
      <c r="HO293" s="4">
        <v>0</v>
      </c>
      <c r="HP293" s="4">
        <v>0</v>
      </c>
      <c r="HQ293" s="4">
        <v>0</v>
      </c>
      <c r="HR293" s="4"/>
      <c r="HS293" s="4">
        <v>2704</v>
      </c>
      <c r="HT293" s="4" t="s">
        <v>306</v>
      </c>
      <c r="HU293" s="4">
        <v>0</v>
      </c>
      <c r="HV293" s="4">
        <v>0</v>
      </c>
      <c r="HW293" s="4">
        <v>0</v>
      </c>
      <c r="HX293" s="4">
        <v>0</v>
      </c>
      <c r="HY293" s="4">
        <v>0</v>
      </c>
      <c r="HZ293" s="4">
        <v>0</v>
      </c>
      <c r="IA293" s="4">
        <v>0</v>
      </c>
      <c r="IB293" s="4">
        <v>0</v>
      </c>
      <c r="IC293" s="4">
        <v>0</v>
      </c>
      <c r="ID293" s="4">
        <v>0</v>
      </c>
      <c r="IE293" s="4">
        <v>0</v>
      </c>
      <c r="IF293" s="4">
        <v>0</v>
      </c>
      <c r="IG293" s="4">
        <v>0</v>
      </c>
      <c r="IH293" s="4"/>
      <c r="II293" s="4">
        <v>2704</v>
      </c>
      <c r="IJ293" s="4" t="s">
        <v>306</v>
      </c>
      <c r="IK293" s="4">
        <v>0</v>
      </c>
      <c r="IL293" s="4">
        <v>0</v>
      </c>
      <c r="IM293" s="4">
        <v>0</v>
      </c>
      <c r="IN293" s="4">
        <v>0</v>
      </c>
      <c r="IO293" s="4">
        <v>0</v>
      </c>
      <c r="IP293" s="4">
        <v>0</v>
      </c>
      <c r="IQ293" s="4">
        <v>0</v>
      </c>
      <c r="IR293" s="4">
        <v>0</v>
      </c>
      <c r="IS293" s="4">
        <v>0</v>
      </c>
      <c r="IT293" s="4">
        <v>0</v>
      </c>
      <c r="IU293" s="4">
        <v>0</v>
      </c>
      <c r="IV293" s="4">
        <v>0</v>
      </c>
      <c r="IW293" s="4">
        <v>0</v>
      </c>
      <c r="IX293" s="4"/>
      <c r="IY293" s="4">
        <v>2704</v>
      </c>
      <c r="IZ293" s="4" t="s">
        <v>306</v>
      </c>
      <c r="JA293" s="4">
        <v>0</v>
      </c>
      <c r="JB293" s="4">
        <v>0</v>
      </c>
      <c r="JC293" s="4">
        <v>0</v>
      </c>
      <c r="JD293" s="4">
        <v>0</v>
      </c>
      <c r="JE293" s="4">
        <v>0</v>
      </c>
      <c r="JF293" s="4">
        <v>0</v>
      </c>
      <c r="JG293" s="4">
        <v>0</v>
      </c>
      <c r="JH293" s="4">
        <v>0</v>
      </c>
      <c r="JI293" s="4">
        <v>0</v>
      </c>
      <c r="JJ293" s="4">
        <v>0</v>
      </c>
      <c r="JK293" s="4">
        <v>0</v>
      </c>
      <c r="JL293" s="4">
        <v>0</v>
      </c>
      <c r="JM293" s="4">
        <v>0</v>
      </c>
      <c r="JN293" s="4"/>
      <c r="JO293" s="4">
        <v>2704</v>
      </c>
      <c r="JP293" s="4" t="s">
        <v>306</v>
      </c>
      <c r="JQ293" s="4">
        <v>0</v>
      </c>
      <c r="JR293" s="4">
        <v>0</v>
      </c>
      <c r="JS293" s="4">
        <v>0</v>
      </c>
      <c r="JT293" s="4">
        <v>0</v>
      </c>
      <c r="JU293" s="4">
        <v>0</v>
      </c>
      <c r="JV293" s="4">
        <v>0</v>
      </c>
      <c r="JW293" s="4">
        <v>0</v>
      </c>
      <c r="JX293" s="4">
        <v>0</v>
      </c>
      <c r="JY293" s="4">
        <v>0</v>
      </c>
      <c r="JZ293" s="4">
        <v>0</v>
      </c>
      <c r="KA293" s="4">
        <v>0</v>
      </c>
      <c r="KB293" s="4">
        <v>0</v>
      </c>
      <c r="KC293" s="4">
        <v>0</v>
      </c>
      <c r="KD293" s="4"/>
      <c r="KE293" s="4">
        <v>2704</v>
      </c>
      <c r="KF293" s="4" t="s">
        <v>306</v>
      </c>
      <c r="KG293" s="4">
        <v>0</v>
      </c>
      <c r="KH293" s="4">
        <v>0</v>
      </c>
      <c r="KI293" s="4">
        <v>0</v>
      </c>
      <c r="KJ293" s="4">
        <v>0</v>
      </c>
      <c r="KK293" s="4">
        <v>0</v>
      </c>
      <c r="KL293" s="4">
        <v>0</v>
      </c>
      <c r="KM293" s="4">
        <v>0</v>
      </c>
      <c r="KN293" s="4">
        <v>0</v>
      </c>
      <c r="KO293" s="4">
        <v>0</v>
      </c>
      <c r="KP293" s="4">
        <v>0</v>
      </c>
      <c r="KQ293" s="4">
        <v>0</v>
      </c>
      <c r="KR293" s="4">
        <v>0</v>
      </c>
      <c r="KS293" s="4">
        <v>0</v>
      </c>
      <c r="KT293" s="4"/>
      <c r="KU293" s="4">
        <v>2704</v>
      </c>
      <c r="KV293" s="4" t="s">
        <v>306</v>
      </c>
      <c r="KW293" s="4">
        <v>0</v>
      </c>
      <c r="KX293" s="4">
        <v>0</v>
      </c>
      <c r="KY293" s="4">
        <v>0</v>
      </c>
      <c r="KZ293" s="4">
        <v>0</v>
      </c>
      <c r="LA293" s="4">
        <v>0</v>
      </c>
      <c r="LB293" s="4">
        <v>0</v>
      </c>
      <c r="LC293" s="4">
        <v>0</v>
      </c>
      <c r="LD293" s="4">
        <v>0</v>
      </c>
      <c r="LE293" s="4">
        <v>0</v>
      </c>
      <c r="LF293" s="4">
        <v>0</v>
      </c>
      <c r="LG293" s="4">
        <v>0</v>
      </c>
      <c r="LH293" s="4">
        <v>0</v>
      </c>
      <c r="LI293" s="4">
        <v>0</v>
      </c>
      <c r="LJ293" s="4"/>
      <c r="LK293" s="4">
        <v>2704</v>
      </c>
      <c r="LL293" s="4" t="s">
        <v>306</v>
      </c>
      <c r="LM293" s="4">
        <v>0</v>
      </c>
      <c r="LN293" s="4">
        <v>0</v>
      </c>
      <c r="LO293" s="4">
        <v>0</v>
      </c>
      <c r="LP293" s="4">
        <v>0</v>
      </c>
      <c r="LQ293" s="4">
        <v>0</v>
      </c>
      <c r="LR293" s="4">
        <v>0</v>
      </c>
      <c r="LS293" s="4">
        <v>0</v>
      </c>
      <c r="LT293" s="4">
        <v>0</v>
      </c>
      <c r="LU293" s="4">
        <v>0</v>
      </c>
      <c r="LV293" s="4">
        <v>0</v>
      </c>
      <c r="LW293" s="4">
        <v>0</v>
      </c>
      <c r="LX293" s="4">
        <v>0</v>
      </c>
      <c r="LY293" s="4">
        <v>0</v>
      </c>
      <c r="LZ293" s="4"/>
      <c r="MA293" s="4">
        <v>2704</v>
      </c>
      <c r="MB293" s="4" t="s">
        <v>306</v>
      </c>
      <c r="MC293" s="4">
        <v>0</v>
      </c>
      <c r="MD293" s="4">
        <v>0</v>
      </c>
      <c r="ME293" s="4">
        <v>0</v>
      </c>
      <c r="MF293" s="4">
        <v>0</v>
      </c>
      <c r="MG293" s="4">
        <v>0</v>
      </c>
      <c r="MH293" s="4">
        <v>0</v>
      </c>
      <c r="MI293" s="4">
        <v>0</v>
      </c>
      <c r="MJ293" s="4">
        <v>0</v>
      </c>
      <c r="MK293" s="4">
        <v>0</v>
      </c>
      <c r="ML293" s="4">
        <v>0</v>
      </c>
      <c r="MM293" s="4">
        <v>0</v>
      </c>
      <c r="MN293" s="4">
        <v>0</v>
      </c>
      <c r="MO293" s="4">
        <v>0</v>
      </c>
      <c r="MP293" s="4"/>
      <c r="MQ293" s="4">
        <v>2704</v>
      </c>
      <c r="MR293" s="4" t="s">
        <v>306</v>
      </c>
      <c r="MS293" s="4">
        <v>0</v>
      </c>
      <c r="MT293" s="4">
        <v>0</v>
      </c>
      <c r="MU293" s="4">
        <v>0</v>
      </c>
      <c r="MV293" s="4">
        <v>0</v>
      </c>
      <c r="MW293" s="4">
        <v>0</v>
      </c>
      <c r="MX293" s="4">
        <v>0</v>
      </c>
      <c r="MY293" s="4">
        <v>0</v>
      </c>
      <c r="MZ293" s="4">
        <v>0</v>
      </c>
      <c r="NA293" s="4">
        <v>0</v>
      </c>
      <c r="NB293" s="4">
        <v>0</v>
      </c>
      <c r="NC293" s="4">
        <v>0</v>
      </c>
      <c r="ND293" s="4">
        <v>0</v>
      </c>
      <c r="NE293" s="4">
        <v>0</v>
      </c>
      <c r="NF293" s="4"/>
      <c r="NG293" s="4">
        <v>2704</v>
      </c>
      <c r="NH293" s="4" t="s">
        <v>306</v>
      </c>
      <c r="NI293" s="4">
        <v>0</v>
      </c>
      <c r="NJ293" s="4">
        <v>0</v>
      </c>
      <c r="NK293" s="4">
        <v>0</v>
      </c>
      <c r="NL293" s="4">
        <v>0</v>
      </c>
      <c r="NM293" s="4">
        <v>0</v>
      </c>
      <c r="NN293" s="4">
        <v>0</v>
      </c>
      <c r="NO293" s="4">
        <v>0</v>
      </c>
      <c r="NP293" s="4">
        <v>0</v>
      </c>
      <c r="NQ293" s="4">
        <v>0</v>
      </c>
      <c r="NR293" s="4">
        <v>0</v>
      </c>
      <c r="NS293" s="4">
        <v>0</v>
      </c>
      <c r="NT293" s="4">
        <v>0</v>
      </c>
      <c r="NU293" s="4">
        <v>0</v>
      </c>
    </row>
    <row r="294" spans="2:385" x14ac:dyDescent="0.2">
      <c r="B294">
        <f t="shared" si="52"/>
        <v>284</v>
      </c>
      <c r="C294" s="4">
        <v>2705</v>
      </c>
      <c r="D294" s="4" t="s">
        <v>307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/>
      <c r="S294" s="4">
        <v>2705</v>
      </c>
      <c r="T294" s="4" t="s">
        <v>307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/>
      <c r="AI294" s="4">
        <v>2705</v>
      </c>
      <c r="AJ294" s="4" t="s">
        <v>307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/>
      <c r="AY294" s="4">
        <v>2705</v>
      </c>
      <c r="AZ294" s="4" t="s">
        <v>307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/>
      <c r="BO294" s="4">
        <v>2705</v>
      </c>
      <c r="BP294" s="4" t="s">
        <v>307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/>
      <c r="CE294" s="4">
        <v>2705</v>
      </c>
      <c r="CF294" s="4" t="s">
        <v>307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/>
      <c r="CU294" s="4">
        <v>2705</v>
      </c>
      <c r="CV294" s="4" t="s">
        <v>307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/>
      <c r="DK294" s="4">
        <v>2705</v>
      </c>
      <c r="DL294" s="4" t="s">
        <v>307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/>
      <c r="EA294" s="4">
        <v>2705</v>
      </c>
      <c r="EB294" s="4" t="s">
        <v>307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/>
      <c r="EQ294" s="4">
        <v>2705</v>
      </c>
      <c r="ER294" s="4" t="s">
        <v>307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/>
      <c r="FG294" s="4">
        <v>2705</v>
      </c>
      <c r="FH294" s="4" t="s">
        <v>307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>
        <v>0</v>
      </c>
      <c r="FR294" s="4">
        <v>0</v>
      </c>
      <c r="FS294" s="4">
        <v>0</v>
      </c>
      <c r="FT294" s="4">
        <v>0</v>
      </c>
      <c r="FU294" s="4">
        <v>0</v>
      </c>
      <c r="FV294" s="4"/>
      <c r="FW294" s="4">
        <v>2705</v>
      </c>
      <c r="FX294" s="4" t="s">
        <v>307</v>
      </c>
      <c r="FY294" s="4">
        <v>0</v>
      </c>
      <c r="FZ294" s="4">
        <v>0</v>
      </c>
      <c r="GA294" s="4">
        <v>0</v>
      </c>
      <c r="GB294" s="4">
        <v>0</v>
      </c>
      <c r="GC294" s="4">
        <v>0</v>
      </c>
      <c r="GD294" s="4">
        <v>0</v>
      </c>
      <c r="GE294" s="4">
        <v>0</v>
      </c>
      <c r="GF294" s="4">
        <v>0</v>
      </c>
      <c r="GG294" s="4">
        <v>0</v>
      </c>
      <c r="GH294" s="4">
        <v>0</v>
      </c>
      <c r="GI294" s="4">
        <v>0</v>
      </c>
      <c r="GJ294" s="4">
        <v>0</v>
      </c>
      <c r="GK294" s="4">
        <v>0</v>
      </c>
      <c r="GL294" s="4"/>
      <c r="GM294" s="4">
        <v>2705</v>
      </c>
      <c r="GN294" s="4" t="s">
        <v>307</v>
      </c>
      <c r="GO294" s="4">
        <v>0</v>
      </c>
      <c r="GP294" s="4">
        <v>0</v>
      </c>
      <c r="GQ294" s="4">
        <v>0</v>
      </c>
      <c r="GR294" s="4">
        <v>0</v>
      </c>
      <c r="GS294" s="4">
        <v>0</v>
      </c>
      <c r="GT294" s="4">
        <v>0</v>
      </c>
      <c r="GU294" s="4">
        <v>0</v>
      </c>
      <c r="GV294" s="4">
        <v>0</v>
      </c>
      <c r="GW294" s="4">
        <v>0</v>
      </c>
      <c r="GX294" s="4">
        <v>0</v>
      </c>
      <c r="GY294" s="4">
        <v>0</v>
      </c>
      <c r="GZ294" s="4">
        <v>0</v>
      </c>
      <c r="HA294" s="4">
        <v>0</v>
      </c>
      <c r="HB294" s="4"/>
      <c r="HC294" s="4">
        <v>2705</v>
      </c>
      <c r="HD294" s="4" t="s">
        <v>307</v>
      </c>
      <c r="HE294" s="4">
        <v>0</v>
      </c>
      <c r="HF294" s="4">
        <v>0</v>
      </c>
      <c r="HG294" s="4">
        <v>0</v>
      </c>
      <c r="HH294" s="4">
        <v>0</v>
      </c>
      <c r="HI294" s="4">
        <v>0</v>
      </c>
      <c r="HJ294" s="4">
        <v>0</v>
      </c>
      <c r="HK294" s="4">
        <v>0</v>
      </c>
      <c r="HL294" s="4">
        <v>0</v>
      </c>
      <c r="HM294" s="4">
        <v>0</v>
      </c>
      <c r="HN294" s="4">
        <v>0</v>
      </c>
      <c r="HO294" s="4">
        <v>0</v>
      </c>
      <c r="HP294" s="4">
        <v>0</v>
      </c>
      <c r="HQ294" s="4">
        <v>0</v>
      </c>
      <c r="HR294" s="4"/>
      <c r="HS294" s="4">
        <v>2705</v>
      </c>
      <c r="HT294" s="4" t="s">
        <v>307</v>
      </c>
      <c r="HU294" s="4">
        <v>0</v>
      </c>
      <c r="HV294" s="4">
        <v>0</v>
      </c>
      <c r="HW294" s="4">
        <v>0</v>
      </c>
      <c r="HX294" s="4">
        <v>0</v>
      </c>
      <c r="HY294" s="4">
        <v>0</v>
      </c>
      <c r="HZ294" s="4">
        <v>0</v>
      </c>
      <c r="IA294" s="4">
        <v>0</v>
      </c>
      <c r="IB294" s="4">
        <v>0</v>
      </c>
      <c r="IC294" s="4">
        <v>0</v>
      </c>
      <c r="ID294" s="4">
        <v>0</v>
      </c>
      <c r="IE294" s="4">
        <v>0</v>
      </c>
      <c r="IF294" s="4">
        <v>0</v>
      </c>
      <c r="IG294" s="4">
        <v>0</v>
      </c>
      <c r="IH294" s="4"/>
      <c r="II294" s="4">
        <v>2705</v>
      </c>
      <c r="IJ294" s="4" t="s">
        <v>307</v>
      </c>
      <c r="IK294" s="4">
        <v>0</v>
      </c>
      <c r="IL294" s="4">
        <v>0</v>
      </c>
      <c r="IM294" s="4">
        <v>0</v>
      </c>
      <c r="IN294" s="4">
        <v>0</v>
      </c>
      <c r="IO294" s="4">
        <v>0</v>
      </c>
      <c r="IP294" s="4">
        <v>0</v>
      </c>
      <c r="IQ294" s="4">
        <v>0</v>
      </c>
      <c r="IR294" s="4">
        <v>0</v>
      </c>
      <c r="IS294" s="4">
        <v>0</v>
      </c>
      <c r="IT294" s="4">
        <v>0</v>
      </c>
      <c r="IU294" s="4">
        <v>0</v>
      </c>
      <c r="IV294" s="4">
        <v>0</v>
      </c>
      <c r="IW294" s="4">
        <v>0</v>
      </c>
      <c r="IX294" s="4"/>
      <c r="IY294" s="4">
        <v>2705</v>
      </c>
      <c r="IZ294" s="4" t="s">
        <v>307</v>
      </c>
      <c r="JA294" s="4">
        <v>0</v>
      </c>
      <c r="JB294" s="4">
        <v>0</v>
      </c>
      <c r="JC294" s="4">
        <v>0</v>
      </c>
      <c r="JD294" s="4">
        <v>0</v>
      </c>
      <c r="JE294" s="4">
        <v>0</v>
      </c>
      <c r="JF294" s="4">
        <v>0</v>
      </c>
      <c r="JG294" s="4">
        <v>0</v>
      </c>
      <c r="JH294" s="4">
        <v>0</v>
      </c>
      <c r="JI294" s="4">
        <v>0</v>
      </c>
      <c r="JJ294" s="4">
        <v>0</v>
      </c>
      <c r="JK294" s="4">
        <v>0</v>
      </c>
      <c r="JL294" s="4">
        <v>0</v>
      </c>
      <c r="JM294" s="4">
        <v>0</v>
      </c>
      <c r="JN294" s="4"/>
      <c r="JO294" s="4">
        <v>2705</v>
      </c>
      <c r="JP294" s="4" t="s">
        <v>307</v>
      </c>
      <c r="JQ294" s="4">
        <v>0</v>
      </c>
      <c r="JR294" s="4">
        <v>0</v>
      </c>
      <c r="JS294" s="4">
        <v>0</v>
      </c>
      <c r="JT294" s="4">
        <v>0</v>
      </c>
      <c r="JU294" s="4">
        <v>0</v>
      </c>
      <c r="JV294" s="4">
        <v>0</v>
      </c>
      <c r="JW294" s="4">
        <v>0</v>
      </c>
      <c r="JX294" s="4">
        <v>0</v>
      </c>
      <c r="JY294" s="4">
        <v>0</v>
      </c>
      <c r="JZ294" s="4">
        <v>0</v>
      </c>
      <c r="KA294" s="4">
        <v>0</v>
      </c>
      <c r="KB294" s="4">
        <v>0</v>
      </c>
      <c r="KC294" s="4">
        <v>0</v>
      </c>
      <c r="KD294" s="4"/>
      <c r="KE294" s="4">
        <v>2705</v>
      </c>
      <c r="KF294" s="4" t="s">
        <v>307</v>
      </c>
      <c r="KG294" s="4">
        <v>0</v>
      </c>
      <c r="KH294" s="4">
        <v>0</v>
      </c>
      <c r="KI294" s="4">
        <v>0</v>
      </c>
      <c r="KJ294" s="4">
        <v>0</v>
      </c>
      <c r="KK294" s="4">
        <v>0</v>
      </c>
      <c r="KL294" s="4">
        <v>0</v>
      </c>
      <c r="KM294" s="4">
        <v>0</v>
      </c>
      <c r="KN294" s="4">
        <v>0</v>
      </c>
      <c r="KO294" s="4">
        <v>0</v>
      </c>
      <c r="KP294" s="4">
        <v>0</v>
      </c>
      <c r="KQ294" s="4">
        <v>0</v>
      </c>
      <c r="KR294" s="4">
        <v>0</v>
      </c>
      <c r="KS294" s="4">
        <v>0</v>
      </c>
      <c r="KT294" s="4"/>
      <c r="KU294" s="4">
        <v>2705</v>
      </c>
      <c r="KV294" s="4" t="s">
        <v>307</v>
      </c>
      <c r="KW294" s="4">
        <v>0</v>
      </c>
      <c r="KX294" s="4">
        <v>0</v>
      </c>
      <c r="KY294" s="4">
        <v>0</v>
      </c>
      <c r="KZ294" s="4">
        <v>0</v>
      </c>
      <c r="LA294" s="4">
        <v>0</v>
      </c>
      <c r="LB294" s="4">
        <v>0</v>
      </c>
      <c r="LC294" s="4">
        <v>0</v>
      </c>
      <c r="LD294" s="4">
        <v>0</v>
      </c>
      <c r="LE294" s="4">
        <v>0</v>
      </c>
      <c r="LF294" s="4">
        <v>0</v>
      </c>
      <c r="LG294" s="4">
        <v>0</v>
      </c>
      <c r="LH294" s="4">
        <v>0</v>
      </c>
      <c r="LI294" s="4">
        <v>0</v>
      </c>
      <c r="LJ294" s="4"/>
      <c r="LK294" s="4">
        <v>2705</v>
      </c>
      <c r="LL294" s="4" t="s">
        <v>307</v>
      </c>
      <c r="LM294" s="4">
        <v>0</v>
      </c>
      <c r="LN294" s="4">
        <v>0</v>
      </c>
      <c r="LO294" s="4">
        <v>0</v>
      </c>
      <c r="LP294" s="4">
        <v>0</v>
      </c>
      <c r="LQ294" s="4">
        <v>0</v>
      </c>
      <c r="LR294" s="4">
        <v>0</v>
      </c>
      <c r="LS294" s="4">
        <v>0</v>
      </c>
      <c r="LT294" s="4">
        <v>0</v>
      </c>
      <c r="LU294" s="4">
        <v>0</v>
      </c>
      <c r="LV294" s="4">
        <v>0</v>
      </c>
      <c r="LW294" s="4">
        <v>0</v>
      </c>
      <c r="LX294" s="4">
        <v>0</v>
      </c>
      <c r="LY294" s="4">
        <v>0</v>
      </c>
      <c r="LZ294" s="4"/>
      <c r="MA294" s="4">
        <v>2705</v>
      </c>
      <c r="MB294" s="4" t="s">
        <v>307</v>
      </c>
      <c r="MC294" s="4">
        <v>0</v>
      </c>
      <c r="MD294" s="4">
        <v>0</v>
      </c>
      <c r="ME294" s="4">
        <v>0</v>
      </c>
      <c r="MF294" s="4">
        <v>0</v>
      </c>
      <c r="MG294" s="4">
        <v>0</v>
      </c>
      <c r="MH294" s="4">
        <v>0</v>
      </c>
      <c r="MI294" s="4">
        <v>0</v>
      </c>
      <c r="MJ294" s="4">
        <v>0</v>
      </c>
      <c r="MK294" s="4">
        <v>0</v>
      </c>
      <c r="ML294" s="4">
        <v>0</v>
      </c>
      <c r="MM294" s="4">
        <v>0</v>
      </c>
      <c r="MN294" s="4">
        <v>0</v>
      </c>
      <c r="MO294" s="4">
        <v>0</v>
      </c>
      <c r="MP294" s="4"/>
      <c r="MQ294" s="4">
        <v>2705</v>
      </c>
      <c r="MR294" s="4" t="s">
        <v>307</v>
      </c>
      <c r="MS294" s="4">
        <v>0</v>
      </c>
      <c r="MT294" s="4">
        <v>0</v>
      </c>
      <c r="MU294" s="4">
        <v>0</v>
      </c>
      <c r="MV294" s="4">
        <v>0</v>
      </c>
      <c r="MW294" s="4">
        <v>0</v>
      </c>
      <c r="MX294" s="4">
        <v>0</v>
      </c>
      <c r="MY294" s="4">
        <v>0</v>
      </c>
      <c r="MZ294" s="4">
        <v>0</v>
      </c>
      <c r="NA294" s="4">
        <v>0</v>
      </c>
      <c r="NB294" s="4">
        <v>0</v>
      </c>
      <c r="NC294" s="4">
        <v>0</v>
      </c>
      <c r="ND294" s="4">
        <v>0</v>
      </c>
      <c r="NE294" s="4">
        <v>0</v>
      </c>
      <c r="NF294" s="4"/>
      <c r="NG294" s="4">
        <v>2705</v>
      </c>
      <c r="NH294" s="4" t="s">
        <v>307</v>
      </c>
      <c r="NI294" s="4">
        <v>0</v>
      </c>
      <c r="NJ294" s="4">
        <v>0</v>
      </c>
      <c r="NK294" s="4">
        <v>0</v>
      </c>
      <c r="NL294" s="4">
        <v>0</v>
      </c>
      <c r="NM294" s="4">
        <v>0</v>
      </c>
      <c r="NN294" s="4">
        <v>0</v>
      </c>
      <c r="NO294" s="4">
        <v>0</v>
      </c>
      <c r="NP294" s="4">
        <v>0</v>
      </c>
      <c r="NQ294" s="4">
        <v>0</v>
      </c>
      <c r="NR294" s="4">
        <v>0</v>
      </c>
      <c r="NS294" s="4">
        <v>0</v>
      </c>
      <c r="NT294" s="4">
        <v>0</v>
      </c>
      <c r="NU294" s="4">
        <v>0</v>
      </c>
    </row>
    <row r="295" spans="2:385" x14ac:dyDescent="0.2">
      <c r="B295">
        <f t="shared" si="52"/>
        <v>285</v>
      </c>
      <c r="C295" s="4">
        <v>2706</v>
      </c>
      <c r="D295" s="4" t="s">
        <v>308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/>
      <c r="S295" s="4">
        <v>2706</v>
      </c>
      <c r="T295" s="4" t="s">
        <v>308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/>
      <c r="AI295" s="4">
        <v>2706</v>
      </c>
      <c r="AJ295" s="4" t="s">
        <v>308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/>
      <c r="AY295" s="4">
        <v>2706</v>
      </c>
      <c r="AZ295" s="4" t="s">
        <v>308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/>
      <c r="BO295" s="4">
        <v>2706</v>
      </c>
      <c r="BP295" s="4" t="s">
        <v>308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/>
      <c r="CE295" s="4">
        <v>2706</v>
      </c>
      <c r="CF295" s="4" t="s">
        <v>308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/>
      <c r="CU295" s="4">
        <v>2706</v>
      </c>
      <c r="CV295" s="4" t="s">
        <v>308</v>
      </c>
      <c r="CW295" s="4">
        <v>0</v>
      </c>
      <c r="CX295" s="4">
        <v>0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/>
      <c r="DK295" s="4">
        <v>2706</v>
      </c>
      <c r="DL295" s="4" t="s">
        <v>308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/>
      <c r="EA295" s="4">
        <v>2706</v>
      </c>
      <c r="EB295" s="4" t="s">
        <v>308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/>
      <c r="EQ295" s="4">
        <v>2706</v>
      </c>
      <c r="ER295" s="4" t="s">
        <v>308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/>
      <c r="FG295" s="4">
        <v>2706</v>
      </c>
      <c r="FH295" s="4" t="s">
        <v>308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>
        <v>0</v>
      </c>
      <c r="FR295" s="4">
        <v>0</v>
      </c>
      <c r="FS295" s="4">
        <v>0</v>
      </c>
      <c r="FT295" s="4">
        <v>0</v>
      </c>
      <c r="FU295" s="4">
        <v>0</v>
      </c>
      <c r="FV295" s="4"/>
      <c r="FW295" s="4">
        <v>2706</v>
      </c>
      <c r="FX295" s="4" t="s">
        <v>308</v>
      </c>
      <c r="FY295" s="4">
        <v>0</v>
      </c>
      <c r="FZ295" s="4">
        <v>0</v>
      </c>
      <c r="GA295" s="4">
        <v>0</v>
      </c>
      <c r="GB295" s="4">
        <v>0</v>
      </c>
      <c r="GC295" s="4">
        <v>0</v>
      </c>
      <c r="GD295" s="4">
        <v>0</v>
      </c>
      <c r="GE295" s="4">
        <v>0</v>
      </c>
      <c r="GF295" s="4">
        <v>0</v>
      </c>
      <c r="GG295" s="4">
        <v>0</v>
      </c>
      <c r="GH295" s="4">
        <v>0</v>
      </c>
      <c r="GI295" s="4">
        <v>0</v>
      </c>
      <c r="GJ295" s="4">
        <v>0</v>
      </c>
      <c r="GK295" s="4">
        <v>0</v>
      </c>
      <c r="GL295" s="4"/>
      <c r="GM295" s="4">
        <v>2706</v>
      </c>
      <c r="GN295" s="4" t="s">
        <v>308</v>
      </c>
      <c r="GO295" s="4">
        <v>0</v>
      </c>
      <c r="GP295" s="4">
        <v>0</v>
      </c>
      <c r="GQ295" s="4">
        <v>0</v>
      </c>
      <c r="GR295" s="4">
        <v>0</v>
      </c>
      <c r="GS295" s="4">
        <v>0</v>
      </c>
      <c r="GT295" s="4">
        <v>0</v>
      </c>
      <c r="GU295" s="4">
        <v>0</v>
      </c>
      <c r="GV295" s="4">
        <v>0</v>
      </c>
      <c r="GW295" s="4">
        <v>0</v>
      </c>
      <c r="GX295" s="4">
        <v>0</v>
      </c>
      <c r="GY295" s="4">
        <v>0</v>
      </c>
      <c r="GZ295" s="4">
        <v>0</v>
      </c>
      <c r="HA295" s="4">
        <v>0</v>
      </c>
      <c r="HB295" s="4"/>
      <c r="HC295" s="4">
        <v>2706</v>
      </c>
      <c r="HD295" s="4" t="s">
        <v>308</v>
      </c>
      <c r="HE295" s="4">
        <v>0</v>
      </c>
      <c r="HF295" s="4">
        <v>0</v>
      </c>
      <c r="HG295" s="4">
        <v>0</v>
      </c>
      <c r="HH295" s="4">
        <v>0</v>
      </c>
      <c r="HI295" s="4">
        <v>0</v>
      </c>
      <c r="HJ295" s="4">
        <v>0</v>
      </c>
      <c r="HK295" s="4">
        <v>0</v>
      </c>
      <c r="HL295" s="4">
        <v>0</v>
      </c>
      <c r="HM295" s="4">
        <v>0</v>
      </c>
      <c r="HN295" s="4">
        <v>0</v>
      </c>
      <c r="HO295" s="4">
        <v>0</v>
      </c>
      <c r="HP295" s="4">
        <v>0</v>
      </c>
      <c r="HQ295" s="4">
        <v>0</v>
      </c>
      <c r="HR295" s="4"/>
      <c r="HS295" s="4">
        <v>2706</v>
      </c>
      <c r="HT295" s="4" t="s">
        <v>308</v>
      </c>
      <c r="HU295" s="4">
        <v>0</v>
      </c>
      <c r="HV295" s="4">
        <v>0</v>
      </c>
      <c r="HW295" s="4">
        <v>0</v>
      </c>
      <c r="HX295" s="4">
        <v>0</v>
      </c>
      <c r="HY295" s="4">
        <v>0</v>
      </c>
      <c r="HZ295" s="4">
        <v>0</v>
      </c>
      <c r="IA295" s="4">
        <v>0</v>
      </c>
      <c r="IB295" s="4">
        <v>0</v>
      </c>
      <c r="IC295" s="4">
        <v>0</v>
      </c>
      <c r="ID295" s="4">
        <v>0</v>
      </c>
      <c r="IE295" s="4">
        <v>0</v>
      </c>
      <c r="IF295" s="4">
        <v>0</v>
      </c>
      <c r="IG295" s="4">
        <v>0</v>
      </c>
      <c r="IH295" s="4"/>
      <c r="II295" s="4">
        <v>2706</v>
      </c>
      <c r="IJ295" s="4" t="s">
        <v>308</v>
      </c>
      <c r="IK295" s="4">
        <v>0</v>
      </c>
      <c r="IL295" s="4">
        <v>0</v>
      </c>
      <c r="IM295" s="4">
        <v>0</v>
      </c>
      <c r="IN295" s="4">
        <v>0</v>
      </c>
      <c r="IO295" s="4">
        <v>0</v>
      </c>
      <c r="IP295" s="4">
        <v>0</v>
      </c>
      <c r="IQ295" s="4">
        <v>0</v>
      </c>
      <c r="IR295" s="4">
        <v>0</v>
      </c>
      <c r="IS295" s="4">
        <v>0</v>
      </c>
      <c r="IT295" s="4">
        <v>0</v>
      </c>
      <c r="IU295" s="4">
        <v>0</v>
      </c>
      <c r="IV295" s="4">
        <v>0</v>
      </c>
      <c r="IW295" s="4">
        <v>0</v>
      </c>
      <c r="IX295" s="4"/>
      <c r="IY295" s="4">
        <v>2706</v>
      </c>
      <c r="IZ295" s="4" t="s">
        <v>308</v>
      </c>
      <c r="JA295" s="4">
        <v>0</v>
      </c>
      <c r="JB295" s="4">
        <v>0</v>
      </c>
      <c r="JC295" s="4">
        <v>0</v>
      </c>
      <c r="JD295" s="4">
        <v>0</v>
      </c>
      <c r="JE295" s="4">
        <v>0</v>
      </c>
      <c r="JF295" s="4">
        <v>0</v>
      </c>
      <c r="JG295" s="4">
        <v>0</v>
      </c>
      <c r="JH295" s="4">
        <v>0</v>
      </c>
      <c r="JI295" s="4">
        <v>0</v>
      </c>
      <c r="JJ295" s="4">
        <v>0</v>
      </c>
      <c r="JK295" s="4">
        <v>0</v>
      </c>
      <c r="JL295" s="4">
        <v>0</v>
      </c>
      <c r="JM295" s="4">
        <v>0</v>
      </c>
      <c r="JN295" s="4"/>
      <c r="JO295" s="4">
        <v>2706</v>
      </c>
      <c r="JP295" s="4" t="s">
        <v>308</v>
      </c>
      <c r="JQ295" s="4">
        <v>0</v>
      </c>
      <c r="JR295" s="4">
        <v>0</v>
      </c>
      <c r="JS295" s="4">
        <v>0</v>
      </c>
      <c r="JT295" s="4">
        <v>0</v>
      </c>
      <c r="JU295" s="4">
        <v>0</v>
      </c>
      <c r="JV295" s="4">
        <v>0</v>
      </c>
      <c r="JW295" s="4">
        <v>0</v>
      </c>
      <c r="JX295" s="4">
        <v>0</v>
      </c>
      <c r="JY295" s="4">
        <v>0</v>
      </c>
      <c r="JZ295" s="4">
        <v>0</v>
      </c>
      <c r="KA295" s="4">
        <v>0</v>
      </c>
      <c r="KB295" s="4">
        <v>0</v>
      </c>
      <c r="KC295" s="4">
        <v>0</v>
      </c>
      <c r="KD295" s="4"/>
      <c r="KE295" s="4">
        <v>2706</v>
      </c>
      <c r="KF295" s="4" t="s">
        <v>308</v>
      </c>
      <c r="KG295" s="4">
        <v>0</v>
      </c>
      <c r="KH295" s="4">
        <v>0</v>
      </c>
      <c r="KI295" s="4">
        <v>0</v>
      </c>
      <c r="KJ295" s="4">
        <v>0</v>
      </c>
      <c r="KK295" s="4">
        <v>0</v>
      </c>
      <c r="KL295" s="4">
        <v>0</v>
      </c>
      <c r="KM295" s="4">
        <v>0</v>
      </c>
      <c r="KN295" s="4">
        <v>0</v>
      </c>
      <c r="KO295" s="4">
        <v>0</v>
      </c>
      <c r="KP295" s="4">
        <v>0</v>
      </c>
      <c r="KQ295" s="4">
        <v>0</v>
      </c>
      <c r="KR295" s="4">
        <v>0</v>
      </c>
      <c r="KS295" s="4">
        <v>0</v>
      </c>
      <c r="KT295" s="4"/>
      <c r="KU295" s="4">
        <v>2706</v>
      </c>
      <c r="KV295" s="4" t="s">
        <v>308</v>
      </c>
      <c r="KW295" s="4">
        <v>0</v>
      </c>
      <c r="KX295" s="4">
        <v>0</v>
      </c>
      <c r="KY295" s="4">
        <v>0</v>
      </c>
      <c r="KZ295" s="4">
        <v>0</v>
      </c>
      <c r="LA295" s="4">
        <v>0</v>
      </c>
      <c r="LB295" s="4">
        <v>0</v>
      </c>
      <c r="LC295" s="4">
        <v>0</v>
      </c>
      <c r="LD295" s="4">
        <v>0</v>
      </c>
      <c r="LE295" s="4">
        <v>0</v>
      </c>
      <c r="LF295" s="4">
        <v>0</v>
      </c>
      <c r="LG295" s="4">
        <v>0</v>
      </c>
      <c r="LH295" s="4">
        <v>0</v>
      </c>
      <c r="LI295" s="4">
        <v>0</v>
      </c>
      <c r="LJ295" s="4"/>
      <c r="LK295" s="4">
        <v>2706</v>
      </c>
      <c r="LL295" s="4" t="s">
        <v>308</v>
      </c>
      <c r="LM295" s="4">
        <v>0</v>
      </c>
      <c r="LN295" s="4">
        <v>0</v>
      </c>
      <c r="LO295" s="4">
        <v>0</v>
      </c>
      <c r="LP295" s="4">
        <v>0</v>
      </c>
      <c r="LQ295" s="4">
        <v>0</v>
      </c>
      <c r="LR295" s="4">
        <v>0</v>
      </c>
      <c r="LS295" s="4">
        <v>0</v>
      </c>
      <c r="LT295" s="4">
        <v>0</v>
      </c>
      <c r="LU295" s="4">
        <v>0</v>
      </c>
      <c r="LV295" s="4">
        <v>0</v>
      </c>
      <c r="LW295" s="4">
        <v>0</v>
      </c>
      <c r="LX295" s="4">
        <v>0</v>
      </c>
      <c r="LY295" s="4">
        <v>0</v>
      </c>
      <c r="LZ295" s="4"/>
      <c r="MA295" s="4">
        <v>2706</v>
      </c>
      <c r="MB295" s="4" t="s">
        <v>308</v>
      </c>
      <c r="MC295" s="4">
        <v>0</v>
      </c>
      <c r="MD295" s="4">
        <v>0</v>
      </c>
      <c r="ME295" s="4">
        <v>0</v>
      </c>
      <c r="MF295" s="4">
        <v>0</v>
      </c>
      <c r="MG295" s="4">
        <v>0</v>
      </c>
      <c r="MH295" s="4">
        <v>0</v>
      </c>
      <c r="MI295" s="4">
        <v>0</v>
      </c>
      <c r="MJ295" s="4">
        <v>0</v>
      </c>
      <c r="MK295" s="4">
        <v>0</v>
      </c>
      <c r="ML295" s="4">
        <v>0</v>
      </c>
      <c r="MM295" s="4">
        <v>0</v>
      </c>
      <c r="MN295" s="4">
        <v>0</v>
      </c>
      <c r="MO295" s="4">
        <v>0</v>
      </c>
      <c r="MP295" s="4"/>
      <c r="MQ295" s="4">
        <v>2706</v>
      </c>
      <c r="MR295" s="4" t="s">
        <v>308</v>
      </c>
      <c r="MS295" s="4">
        <v>0</v>
      </c>
      <c r="MT295" s="4">
        <v>0</v>
      </c>
      <c r="MU295" s="4">
        <v>0</v>
      </c>
      <c r="MV295" s="4">
        <v>0</v>
      </c>
      <c r="MW295" s="4">
        <v>0</v>
      </c>
      <c r="MX295" s="4">
        <v>0</v>
      </c>
      <c r="MY295" s="4">
        <v>0</v>
      </c>
      <c r="MZ295" s="4">
        <v>0</v>
      </c>
      <c r="NA295" s="4">
        <v>0</v>
      </c>
      <c r="NB295" s="4">
        <v>0</v>
      </c>
      <c r="NC295" s="4">
        <v>0</v>
      </c>
      <c r="ND295" s="4">
        <v>0</v>
      </c>
      <c r="NE295" s="4">
        <v>0</v>
      </c>
      <c r="NF295" s="4"/>
      <c r="NG295" s="4">
        <v>2706</v>
      </c>
      <c r="NH295" s="4" t="s">
        <v>308</v>
      </c>
      <c r="NI295" s="4">
        <v>0</v>
      </c>
      <c r="NJ295" s="4">
        <v>0</v>
      </c>
      <c r="NK295" s="4">
        <v>0</v>
      </c>
      <c r="NL295" s="4">
        <v>0</v>
      </c>
      <c r="NM295" s="4">
        <v>0</v>
      </c>
      <c r="NN295" s="4">
        <v>0</v>
      </c>
      <c r="NO295" s="4">
        <v>0</v>
      </c>
      <c r="NP295" s="4">
        <v>0</v>
      </c>
      <c r="NQ295" s="4">
        <v>0</v>
      </c>
      <c r="NR295" s="4">
        <v>0</v>
      </c>
      <c r="NS295" s="4">
        <v>0</v>
      </c>
      <c r="NT295" s="4">
        <v>0</v>
      </c>
      <c r="NU295" s="4">
        <v>0</v>
      </c>
    </row>
    <row r="296" spans="2:385" x14ac:dyDescent="0.2">
      <c r="B296">
        <f t="shared" si="52"/>
        <v>286</v>
      </c>
      <c r="C296" s="4">
        <v>2707</v>
      </c>
      <c r="D296" s="4" t="s">
        <v>309</v>
      </c>
      <c r="E296" s="4">
        <v>0</v>
      </c>
      <c r="F296" s="4">
        <v>0</v>
      </c>
      <c r="G296" s="4">
        <v>253.01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253.01</v>
      </c>
      <c r="R296" s="4"/>
      <c r="S296" s="4">
        <v>2707</v>
      </c>
      <c r="T296" s="4" t="s">
        <v>309</v>
      </c>
      <c r="U296" s="4">
        <v>0</v>
      </c>
      <c r="V296" s="4">
        <v>483.66</v>
      </c>
      <c r="W296" s="4">
        <v>550.98</v>
      </c>
      <c r="X296" s="4">
        <v>483.66</v>
      </c>
      <c r="Y296" s="4">
        <v>483.66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2001.96</v>
      </c>
      <c r="AH296" s="4"/>
      <c r="AI296" s="4">
        <v>2707</v>
      </c>
      <c r="AJ296" s="4" t="s">
        <v>309</v>
      </c>
      <c r="AK296" s="4">
        <v>0</v>
      </c>
      <c r="AL296" s="4">
        <v>0</v>
      </c>
      <c r="AM296" s="4">
        <v>25.07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25.07</v>
      </c>
      <c r="AX296" s="4"/>
      <c r="AY296" s="4">
        <v>2707</v>
      </c>
      <c r="AZ296" s="4" t="s">
        <v>309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/>
      <c r="BO296" s="4">
        <v>2707</v>
      </c>
      <c r="BP296" s="4" t="s">
        <v>309</v>
      </c>
      <c r="BQ296" s="4">
        <v>0</v>
      </c>
      <c r="BR296" s="4">
        <v>0</v>
      </c>
      <c r="BS296" s="4">
        <v>60.78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60.78</v>
      </c>
      <c r="CD296" s="4"/>
      <c r="CE296" s="4">
        <v>2707</v>
      </c>
      <c r="CF296" s="4" t="s">
        <v>309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/>
      <c r="CU296" s="4">
        <v>2707</v>
      </c>
      <c r="CV296" s="4" t="s">
        <v>309</v>
      </c>
      <c r="CW296" s="4">
        <v>0</v>
      </c>
      <c r="CX296" s="4">
        <v>0</v>
      </c>
      <c r="CY296" s="4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/>
      <c r="DK296" s="4">
        <v>2707</v>
      </c>
      <c r="DL296" s="4" t="s">
        <v>309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/>
      <c r="EA296" s="4">
        <v>2707</v>
      </c>
      <c r="EB296" s="4" t="s">
        <v>309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/>
      <c r="EQ296" s="4">
        <v>2707</v>
      </c>
      <c r="ER296" s="4" t="s">
        <v>309</v>
      </c>
      <c r="ES296" s="4">
        <v>0</v>
      </c>
      <c r="ET296" s="4">
        <v>0</v>
      </c>
      <c r="EU296" s="4">
        <v>20.2</v>
      </c>
      <c r="EV296" s="4">
        <v>0</v>
      </c>
      <c r="EW296" s="4">
        <v>0</v>
      </c>
      <c r="EX296" s="4">
        <v>0</v>
      </c>
      <c r="EY296" s="4">
        <v>283.33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303.52999999999997</v>
      </c>
      <c r="FF296" s="4"/>
      <c r="FG296" s="4">
        <v>2707</v>
      </c>
      <c r="FH296" s="4" t="s">
        <v>309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>
        <v>0</v>
      </c>
      <c r="FR296" s="4">
        <v>0</v>
      </c>
      <c r="FS296" s="4">
        <v>0</v>
      </c>
      <c r="FT296" s="4">
        <v>0</v>
      </c>
      <c r="FU296" s="4">
        <v>0</v>
      </c>
      <c r="FV296" s="4"/>
      <c r="FW296" s="4">
        <v>2707</v>
      </c>
      <c r="FX296" s="4" t="s">
        <v>309</v>
      </c>
      <c r="FY296" s="4">
        <v>0</v>
      </c>
      <c r="FZ296" s="4">
        <v>0</v>
      </c>
      <c r="GA296" s="4">
        <v>0</v>
      </c>
      <c r="GB296" s="4">
        <v>0</v>
      </c>
      <c r="GC296" s="4">
        <v>0</v>
      </c>
      <c r="GD296" s="4">
        <v>0</v>
      </c>
      <c r="GE296" s="4">
        <v>0</v>
      </c>
      <c r="GF296" s="4">
        <v>0</v>
      </c>
      <c r="GG296" s="4">
        <v>0</v>
      </c>
      <c r="GH296" s="4">
        <v>0</v>
      </c>
      <c r="GI296" s="4">
        <v>0</v>
      </c>
      <c r="GJ296" s="4">
        <v>0</v>
      </c>
      <c r="GK296" s="4">
        <v>0</v>
      </c>
      <c r="GL296" s="4"/>
      <c r="GM296" s="4">
        <v>2707</v>
      </c>
      <c r="GN296" s="4" t="s">
        <v>309</v>
      </c>
      <c r="GO296" s="4">
        <v>0</v>
      </c>
      <c r="GP296" s="4">
        <v>0</v>
      </c>
      <c r="GQ296" s="4">
        <v>0</v>
      </c>
      <c r="GR296" s="4">
        <v>0</v>
      </c>
      <c r="GS296" s="4">
        <v>0</v>
      </c>
      <c r="GT296" s="4">
        <v>0</v>
      </c>
      <c r="GU296" s="4">
        <v>0</v>
      </c>
      <c r="GV296" s="4">
        <v>0</v>
      </c>
      <c r="GW296" s="4">
        <v>0</v>
      </c>
      <c r="GX296" s="4">
        <v>0</v>
      </c>
      <c r="GY296" s="4">
        <v>0</v>
      </c>
      <c r="GZ296" s="4">
        <v>0</v>
      </c>
      <c r="HA296" s="4">
        <v>0</v>
      </c>
      <c r="HB296" s="4"/>
      <c r="HC296" s="4">
        <v>2707</v>
      </c>
      <c r="HD296" s="4" t="s">
        <v>309</v>
      </c>
      <c r="HE296" s="4">
        <v>0</v>
      </c>
      <c r="HF296" s="4">
        <v>0</v>
      </c>
      <c r="HG296" s="4">
        <v>0</v>
      </c>
      <c r="HH296" s="4">
        <v>0</v>
      </c>
      <c r="HI296" s="4">
        <v>0</v>
      </c>
      <c r="HJ296" s="4">
        <v>0</v>
      </c>
      <c r="HK296" s="4">
        <v>0</v>
      </c>
      <c r="HL296" s="4">
        <v>0</v>
      </c>
      <c r="HM296" s="4">
        <v>0</v>
      </c>
      <c r="HN296" s="4">
        <v>0</v>
      </c>
      <c r="HO296" s="4">
        <v>0</v>
      </c>
      <c r="HP296" s="4">
        <v>0</v>
      </c>
      <c r="HQ296" s="4">
        <v>0</v>
      </c>
      <c r="HR296" s="4"/>
      <c r="HS296" s="4">
        <v>2707</v>
      </c>
      <c r="HT296" s="4" t="s">
        <v>309</v>
      </c>
      <c r="HU296" s="4">
        <v>0</v>
      </c>
      <c r="HV296" s="4">
        <v>0</v>
      </c>
      <c r="HW296" s="4">
        <v>0</v>
      </c>
      <c r="HX296" s="4">
        <v>0</v>
      </c>
      <c r="HY296" s="4">
        <v>0</v>
      </c>
      <c r="HZ296" s="4">
        <v>0</v>
      </c>
      <c r="IA296" s="4">
        <v>0</v>
      </c>
      <c r="IB296" s="4">
        <v>0</v>
      </c>
      <c r="IC296" s="4">
        <v>0</v>
      </c>
      <c r="ID296" s="4">
        <v>0</v>
      </c>
      <c r="IE296" s="4">
        <v>0</v>
      </c>
      <c r="IF296" s="4">
        <v>0</v>
      </c>
      <c r="IG296" s="4">
        <v>0</v>
      </c>
      <c r="IH296" s="4"/>
      <c r="II296" s="4">
        <v>2707</v>
      </c>
      <c r="IJ296" s="4" t="s">
        <v>309</v>
      </c>
      <c r="IK296" s="4">
        <v>0</v>
      </c>
      <c r="IL296" s="4">
        <v>0</v>
      </c>
      <c r="IM296" s="4">
        <v>0</v>
      </c>
      <c r="IN296" s="4">
        <v>0</v>
      </c>
      <c r="IO296" s="4">
        <v>0</v>
      </c>
      <c r="IP296" s="4">
        <v>0</v>
      </c>
      <c r="IQ296" s="4">
        <v>0</v>
      </c>
      <c r="IR296" s="4">
        <v>0</v>
      </c>
      <c r="IS296" s="4">
        <v>0</v>
      </c>
      <c r="IT296" s="4">
        <v>0</v>
      </c>
      <c r="IU296" s="4">
        <v>0</v>
      </c>
      <c r="IV296" s="4">
        <v>0</v>
      </c>
      <c r="IW296" s="4">
        <v>0</v>
      </c>
      <c r="IX296" s="4"/>
      <c r="IY296" s="4">
        <v>2707</v>
      </c>
      <c r="IZ296" s="4" t="s">
        <v>309</v>
      </c>
      <c r="JA296" s="4">
        <v>0</v>
      </c>
      <c r="JB296" s="4">
        <v>0</v>
      </c>
      <c r="JC296" s="4">
        <v>0</v>
      </c>
      <c r="JD296" s="4">
        <v>0</v>
      </c>
      <c r="JE296" s="4">
        <v>0</v>
      </c>
      <c r="JF296" s="4">
        <v>127.62</v>
      </c>
      <c r="JG296" s="4">
        <v>0</v>
      </c>
      <c r="JH296" s="4">
        <v>0</v>
      </c>
      <c r="JI296" s="4">
        <v>0</v>
      </c>
      <c r="JJ296" s="4">
        <v>0</v>
      </c>
      <c r="JK296" s="4">
        <v>0</v>
      </c>
      <c r="JL296" s="4">
        <v>0</v>
      </c>
      <c r="JM296" s="4">
        <v>127.62</v>
      </c>
      <c r="JN296" s="4"/>
      <c r="JO296" s="4">
        <v>2707</v>
      </c>
      <c r="JP296" s="4" t="s">
        <v>309</v>
      </c>
      <c r="JQ296" s="4">
        <v>0</v>
      </c>
      <c r="JR296" s="4">
        <v>0</v>
      </c>
      <c r="JS296" s="4">
        <v>0</v>
      </c>
      <c r="JT296" s="4">
        <v>0</v>
      </c>
      <c r="JU296" s="4">
        <v>0</v>
      </c>
      <c r="JV296" s="4">
        <v>0</v>
      </c>
      <c r="JW296" s="4">
        <v>0</v>
      </c>
      <c r="JX296" s="4">
        <v>0</v>
      </c>
      <c r="JY296" s="4">
        <v>0</v>
      </c>
      <c r="JZ296" s="4">
        <v>0</v>
      </c>
      <c r="KA296" s="4">
        <v>0</v>
      </c>
      <c r="KB296" s="4">
        <v>0</v>
      </c>
      <c r="KC296" s="4">
        <v>0</v>
      </c>
      <c r="KD296" s="4"/>
      <c r="KE296" s="4">
        <v>2707</v>
      </c>
      <c r="KF296" s="4" t="s">
        <v>309</v>
      </c>
      <c r="KG296" s="4">
        <v>0</v>
      </c>
      <c r="KH296" s="4">
        <v>0</v>
      </c>
      <c r="KI296" s="4">
        <v>0</v>
      </c>
      <c r="KJ296" s="4">
        <v>0</v>
      </c>
      <c r="KK296" s="4">
        <v>0</v>
      </c>
      <c r="KL296" s="4">
        <v>0</v>
      </c>
      <c r="KM296" s="4">
        <v>476.05</v>
      </c>
      <c r="KN296" s="4">
        <v>0</v>
      </c>
      <c r="KO296" s="4">
        <v>0</v>
      </c>
      <c r="KP296" s="4">
        <v>0</v>
      </c>
      <c r="KQ296" s="4">
        <v>0</v>
      </c>
      <c r="KR296" s="4">
        <v>0</v>
      </c>
      <c r="KS296" s="4">
        <v>476.05</v>
      </c>
      <c r="KT296" s="4"/>
      <c r="KU296" s="4">
        <v>2707</v>
      </c>
      <c r="KV296" s="4" t="s">
        <v>309</v>
      </c>
      <c r="KW296" s="4">
        <v>0</v>
      </c>
      <c r="KX296" s="4">
        <v>0</v>
      </c>
      <c r="KY296" s="4">
        <v>0</v>
      </c>
      <c r="KZ296" s="4">
        <v>0</v>
      </c>
      <c r="LA296" s="4">
        <v>0</v>
      </c>
      <c r="LB296" s="4">
        <v>0</v>
      </c>
      <c r="LC296" s="4">
        <v>43.56</v>
      </c>
      <c r="LD296" s="4">
        <v>0</v>
      </c>
      <c r="LE296" s="4">
        <v>0</v>
      </c>
      <c r="LF296" s="4">
        <v>0</v>
      </c>
      <c r="LG296" s="4">
        <v>0</v>
      </c>
      <c r="LH296" s="4">
        <v>0</v>
      </c>
      <c r="LI296" s="4">
        <v>43.56</v>
      </c>
      <c r="LJ296" s="4"/>
      <c r="LK296" s="4">
        <v>2707</v>
      </c>
      <c r="LL296" s="4" t="s">
        <v>309</v>
      </c>
      <c r="LM296" s="4">
        <v>129.41999999999999</v>
      </c>
      <c r="LN296" s="4">
        <v>0</v>
      </c>
      <c r="LO296" s="4">
        <v>218.77</v>
      </c>
      <c r="LP296" s="4">
        <v>0</v>
      </c>
      <c r="LQ296" s="4">
        <v>0</v>
      </c>
      <c r="LR296" s="4">
        <v>0</v>
      </c>
      <c r="LS296" s="4">
        <v>0</v>
      </c>
      <c r="LT296" s="4">
        <v>0</v>
      </c>
      <c r="LU296" s="4">
        <v>0</v>
      </c>
      <c r="LV296" s="4">
        <v>0</v>
      </c>
      <c r="LW296" s="4">
        <v>0</v>
      </c>
      <c r="LX296" s="4">
        <v>0</v>
      </c>
      <c r="LY296" s="4">
        <v>348.19</v>
      </c>
      <c r="LZ296" s="4"/>
      <c r="MA296" s="4">
        <v>2707</v>
      </c>
      <c r="MB296" s="4" t="s">
        <v>309</v>
      </c>
      <c r="MC296" s="4">
        <v>350.97</v>
      </c>
      <c r="MD296" s="4">
        <v>25.8</v>
      </c>
      <c r="ME296" s="4">
        <v>89.89</v>
      </c>
      <c r="MF296" s="4">
        <v>0</v>
      </c>
      <c r="MG296" s="4">
        <v>0</v>
      </c>
      <c r="MH296" s="4">
        <v>0</v>
      </c>
      <c r="MI296" s="4">
        <v>0</v>
      </c>
      <c r="MJ296" s="4">
        <v>0</v>
      </c>
      <c r="MK296" s="4">
        <v>0</v>
      </c>
      <c r="ML296" s="4">
        <v>0</v>
      </c>
      <c r="MM296" s="4">
        <v>0</v>
      </c>
      <c r="MN296" s="4">
        <v>0</v>
      </c>
      <c r="MO296" s="4">
        <v>466.66</v>
      </c>
      <c r="MP296" s="4"/>
      <c r="MQ296" s="4">
        <v>2707</v>
      </c>
      <c r="MR296" s="4" t="s">
        <v>309</v>
      </c>
      <c r="MS296" s="4">
        <v>0</v>
      </c>
      <c r="MT296" s="4">
        <v>88.22</v>
      </c>
      <c r="MU296" s="4">
        <v>0</v>
      </c>
      <c r="MV296" s="4">
        <v>0</v>
      </c>
      <c r="MW296" s="4">
        <v>0</v>
      </c>
      <c r="MX296" s="4">
        <v>183.06</v>
      </c>
      <c r="MY296" s="4">
        <v>0</v>
      </c>
      <c r="MZ296" s="4">
        <v>0</v>
      </c>
      <c r="NA296" s="4">
        <v>0</v>
      </c>
      <c r="NB296" s="4">
        <v>0</v>
      </c>
      <c r="NC296" s="4">
        <v>0</v>
      </c>
      <c r="ND296" s="4">
        <v>0</v>
      </c>
      <c r="NE296" s="4">
        <v>271.27999999999997</v>
      </c>
      <c r="NF296" s="4"/>
      <c r="NG296" s="4">
        <v>2707</v>
      </c>
      <c r="NH296" s="4" t="s">
        <v>309</v>
      </c>
      <c r="NI296" s="4">
        <v>0</v>
      </c>
      <c r="NJ296" s="4">
        <v>751.19</v>
      </c>
      <c r="NK296" s="4">
        <v>0</v>
      </c>
      <c r="NL296" s="4">
        <v>0</v>
      </c>
      <c r="NM296" s="4">
        <v>0</v>
      </c>
      <c r="NN296" s="4">
        <v>0</v>
      </c>
      <c r="NO296" s="4">
        <v>38.25</v>
      </c>
      <c r="NP296" s="4">
        <v>0</v>
      </c>
      <c r="NQ296" s="4">
        <v>0</v>
      </c>
      <c r="NR296" s="4">
        <v>0</v>
      </c>
      <c r="NS296" s="4">
        <v>0</v>
      </c>
      <c r="NT296" s="4">
        <v>0</v>
      </c>
      <c r="NU296" s="4">
        <v>789.44</v>
      </c>
    </row>
    <row r="297" spans="2:385" x14ac:dyDescent="0.2">
      <c r="B297">
        <f t="shared" si="52"/>
        <v>287</v>
      </c>
      <c r="C297" s="4">
        <v>2708</v>
      </c>
      <c r="D297" s="4" t="s">
        <v>310</v>
      </c>
      <c r="E297" s="4">
        <v>0</v>
      </c>
      <c r="F297" s="4">
        <v>1024.1500000000001</v>
      </c>
      <c r="G297" s="4">
        <v>0</v>
      </c>
      <c r="H297" s="4">
        <v>31.62</v>
      </c>
      <c r="I297" s="4">
        <v>0</v>
      </c>
      <c r="J297" s="4">
        <v>9.19</v>
      </c>
      <c r="K297" s="4">
        <v>0</v>
      </c>
      <c r="L297" s="4">
        <v>18.52</v>
      </c>
      <c r="M297" s="4">
        <v>0</v>
      </c>
      <c r="N297" s="4">
        <v>0</v>
      </c>
      <c r="O297" s="4">
        <v>0</v>
      </c>
      <c r="P297" s="4">
        <v>0</v>
      </c>
      <c r="Q297" s="4">
        <v>1083.48</v>
      </c>
      <c r="R297" s="4"/>
      <c r="S297" s="4">
        <v>2708</v>
      </c>
      <c r="T297" s="4" t="s">
        <v>310</v>
      </c>
      <c r="U297" s="4">
        <v>2245.15</v>
      </c>
      <c r="V297" s="4">
        <v>4</v>
      </c>
      <c r="W297" s="4">
        <v>0</v>
      </c>
      <c r="X297" s="4">
        <v>48.35</v>
      </c>
      <c r="Y297" s="4">
        <v>0</v>
      </c>
      <c r="Z297" s="4">
        <v>14.07</v>
      </c>
      <c r="AA297" s="4">
        <v>0</v>
      </c>
      <c r="AB297" s="4">
        <v>57.05</v>
      </c>
      <c r="AC297" s="4">
        <v>0</v>
      </c>
      <c r="AD297" s="4">
        <v>0</v>
      </c>
      <c r="AE297" s="4">
        <v>0</v>
      </c>
      <c r="AF297" s="4">
        <v>0</v>
      </c>
      <c r="AG297" s="4">
        <v>2368.62</v>
      </c>
      <c r="AH297" s="4"/>
      <c r="AI297" s="4">
        <v>2708</v>
      </c>
      <c r="AJ297" s="4" t="s">
        <v>310</v>
      </c>
      <c r="AK297" s="4">
        <v>244.21</v>
      </c>
      <c r="AL297" s="4">
        <v>0</v>
      </c>
      <c r="AM297" s="4">
        <v>0</v>
      </c>
      <c r="AN297" s="4">
        <v>11.16</v>
      </c>
      <c r="AO297" s="4">
        <v>0</v>
      </c>
      <c r="AP297" s="4">
        <v>3.25</v>
      </c>
      <c r="AQ297" s="4">
        <v>0</v>
      </c>
      <c r="AR297" s="4">
        <v>6.55</v>
      </c>
      <c r="AS297" s="4">
        <v>0</v>
      </c>
      <c r="AT297" s="4">
        <v>0</v>
      </c>
      <c r="AU297" s="4">
        <v>0</v>
      </c>
      <c r="AV297" s="4">
        <v>0</v>
      </c>
      <c r="AW297" s="4">
        <v>265.17</v>
      </c>
      <c r="AX297" s="4"/>
      <c r="AY297" s="4">
        <v>2708</v>
      </c>
      <c r="AZ297" s="4" t="s">
        <v>310</v>
      </c>
      <c r="BA297" s="4">
        <v>383.12</v>
      </c>
      <c r="BB297" s="4">
        <v>0</v>
      </c>
      <c r="BC297" s="4">
        <v>0</v>
      </c>
      <c r="BD297" s="4">
        <v>11.16</v>
      </c>
      <c r="BE297" s="4">
        <v>0</v>
      </c>
      <c r="BF297" s="4">
        <v>3.24</v>
      </c>
      <c r="BG297" s="4">
        <v>0</v>
      </c>
      <c r="BH297" s="4">
        <v>6.53</v>
      </c>
      <c r="BI297" s="4">
        <v>0</v>
      </c>
      <c r="BJ297" s="4">
        <v>0</v>
      </c>
      <c r="BK297" s="4">
        <v>0</v>
      </c>
      <c r="BL297" s="4">
        <v>0</v>
      </c>
      <c r="BM297" s="4">
        <v>404.05</v>
      </c>
      <c r="BN297" s="4"/>
      <c r="BO297" s="4">
        <v>2708</v>
      </c>
      <c r="BP297" s="4" t="s">
        <v>310</v>
      </c>
      <c r="BQ297" s="4">
        <v>663.19</v>
      </c>
      <c r="BR297" s="4">
        <v>0</v>
      </c>
      <c r="BS297" s="4">
        <v>0</v>
      </c>
      <c r="BT297" s="4">
        <v>7.44</v>
      </c>
      <c r="BU297" s="4">
        <v>0</v>
      </c>
      <c r="BV297" s="4">
        <v>2.16</v>
      </c>
      <c r="BW297" s="4">
        <v>0</v>
      </c>
      <c r="BX297" s="4">
        <v>4.3600000000000003</v>
      </c>
      <c r="BY297" s="4">
        <v>0</v>
      </c>
      <c r="BZ297" s="4">
        <v>0</v>
      </c>
      <c r="CA297" s="4">
        <v>0</v>
      </c>
      <c r="CB297" s="4">
        <v>0</v>
      </c>
      <c r="CC297" s="4">
        <v>677.15</v>
      </c>
      <c r="CD297" s="4"/>
      <c r="CE297" s="4">
        <v>2708</v>
      </c>
      <c r="CF297" s="4" t="s">
        <v>310</v>
      </c>
      <c r="CG297" s="4">
        <v>1549.26</v>
      </c>
      <c r="CH297" s="4">
        <v>0</v>
      </c>
      <c r="CI297" s="4">
        <v>0</v>
      </c>
      <c r="CJ297" s="4">
        <v>13.02</v>
      </c>
      <c r="CK297" s="4">
        <v>0</v>
      </c>
      <c r="CL297" s="4">
        <v>3.79</v>
      </c>
      <c r="CM297" s="4">
        <v>0</v>
      </c>
      <c r="CN297" s="4">
        <v>7.64</v>
      </c>
      <c r="CO297" s="4">
        <v>0</v>
      </c>
      <c r="CP297" s="4">
        <v>0</v>
      </c>
      <c r="CQ297" s="4">
        <v>0</v>
      </c>
      <c r="CR297" s="4">
        <v>0</v>
      </c>
      <c r="CS297" s="4">
        <v>1573.71</v>
      </c>
      <c r="CT297" s="4"/>
      <c r="CU297" s="4">
        <v>2708</v>
      </c>
      <c r="CV297" s="4" t="s">
        <v>310</v>
      </c>
      <c r="CW297" s="4">
        <v>0</v>
      </c>
      <c r="CX297" s="4">
        <v>0</v>
      </c>
      <c r="CY297" s="4">
        <v>0</v>
      </c>
      <c r="CZ297" s="4">
        <v>11.16</v>
      </c>
      <c r="DA297" s="4">
        <v>0</v>
      </c>
      <c r="DB297" s="4">
        <v>3.24</v>
      </c>
      <c r="DC297" s="4">
        <v>0</v>
      </c>
      <c r="DD297" s="4">
        <v>6.54</v>
      </c>
      <c r="DE297" s="4">
        <v>0</v>
      </c>
      <c r="DF297" s="4">
        <v>0</v>
      </c>
      <c r="DG297" s="4">
        <v>0</v>
      </c>
      <c r="DH297" s="4">
        <v>0</v>
      </c>
      <c r="DI297" s="4">
        <v>20.94</v>
      </c>
      <c r="DJ297" s="4"/>
      <c r="DK297" s="4">
        <v>2708</v>
      </c>
      <c r="DL297" s="4" t="s">
        <v>310</v>
      </c>
      <c r="DM297" s="4">
        <v>0</v>
      </c>
      <c r="DN297" s="4">
        <v>0</v>
      </c>
      <c r="DO297" s="4">
        <v>0</v>
      </c>
      <c r="DP297" s="4">
        <v>11.16</v>
      </c>
      <c r="DQ297" s="4">
        <v>0</v>
      </c>
      <c r="DR297" s="4">
        <v>3.24</v>
      </c>
      <c r="DS297" s="4">
        <v>0</v>
      </c>
      <c r="DT297" s="4">
        <v>6.54</v>
      </c>
      <c r="DU297" s="4">
        <v>0</v>
      </c>
      <c r="DV297" s="4">
        <v>0</v>
      </c>
      <c r="DW297" s="4">
        <v>0</v>
      </c>
      <c r="DX297" s="4">
        <v>0</v>
      </c>
      <c r="DY297" s="4">
        <v>20.94</v>
      </c>
      <c r="DZ297" s="4"/>
      <c r="EA297" s="4">
        <v>2708</v>
      </c>
      <c r="EB297" s="4" t="s">
        <v>310</v>
      </c>
      <c r="EC297" s="4">
        <v>0</v>
      </c>
      <c r="ED297" s="4">
        <v>0</v>
      </c>
      <c r="EE297" s="4">
        <v>0</v>
      </c>
      <c r="EF297" s="4">
        <v>0</v>
      </c>
      <c r="EG297" s="4">
        <v>0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0</v>
      </c>
      <c r="EP297" s="4"/>
      <c r="EQ297" s="4">
        <v>2708</v>
      </c>
      <c r="ER297" s="4" t="s">
        <v>310</v>
      </c>
      <c r="ES297" s="4">
        <v>0</v>
      </c>
      <c r="ET297" s="4">
        <v>506.88</v>
      </c>
      <c r="EU297" s="4">
        <v>0</v>
      </c>
      <c r="EV297" s="4">
        <v>149.58000000000001</v>
      </c>
      <c r="EW297" s="4">
        <v>0</v>
      </c>
      <c r="EX297" s="4">
        <v>3.24</v>
      </c>
      <c r="EY297" s="4">
        <v>0</v>
      </c>
      <c r="EZ297" s="4">
        <v>6.55</v>
      </c>
      <c r="FA297" s="4">
        <v>0</v>
      </c>
      <c r="FB297" s="4">
        <v>0</v>
      </c>
      <c r="FC297" s="4">
        <v>0</v>
      </c>
      <c r="FD297" s="4">
        <v>0</v>
      </c>
      <c r="FE297" s="4">
        <v>666.25</v>
      </c>
      <c r="FF297" s="4"/>
      <c r="FG297" s="4">
        <v>2708</v>
      </c>
      <c r="FH297" s="4" t="s">
        <v>310</v>
      </c>
      <c r="FI297" s="4">
        <v>0</v>
      </c>
      <c r="FJ297" s="4">
        <v>0</v>
      </c>
      <c r="FK297" s="4">
        <v>0</v>
      </c>
      <c r="FL297" s="4">
        <v>13.02</v>
      </c>
      <c r="FM297" s="4">
        <v>0</v>
      </c>
      <c r="FN297" s="4">
        <v>3.79</v>
      </c>
      <c r="FO297" s="4">
        <v>0</v>
      </c>
      <c r="FP297" s="4">
        <v>7.64</v>
      </c>
      <c r="FQ297" s="4">
        <v>0</v>
      </c>
      <c r="FR297" s="4">
        <v>0</v>
      </c>
      <c r="FS297" s="4">
        <v>0</v>
      </c>
      <c r="FT297" s="4">
        <v>0</v>
      </c>
      <c r="FU297" s="4">
        <v>24.45</v>
      </c>
      <c r="FV297" s="4"/>
      <c r="FW297" s="4">
        <v>2708</v>
      </c>
      <c r="FX297" s="4" t="s">
        <v>310</v>
      </c>
      <c r="FY297" s="4">
        <v>0</v>
      </c>
      <c r="FZ297" s="4">
        <v>0</v>
      </c>
      <c r="GA297" s="4">
        <v>0</v>
      </c>
      <c r="GB297" s="4">
        <v>3.72</v>
      </c>
      <c r="GC297" s="4">
        <v>0</v>
      </c>
      <c r="GD297" s="4">
        <v>1.0900000000000001</v>
      </c>
      <c r="GE297" s="4">
        <v>0</v>
      </c>
      <c r="GF297" s="4">
        <v>2.19</v>
      </c>
      <c r="GG297" s="4">
        <v>0</v>
      </c>
      <c r="GH297" s="4">
        <v>0</v>
      </c>
      <c r="GI297" s="4">
        <v>0</v>
      </c>
      <c r="GJ297" s="4">
        <v>0</v>
      </c>
      <c r="GK297" s="4">
        <v>7</v>
      </c>
      <c r="GL297" s="4"/>
      <c r="GM297" s="4">
        <v>2708</v>
      </c>
      <c r="GN297" s="4" t="s">
        <v>310</v>
      </c>
      <c r="GO297" s="4">
        <v>0</v>
      </c>
      <c r="GP297" s="4">
        <v>0</v>
      </c>
      <c r="GQ297" s="4">
        <v>0</v>
      </c>
      <c r="GR297" s="4">
        <v>11.16</v>
      </c>
      <c r="GS297" s="4">
        <v>0</v>
      </c>
      <c r="GT297" s="4">
        <v>3.25</v>
      </c>
      <c r="GU297" s="4">
        <v>0</v>
      </c>
      <c r="GV297" s="4">
        <v>6.55</v>
      </c>
      <c r="GW297" s="4">
        <v>0</v>
      </c>
      <c r="GX297" s="4">
        <v>0</v>
      </c>
      <c r="GY297" s="4">
        <v>0</v>
      </c>
      <c r="GZ297" s="4">
        <v>0</v>
      </c>
      <c r="HA297" s="4">
        <v>20.96</v>
      </c>
      <c r="HB297" s="4"/>
      <c r="HC297" s="4">
        <v>2708</v>
      </c>
      <c r="HD297" s="4" t="s">
        <v>310</v>
      </c>
      <c r="HE297" s="4">
        <v>0</v>
      </c>
      <c r="HF297" s="4">
        <v>0</v>
      </c>
      <c r="HG297" s="4">
        <v>0</v>
      </c>
      <c r="HH297" s="4">
        <v>5.58</v>
      </c>
      <c r="HI297" s="4">
        <v>0</v>
      </c>
      <c r="HJ297" s="4">
        <v>1.63</v>
      </c>
      <c r="HK297" s="4">
        <v>0</v>
      </c>
      <c r="HL297" s="4">
        <v>3.28</v>
      </c>
      <c r="HM297" s="4">
        <v>0</v>
      </c>
      <c r="HN297" s="4">
        <v>0</v>
      </c>
      <c r="HO297" s="4">
        <v>0</v>
      </c>
      <c r="HP297" s="4">
        <v>0</v>
      </c>
      <c r="HQ297" s="4">
        <v>10.49</v>
      </c>
      <c r="HR297" s="4"/>
      <c r="HS297" s="4">
        <v>2708</v>
      </c>
      <c r="HT297" s="4" t="s">
        <v>310</v>
      </c>
      <c r="HU297" s="4">
        <v>0</v>
      </c>
      <c r="HV297" s="4">
        <v>758.36</v>
      </c>
      <c r="HW297" s="4">
        <v>0</v>
      </c>
      <c r="HX297" s="4">
        <v>27.9</v>
      </c>
      <c r="HY297" s="4">
        <v>187.14</v>
      </c>
      <c r="HZ297" s="4">
        <v>8.1199999999999992</v>
      </c>
      <c r="IA297" s="4">
        <v>0</v>
      </c>
      <c r="IB297" s="4">
        <v>16.36</v>
      </c>
      <c r="IC297" s="4">
        <v>0</v>
      </c>
      <c r="ID297" s="4">
        <v>0</v>
      </c>
      <c r="IE297" s="4">
        <v>0</v>
      </c>
      <c r="IF297" s="4">
        <v>0</v>
      </c>
      <c r="IG297" s="4">
        <v>997.88</v>
      </c>
      <c r="IH297" s="4"/>
      <c r="II297" s="4">
        <v>2708</v>
      </c>
      <c r="IJ297" s="4" t="s">
        <v>310</v>
      </c>
      <c r="IK297" s="4">
        <v>0</v>
      </c>
      <c r="IL297" s="4">
        <v>0</v>
      </c>
      <c r="IM297" s="4">
        <v>0</v>
      </c>
      <c r="IN297" s="4">
        <v>27.59</v>
      </c>
      <c r="IO297" s="4">
        <v>0</v>
      </c>
      <c r="IP297" s="4">
        <v>4.33</v>
      </c>
      <c r="IQ297" s="4">
        <v>0</v>
      </c>
      <c r="IR297" s="4">
        <v>8.74</v>
      </c>
      <c r="IS297" s="4">
        <v>0</v>
      </c>
      <c r="IT297" s="4">
        <v>0</v>
      </c>
      <c r="IU297" s="4">
        <v>0</v>
      </c>
      <c r="IV297" s="4">
        <v>0</v>
      </c>
      <c r="IW297" s="4">
        <v>40.659999999999997</v>
      </c>
      <c r="IX297" s="4"/>
      <c r="IY297" s="4">
        <v>2708</v>
      </c>
      <c r="IZ297" s="4" t="s">
        <v>310</v>
      </c>
      <c r="JA297" s="4">
        <v>0</v>
      </c>
      <c r="JB297" s="4">
        <v>0</v>
      </c>
      <c r="JC297" s="4">
        <v>0</v>
      </c>
      <c r="JD297" s="4">
        <v>18.59</v>
      </c>
      <c r="JE297" s="4">
        <v>0</v>
      </c>
      <c r="JF297" s="4">
        <v>5.4</v>
      </c>
      <c r="JG297" s="4">
        <v>0</v>
      </c>
      <c r="JH297" s="4">
        <v>10.89</v>
      </c>
      <c r="JI297" s="4">
        <v>0</v>
      </c>
      <c r="JJ297" s="4">
        <v>0</v>
      </c>
      <c r="JK297" s="4">
        <v>0</v>
      </c>
      <c r="JL297" s="4">
        <v>0</v>
      </c>
      <c r="JM297" s="4">
        <v>34.880000000000003</v>
      </c>
      <c r="JN297" s="4"/>
      <c r="JO297" s="4">
        <v>2708</v>
      </c>
      <c r="JP297" s="4" t="s">
        <v>310</v>
      </c>
      <c r="JQ297" s="4">
        <v>0</v>
      </c>
      <c r="JR297" s="4">
        <v>0</v>
      </c>
      <c r="JS297" s="4">
        <v>0</v>
      </c>
      <c r="JT297" s="4">
        <v>5.57</v>
      </c>
      <c r="JU297" s="4">
        <v>0</v>
      </c>
      <c r="JV297" s="4">
        <v>1.62</v>
      </c>
      <c r="JW297" s="4">
        <v>0</v>
      </c>
      <c r="JX297" s="4">
        <v>3.26</v>
      </c>
      <c r="JY297" s="4">
        <v>0</v>
      </c>
      <c r="JZ297" s="4">
        <v>0</v>
      </c>
      <c r="KA297" s="4">
        <v>0</v>
      </c>
      <c r="KB297" s="4">
        <v>0</v>
      </c>
      <c r="KC297" s="4">
        <v>10.45</v>
      </c>
      <c r="KD297" s="4"/>
      <c r="KE297" s="4">
        <v>2708</v>
      </c>
      <c r="KF297" s="4" t="s">
        <v>310</v>
      </c>
      <c r="KG297" s="4">
        <v>0</v>
      </c>
      <c r="KH297" s="4">
        <v>388.1</v>
      </c>
      <c r="KI297" s="4">
        <v>0</v>
      </c>
      <c r="KJ297" s="4">
        <v>190.33</v>
      </c>
      <c r="KK297" s="4">
        <v>0</v>
      </c>
      <c r="KL297" s="4">
        <v>2.16</v>
      </c>
      <c r="KM297" s="4">
        <v>0</v>
      </c>
      <c r="KN297" s="4">
        <v>4.3600000000000003</v>
      </c>
      <c r="KO297" s="4">
        <v>0</v>
      </c>
      <c r="KP297" s="4">
        <v>0</v>
      </c>
      <c r="KQ297" s="4">
        <v>0</v>
      </c>
      <c r="KR297" s="4">
        <v>0</v>
      </c>
      <c r="KS297" s="4">
        <v>584.95000000000005</v>
      </c>
      <c r="KT297" s="4"/>
      <c r="KU297" s="4">
        <v>2708</v>
      </c>
      <c r="KV297" s="4" t="s">
        <v>310</v>
      </c>
      <c r="KW297" s="4">
        <v>0</v>
      </c>
      <c r="KX297" s="4">
        <v>20.39</v>
      </c>
      <c r="KY297" s="4">
        <v>0</v>
      </c>
      <c r="KZ297" s="4">
        <v>13.01</v>
      </c>
      <c r="LA297" s="4">
        <v>0</v>
      </c>
      <c r="LB297" s="4">
        <v>3.78</v>
      </c>
      <c r="LC297" s="4">
        <v>0</v>
      </c>
      <c r="LD297" s="4">
        <v>7.63</v>
      </c>
      <c r="LE297" s="4">
        <v>0</v>
      </c>
      <c r="LF297" s="4">
        <v>0</v>
      </c>
      <c r="LG297" s="4">
        <v>0</v>
      </c>
      <c r="LH297" s="4">
        <v>0</v>
      </c>
      <c r="LI297" s="4">
        <v>44.81</v>
      </c>
      <c r="LJ297" s="4"/>
      <c r="LK297" s="4">
        <v>2708</v>
      </c>
      <c r="LL297" s="4" t="s">
        <v>310</v>
      </c>
      <c r="LM297" s="4">
        <v>0</v>
      </c>
      <c r="LN297" s="4">
        <v>0</v>
      </c>
      <c r="LO297" s="4">
        <v>0</v>
      </c>
      <c r="LP297" s="4">
        <v>11.15</v>
      </c>
      <c r="LQ297" s="4">
        <v>0</v>
      </c>
      <c r="LR297" s="4">
        <v>3.24</v>
      </c>
      <c r="LS297" s="4">
        <v>0</v>
      </c>
      <c r="LT297" s="4">
        <v>6.53</v>
      </c>
      <c r="LU297" s="4">
        <v>0</v>
      </c>
      <c r="LV297" s="4">
        <v>0</v>
      </c>
      <c r="LW297" s="4">
        <v>0</v>
      </c>
      <c r="LX297" s="4">
        <v>0</v>
      </c>
      <c r="LY297" s="4">
        <v>20.92</v>
      </c>
      <c r="LZ297" s="4"/>
      <c r="MA297" s="4">
        <v>2708</v>
      </c>
      <c r="MB297" s="4" t="s">
        <v>310</v>
      </c>
      <c r="MC297" s="4">
        <v>0</v>
      </c>
      <c r="MD297" s="4">
        <v>0</v>
      </c>
      <c r="ME297" s="4">
        <v>0</v>
      </c>
      <c r="MF297" s="4">
        <v>18.59</v>
      </c>
      <c r="MG297" s="4">
        <v>0</v>
      </c>
      <c r="MH297" s="4">
        <v>5.4</v>
      </c>
      <c r="MI297" s="4">
        <v>0</v>
      </c>
      <c r="MJ297" s="4">
        <v>10.89</v>
      </c>
      <c r="MK297" s="4">
        <v>0</v>
      </c>
      <c r="ML297" s="4">
        <v>0</v>
      </c>
      <c r="MM297" s="4">
        <v>0</v>
      </c>
      <c r="MN297" s="4">
        <v>0</v>
      </c>
      <c r="MO297" s="4">
        <v>34.880000000000003</v>
      </c>
      <c r="MP297" s="4"/>
      <c r="MQ297" s="4">
        <v>2708</v>
      </c>
      <c r="MR297" s="4" t="s">
        <v>310</v>
      </c>
      <c r="MS297" s="4">
        <v>0</v>
      </c>
      <c r="MT297" s="4">
        <v>0</v>
      </c>
      <c r="MU297" s="4">
        <v>0</v>
      </c>
      <c r="MV297" s="4">
        <v>5.57</v>
      </c>
      <c r="MW297" s="4">
        <v>0</v>
      </c>
      <c r="MX297" s="4">
        <v>1.62</v>
      </c>
      <c r="MY297" s="4">
        <v>0</v>
      </c>
      <c r="MZ297" s="4">
        <v>3.26</v>
      </c>
      <c r="NA297" s="4">
        <v>0</v>
      </c>
      <c r="NB297" s="4">
        <v>0</v>
      </c>
      <c r="NC297" s="4">
        <v>0</v>
      </c>
      <c r="ND297" s="4">
        <v>0</v>
      </c>
      <c r="NE297" s="4">
        <v>10.45</v>
      </c>
      <c r="NF297" s="4"/>
      <c r="NG297" s="4">
        <v>2708</v>
      </c>
      <c r="NH297" s="4" t="s">
        <v>310</v>
      </c>
      <c r="NI297" s="4">
        <v>0</v>
      </c>
      <c r="NJ297" s="4">
        <v>25.48</v>
      </c>
      <c r="NK297" s="4">
        <v>0</v>
      </c>
      <c r="NL297" s="4">
        <v>0</v>
      </c>
      <c r="NM297" s="4">
        <v>0</v>
      </c>
      <c r="NN297" s="4">
        <v>0</v>
      </c>
      <c r="NO297" s="4">
        <v>0</v>
      </c>
      <c r="NP297" s="4">
        <v>0</v>
      </c>
      <c r="NQ297" s="4">
        <v>0</v>
      </c>
      <c r="NR297" s="4">
        <v>0</v>
      </c>
      <c r="NS297" s="4">
        <v>0</v>
      </c>
      <c r="NT297" s="4">
        <v>0</v>
      </c>
      <c r="NU297" s="4">
        <v>25.48</v>
      </c>
    </row>
    <row r="298" spans="2:385" x14ac:dyDescent="0.2">
      <c r="B298">
        <f t="shared" si="52"/>
        <v>288</v>
      </c>
      <c r="C298" s="4">
        <v>2709</v>
      </c>
      <c r="D298" s="4" t="s">
        <v>311</v>
      </c>
      <c r="E298" s="4">
        <v>1692.27</v>
      </c>
      <c r="F298" s="4">
        <v>10</v>
      </c>
      <c r="G298" s="4">
        <v>4500</v>
      </c>
      <c r="H298" s="4">
        <v>0</v>
      </c>
      <c r="I298" s="4">
        <v>0</v>
      </c>
      <c r="J298" s="4">
        <v>0</v>
      </c>
      <c r="K298" s="4">
        <v>354.76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6557.03</v>
      </c>
      <c r="R298" s="4"/>
      <c r="S298" s="4">
        <v>2709</v>
      </c>
      <c r="T298" s="4" t="s">
        <v>311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/>
      <c r="AI298" s="4">
        <v>2709</v>
      </c>
      <c r="AJ298" s="4" t="s">
        <v>311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/>
      <c r="AY298" s="4">
        <v>2709</v>
      </c>
      <c r="AZ298" s="4" t="s">
        <v>311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/>
      <c r="BO298" s="4">
        <v>2709</v>
      </c>
      <c r="BP298" s="4" t="s">
        <v>311</v>
      </c>
      <c r="BQ298" s="4">
        <v>0</v>
      </c>
      <c r="BR298" s="4">
        <v>0</v>
      </c>
      <c r="BS298" s="4">
        <v>54.39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54.39</v>
      </c>
      <c r="CD298" s="4"/>
      <c r="CE298" s="4">
        <v>2709</v>
      </c>
      <c r="CF298" s="4" t="s">
        <v>311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/>
      <c r="CU298" s="4">
        <v>2709</v>
      </c>
      <c r="CV298" s="4" t="s">
        <v>311</v>
      </c>
      <c r="CW298" s="4">
        <v>0</v>
      </c>
      <c r="CX298" s="4">
        <v>0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/>
      <c r="DK298" s="4">
        <v>2709</v>
      </c>
      <c r="DL298" s="4" t="s">
        <v>311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 s="4">
        <v>0</v>
      </c>
      <c r="DZ298" s="4"/>
      <c r="EA298" s="4">
        <v>2709</v>
      </c>
      <c r="EB298" s="4" t="s">
        <v>311</v>
      </c>
      <c r="EC298" s="4">
        <v>0</v>
      </c>
      <c r="ED298" s="4">
        <v>0</v>
      </c>
      <c r="EE298" s="4">
        <v>0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0</v>
      </c>
      <c r="EN298" s="4">
        <v>0</v>
      </c>
      <c r="EO298" s="4">
        <v>0</v>
      </c>
      <c r="EP298" s="4"/>
      <c r="EQ298" s="4">
        <v>2709</v>
      </c>
      <c r="ER298" s="4" t="s">
        <v>311</v>
      </c>
      <c r="ES298" s="4">
        <v>46.77</v>
      </c>
      <c r="ET298" s="4">
        <v>107.3</v>
      </c>
      <c r="EU298" s="4">
        <v>271.16000000000003</v>
      </c>
      <c r="EV298" s="4">
        <v>190.96</v>
      </c>
      <c r="EW298" s="4">
        <v>210.03</v>
      </c>
      <c r="EX298" s="4">
        <v>321.63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1147.8499999999999</v>
      </c>
      <c r="FF298" s="4"/>
      <c r="FG298" s="4">
        <v>2709</v>
      </c>
      <c r="FH298" s="4" t="s">
        <v>311</v>
      </c>
      <c r="FI298" s="4">
        <v>0</v>
      </c>
      <c r="FJ298" s="4">
        <v>0</v>
      </c>
      <c r="FK298" s="4">
        <v>0</v>
      </c>
      <c r="FL298" s="4">
        <v>0</v>
      </c>
      <c r="FM298" s="4">
        <v>0</v>
      </c>
      <c r="FN298" s="4">
        <v>10.61</v>
      </c>
      <c r="FO298" s="4">
        <v>0</v>
      </c>
      <c r="FP298" s="4">
        <v>0</v>
      </c>
      <c r="FQ298" s="4">
        <v>0</v>
      </c>
      <c r="FR298" s="4">
        <v>0</v>
      </c>
      <c r="FS298" s="4">
        <v>0</v>
      </c>
      <c r="FT298" s="4">
        <v>0</v>
      </c>
      <c r="FU298" s="4">
        <v>10.61</v>
      </c>
      <c r="FV298" s="4"/>
      <c r="FW298" s="4">
        <v>2709</v>
      </c>
      <c r="FX298" s="4" t="s">
        <v>311</v>
      </c>
      <c r="FY298" s="4">
        <v>0</v>
      </c>
      <c r="FZ298" s="4">
        <v>0</v>
      </c>
      <c r="GA298" s="4">
        <v>0</v>
      </c>
      <c r="GB298" s="4">
        <v>0</v>
      </c>
      <c r="GC298" s="4">
        <v>0</v>
      </c>
      <c r="GD298" s="4">
        <v>0</v>
      </c>
      <c r="GE298" s="4">
        <v>0</v>
      </c>
      <c r="GF298" s="4">
        <v>0</v>
      </c>
      <c r="GG298" s="4">
        <v>0</v>
      </c>
      <c r="GH298" s="4">
        <v>0</v>
      </c>
      <c r="GI298" s="4">
        <v>0</v>
      </c>
      <c r="GJ298" s="4">
        <v>0</v>
      </c>
      <c r="GK298" s="4">
        <v>0</v>
      </c>
      <c r="GL298" s="4"/>
      <c r="GM298" s="4">
        <v>2709</v>
      </c>
      <c r="GN298" s="4" t="s">
        <v>311</v>
      </c>
      <c r="GO298" s="4">
        <v>0</v>
      </c>
      <c r="GP298" s="4">
        <v>0</v>
      </c>
      <c r="GQ298" s="4">
        <v>0</v>
      </c>
      <c r="GR298" s="4">
        <v>0</v>
      </c>
      <c r="GS298" s="4">
        <v>0</v>
      </c>
      <c r="GT298" s="4">
        <v>74.61</v>
      </c>
      <c r="GU298" s="4">
        <v>0</v>
      </c>
      <c r="GV298" s="4">
        <v>0</v>
      </c>
      <c r="GW298" s="4">
        <v>0</v>
      </c>
      <c r="GX298" s="4">
        <v>0</v>
      </c>
      <c r="GY298" s="4">
        <v>0</v>
      </c>
      <c r="GZ298" s="4">
        <v>0</v>
      </c>
      <c r="HA298" s="4">
        <v>74.61</v>
      </c>
      <c r="HB298" s="4"/>
      <c r="HC298" s="4">
        <v>2709</v>
      </c>
      <c r="HD298" s="4" t="s">
        <v>311</v>
      </c>
      <c r="HE298" s="4">
        <v>0</v>
      </c>
      <c r="HF298" s="4">
        <v>0</v>
      </c>
      <c r="HG298" s="4">
        <v>0</v>
      </c>
      <c r="HH298" s="4">
        <v>0</v>
      </c>
      <c r="HI298" s="4">
        <v>0</v>
      </c>
      <c r="HJ298" s="4">
        <v>0</v>
      </c>
      <c r="HK298" s="4">
        <v>0</v>
      </c>
      <c r="HL298" s="4">
        <v>0</v>
      </c>
      <c r="HM298" s="4">
        <v>0</v>
      </c>
      <c r="HN298" s="4">
        <v>0</v>
      </c>
      <c r="HO298" s="4">
        <v>0</v>
      </c>
      <c r="HP298" s="4">
        <v>0</v>
      </c>
      <c r="HQ298" s="4">
        <v>0</v>
      </c>
      <c r="HR298" s="4"/>
      <c r="HS298" s="4">
        <v>2709</v>
      </c>
      <c r="HT298" s="4" t="s">
        <v>311</v>
      </c>
      <c r="HU298" s="4">
        <v>0</v>
      </c>
      <c r="HV298" s="4">
        <v>0</v>
      </c>
      <c r="HW298" s="4">
        <v>408.54</v>
      </c>
      <c r="HX298" s="4">
        <v>679.58</v>
      </c>
      <c r="HY298" s="4">
        <v>0</v>
      </c>
      <c r="HZ298" s="4">
        <v>0</v>
      </c>
      <c r="IA298" s="4">
        <v>0</v>
      </c>
      <c r="IB298" s="4">
        <v>0</v>
      </c>
      <c r="IC298" s="4">
        <v>0</v>
      </c>
      <c r="ID298" s="4">
        <v>0</v>
      </c>
      <c r="IE298" s="4">
        <v>0</v>
      </c>
      <c r="IF298" s="4">
        <v>0</v>
      </c>
      <c r="IG298" s="4">
        <v>1088.1199999999999</v>
      </c>
      <c r="IH298" s="4"/>
      <c r="II298" s="4">
        <v>2709</v>
      </c>
      <c r="IJ298" s="4" t="s">
        <v>311</v>
      </c>
      <c r="IK298" s="4">
        <v>0</v>
      </c>
      <c r="IL298" s="4">
        <v>0</v>
      </c>
      <c r="IM298" s="4">
        <v>0</v>
      </c>
      <c r="IN298" s="4">
        <v>0</v>
      </c>
      <c r="IO298" s="4">
        <v>0</v>
      </c>
      <c r="IP298" s="4">
        <v>0</v>
      </c>
      <c r="IQ298" s="4">
        <v>0</v>
      </c>
      <c r="IR298" s="4">
        <v>0</v>
      </c>
      <c r="IS298" s="4">
        <v>0</v>
      </c>
      <c r="IT298" s="4">
        <v>0</v>
      </c>
      <c r="IU298" s="4">
        <v>0</v>
      </c>
      <c r="IV298" s="4">
        <v>0</v>
      </c>
      <c r="IW298" s="4">
        <v>0</v>
      </c>
      <c r="IX298" s="4"/>
      <c r="IY298" s="4">
        <v>2709</v>
      </c>
      <c r="IZ298" s="4" t="s">
        <v>311</v>
      </c>
      <c r="JA298" s="4">
        <v>0</v>
      </c>
      <c r="JB298" s="4">
        <v>0</v>
      </c>
      <c r="JC298" s="4">
        <v>0</v>
      </c>
      <c r="JD298" s="4">
        <v>0</v>
      </c>
      <c r="JE298" s="4">
        <v>0</v>
      </c>
      <c r="JF298" s="4">
        <v>0</v>
      </c>
      <c r="JG298" s="4">
        <v>0</v>
      </c>
      <c r="JH298" s="4">
        <v>0</v>
      </c>
      <c r="JI298" s="4">
        <v>0</v>
      </c>
      <c r="JJ298" s="4">
        <v>0</v>
      </c>
      <c r="JK298" s="4">
        <v>0</v>
      </c>
      <c r="JL298" s="4">
        <v>0</v>
      </c>
      <c r="JM298" s="4">
        <v>0</v>
      </c>
      <c r="JN298" s="4"/>
      <c r="JO298" s="4">
        <v>2709</v>
      </c>
      <c r="JP298" s="4" t="s">
        <v>311</v>
      </c>
      <c r="JQ298" s="4">
        <v>0</v>
      </c>
      <c r="JR298" s="4">
        <v>0</v>
      </c>
      <c r="JS298" s="4">
        <v>0</v>
      </c>
      <c r="JT298" s="4">
        <v>0</v>
      </c>
      <c r="JU298" s="4">
        <v>0</v>
      </c>
      <c r="JV298" s="4">
        <v>0</v>
      </c>
      <c r="JW298" s="4">
        <v>0</v>
      </c>
      <c r="JX298" s="4">
        <v>0</v>
      </c>
      <c r="JY298" s="4">
        <v>0</v>
      </c>
      <c r="JZ298" s="4">
        <v>0</v>
      </c>
      <c r="KA298" s="4">
        <v>0</v>
      </c>
      <c r="KB298" s="4">
        <v>0</v>
      </c>
      <c r="KC298" s="4">
        <v>0</v>
      </c>
      <c r="KD298" s="4"/>
      <c r="KE298" s="4">
        <v>2709</v>
      </c>
      <c r="KF298" s="4" t="s">
        <v>311</v>
      </c>
      <c r="KG298" s="4">
        <v>0</v>
      </c>
      <c r="KH298" s="4">
        <v>1351.42</v>
      </c>
      <c r="KI298" s="4">
        <v>2919.45</v>
      </c>
      <c r="KJ298" s="4">
        <v>682.26</v>
      </c>
      <c r="KK298" s="4">
        <v>0</v>
      </c>
      <c r="KL298" s="4">
        <v>0</v>
      </c>
      <c r="KM298" s="4">
        <v>3149.03</v>
      </c>
      <c r="KN298" s="4">
        <v>0</v>
      </c>
      <c r="KO298" s="4">
        <v>0</v>
      </c>
      <c r="KP298" s="4">
        <v>0</v>
      </c>
      <c r="KQ298" s="4">
        <v>0</v>
      </c>
      <c r="KR298" s="4">
        <v>0</v>
      </c>
      <c r="KS298" s="4">
        <v>8102.16</v>
      </c>
      <c r="KT298" s="4"/>
      <c r="KU298" s="4">
        <v>2709</v>
      </c>
      <c r="KV298" s="4" t="s">
        <v>311</v>
      </c>
      <c r="KW298" s="4">
        <v>175.47</v>
      </c>
      <c r="KX298" s="4">
        <v>0</v>
      </c>
      <c r="KY298" s="4">
        <v>90.34</v>
      </c>
      <c r="KZ298" s="4">
        <v>4484.8599999999997</v>
      </c>
      <c r="LA298" s="4">
        <v>0</v>
      </c>
      <c r="LB298" s="4">
        <v>0</v>
      </c>
      <c r="LC298" s="4">
        <v>959.46</v>
      </c>
      <c r="LD298" s="4">
        <v>0</v>
      </c>
      <c r="LE298" s="4">
        <v>0</v>
      </c>
      <c r="LF298" s="4">
        <v>0</v>
      </c>
      <c r="LG298" s="4">
        <v>0</v>
      </c>
      <c r="LH298" s="4">
        <v>0</v>
      </c>
      <c r="LI298" s="4">
        <v>5710.13</v>
      </c>
      <c r="LJ298" s="4"/>
      <c r="LK298" s="4">
        <v>2709</v>
      </c>
      <c r="LL298" s="4" t="s">
        <v>311</v>
      </c>
      <c r="LM298" s="4">
        <v>40.79</v>
      </c>
      <c r="LN298" s="4">
        <v>208.82</v>
      </c>
      <c r="LO298" s="4">
        <v>0</v>
      </c>
      <c r="LP298" s="4">
        <v>0</v>
      </c>
      <c r="LQ298" s="4">
        <v>0</v>
      </c>
      <c r="LR298" s="4">
        <v>95.58</v>
      </c>
      <c r="LS298" s="4">
        <v>0</v>
      </c>
      <c r="LT298" s="4">
        <v>0</v>
      </c>
      <c r="LU298" s="4">
        <v>0</v>
      </c>
      <c r="LV298" s="4">
        <v>0</v>
      </c>
      <c r="LW298" s="4">
        <v>0</v>
      </c>
      <c r="LX298" s="4">
        <v>0</v>
      </c>
      <c r="LY298" s="4">
        <v>345.19</v>
      </c>
      <c r="LZ298" s="4"/>
      <c r="MA298" s="4">
        <v>2709</v>
      </c>
      <c r="MB298" s="4" t="s">
        <v>311</v>
      </c>
      <c r="MC298" s="4">
        <v>1240.53</v>
      </c>
      <c r="MD298" s="4">
        <v>624.59</v>
      </c>
      <c r="ME298" s="4">
        <v>105.99</v>
      </c>
      <c r="MF298" s="4">
        <v>0</v>
      </c>
      <c r="MG298" s="4">
        <v>0</v>
      </c>
      <c r="MH298" s="4">
        <v>0</v>
      </c>
      <c r="MI298" s="4">
        <v>0</v>
      </c>
      <c r="MJ298" s="4">
        <v>0</v>
      </c>
      <c r="MK298" s="4">
        <v>0</v>
      </c>
      <c r="ML298" s="4">
        <v>0</v>
      </c>
      <c r="MM298" s="4">
        <v>0</v>
      </c>
      <c r="MN298" s="4">
        <v>0</v>
      </c>
      <c r="MO298" s="4">
        <v>1971.11</v>
      </c>
      <c r="MP298" s="4"/>
      <c r="MQ298" s="4">
        <v>2709</v>
      </c>
      <c r="MR298" s="4" t="s">
        <v>311</v>
      </c>
      <c r="MS298" s="4">
        <v>0</v>
      </c>
      <c r="MT298" s="4">
        <v>0</v>
      </c>
      <c r="MU298" s="4">
        <v>296</v>
      </c>
      <c r="MV298" s="4">
        <v>0</v>
      </c>
      <c r="MW298" s="4">
        <v>0</v>
      </c>
      <c r="MX298" s="4">
        <v>0</v>
      </c>
      <c r="MY298" s="4">
        <v>0</v>
      </c>
      <c r="MZ298" s="4">
        <v>0</v>
      </c>
      <c r="NA298" s="4">
        <v>0</v>
      </c>
      <c r="NB298" s="4">
        <v>0</v>
      </c>
      <c r="NC298" s="4">
        <v>0</v>
      </c>
      <c r="ND298" s="4">
        <v>0</v>
      </c>
      <c r="NE298" s="4">
        <v>296</v>
      </c>
      <c r="NF298" s="4"/>
      <c r="NG298" s="4">
        <v>2709</v>
      </c>
      <c r="NH298" s="4" t="s">
        <v>311</v>
      </c>
      <c r="NI298" s="4">
        <v>204.08</v>
      </c>
      <c r="NJ298" s="4">
        <v>0</v>
      </c>
      <c r="NK298" s="4">
        <v>446.67</v>
      </c>
      <c r="NL298" s="4">
        <v>96.08</v>
      </c>
      <c r="NM298" s="4">
        <v>446.67</v>
      </c>
      <c r="NN298" s="4">
        <v>0</v>
      </c>
      <c r="NO298" s="4">
        <v>0</v>
      </c>
      <c r="NP298" s="4">
        <v>0</v>
      </c>
      <c r="NQ298" s="4">
        <v>0</v>
      </c>
      <c r="NR298" s="4">
        <v>0</v>
      </c>
      <c r="NS298" s="4">
        <v>0</v>
      </c>
      <c r="NT298" s="4">
        <v>0</v>
      </c>
      <c r="NU298" s="4">
        <v>1193.5</v>
      </c>
    </row>
    <row r="299" spans="2:385" x14ac:dyDescent="0.2">
      <c r="B299">
        <f t="shared" si="52"/>
        <v>289</v>
      </c>
      <c r="C299" s="4">
        <v>2710</v>
      </c>
      <c r="D299" s="4" t="s">
        <v>312</v>
      </c>
      <c r="E299" s="4">
        <v>12000</v>
      </c>
      <c r="F299" s="4">
        <v>8000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20000</v>
      </c>
      <c r="R299" s="4"/>
      <c r="S299" s="4">
        <v>2710</v>
      </c>
      <c r="T299" s="4" t="s">
        <v>312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/>
      <c r="AI299" s="4">
        <v>2710</v>
      </c>
      <c r="AJ299" s="4" t="s">
        <v>312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/>
      <c r="AY299" s="4">
        <v>2710</v>
      </c>
      <c r="AZ299" s="4" t="s">
        <v>312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/>
      <c r="BO299" s="4">
        <v>2710</v>
      </c>
      <c r="BP299" s="4" t="s">
        <v>312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/>
      <c r="CE299" s="4">
        <v>2710</v>
      </c>
      <c r="CF299" s="4" t="s">
        <v>312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/>
      <c r="CU299" s="4">
        <v>2710</v>
      </c>
      <c r="CV299" s="4" t="s">
        <v>312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/>
      <c r="DK299" s="4">
        <v>2710</v>
      </c>
      <c r="DL299" s="4" t="s">
        <v>312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/>
      <c r="EA299" s="4">
        <v>2710</v>
      </c>
      <c r="EB299" s="4" t="s">
        <v>312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0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/>
      <c r="EQ299" s="4">
        <v>2710</v>
      </c>
      <c r="ER299" s="4" t="s">
        <v>312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0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/>
      <c r="FG299" s="4">
        <v>2710</v>
      </c>
      <c r="FH299" s="4" t="s">
        <v>312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0</v>
      </c>
      <c r="FO299" s="4">
        <v>0</v>
      </c>
      <c r="FP299" s="4">
        <v>0</v>
      </c>
      <c r="FQ299" s="4">
        <v>0</v>
      </c>
      <c r="FR299" s="4">
        <v>0</v>
      </c>
      <c r="FS299" s="4">
        <v>0</v>
      </c>
      <c r="FT299" s="4">
        <v>0</v>
      </c>
      <c r="FU299" s="4">
        <v>0</v>
      </c>
      <c r="FV299" s="4"/>
      <c r="FW299" s="4">
        <v>2710</v>
      </c>
      <c r="FX299" s="4" t="s">
        <v>312</v>
      </c>
      <c r="FY299" s="4">
        <v>0</v>
      </c>
      <c r="FZ299" s="4">
        <v>0</v>
      </c>
      <c r="GA299" s="4">
        <v>0</v>
      </c>
      <c r="GB299" s="4">
        <v>0</v>
      </c>
      <c r="GC299" s="4">
        <v>0</v>
      </c>
      <c r="GD299" s="4">
        <v>0</v>
      </c>
      <c r="GE299" s="4">
        <v>0</v>
      </c>
      <c r="GF299" s="4">
        <v>0</v>
      </c>
      <c r="GG299" s="4">
        <v>0</v>
      </c>
      <c r="GH299" s="4">
        <v>0</v>
      </c>
      <c r="GI299" s="4">
        <v>0</v>
      </c>
      <c r="GJ299" s="4">
        <v>0</v>
      </c>
      <c r="GK299" s="4">
        <v>0</v>
      </c>
      <c r="GL299" s="4"/>
      <c r="GM299" s="4">
        <v>2710</v>
      </c>
      <c r="GN299" s="4" t="s">
        <v>312</v>
      </c>
      <c r="GO299" s="4">
        <v>0</v>
      </c>
      <c r="GP299" s="4">
        <v>0</v>
      </c>
      <c r="GQ299" s="4">
        <v>0</v>
      </c>
      <c r="GR299" s="4">
        <v>0</v>
      </c>
      <c r="GS299" s="4">
        <v>0</v>
      </c>
      <c r="GT299" s="4">
        <v>0</v>
      </c>
      <c r="GU299" s="4">
        <v>0</v>
      </c>
      <c r="GV299" s="4">
        <v>0</v>
      </c>
      <c r="GW299" s="4">
        <v>0</v>
      </c>
      <c r="GX299" s="4">
        <v>0</v>
      </c>
      <c r="GY299" s="4">
        <v>0</v>
      </c>
      <c r="GZ299" s="4">
        <v>0</v>
      </c>
      <c r="HA299" s="4">
        <v>0</v>
      </c>
      <c r="HB299" s="4"/>
      <c r="HC299" s="4">
        <v>2710</v>
      </c>
      <c r="HD299" s="4" t="s">
        <v>312</v>
      </c>
      <c r="HE299" s="4">
        <v>0</v>
      </c>
      <c r="HF299" s="4">
        <v>0</v>
      </c>
      <c r="HG299" s="4">
        <v>0</v>
      </c>
      <c r="HH299" s="4">
        <v>0</v>
      </c>
      <c r="HI299" s="4">
        <v>0</v>
      </c>
      <c r="HJ299" s="4">
        <v>0</v>
      </c>
      <c r="HK299" s="4">
        <v>0</v>
      </c>
      <c r="HL299" s="4">
        <v>0</v>
      </c>
      <c r="HM299" s="4">
        <v>0</v>
      </c>
      <c r="HN299" s="4">
        <v>0</v>
      </c>
      <c r="HO299" s="4">
        <v>0</v>
      </c>
      <c r="HP299" s="4">
        <v>0</v>
      </c>
      <c r="HQ299" s="4">
        <v>0</v>
      </c>
      <c r="HR299" s="4"/>
      <c r="HS299" s="4">
        <v>2710</v>
      </c>
      <c r="HT299" s="4" t="s">
        <v>312</v>
      </c>
      <c r="HU299" s="4">
        <v>0</v>
      </c>
      <c r="HV299" s="4">
        <v>0</v>
      </c>
      <c r="HW299" s="4">
        <v>0</v>
      </c>
      <c r="HX299" s="4">
        <v>0</v>
      </c>
      <c r="HY299" s="4">
        <v>0</v>
      </c>
      <c r="HZ299" s="4">
        <v>0</v>
      </c>
      <c r="IA299" s="4">
        <v>0</v>
      </c>
      <c r="IB299" s="4">
        <v>0</v>
      </c>
      <c r="IC299" s="4">
        <v>0</v>
      </c>
      <c r="ID299" s="4">
        <v>0</v>
      </c>
      <c r="IE299" s="4">
        <v>0</v>
      </c>
      <c r="IF299" s="4">
        <v>0</v>
      </c>
      <c r="IG299" s="4">
        <v>0</v>
      </c>
      <c r="IH299" s="4"/>
      <c r="II299" s="4">
        <v>2710</v>
      </c>
      <c r="IJ299" s="4" t="s">
        <v>312</v>
      </c>
      <c r="IK299" s="4">
        <v>0</v>
      </c>
      <c r="IL299" s="4">
        <v>0</v>
      </c>
      <c r="IM299" s="4">
        <v>0</v>
      </c>
      <c r="IN299" s="4">
        <v>0</v>
      </c>
      <c r="IO299" s="4">
        <v>0</v>
      </c>
      <c r="IP299" s="4">
        <v>0</v>
      </c>
      <c r="IQ299" s="4">
        <v>0</v>
      </c>
      <c r="IR299" s="4">
        <v>0</v>
      </c>
      <c r="IS299" s="4">
        <v>0</v>
      </c>
      <c r="IT299" s="4">
        <v>0</v>
      </c>
      <c r="IU299" s="4">
        <v>0</v>
      </c>
      <c r="IV299" s="4">
        <v>0</v>
      </c>
      <c r="IW299" s="4">
        <v>0</v>
      </c>
      <c r="IX299" s="4"/>
      <c r="IY299" s="4">
        <v>2710</v>
      </c>
      <c r="IZ299" s="4" t="s">
        <v>312</v>
      </c>
      <c r="JA299" s="4">
        <v>0</v>
      </c>
      <c r="JB299" s="4">
        <v>0</v>
      </c>
      <c r="JC299" s="4">
        <v>0</v>
      </c>
      <c r="JD299" s="4">
        <v>0</v>
      </c>
      <c r="JE299" s="4">
        <v>0</v>
      </c>
      <c r="JF299" s="4">
        <v>0</v>
      </c>
      <c r="JG299" s="4">
        <v>0</v>
      </c>
      <c r="JH299" s="4">
        <v>0</v>
      </c>
      <c r="JI299" s="4">
        <v>0</v>
      </c>
      <c r="JJ299" s="4">
        <v>0</v>
      </c>
      <c r="JK299" s="4">
        <v>0</v>
      </c>
      <c r="JL299" s="4">
        <v>0</v>
      </c>
      <c r="JM299" s="4">
        <v>0</v>
      </c>
      <c r="JN299" s="4"/>
      <c r="JO299" s="4">
        <v>2710</v>
      </c>
      <c r="JP299" s="4" t="s">
        <v>312</v>
      </c>
      <c r="JQ299" s="4">
        <v>0</v>
      </c>
      <c r="JR299" s="4">
        <v>0</v>
      </c>
      <c r="JS299" s="4">
        <v>0</v>
      </c>
      <c r="JT299" s="4">
        <v>0</v>
      </c>
      <c r="JU299" s="4">
        <v>0</v>
      </c>
      <c r="JV299" s="4">
        <v>0</v>
      </c>
      <c r="JW299" s="4">
        <v>0</v>
      </c>
      <c r="JX299" s="4">
        <v>0</v>
      </c>
      <c r="JY299" s="4">
        <v>0</v>
      </c>
      <c r="JZ299" s="4">
        <v>0</v>
      </c>
      <c r="KA299" s="4">
        <v>0</v>
      </c>
      <c r="KB299" s="4">
        <v>0</v>
      </c>
      <c r="KC299" s="4">
        <v>0</v>
      </c>
      <c r="KD299" s="4"/>
      <c r="KE299" s="4">
        <v>2710</v>
      </c>
      <c r="KF299" s="4" t="s">
        <v>312</v>
      </c>
      <c r="KG299" s="4">
        <v>0</v>
      </c>
      <c r="KH299" s="4">
        <v>0</v>
      </c>
      <c r="KI299" s="4">
        <v>0</v>
      </c>
      <c r="KJ299" s="4">
        <v>0</v>
      </c>
      <c r="KK299" s="4">
        <v>0</v>
      </c>
      <c r="KL299" s="4">
        <v>0</v>
      </c>
      <c r="KM299" s="4">
        <v>0</v>
      </c>
      <c r="KN299" s="4">
        <v>0</v>
      </c>
      <c r="KO299" s="4">
        <v>0</v>
      </c>
      <c r="KP299" s="4">
        <v>0</v>
      </c>
      <c r="KQ299" s="4">
        <v>0</v>
      </c>
      <c r="KR299" s="4">
        <v>0</v>
      </c>
      <c r="KS299" s="4">
        <v>0</v>
      </c>
      <c r="KT299" s="4"/>
      <c r="KU299" s="4">
        <v>2710</v>
      </c>
      <c r="KV299" s="4" t="s">
        <v>312</v>
      </c>
      <c r="KW299" s="4">
        <v>0</v>
      </c>
      <c r="KX299" s="4">
        <v>0</v>
      </c>
      <c r="KY299" s="4">
        <v>0</v>
      </c>
      <c r="KZ299" s="4">
        <v>0</v>
      </c>
      <c r="LA299" s="4">
        <v>0</v>
      </c>
      <c r="LB299" s="4">
        <v>0</v>
      </c>
      <c r="LC299" s="4">
        <v>0</v>
      </c>
      <c r="LD299" s="4">
        <v>0</v>
      </c>
      <c r="LE299" s="4">
        <v>0</v>
      </c>
      <c r="LF299" s="4">
        <v>0</v>
      </c>
      <c r="LG299" s="4">
        <v>0</v>
      </c>
      <c r="LH299" s="4">
        <v>0</v>
      </c>
      <c r="LI299" s="4">
        <v>0</v>
      </c>
      <c r="LJ299" s="4"/>
      <c r="LK299" s="4">
        <v>2710</v>
      </c>
      <c r="LL299" s="4" t="s">
        <v>312</v>
      </c>
      <c r="LM299" s="4">
        <v>0</v>
      </c>
      <c r="LN299" s="4">
        <v>0</v>
      </c>
      <c r="LO299" s="4">
        <v>0</v>
      </c>
      <c r="LP299" s="4">
        <v>0</v>
      </c>
      <c r="LQ299" s="4">
        <v>0</v>
      </c>
      <c r="LR299" s="4">
        <v>0</v>
      </c>
      <c r="LS299" s="4">
        <v>0</v>
      </c>
      <c r="LT299" s="4">
        <v>0</v>
      </c>
      <c r="LU299" s="4">
        <v>0</v>
      </c>
      <c r="LV299" s="4">
        <v>0</v>
      </c>
      <c r="LW299" s="4">
        <v>0</v>
      </c>
      <c r="LX299" s="4">
        <v>0</v>
      </c>
      <c r="LY299" s="4">
        <v>0</v>
      </c>
      <c r="LZ299" s="4"/>
      <c r="MA299" s="4">
        <v>2710</v>
      </c>
      <c r="MB299" s="4" t="s">
        <v>312</v>
      </c>
      <c r="MC299" s="4">
        <v>0</v>
      </c>
      <c r="MD299" s="4">
        <v>0</v>
      </c>
      <c r="ME299" s="4">
        <v>0</v>
      </c>
      <c r="MF299" s="4">
        <v>0</v>
      </c>
      <c r="MG299" s="4">
        <v>0</v>
      </c>
      <c r="MH299" s="4">
        <v>0</v>
      </c>
      <c r="MI299" s="4">
        <v>0</v>
      </c>
      <c r="MJ299" s="4">
        <v>0</v>
      </c>
      <c r="MK299" s="4">
        <v>0</v>
      </c>
      <c r="ML299" s="4">
        <v>0</v>
      </c>
      <c r="MM299" s="4">
        <v>0</v>
      </c>
      <c r="MN299" s="4">
        <v>0</v>
      </c>
      <c r="MO299" s="4">
        <v>0</v>
      </c>
      <c r="MP299" s="4"/>
      <c r="MQ299" s="4">
        <v>2710</v>
      </c>
      <c r="MR299" s="4" t="s">
        <v>312</v>
      </c>
      <c r="MS299" s="4">
        <v>0</v>
      </c>
      <c r="MT299" s="4">
        <v>0</v>
      </c>
      <c r="MU299" s="4">
        <v>0</v>
      </c>
      <c r="MV299" s="4">
        <v>0</v>
      </c>
      <c r="MW299" s="4">
        <v>0</v>
      </c>
      <c r="MX299" s="4">
        <v>0</v>
      </c>
      <c r="MY299" s="4">
        <v>0</v>
      </c>
      <c r="MZ299" s="4">
        <v>0</v>
      </c>
      <c r="NA299" s="4">
        <v>0</v>
      </c>
      <c r="NB299" s="4">
        <v>0</v>
      </c>
      <c r="NC299" s="4">
        <v>0</v>
      </c>
      <c r="ND299" s="4">
        <v>0</v>
      </c>
      <c r="NE299" s="4">
        <v>0</v>
      </c>
      <c r="NF299" s="4"/>
      <c r="NG299" s="4">
        <v>2710</v>
      </c>
      <c r="NH299" s="4" t="s">
        <v>312</v>
      </c>
      <c r="NI299" s="4">
        <v>0</v>
      </c>
      <c r="NJ299" s="4">
        <v>0</v>
      </c>
      <c r="NK299" s="4">
        <v>0</v>
      </c>
      <c r="NL299" s="4">
        <v>0</v>
      </c>
      <c r="NM299" s="4">
        <v>0</v>
      </c>
      <c r="NN299" s="4">
        <v>0</v>
      </c>
      <c r="NO299" s="4">
        <v>0</v>
      </c>
      <c r="NP299" s="4">
        <v>0</v>
      </c>
      <c r="NQ299" s="4">
        <v>0</v>
      </c>
      <c r="NR299" s="4">
        <v>0</v>
      </c>
      <c r="NS299" s="4">
        <v>0</v>
      </c>
      <c r="NT299" s="4">
        <v>0</v>
      </c>
      <c r="NU299" s="4">
        <v>0</v>
      </c>
    </row>
    <row r="300" spans="2:385" x14ac:dyDescent="0.2">
      <c r="B300">
        <f t="shared" si="52"/>
        <v>290</v>
      </c>
      <c r="C300" s="4">
        <v>2800</v>
      </c>
      <c r="D300" s="4" t="s">
        <v>313</v>
      </c>
      <c r="E300" s="4">
        <v>-1153.18</v>
      </c>
      <c r="F300" s="4">
        <v>-1151.1400000000001</v>
      </c>
      <c r="G300" s="4">
        <v>-2172.3000000000002</v>
      </c>
      <c r="H300" s="4">
        <v>-1181.19</v>
      </c>
      <c r="I300" s="4">
        <v>-1522.78</v>
      </c>
      <c r="J300" s="4">
        <v>-1198.07</v>
      </c>
      <c r="K300" s="4">
        <v>-1539.22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-9917.8799999999992</v>
      </c>
      <c r="R300" s="4"/>
      <c r="S300" s="4">
        <v>2800</v>
      </c>
      <c r="T300" s="4" t="s">
        <v>313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/>
      <c r="AI300" s="4">
        <v>2800</v>
      </c>
      <c r="AJ300" s="4" t="s">
        <v>313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/>
      <c r="AY300" s="4">
        <v>2800</v>
      </c>
      <c r="AZ300" s="4" t="s">
        <v>313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/>
      <c r="BO300" s="4">
        <v>2800</v>
      </c>
      <c r="BP300" s="4" t="s">
        <v>313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/>
      <c r="CE300" s="4">
        <v>2800</v>
      </c>
      <c r="CF300" s="4" t="s">
        <v>313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/>
      <c r="CU300" s="4">
        <v>2800</v>
      </c>
      <c r="CV300" s="4" t="s">
        <v>313</v>
      </c>
      <c r="CW300" s="4">
        <v>0</v>
      </c>
      <c r="CX300" s="4">
        <v>0</v>
      </c>
      <c r="CY300" s="4">
        <v>0</v>
      </c>
      <c r="CZ300" s="4">
        <v>0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/>
      <c r="DK300" s="4">
        <v>2800</v>
      </c>
      <c r="DL300" s="4" t="s">
        <v>313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/>
      <c r="EA300" s="4">
        <v>2800</v>
      </c>
      <c r="EB300" s="4" t="s">
        <v>313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0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/>
      <c r="EQ300" s="4">
        <v>2800</v>
      </c>
      <c r="ER300" s="4" t="s">
        <v>313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/>
      <c r="FG300" s="4">
        <v>2800</v>
      </c>
      <c r="FH300" s="4" t="s">
        <v>313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>
        <v>0</v>
      </c>
      <c r="FR300" s="4">
        <v>0</v>
      </c>
      <c r="FS300" s="4">
        <v>0</v>
      </c>
      <c r="FT300" s="4">
        <v>0</v>
      </c>
      <c r="FU300" s="4">
        <v>0</v>
      </c>
      <c r="FV300" s="4"/>
      <c r="FW300" s="4">
        <v>2800</v>
      </c>
      <c r="FX300" s="4" t="s">
        <v>313</v>
      </c>
      <c r="FY300" s="4">
        <v>0</v>
      </c>
      <c r="FZ300" s="4">
        <v>0</v>
      </c>
      <c r="GA300" s="4">
        <v>0</v>
      </c>
      <c r="GB300" s="4">
        <v>0</v>
      </c>
      <c r="GC300" s="4">
        <v>0</v>
      </c>
      <c r="GD300" s="4">
        <v>0</v>
      </c>
      <c r="GE300" s="4">
        <v>0</v>
      </c>
      <c r="GF300" s="4">
        <v>0</v>
      </c>
      <c r="GG300" s="4">
        <v>0</v>
      </c>
      <c r="GH300" s="4">
        <v>0</v>
      </c>
      <c r="GI300" s="4">
        <v>0</v>
      </c>
      <c r="GJ300" s="4">
        <v>0</v>
      </c>
      <c r="GK300" s="4">
        <v>0</v>
      </c>
      <c r="GL300" s="4"/>
      <c r="GM300" s="4">
        <v>2800</v>
      </c>
      <c r="GN300" s="4" t="s">
        <v>313</v>
      </c>
      <c r="GO300" s="4">
        <v>0</v>
      </c>
      <c r="GP300" s="4">
        <v>0</v>
      </c>
      <c r="GQ300" s="4">
        <v>0</v>
      </c>
      <c r="GR300" s="4">
        <v>0</v>
      </c>
      <c r="GS300" s="4">
        <v>0</v>
      </c>
      <c r="GT300" s="4">
        <v>0</v>
      </c>
      <c r="GU300" s="4">
        <v>0</v>
      </c>
      <c r="GV300" s="4">
        <v>0</v>
      </c>
      <c r="GW300" s="4">
        <v>0</v>
      </c>
      <c r="GX300" s="4">
        <v>0</v>
      </c>
      <c r="GY300" s="4">
        <v>0</v>
      </c>
      <c r="GZ300" s="4">
        <v>0</v>
      </c>
      <c r="HA300" s="4">
        <v>0</v>
      </c>
      <c r="HB300" s="4"/>
      <c r="HC300" s="4">
        <v>2800</v>
      </c>
      <c r="HD300" s="4" t="s">
        <v>313</v>
      </c>
      <c r="HE300" s="4">
        <v>0</v>
      </c>
      <c r="HF300" s="4">
        <v>0</v>
      </c>
      <c r="HG300" s="4">
        <v>0</v>
      </c>
      <c r="HH300" s="4">
        <v>0</v>
      </c>
      <c r="HI300" s="4">
        <v>0</v>
      </c>
      <c r="HJ300" s="4">
        <v>0</v>
      </c>
      <c r="HK300" s="4">
        <v>0</v>
      </c>
      <c r="HL300" s="4">
        <v>0</v>
      </c>
      <c r="HM300" s="4">
        <v>0</v>
      </c>
      <c r="HN300" s="4">
        <v>0</v>
      </c>
      <c r="HO300" s="4">
        <v>0</v>
      </c>
      <c r="HP300" s="4">
        <v>0</v>
      </c>
      <c r="HQ300" s="4">
        <v>0</v>
      </c>
      <c r="HR300" s="4"/>
      <c r="HS300" s="4">
        <v>2800</v>
      </c>
      <c r="HT300" s="4" t="s">
        <v>313</v>
      </c>
      <c r="HU300" s="4">
        <v>0</v>
      </c>
      <c r="HV300" s="4">
        <v>0</v>
      </c>
      <c r="HW300" s="4">
        <v>0</v>
      </c>
      <c r="HX300" s="4">
        <v>0</v>
      </c>
      <c r="HY300" s="4">
        <v>0</v>
      </c>
      <c r="HZ300" s="4">
        <v>0</v>
      </c>
      <c r="IA300" s="4">
        <v>0</v>
      </c>
      <c r="IB300" s="4">
        <v>0</v>
      </c>
      <c r="IC300" s="4">
        <v>0</v>
      </c>
      <c r="ID300" s="4">
        <v>0</v>
      </c>
      <c r="IE300" s="4">
        <v>0</v>
      </c>
      <c r="IF300" s="4">
        <v>0</v>
      </c>
      <c r="IG300" s="4">
        <v>0</v>
      </c>
      <c r="IH300" s="4"/>
      <c r="II300" s="4">
        <v>2800</v>
      </c>
      <c r="IJ300" s="4" t="s">
        <v>313</v>
      </c>
      <c r="IK300" s="4">
        <v>0</v>
      </c>
      <c r="IL300" s="4">
        <v>0</v>
      </c>
      <c r="IM300" s="4">
        <v>0</v>
      </c>
      <c r="IN300" s="4">
        <v>0</v>
      </c>
      <c r="IO300" s="4">
        <v>0</v>
      </c>
      <c r="IP300" s="4">
        <v>0</v>
      </c>
      <c r="IQ300" s="4">
        <v>0</v>
      </c>
      <c r="IR300" s="4">
        <v>0</v>
      </c>
      <c r="IS300" s="4">
        <v>0</v>
      </c>
      <c r="IT300" s="4">
        <v>0</v>
      </c>
      <c r="IU300" s="4">
        <v>0</v>
      </c>
      <c r="IV300" s="4">
        <v>0</v>
      </c>
      <c r="IW300" s="4">
        <v>0</v>
      </c>
      <c r="IX300" s="4"/>
      <c r="IY300" s="4">
        <v>2800</v>
      </c>
      <c r="IZ300" s="4" t="s">
        <v>313</v>
      </c>
      <c r="JA300" s="4">
        <v>0</v>
      </c>
      <c r="JB300" s="4">
        <v>0</v>
      </c>
      <c r="JC300" s="4">
        <v>0</v>
      </c>
      <c r="JD300" s="4">
        <v>0</v>
      </c>
      <c r="JE300" s="4">
        <v>0</v>
      </c>
      <c r="JF300" s="4">
        <v>0</v>
      </c>
      <c r="JG300" s="4">
        <v>0</v>
      </c>
      <c r="JH300" s="4">
        <v>0</v>
      </c>
      <c r="JI300" s="4">
        <v>0</v>
      </c>
      <c r="JJ300" s="4">
        <v>0</v>
      </c>
      <c r="JK300" s="4">
        <v>0</v>
      </c>
      <c r="JL300" s="4">
        <v>0</v>
      </c>
      <c r="JM300" s="4">
        <v>0</v>
      </c>
      <c r="JN300" s="4"/>
      <c r="JO300" s="4">
        <v>2800</v>
      </c>
      <c r="JP300" s="4" t="s">
        <v>313</v>
      </c>
      <c r="JQ300" s="4">
        <v>0</v>
      </c>
      <c r="JR300" s="4">
        <v>0</v>
      </c>
      <c r="JS300" s="4">
        <v>0</v>
      </c>
      <c r="JT300" s="4">
        <v>0</v>
      </c>
      <c r="JU300" s="4">
        <v>0</v>
      </c>
      <c r="JV300" s="4">
        <v>0</v>
      </c>
      <c r="JW300" s="4">
        <v>0</v>
      </c>
      <c r="JX300" s="4">
        <v>0</v>
      </c>
      <c r="JY300" s="4">
        <v>0</v>
      </c>
      <c r="JZ300" s="4">
        <v>0</v>
      </c>
      <c r="KA300" s="4">
        <v>0</v>
      </c>
      <c r="KB300" s="4">
        <v>0</v>
      </c>
      <c r="KC300" s="4">
        <v>0</v>
      </c>
      <c r="KD300" s="4"/>
      <c r="KE300" s="4">
        <v>2800</v>
      </c>
      <c r="KF300" s="4" t="s">
        <v>313</v>
      </c>
      <c r="KG300" s="4">
        <v>0</v>
      </c>
      <c r="KH300" s="4">
        <v>0</v>
      </c>
      <c r="KI300" s="4">
        <v>0</v>
      </c>
      <c r="KJ300" s="4">
        <v>0</v>
      </c>
      <c r="KK300" s="4">
        <v>0</v>
      </c>
      <c r="KL300" s="4">
        <v>0</v>
      </c>
      <c r="KM300" s="4">
        <v>0</v>
      </c>
      <c r="KN300" s="4">
        <v>0</v>
      </c>
      <c r="KO300" s="4">
        <v>0</v>
      </c>
      <c r="KP300" s="4">
        <v>0</v>
      </c>
      <c r="KQ300" s="4">
        <v>0</v>
      </c>
      <c r="KR300" s="4">
        <v>0</v>
      </c>
      <c r="KS300" s="4">
        <v>0</v>
      </c>
      <c r="KT300" s="4"/>
      <c r="KU300" s="4">
        <v>2800</v>
      </c>
      <c r="KV300" s="4" t="s">
        <v>313</v>
      </c>
      <c r="KW300" s="4">
        <v>0</v>
      </c>
      <c r="KX300" s="4">
        <v>0</v>
      </c>
      <c r="KY300" s="4">
        <v>0</v>
      </c>
      <c r="KZ300" s="4">
        <v>0</v>
      </c>
      <c r="LA300" s="4">
        <v>0</v>
      </c>
      <c r="LB300" s="4">
        <v>0</v>
      </c>
      <c r="LC300" s="4">
        <v>0</v>
      </c>
      <c r="LD300" s="4">
        <v>0</v>
      </c>
      <c r="LE300" s="4">
        <v>0</v>
      </c>
      <c r="LF300" s="4">
        <v>0</v>
      </c>
      <c r="LG300" s="4">
        <v>0</v>
      </c>
      <c r="LH300" s="4">
        <v>0</v>
      </c>
      <c r="LI300" s="4">
        <v>0</v>
      </c>
      <c r="LJ300" s="4"/>
      <c r="LK300" s="4">
        <v>2800</v>
      </c>
      <c r="LL300" s="4" t="s">
        <v>313</v>
      </c>
      <c r="LM300" s="4">
        <v>0</v>
      </c>
      <c r="LN300" s="4">
        <v>0</v>
      </c>
      <c r="LO300" s="4">
        <v>0</v>
      </c>
      <c r="LP300" s="4">
        <v>-515.02</v>
      </c>
      <c r="LQ300" s="4">
        <v>0</v>
      </c>
      <c r="LR300" s="4">
        <v>0</v>
      </c>
      <c r="LS300" s="4">
        <v>0</v>
      </c>
      <c r="LT300" s="4">
        <v>0</v>
      </c>
      <c r="LU300" s="4">
        <v>0</v>
      </c>
      <c r="LV300" s="4">
        <v>0</v>
      </c>
      <c r="LW300" s="4">
        <v>0</v>
      </c>
      <c r="LX300" s="4">
        <v>0</v>
      </c>
      <c r="LY300" s="4">
        <v>-515.02</v>
      </c>
      <c r="LZ300" s="4"/>
      <c r="MA300" s="4">
        <v>2800</v>
      </c>
      <c r="MB300" s="4" t="s">
        <v>313</v>
      </c>
      <c r="MC300" s="4">
        <v>0</v>
      </c>
      <c r="MD300" s="4">
        <v>0</v>
      </c>
      <c r="ME300" s="4">
        <v>0</v>
      </c>
      <c r="MF300" s="4">
        <v>-779.91</v>
      </c>
      <c r="MG300" s="4">
        <v>0</v>
      </c>
      <c r="MH300" s="4">
        <v>0</v>
      </c>
      <c r="MI300" s="4">
        <v>0</v>
      </c>
      <c r="MJ300" s="4">
        <v>0</v>
      </c>
      <c r="MK300" s="4">
        <v>0</v>
      </c>
      <c r="ML300" s="4">
        <v>0</v>
      </c>
      <c r="MM300" s="4">
        <v>0</v>
      </c>
      <c r="MN300" s="4">
        <v>0</v>
      </c>
      <c r="MO300" s="4">
        <v>-779.91</v>
      </c>
      <c r="MP300" s="4"/>
      <c r="MQ300" s="4">
        <v>2800</v>
      </c>
      <c r="MR300" s="4" t="s">
        <v>313</v>
      </c>
      <c r="MS300" s="4">
        <v>0</v>
      </c>
      <c r="MT300" s="4">
        <v>0</v>
      </c>
      <c r="MU300" s="4">
        <v>0</v>
      </c>
      <c r="MV300" s="4">
        <v>0</v>
      </c>
      <c r="MW300" s="4">
        <v>0</v>
      </c>
      <c r="MX300" s="4">
        <v>0</v>
      </c>
      <c r="MY300" s="4">
        <v>0</v>
      </c>
      <c r="MZ300" s="4">
        <v>0</v>
      </c>
      <c r="NA300" s="4">
        <v>0</v>
      </c>
      <c r="NB300" s="4">
        <v>0</v>
      </c>
      <c r="NC300" s="4">
        <v>0</v>
      </c>
      <c r="ND300" s="4">
        <v>0</v>
      </c>
      <c r="NE300" s="4">
        <v>0</v>
      </c>
      <c r="NF300" s="4"/>
      <c r="NG300" s="4">
        <v>2800</v>
      </c>
      <c r="NH300" s="4" t="s">
        <v>313</v>
      </c>
      <c r="NI300" s="4">
        <v>0</v>
      </c>
      <c r="NJ300" s="4">
        <v>0</v>
      </c>
      <c r="NK300" s="4">
        <v>0</v>
      </c>
      <c r="NL300" s="4">
        <v>0</v>
      </c>
      <c r="NM300" s="4">
        <v>0</v>
      </c>
      <c r="NN300" s="4">
        <v>0</v>
      </c>
      <c r="NO300" s="4">
        <v>130741.72</v>
      </c>
      <c r="NP300" s="4">
        <v>0</v>
      </c>
      <c r="NQ300" s="4">
        <v>0</v>
      </c>
      <c r="NR300" s="4">
        <v>0</v>
      </c>
      <c r="NS300" s="4">
        <v>0</v>
      </c>
      <c r="NT300" s="4">
        <v>0</v>
      </c>
      <c r="NU300" s="4">
        <v>130741.72</v>
      </c>
    </row>
    <row r="301" spans="2:385" x14ac:dyDescent="0.2">
      <c r="B301">
        <f t="shared" si="52"/>
        <v>291</v>
      </c>
      <c r="C301" s="4">
        <v>3150</v>
      </c>
      <c r="D301" s="4" t="s">
        <v>314</v>
      </c>
      <c r="E301" s="4">
        <v>0</v>
      </c>
      <c r="F301" s="4">
        <v>0</v>
      </c>
      <c r="G301" s="4">
        <v>0</v>
      </c>
      <c r="H301" s="4">
        <v>11000</v>
      </c>
      <c r="I301" s="4">
        <v>14000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25000</v>
      </c>
      <c r="R301" s="4"/>
      <c r="S301" s="4">
        <v>3150</v>
      </c>
      <c r="T301" s="4" t="s">
        <v>314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/>
      <c r="AI301" s="4">
        <v>3150</v>
      </c>
      <c r="AJ301" s="4" t="s">
        <v>314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/>
      <c r="AY301" s="4">
        <v>3150</v>
      </c>
      <c r="AZ301" s="4" t="s">
        <v>314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/>
      <c r="BO301" s="4">
        <v>3150</v>
      </c>
      <c r="BP301" s="4" t="s">
        <v>314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/>
      <c r="CE301" s="4">
        <v>3150</v>
      </c>
      <c r="CF301" s="4" t="s">
        <v>314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/>
      <c r="CU301" s="4">
        <v>3150</v>
      </c>
      <c r="CV301" s="4" t="s">
        <v>314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/>
      <c r="DK301" s="4">
        <v>3150</v>
      </c>
      <c r="DL301" s="4" t="s">
        <v>314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/>
      <c r="EA301" s="4">
        <v>3150</v>
      </c>
      <c r="EB301" s="4" t="s">
        <v>314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/>
      <c r="EQ301" s="4">
        <v>3150</v>
      </c>
      <c r="ER301" s="4" t="s">
        <v>314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/>
      <c r="FG301" s="4">
        <v>3150</v>
      </c>
      <c r="FH301" s="4" t="s">
        <v>314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>
        <v>0</v>
      </c>
      <c r="FR301" s="4">
        <v>0</v>
      </c>
      <c r="FS301" s="4">
        <v>0</v>
      </c>
      <c r="FT301" s="4">
        <v>0</v>
      </c>
      <c r="FU301" s="4">
        <v>0</v>
      </c>
      <c r="FV301" s="4"/>
      <c r="FW301" s="4">
        <v>3150</v>
      </c>
      <c r="FX301" s="4" t="s">
        <v>314</v>
      </c>
      <c r="FY301" s="4">
        <v>0</v>
      </c>
      <c r="FZ301" s="4">
        <v>0</v>
      </c>
      <c r="GA301" s="4">
        <v>0</v>
      </c>
      <c r="GB301" s="4">
        <v>0</v>
      </c>
      <c r="GC301" s="4">
        <v>0</v>
      </c>
      <c r="GD301" s="4">
        <v>0</v>
      </c>
      <c r="GE301" s="4">
        <v>0</v>
      </c>
      <c r="GF301" s="4">
        <v>0</v>
      </c>
      <c r="GG301" s="4">
        <v>0</v>
      </c>
      <c r="GH301" s="4">
        <v>0</v>
      </c>
      <c r="GI301" s="4">
        <v>0</v>
      </c>
      <c r="GJ301" s="4">
        <v>0</v>
      </c>
      <c r="GK301" s="4">
        <v>0</v>
      </c>
      <c r="GL301" s="4"/>
      <c r="GM301" s="4">
        <v>3150</v>
      </c>
      <c r="GN301" s="4" t="s">
        <v>314</v>
      </c>
      <c r="GO301" s="4">
        <v>0</v>
      </c>
      <c r="GP301" s="4">
        <v>0</v>
      </c>
      <c r="GQ301" s="4">
        <v>0</v>
      </c>
      <c r="GR301" s="4">
        <v>0</v>
      </c>
      <c r="GS301" s="4">
        <v>0</v>
      </c>
      <c r="GT301" s="4">
        <v>0</v>
      </c>
      <c r="GU301" s="4">
        <v>0</v>
      </c>
      <c r="GV301" s="4">
        <v>0</v>
      </c>
      <c r="GW301" s="4">
        <v>0</v>
      </c>
      <c r="GX301" s="4">
        <v>0</v>
      </c>
      <c r="GY301" s="4">
        <v>0</v>
      </c>
      <c r="GZ301" s="4">
        <v>0</v>
      </c>
      <c r="HA301" s="4">
        <v>0</v>
      </c>
      <c r="HB301" s="4"/>
      <c r="HC301" s="4">
        <v>3150</v>
      </c>
      <c r="HD301" s="4" t="s">
        <v>314</v>
      </c>
      <c r="HE301" s="4">
        <v>0</v>
      </c>
      <c r="HF301" s="4">
        <v>0</v>
      </c>
      <c r="HG301" s="4">
        <v>0</v>
      </c>
      <c r="HH301" s="4">
        <v>0</v>
      </c>
      <c r="HI301" s="4">
        <v>0</v>
      </c>
      <c r="HJ301" s="4">
        <v>0</v>
      </c>
      <c r="HK301" s="4">
        <v>0</v>
      </c>
      <c r="HL301" s="4">
        <v>0</v>
      </c>
      <c r="HM301" s="4">
        <v>0</v>
      </c>
      <c r="HN301" s="4">
        <v>0</v>
      </c>
      <c r="HO301" s="4">
        <v>0</v>
      </c>
      <c r="HP301" s="4">
        <v>0</v>
      </c>
      <c r="HQ301" s="4">
        <v>0</v>
      </c>
      <c r="HR301" s="4"/>
      <c r="HS301" s="4">
        <v>3150</v>
      </c>
      <c r="HT301" s="4" t="s">
        <v>314</v>
      </c>
      <c r="HU301" s="4">
        <v>0</v>
      </c>
      <c r="HV301" s="4">
        <v>0</v>
      </c>
      <c r="HW301" s="4">
        <v>0</v>
      </c>
      <c r="HX301" s="4">
        <v>0</v>
      </c>
      <c r="HY301" s="4">
        <v>0</v>
      </c>
      <c r="HZ301" s="4">
        <v>0</v>
      </c>
      <c r="IA301" s="4">
        <v>0</v>
      </c>
      <c r="IB301" s="4">
        <v>0</v>
      </c>
      <c r="IC301" s="4">
        <v>0</v>
      </c>
      <c r="ID301" s="4">
        <v>0</v>
      </c>
      <c r="IE301" s="4">
        <v>0</v>
      </c>
      <c r="IF301" s="4">
        <v>0</v>
      </c>
      <c r="IG301" s="4">
        <v>0</v>
      </c>
      <c r="IH301" s="4"/>
      <c r="II301" s="4">
        <v>3150</v>
      </c>
      <c r="IJ301" s="4" t="s">
        <v>314</v>
      </c>
      <c r="IK301" s="4">
        <v>0</v>
      </c>
      <c r="IL301" s="4">
        <v>0</v>
      </c>
      <c r="IM301" s="4">
        <v>0</v>
      </c>
      <c r="IN301" s="4">
        <v>0</v>
      </c>
      <c r="IO301" s="4">
        <v>0</v>
      </c>
      <c r="IP301" s="4">
        <v>0</v>
      </c>
      <c r="IQ301" s="4">
        <v>0</v>
      </c>
      <c r="IR301" s="4">
        <v>0</v>
      </c>
      <c r="IS301" s="4">
        <v>0</v>
      </c>
      <c r="IT301" s="4">
        <v>0</v>
      </c>
      <c r="IU301" s="4">
        <v>0</v>
      </c>
      <c r="IV301" s="4">
        <v>0</v>
      </c>
      <c r="IW301" s="4">
        <v>0</v>
      </c>
      <c r="IX301" s="4"/>
      <c r="IY301" s="4">
        <v>3150</v>
      </c>
      <c r="IZ301" s="4" t="s">
        <v>314</v>
      </c>
      <c r="JA301" s="4">
        <v>0</v>
      </c>
      <c r="JB301" s="4">
        <v>0</v>
      </c>
      <c r="JC301" s="4">
        <v>0</v>
      </c>
      <c r="JD301" s="4">
        <v>0</v>
      </c>
      <c r="JE301" s="4">
        <v>0</v>
      </c>
      <c r="JF301" s="4">
        <v>0</v>
      </c>
      <c r="JG301" s="4">
        <v>0</v>
      </c>
      <c r="JH301" s="4">
        <v>0</v>
      </c>
      <c r="JI301" s="4">
        <v>0</v>
      </c>
      <c r="JJ301" s="4">
        <v>0</v>
      </c>
      <c r="JK301" s="4">
        <v>0</v>
      </c>
      <c r="JL301" s="4">
        <v>0</v>
      </c>
      <c r="JM301" s="4">
        <v>0</v>
      </c>
      <c r="JN301" s="4"/>
      <c r="JO301" s="4">
        <v>3150</v>
      </c>
      <c r="JP301" s="4" t="s">
        <v>314</v>
      </c>
      <c r="JQ301" s="4">
        <v>0</v>
      </c>
      <c r="JR301" s="4">
        <v>0</v>
      </c>
      <c r="JS301" s="4">
        <v>0</v>
      </c>
      <c r="JT301" s="4">
        <v>0</v>
      </c>
      <c r="JU301" s="4">
        <v>0</v>
      </c>
      <c r="JV301" s="4">
        <v>0</v>
      </c>
      <c r="JW301" s="4">
        <v>0</v>
      </c>
      <c r="JX301" s="4">
        <v>0</v>
      </c>
      <c r="JY301" s="4">
        <v>0</v>
      </c>
      <c r="JZ301" s="4">
        <v>0</v>
      </c>
      <c r="KA301" s="4">
        <v>0</v>
      </c>
      <c r="KB301" s="4">
        <v>0</v>
      </c>
      <c r="KC301" s="4">
        <v>0</v>
      </c>
      <c r="KD301" s="4"/>
      <c r="KE301" s="4">
        <v>3150</v>
      </c>
      <c r="KF301" s="4" t="s">
        <v>314</v>
      </c>
      <c r="KG301" s="4">
        <v>0</v>
      </c>
      <c r="KH301" s="4">
        <v>0</v>
      </c>
      <c r="KI301" s="4">
        <v>0</v>
      </c>
      <c r="KJ301" s="4">
        <v>0</v>
      </c>
      <c r="KK301" s="4">
        <v>0</v>
      </c>
      <c r="KL301" s="4">
        <v>0</v>
      </c>
      <c r="KM301" s="4">
        <v>0</v>
      </c>
      <c r="KN301" s="4">
        <v>0</v>
      </c>
      <c r="KO301" s="4">
        <v>0</v>
      </c>
      <c r="KP301" s="4">
        <v>0</v>
      </c>
      <c r="KQ301" s="4">
        <v>0</v>
      </c>
      <c r="KR301" s="4">
        <v>279.04000000000002</v>
      </c>
      <c r="KS301" s="4">
        <v>279.04000000000002</v>
      </c>
      <c r="KT301" s="4"/>
      <c r="KU301" s="4">
        <v>3150</v>
      </c>
      <c r="KV301" s="4" t="s">
        <v>314</v>
      </c>
      <c r="KW301" s="4">
        <v>0</v>
      </c>
      <c r="KX301" s="4">
        <v>3000</v>
      </c>
      <c r="KY301" s="4">
        <v>0</v>
      </c>
      <c r="KZ301" s="4">
        <v>0</v>
      </c>
      <c r="LA301" s="4">
        <v>0</v>
      </c>
      <c r="LB301" s="4">
        <v>0</v>
      </c>
      <c r="LC301" s="4">
        <v>20100</v>
      </c>
      <c r="LD301" s="4">
        <v>0</v>
      </c>
      <c r="LE301" s="4">
        <v>0</v>
      </c>
      <c r="LF301" s="4">
        <v>0</v>
      </c>
      <c r="LG301" s="4">
        <v>0</v>
      </c>
      <c r="LH301" s="4">
        <v>0</v>
      </c>
      <c r="LI301" s="4">
        <v>23100</v>
      </c>
      <c r="LJ301" s="4"/>
      <c r="LK301" s="4">
        <v>3150</v>
      </c>
      <c r="LL301" s="4" t="s">
        <v>314</v>
      </c>
      <c r="LM301" s="4">
        <v>0</v>
      </c>
      <c r="LN301" s="4">
        <v>0</v>
      </c>
      <c r="LO301" s="4">
        <v>0</v>
      </c>
      <c r="LP301" s="4">
        <v>6500</v>
      </c>
      <c r="LQ301" s="4">
        <v>0</v>
      </c>
      <c r="LR301" s="4">
        <v>740.78</v>
      </c>
      <c r="LS301" s="4">
        <v>800</v>
      </c>
      <c r="LT301" s="4">
        <v>0</v>
      </c>
      <c r="LU301" s="4">
        <v>0</v>
      </c>
      <c r="LV301" s="4">
        <v>0</v>
      </c>
      <c r="LW301" s="4">
        <v>0</v>
      </c>
      <c r="LX301" s="4">
        <v>0</v>
      </c>
      <c r="LY301" s="4">
        <v>8040.78</v>
      </c>
      <c r="LZ301" s="4"/>
      <c r="MA301" s="4">
        <v>3150</v>
      </c>
      <c r="MB301" s="4" t="s">
        <v>314</v>
      </c>
      <c r="MC301" s="4">
        <v>3000</v>
      </c>
      <c r="MD301" s="4">
        <v>0</v>
      </c>
      <c r="ME301" s="4">
        <v>0</v>
      </c>
      <c r="MF301" s="4">
        <v>0</v>
      </c>
      <c r="MG301" s="4">
        <v>0</v>
      </c>
      <c r="MH301" s="4">
        <v>2550</v>
      </c>
      <c r="MI301" s="4">
        <v>4500</v>
      </c>
      <c r="MJ301" s="4">
        <v>0</v>
      </c>
      <c r="MK301" s="4">
        <v>0</v>
      </c>
      <c r="ML301" s="4">
        <v>0</v>
      </c>
      <c r="MM301" s="4">
        <v>0</v>
      </c>
      <c r="MN301" s="4">
        <v>0</v>
      </c>
      <c r="MO301" s="4">
        <v>10050</v>
      </c>
      <c r="MP301" s="4"/>
      <c r="MQ301" s="4">
        <v>3150</v>
      </c>
      <c r="MR301" s="4" t="s">
        <v>314</v>
      </c>
      <c r="MS301" s="4">
        <v>0</v>
      </c>
      <c r="MT301" s="4">
        <v>0</v>
      </c>
      <c r="MU301" s="4">
        <v>0</v>
      </c>
      <c r="MV301" s="4">
        <v>0</v>
      </c>
      <c r="MW301" s="4">
        <v>0</v>
      </c>
      <c r="MX301" s="4">
        <v>0</v>
      </c>
      <c r="MY301" s="4">
        <v>0</v>
      </c>
      <c r="MZ301" s="4">
        <v>0</v>
      </c>
      <c r="NA301" s="4">
        <v>0</v>
      </c>
      <c r="NB301" s="4">
        <v>0</v>
      </c>
      <c r="NC301" s="4">
        <v>0</v>
      </c>
      <c r="ND301" s="4">
        <v>0</v>
      </c>
      <c r="NE301" s="4">
        <v>0</v>
      </c>
      <c r="NF301" s="4"/>
      <c r="NG301" s="4">
        <v>3150</v>
      </c>
      <c r="NH301" s="4" t="s">
        <v>314</v>
      </c>
      <c r="NI301" s="4">
        <v>0</v>
      </c>
      <c r="NJ301" s="4">
        <v>0</v>
      </c>
      <c r="NK301" s="4">
        <v>0</v>
      </c>
      <c r="NL301" s="4">
        <v>1000</v>
      </c>
      <c r="NM301" s="4">
        <v>0</v>
      </c>
      <c r="NN301" s="4">
        <v>0</v>
      </c>
      <c r="NO301" s="4">
        <v>1800</v>
      </c>
      <c r="NP301" s="4">
        <v>0</v>
      </c>
      <c r="NQ301" s="4">
        <v>0</v>
      </c>
      <c r="NR301" s="4">
        <v>0</v>
      </c>
      <c r="NS301" s="4">
        <v>0</v>
      </c>
      <c r="NT301" s="4">
        <v>0</v>
      </c>
      <c r="NU301" s="4">
        <v>2800</v>
      </c>
    </row>
    <row r="302" spans="2:385" x14ac:dyDescent="0.2">
      <c r="B302">
        <f t="shared" si="52"/>
        <v>292</v>
      </c>
      <c r="C302" s="4">
        <v>3250</v>
      </c>
      <c r="D302" s="4" t="s">
        <v>315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/>
      <c r="S302" s="4">
        <v>3250</v>
      </c>
      <c r="T302" s="4" t="s">
        <v>315</v>
      </c>
      <c r="U302" s="4">
        <v>0</v>
      </c>
      <c r="V302" s="4">
        <v>-11226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-11226</v>
      </c>
      <c r="AH302" s="4"/>
      <c r="AI302" s="4">
        <v>3250</v>
      </c>
      <c r="AJ302" s="4" t="s">
        <v>315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/>
      <c r="AY302" s="4">
        <v>3250</v>
      </c>
      <c r="AZ302" s="4" t="s">
        <v>315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/>
      <c r="BO302" s="4">
        <v>3250</v>
      </c>
      <c r="BP302" s="4" t="s">
        <v>315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/>
      <c r="CE302" s="4">
        <v>3250</v>
      </c>
      <c r="CF302" s="4" t="s">
        <v>315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/>
      <c r="CU302" s="4">
        <v>3250</v>
      </c>
      <c r="CV302" s="4" t="s">
        <v>315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/>
      <c r="DK302" s="4">
        <v>3250</v>
      </c>
      <c r="DL302" s="4" t="s">
        <v>315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/>
      <c r="EA302" s="4">
        <v>3250</v>
      </c>
      <c r="EB302" s="4" t="s">
        <v>315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/>
      <c r="EQ302" s="4">
        <v>3250</v>
      </c>
      <c r="ER302" s="4" t="s">
        <v>315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/>
      <c r="FG302" s="4">
        <v>3250</v>
      </c>
      <c r="FH302" s="4" t="s">
        <v>315</v>
      </c>
      <c r="FI302" s="4">
        <v>0</v>
      </c>
      <c r="FJ302" s="4">
        <v>-1500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>
        <v>0</v>
      </c>
      <c r="FR302" s="4">
        <v>0</v>
      </c>
      <c r="FS302" s="4">
        <v>0</v>
      </c>
      <c r="FT302" s="4">
        <v>0</v>
      </c>
      <c r="FU302" s="4">
        <v>-1500</v>
      </c>
      <c r="FV302" s="4"/>
      <c r="FW302" s="4">
        <v>3250</v>
      </c>
      <c r="FX302" s="4" t="s">
        <v>315</v>
      </c>
      <c r="FY302" s="4">
        <v>0</v>
      </c>
      <c r="FZ302" s="4">
        <v>0</v>
      </c>
      <c r="GA302" s="4">
        <v>0</v>
      </c>
      <c r="GB302" s="4">
        <v>0</v>
      </c>
      <c r="GC302" s="4">
        <v>0</v>
      </c>
      <c r="GD302" s="4">
        <v>0</v>
      </c>
      <c r="GE302" s="4">
        <v>0</v>
      </c>
      <c r="GF302" s="4">
        <v>0</v>
      </c>
      <c r="GG302" s="4">
        <v>0</v>
      </c>
      <c r="GH302" s="4">
        <v>0</v>
      </c>
      <c r="GI302" s="4">
        <v>0</v>
      </c>
      <c r="GJ302" s="4">
        <v>0</v>
      </c>
      <c r="GK302" s="4">
        <v>0</v>
      </c>
      <c r="GL302" s="4"/>
      <c r="GM302" s="4">
        <v>3250</v>
      </c>
      <c r="GN302" s="4" t="s">
        <v>315</v>
      </c>
      <c r="GO302" s="4">
        <v>0</v>
      </c>
      <c r="GP302" s="4">
        <v>0</v>
      </c>
      <c r="GQ302" s="4">
        <v>0</v>
      </c>
      <c r="GR302" s="4">
        <v>0</v>
      </c>
      <c r="GS302" s="4">
        <v>0</v>
      </c>
      <c r="GT302" s="4">
        <v>0</v>
      </c>
      <c r="GU302" s="4">
        <v>0</v>
      </c>
      <c r="GV302" s="4">
        <v>0</v>
      </c>
      <c r="GW302" s="4">
        <v>0</v>
      </c>
      <c r="GX302" s="4">
        <v>0</v>
      </c>
      <c r="GY302" s="4">
        <v>0</v>
      </c>
      <c r="GZ302" s="4">
        <v>0</v>
      </c>
      <c r="HA302" s="4">
        <v>0</v>
      </c>
      <c r="HB302" s="4"/>
      <c r="HC302" s="4">
        <v>3250</v>
      </c>
      <c r="HD302" s="4" t="s">
        <v>315</v>
      </c>
      <c r="HE302" s="4">
        <v>0</v>
      </c>
      <c r="HF302" s="4">
        <v>0</v>
      </c>
      <c r="HG302" s="4">
        <v>0</v>
      </c>
      <c r="HH302" s="4">
        <v>0</v>
      </c>
      <c r="HI302" s="4">
        <v>0</v>
      </c>
      <c r="HJ302" s="4">
        <v>0</v>
      </c>
      <c r="HK302" s="4">
        <v>0</v>
      </c>
      <c r="HL302" s="4">
        <v>0</v>
      </c>
      <c r="HM302" s="4">
        <v>0</v>
      </c>
      <c r="HN302" s="4">
        <v>0</v>
      </c>
      <c r="HO302" s="4">
        <v>0</v>
      </c>
      <c r="HP302" s="4">
        <v>0</v>
      </c>
      <c r="HQ302" s="4">
        <v>0</v>
      </c>
      <c r="HR302" s="4"/>
      <c r="HS302" s="4">
        <v>3250</v>
      </c>
      <c r="HT302" s="4" t="s">
        <v>315</v>
      </c>
      <c r="HU302" s="4">
        <v>0</v>
      </c>
      <c r="HV302" s="4">
        <v>-4642</v>
      </c>
      <c r="HW302" s="4">
        <v>0</v>
      </c>
      <c r="HX302" s="4">
        <v>0</v>
      </c>
      <c r="HY302" s="4">
        <v>0</v>
      </c>
      <c r="HZ302" s="4">
        <v>0</v>
      </c>
      <c r="IA302" s="4">
        <v>0</v>
      </c>
      <c r="IB302" s="4">
        <v>0</v>
      </c>
      <c r="IC302" s="4">
        <v>0</v>
      </c>
      <c r="ID302" s="4">
        <v>0</v>
      </c>
      <c r="IE302" s="4">
        <v>0</v>
      </c>
      <c r="IF302" s="4">
        <v>0</v>
      </c>
      <c r="IG302" s="4">
        <v>-4642</v>
      </c>
      <c r="IH302" s="4"/>
      <c r="II302" s="4">
        <v>3250</v>
      </c>
      <c r="IJ302" s="4" t="s">
        <v>315</v>
      </c>
      <c r="IK302" s="4">
        <v>-200</v>
      </c>
      <c r="IL302" s="4">
        <v>-7600</v>
      </c>
      <c r="IM302" s="4">
        <v>0</v>
      </c>
      <c r="IN302" s="4">
        <v>0</v>
      </c>
      <c r="IO302" s="4">
        <v>0</v>
      </c>
      <c r="IP302" s="4">
        <v>0</v>
      </c>
      <c r="IQ302" s="4">
        <v>0</v>
      </c>
      <c r="IR302" s="4">
        <v>0</v>
      </c>
      <c r="IS302" s="4">
        <v>0</v>
      </c>
      <c r="IT302" s="4">
        <v>0</v>
      </c>
      <c r="IU302" s="4">
        <v>0</v>
      </c>
      <c r="IV302" s="4">
        <v>0</v>
      </c>
      <c r="IW302" s="4">
        <v>-7800</v>
      </c>
      <c r="IX302" s="4"/>
      <c r="IY302" s="4">
        <v>3250</v>
      </c>
      <c r="IZ302" s="4" t="s">
        <v>315</v>
      </c>
      <c r="JA302" s="4">
        <v>0</v>
      </c>
      <c r="JB302" s="4">
        <v>-3168</v>
      </c>
      <c r="JC302" s="4">
        <v>0</v>
      </c>
      <c r="JD302" s="4">
        <v>0</v>
      </c>
      <c r="JE302" s="4">
        <v>0</v>
      </c>
      <c r="JF302" s="4">
        <v>0</v>
      </c>
      <c r="JG302" s="4">
        <v>0</v>
      </c>
      <c r="JH302" s="4">
        <v>0</v>
      </c>
      <c r="JI302" s="4">
        <v>0</v>
      </c>
      <c r="JJ302" s="4">
        <v>0</v>
      </c>
      <c r="JK302" s="4">
        <v>0</v>
      </c>
      <c r="JL302" s="4">
        <v>0</v>
      </c>
      <c r="JM302" s="4">
        <v>-3168</v>
      </c>
      <c r="JN302" s="4"/>
      <c r="JO302" s="4">
        <v>3250</v>
      </c>
      <c r="JP302" s="4" t="s">
        <v>315</v>
      </c>
      <c r="JQ302" s="4">
        <v>-500</v>
      </c>
      <c r="JR302" s="4">
        <v>0</v>
      </c>
      <c r="JS302" s="4">
        <v>0</v>
      </c>
      <c r="JT302" s="4">
        <v>0</v>
      </c>
      <c r="JU302" s="4">
        <v>0</v>
      </c>
      <c r="JV302" s="4">
        <v>0</v>
      </c>
      <c r="JW302" s="4">
        <v>0</v>
      </c>
      <c r="JX302" s="4">
        <v>0</v>
      </c>
      <c r="JY302" s="4">
        <v>0</v>
      </c>
      <c r="JZ302" s="4">
        <v>0</v>
      </c>
      <c r="KA302" s="4">
        <v>0</v>
      </c>
      <c r="KB302" s="4">
        <v>0</v>
      </c>
      <c r="KC302" s="4">
        <v>-500</v>
      </c>
      <c r="KD302" s="4"/>
      <c r="KE302" s="4">
        <v>3250</v>
      </c>
      <c r="KF302" s="4" t="s">
        <v>315</v>
      </c>
      <c r="KG302" s="4">
        <v>0</v>
      </c>
      <c r="KH302" s="4">
        <v>0</v>
      </c>
      <c r="KI302" s="4">
        <v>0</v>
      </c>
      <c r="KJ302" s="4">
        <v>0</v>
      </c>
      <c r="KK302" s="4">
        <v>0</v>
      </c>
      <c r="KL302" s="4">
        <v>0</v>
      </c>
      <c r="KM302" s="4">
        <v>0</v>
      </c>
      <c r="KN302" s="4">
        <v>0</v>
      </c>
      <c r="KO302" s="4">
        <v>0</v>
      </c>
      <c r="KP302" s="4">
        <v>0</v>
      </c>
      <c r="KQ302" s="4">
        <v>0</v>
      </c>
      <c r="KR302" s="4">
        <v>0</v>
      </c>
      <c r="KS302" s="4">
        <v>0</v>
      </c>
      <c r="KT302" s="4"/>
      <c r="KU302" s="4">
        <v>3250</v>
      </c>
      <c r="KV302" s="4" t="s">
        <v>315</v>
      </c>
      <c r="KW302" s="4">
        <v>0</v>
      </c>
      <c r="KX302" s="4">
        <v>0</v>
      </c>
      <c r="KY302" s="4">
        <v>0</v>
      </c>
      <c r="KZ302" s="4">
        <v>0</v>
      </c>
      <c r="LA302" s="4">
        <v>0</v>
      </c>
      <c r="LB302" s="4">
        <v>2200</v>
      </c>
      <c r="LC302" s="4">
        <v>11600</v>
      </c>
      <c r="LD302" s="4">
        <v>0</v>
      </c>
      <c r="LE302" s="4">
        <v>0</v>
      </c>
      <c r="LF302" s="4">
        <v>0</v>
      </c>
      <c r="LG302" s="4">
        <v>0</v>
      </c>
      <c r="LH302" s="4">
        <v>0</v>
      </c>
      <c r="LI302" s="4">
        <v>13800</v>
      </c>
      <c r="LJ302" s="4"/>
      <c r="LK302" s="4">
        <v>3250</v>
      </c>
      <c r="LL302" s="4" t="s">
        <v>315</v>
      </c>
      <c r="LM302" s="4">
        <v>0</v>
      </c>
      <c r="LN302" s="4">
        <v>0</v>
      </c>
      <c r="LO302" s="4">
        <v>0</v>
      </c>
      <c r="LP302" s="4">
        <v>0</v>
      </c>
      <c r="LQ302" s="4">
        <v>0</v>
      </c>
      <c r="LR302" s="4">
        <v>0</v>
      </c>
      <c r="LS302" s="4">
        <v>0</v>
      </c>
      <c r="LT302" s="4">
        <v>0</v>
      </c>
      <c r="LU302" s="4">
        <v>0</v>
      </c>
      <c r="LV302" s="4">
        <v>0</v>
      </c>
      <c r="LW302" s="4">
        <v>0</v>
      </c>
      <c r="LX302" s="4">
        <v>0</v>
      </c>
      <c r="LY302" s="4">
        <v>0</v>
      </c>
      <c r="LZ302" s="4"/>
      <c r="MA302" s="4">
        <v>3250</v>
      </c>
      <c r="MB302" s="4" t="s">
        <v>315</v>
      </c>
      <c r="MC302" s="4">
        <v>-803.52</v>
      </c>
      <c r="MD302" s="4">
        <v>0</v>
      </c>
      <c r="ME302" s="4">
        <v>0</v>
      </c>
      <c r="MF302" s="4">
        <v>0</v>
      </c>
      <c r="MG302" s="4">
        <v>0</v>
      </c>
      <c r="MH302" s="4">
        <v>-3000</v>
      </c>
      <c r="MI302" s="4">
        <v>0</v>
      </c>
      <c r="MJ302" s="4">
        <v>0</v>
      </c>
      <c r="MK302" s="4">
        <v>0</v>
      </c>
      <c r="ML302" s="4">
        <v>0</v>
      </c>
      <c r="MM302" s="4">
        <v>0</v>
      </c>
      <c r="MN302" s="4">
        <v>0</v>
      </c>
      <c r="MO302" s="4">
        <v>-3803.52</v>
      </c>
      <c r="MP302" s="4"/>
      <c r="MQ302" s="4">
        <v>3250</v>
      </c>
      <c r="MR302" s="4" t="s">
        <v>315</v>
      </c>
      <c r="MS302" s="4">
        <v>0</v>
      </c>
      <c r="MT302" s="4">
        <v>0</v>
      </c>
      <c r="MU302" s="4">
        <v>0</v>
      </c>
      <c r="MV302" s="4">
        <v>-5000</v>
      </c>
      <c r="MW302" s="4">
        <v>0</v>
      </c>
      <c r="MX302" s="4">
        <v>-4500</v>
      </c>
      <c r="MY302" s="4">
        <v>-4000</v>
      </c>
      <c r="MZ302" s="4">
        <v>0</v>
      </c>
      <c r="NA302" s="4">
        <v>0</v>
      </c>
      <c r="NB302" s="4">
        <v>0</v>
      </c>
      <c r="NC302" s="4">
        <v>0</v>
      </c>
      <c r="ND302" s="4">
        <v>0</v>
      </c>
      <c r="NE302" s="4">
        <v>-13500</v>
      </c>
      <c r="NF302" s="4"/>
      <c r="NG302" s="4">
        <v>3250</v>
      </c>
      <c r="NH302" s="4" t="s">
        <v>315</v>
      </c>
      <c r="NI302" s="4">
        <v>0</v>
      </c>
      <c r="NJ302" s="4">
        <v>0</v>
      </c>
      <c r="NK302" s="4">
        <v>0</v>
      </c>
      <c r="NL302" s="4">
        <v>0</v>
      </c>
      <c r="NM302" s="4">
        <v>0</v>
      </c>
      <c r="NN302" s="4">
        <v>20000</v>
      </c>
      <c r="NO302" s="4">
        <v>-80000</v>
      </c>
      <c r="NP302" s="4">
        <v>0</v>
      </c>
      <c r="NQ302" s="4">
        <v>0</v>
      </c>
      <c r="NR302" s="4">
        <v>0</v>
      </c>
      <c r="NS302" s="4">
        <v>0</v>
      </c>
      <c r="NT302" s="4">
        <v>0</v>
      </c>
      <c r="NU302" s="4">
        <v>-60000</v>
      </c>
    </row>
    <row r="303" spans="2:385" x14ac:dyDescent="0.2">
      <c r="B303">
        <f t="shared" si="52"/>
        <v>293</v>
      </c>
      <c r="C303" s="4">
        <v>3300</v>
      </c>
      <c r="D303" s="4" t="s">
        <v>316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/>
      <c r="S303" s="4">
        <v>3300</v>
      </c>
      <c r="T303" s="4" t="s">
        <v>316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/>
      <c r="AI303" s="4">
        <v>3300</v>
      </c>
      <c r="AJ303" s="4" t="s">
        <v>316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/>
      <c r="AY303" s="4">
        <v>3300</v>
      </c>
      <c r="AZ303" s="4" t="s">
        <v>316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/>
      <c r="BO303" s="4">
        <v>3300</v>
      </c>
      <c r="BP303" s="4" t="s">
        <v>316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/>
      <c r="CE303" s="4">
        <v>3300</v>
      </c>
      <c r="CF303" s="4" t="s">
        <v>316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/>
      <c r="CU303" s="4">
        <v>3300</v>
      </c>
      <c r="CV303" s="4" t="s">
        <v>316</v>
      </c>
      <c r="CW303" s="4">
        <v>0</v>
      </c>
      <c r="CX303" s="4">
        <v>0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/>
      <c r="DK303" s="4">
        <v>3300</v>
      </c>
      <c r="DL303" s="4" t="s">
        <v>316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/>
      <c r="EA303" s="4">
        <v>3300</v>
      </c>
      <c r="EB303" s="4" t="s">
        <v>316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/>
      <c r="EQ303" s="4">
        <v>3300</v>
      </c>
      <c r="ER303" s="4" t="s">
        <v>316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/>
      <c r="FG303" s="4">
        <v>3300</v>
      </c>
      <c r="FH303" s="4" t="s">
        <v>316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>
        <v>0</v>
      </c>
      <c r="FR303" s="4">
        <v>0</v>
      </c>
      <c r="FS303" s="4">
        <v>0</v>
      </c>
      <c r="FT303" s="4">
        <v>0</v>
      </c>
      <c r="FU303" s="4">
        <v>0</v>
      </c>
      <c r="FV303" s="4"/>
      <c r="FW303" s="4">
        <v>3300</v>
      </c>
      <c r="FX303" s="4" t="s">
        <v>316</v>
      </c>
      <c r="FY303" s="4">
        <v>0</v>
      </c>
      <c r="FZ303" s="4">
        <v>0</v>
      </c>
      <c r="GA303" s="4">
        <v>0</v>
      </c>
      <c r="GB303" s="4">
        <v>0</v>
      </c>
      <c r="GC303" s="4">
        <v>0</v>
      </c>
      <c r="GD303" s="4">
        <v>0</v>
      </c>
      <c r="GE303" s="4">
        <v>0</v>
      </c>
      <c r="GF303" s="4">
        <v>0</v>
      </c>
      <c r="GG303" s="4">
        <v>0</v>
      </c>
      <c r="GH303" s="4">
        <v>0</v>
      </c>
      <c r="GI303" s="4">
        <v>0</v>
      </c>
      <c r="GJ303" s="4">
        <v>0</v>
      </c>
      <c r="GK303" s="4">
        <v>0</v>
      </c>
      <c r="GL303" s="4"/>
      <c r="GM303" s="4">
        <v>3300</v>
      </c>
      <c r="GN303" s="4" t="s">
        <v>316</v>
      </c>
      <c r="GO303" s="4">
        <v>0</v>
      </c>
      <c r="GP303" s="4">
        <v>0</v>
      </c>
      <c r="GQ303" s="4">
        <v>0</v>
      </c>
      <c r="GR303" s="4">
        <v>0</v>
      </c>
      <c r="GS303" s="4">
        <v>0</v>
      </c>
      <c r="GT303" s="4">
        <v>0</v>
      </c>
      <c r="GU303" s="4">
        <v>0</v>
      </c>
      <c r="GV303" s="4">
        <v>0</v>
      </c>
      <c r="GW303" s="4">
        <v>0</v>
      </c>
      <c r="GX303" s="4">
        <v>0</v>
      </c>
      <c r="GY303" s="4">
        <v>0</v>
      </c>
      <c r="GZ303" s="4">
        <v>0</v>
      </c>
      <c r="HA303" s="4">
        <v>0</v>
      </c>
      <c r="HB303" s="4"/>
      <c r="HC303" s="4">
        <v>3300</v>
      </c>
      <c r="HD303" s="4" t="s">
        <v>316</v>
      </c>
      <c r="HE303" s="4">
        <v>0</v>
      </c>
      <c r="HF303" s="4">
        <v>0</v>
      </c>
      <c r="HG303" s="4">
        <v>0</v>
      </c>
      <c r="HH303" s="4">
        <v>0</v>
      </c>
      <c r="HI303" s="4">
        <v>0</v>
      </c>
      <c r="HJ303" s="4">
        <v>0</v>
      </c>
      <c r="HK303" s="4">
        <v>0</v>
      </c>
      <c r="HL303" s="4">
        <v>0</v>
      </c>
      <c r="HM303" s="4">
        <v>0</v>
      </c>
      <c r="HN303" s="4">
        <v>0</v>
      </c>
      <c r="HO303" s="4">
        <v>0</v>
      </c>
      <c r="HP303" s="4">
        <v>0</v>
      </c>
      <c r="HQ303" s="4">
        <v>0</v>
      </c>
      <c r="HR303" s="4"/>
      <c r="HS303" s="4">
        <v>3300</v>
      </c>
      <c r="HT303" s="4" t="s">
        <v>316</v>
      </c>
      <c r="HU303" s="4">
        <v>0</v>
      </c>
      <c r="HV303" s="4">
        <v>0</v>
      </c>
      <c r="HW303" s="4">
        <v>0</v>
      </c>
      <c r="HX303" s="4">
        <v>0</v>
      </c>
      <c r="HY303" s="4">
        <v>0</v>
      </c>
      <c r="HZ303" s="4">
        <v>0</v>
      </c>
      <c r="IA303" s="4">
        <v>0</v>
      </c>
      <c r="IB303" s="4">
        <v>0</v>
      </c>
      <c r="IC303" s="4">
        <v>0</v>
      </c>
      <c r="ID303" s="4">
        <v>0</v>
      </c>
      <c r="IE303" s="4">
        <v>0</v>
      </c>
      <c r="IF303" s="4">
        <v>0</v>
      </c>
      <c r="IG303" s="4">
        <v>0</v>
      </c>
      <c r="IH303" s="4"/>
      <c r="II303" s="4">
        <v>3300</v>
      </c>
      <c r="IJ303" s="4" t="s">
        <v>316</v>
      </c>
      <c r="IK303" s="4">
        <v>0</v>
      </c>
      <c r="IL303" s="4">
        <v>0</v>
      </c>
      <c r="IM303" s="4">
        <v>0</v>
      </c>
      <c r="IN303" s="4">
        <v>0</v>
      </c>
      <c r="IO303" s="4">
        <v>0</v>
      </c>
      <c r="IP303" s="4">
        <v>0</v>
      </c>
      <c r="IQ303" s="4">
        <v>0</v>
      </c>
      <c r="IR303" s="4">
        <v>0</v>
      </c>
      <c r="IS303" s="4">
        <v>0</v>
      </c>
      <c r="IT303" s="4">
        <v>0</v>
      </c>
      <c r="IU303" s="4">
        <v>0</v>
      </c>
      <c r="IV303" s="4">
        <v>0</v>
      </c>
      <c r="IW303" s="4">
        <v>0</v>
      </c>
      <c r="IX303" s="4"/>
      <c r="IY303" s="4">
        <v>3300</v>
      </c>
      <c r="IZ303" s="4" t="s">
        <v>316</v>
      </c>
      <c r="JA303" s="4">
        <v>0</v>
      </c>
      <c r="JB303" s="4">
        <v>0</v>
      </c>
      <c r="JC303" s="4">
        <v>0</v>
      </c>
      <c r="JD303" s="4">
        <v>0</v>
      </c>
      <c r="JE303" s="4">
        <v>0</v>
      </c>
      <c r="JF303" s="4">
        <v>0</v>
      </c>
      <c r="JG303" s="4">
        <v>0</v>
      </c>
      <c r="JH303" s="4">
        <v>0</v>
      </c>
      <c r="JI303" s="4">
        <v>0</v>
      </c>
      <c r="JJ303" s="4">
        <v>0</v>
      </c>
      <c r="JK303" s="4">
        <v>0</v>
      </c>
      <c r="JL303" s="4">
        <v>0</v>
      </c>
      <c r="JM303" s="4">
        <v>0</v>
      </c>
      <c r="JN303" s="4"/>
      <c r="JO303" s="4">
        <v>3300</v>
      </c>
      <c r="JP303" s="4" t="s">
        <v>316</v>
      </c>
      <c r="JQ303" s="4">
        <v>0</v>
      </c>
      <c r="JR303" s="4">
        <v>0</v>
      </c>
      <c r="JS303" s="4">
        <v>0</v>
      </c>
      <c r="JT303" s="4">
        <v>0</v>
      </c>
      <c r="JU303" s="4">
        <v>0</v>
      </c>
      <c r="JV303" s="4">
        <v>0</v>
      </c>
      <c r="JW303" s="4">
        <v>0</v>
      </c>
      <c r="JX303" s="4">
        <v>0</v>
      </c>
      <c r="JY303" s="4">
        <v>0</v>
      </c>
      <c r="JZ303" s="4">
        <v>0</v>
      </c>
      <c r="KA303" s="4">
        <v>0</v>
      </c>
      <c r="KB303" s="4">
        <v>0</v>
      </c>
      <c r="KC303" s="4">
        <v>0</v>
      </c>
      <c r="KD303" s="4"/>
      <c r="KE303" s="4">
        <v>3300</v>
      </c>
      <c r="KF303" s="4" t="s">
        <v>316</v>
      </c>
      <c r="KG303" s="4">
        <v>0</v>
      </c>
      <c r="KH303" s="4">
        <v>0</v>
      </c>
      <c r="KI303" s="4">
        <v>0</v>
      </c>
      <c r="KJ303" s="4">
        <v>0</v>
      </c>
      <c r="KK303" s="4">
        <v>0</v>
      </c>
      <c r="KL303" s="4">
        <v>0</v>
      </c>
      <c r="KM303" s="4">
        <v>0</v>
      </c>
      <c r="KN303" s="4">
        <v>0</v>
      </c>
      <c r="KO303" s="4">
        <v>0</v>
      </c>
      <c r="KP303" s="4">
        <v>0</v>
      </c>
      <c r="KQ303" s="4">
        <v>0</v>
      </c>
      <c r="KR303" s="4">
        <v>0</v>
      </c>
      <c r="KS303" s="4">
        <v>0</v>
      </c>
      <c r="KT303" s="4"/>
      <c r="KU303" s="4">
        <v>3300</v>
      </c>
      <c r="KV303" s="4" t="s">
        <v>316</v>
      </c>
      <c r="KW303" s="4">
        <v>0</v>
      </c>
      <c r="KX303" s="4">
        <v>0</v>
      </c>
      <c r="KY303" s="4">
        <v>0</v>
      </c>
      <c r="KZ303" s="4">
        <v>0</v>
      </c>
      <c r="LA303" s="4">
        <v>0</v>
      </c>
      <c r="LB303" s="4">
        <v>0</v>
      </c>
      <c r="LC303" s="4">
        <v>0</v>
      </c>
      <c r="LD303" s="4">
        <v>0</v>
      </c>
      <c r="LE303" s="4">
        <v>0</v>
      </c>
      <c r="LF303" s="4">
        <v>0</v>
      </c>
      <c r="LG303" s="4">
        <v>0</v>
      </c>
      <c r="LH303" s="4">
        <v>0</v>
      </c>
      <c r="LI303" s="4">
        <v>0</v>
      </c>
      <c r="LJ303" s="4"/>
      <c r="LK303" s="4">
        <v>3300</v>
      </c>
      <c r="LL303" s="4" t="s">
        <v>316</v>
      </c>
      <c r="LM303" s="4">
        <v>0</v>
      </c>
      <c r="LN303" s="4">
        <v>0</v>
      </c>
      <c r="LO303" s="4">
        <v>0</v>
      </c>
      <c r="LP303" s="4">
        <v>0</v>
      </c>
      <c r="LQ303" s="4">
        <v>0</v>
      </c>
      <c r="LR303" s="4">
        <v>0</v>
      </c>
      <c r="LS303" s="4">
        <v>0</v>
      </c>
      <c r="LT303" s="4">
        <v>0</v>
      </c>
      <c r="LU303" s="4">
        <v>0</v>
      </c>
      <c r="LV303" s="4">
        <v>0</v>
      </c>
      <c r="LW303" s="4">
        <v>0</v>
      </c>
      <c r="LX303" s="4">
        <v>0</v>
      </c>
      <c r="LY303" s="4">
        <v>0</v>
      </c>
      <c r="LZ303" s="4"/>
      <c r="MA303" s="4">
        <v>3300</v>
      </c>
      <c r="MB303" s="4" t="s">
        <v>316</v>
      </c>
      <c r="MC303" s="4">
        <v>0</v>
      </c>
      <c r="MD303" s="4">
        <v>0</v>
      </c>
      <c r="ME303" s="4">
        <v>0</v>
      </c>
      <c r="MF303" s="4">
        <v>0</v>
      </c>
      <c r="MG303" s="4">
        <v>0</v>
      </c>
      <c r="MH303" s="4">
        <v>0</v>
      </c>
      <c r="MI303" s="4">
        <v>0</v>
      </c>
      <c r="MJ303" s="4">
        <v>0</v>
      </c>
      <c r="MK303" s="4">
        <v>0</v>
      </c>
      <c r="ML303" s="4">
        <v>0</v>
      </c>
      <c r="MM303" s="4">
        <v>0</v>
      </c>
      <c r="MN303" s="4">
        <v>0</v>
      </c>
      <c r="MO303" s="4">
        <v>0</v>
      </c>
      <c r="MP303" s="4"/>
      <c r="MQ303" s="4">
        <v>3300</v>
      </c>
      <c r="MR303" s="4" t="s">
        <v>316</v>
      </c>
      <c r="MS303" s="4">
        <v>0</v>
      </c>
      <c r="MT303" s="4">
        <v>0</v>
      </c>
      <c r="MU303" s="4">
        <v>0</v>
      </c>
      <c r="MV303" s="4">
        <v>0</v>
      </c>
      <c r="MW303" s="4">
        <v>0</v>
      </c>
      <c r="MX303" s="4">
        <v>0</v>
      </c>
      <c r="MY303" s="4">
        <v>0</v>
      </c>
      <c r="MZ303" s="4">
        <v>0</v>
      </c>
      <c r="NA303" s="4">
        <v>0</v>
      </c>
      <c r="NB303" s="4">
        <v>0</v>
      </c>
      <c r="NC303" s="4">
        <v>0</v>
      </c>
      <c r="ND303" s="4">
        <v>0</v>
      </c>
      <c r="NE303" s="4">
        <v>0</v>
      </c>
      <c r="NF303" s="4"/>
      <c r="NG303" s="4">
        <v>3300</v>
      </c>
      <c r="NH303" s="4" t="s">
        <v>316</v>
      </c>
      <c r="NI303" s="4">
        <v>0</v>
      </c>
      <c r="NJ303" s="4">
        <v>0</v>
      </c>
      <c r="NK303" s="4">
        <v>0</v>
      </c>
      <c r="NL303" s="4">
        <v>0</v>
      </c>
      <c r="NM303" s="4">
        <v>0</v>
      </c>
      <c r="NN303" s="4">
        <v>0</v>
      </c>
      <c r="NO303" s="4">
        <v>0</v>
      </c>
      <c r="NP303" s="4">
        <v>0</v>
      </c>
      <c r="NQ303" s="4">
        <v>0</v>
      </c>
      <c r="NR303" s="4">
        <v>0</v>
      </c>
      <c r="NS303" s="4">
        <v>0</v>
      </c>
      <c r="NT303" s="4">
        <v>0</v>
      </c>
      <c r="NU303" s="4">
        <v>0</v>
      </c>
    </row>
    <row r="304" spans="2:385" x14ac:dyDescent="0.2">
      <c r="B304">
        <f t="shared" si="52"/>
        <v>294</v>
      </c>
      <c r="C304" s="4">
        <v>3350</v>
      </c>
      <c r="D304" s="4" t="s">
        <v>317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/>
      <c r="S304" s="4">
        <v>3350</v>
      </c>
      <c r="T304" s="4" t="s">
        <v>317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/>
      <c r="AI304" s="4">
        <v>3350</v>
      </c>
      <c r="AJ304" s="4" t="s">
        <v>317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/>
      <c r="AY304" s="4">
        <v>3350</v>
      </c>
      <c r="AZ304" s="4" t="s">
        <v>317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/>
      <c r="BO304" s="4">
        <v>3350</v>
      </c>
      <c r="BP304" s="4" t="s">
        <v>317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/>
      <c r="CE304" s="4">
        <v>3350</v>
      </c>
      <c r="CF304" s="4" t="s">
        <v>317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/>
      <c r="CU304" s="4">
        <v>3350</v>
      </c>
      <c r="CV304" s="4" t="s">
        <v>317</v>
      </c>
      <c r="CW304" s="4">
        <v>0</v>
      </c>
      <c r="CX304" s="4">
        <v>0</v>
      </c>
      <c r="CY304" s="4">
        <v>0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/>
      <c r="DK304" s="4">
        <v>3350</v>
      </c>
      <c r="DL304" s="4" t="s">
        <v>317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 s="4">
        <v>0</v>
      </c>
      <c r="DZ304" s="4"/>
      <c r="EA304" s="4">
        <v>3350</v>
      </c>
      <c r="EB304" s="4" t="s">
        <v>317</v>
      </c>
      <c r="EC304" s="4">
        <v>0</v>
      </c>
      <c r="ED304" s="4">
        <v>0</v>
      </c>
      <c r="EE304" s="4">
        <v>0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0</v>
      </c>
      <c r="EN304" s="4">
        <v>0</v>
      </c>
      <c r="EO304" s="4">
        <v>0</v>
      </c>
      <c r="EP304" s="4"/>
      <c r="EQ304" s="4">
        <v>3350</v>
      </c>
      <c r="ER304" s="4" t="s">
        <v>317</v>
      </c>
      <c r="ES304" s="4">
        <v>0</v>
      </c>
      <c r="ET304" s="4">
        <v>0</v>
      </c>
      <c r="EU304" s="4">
        <v>0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0</v>
      </c>
      <c r="FE304" s="4">
        <v>0</v>
      </c>
      <c r="FF304" s="4"/>
      <c r="FG304" s="4">
        <v>3350</v>
      </c>
      <c r="FH304" s="4" t="s">
        <v>317</v>
      </c>
      <c r="FI304" s="4">
        <v>0</v>
      </c>
      <c r="FJ304" s="4">
        <v>0</v>
      </c>
      <c r="FK304" s="4">
        <v>0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>
        <v>0</v>
      </c>
      <c r="FR304" s="4">
        <v>0</v>
      </c>
      <c r="FS304" s="4">
        <v>0</v>
      </c>
      <c r="FT304" s="4">
        <v>0</v>
      </c>
      <c r="FU304" s="4">
        <v>0</v>
      </c>
      <c r="FV304" s="4"/>
      <c r="FW304" s="4">
        <v>3350</v>
      </c>
      <c r="FX304" s="4" t="s">
        <v>317</v>
      </c>
      <c r="FY304" s="4">
        <v>0</v>
      </c>
      <c r="FZ304" s="4">
        <v>0</v>
      </c>
      <c r="GA304" s="4">
        <v>0</v>
      </c>
      <c r="GB304" s="4">
        <v>0</v>
      </c>
      <c r="GC304" s="4">
        <v>0</v>
      </c>
      <c r="GD304" s="4">
        <v>0</v>
      </c>
      <c r="GE304" s="4">
        <v>0</v>
      </c>
      <c r="GF304" s="4">
        <v>0</v>
      </c>
      <c r="GG304" s="4">
        <v>0</v>
      </c>
      <c r="GH304" s="4">
        <v>0</v>
      </c>
      <c r="GI304" s="4">
        <v>0</v>
      </c>
      <c r="GJ304" s="4">
        <v>0</v>
      </c>
      <c r="GK304" s="4">
        <v>0</v>
      </c>
      <c r="GL304" s="4"/>
      <c r="GM304" s="4">
        <v>3350</v>
      </c>
      <c r="GN304" s="4" t="s">
        <v>317</v>
      </c>
      <c r="GO304" s="4">
        <v>0</v>
      </c>
      <c r="GP304" s="4">
        <v>0</v>
      </c>
      <c r="GQ304" s="4">
        <v>0</v>
      </c>
      <c r="GR304" s="4">
        <v>0</v>
      </c>
      <c r="GS304" s="4">
        <v>0</v>
      </c>
      <c r="GT304" s="4">
        <v>0</v>
      </c>
      <c r="GU304" s="4">
        <v>0</v>
      </c>
      <c r="GV304" s="4">
        <v>0</v>
      </c>
      <c r="GW304" s="4">
        <v>0</v>
      </c>
      <c r="GX304" s="4">
        <v>0</v>
      </c>
      <c r="GY304" s="4">
        <v>0</v>
      </c>
      <c r="GZ304" s="4">
        <v>0</v>
      </c>
      <c r="HA304" s="4">
        <v>0</v>
      </c>
      <c r="HB304" s="4"/>
      <c r="HC304" s="4">
        <v>3350</v>
      </c>
      <c r="HD304" s="4" t="s">
        <v>317</v>
      </c>
      <c r="HE304" s="4">
        <v>0</v>
      </c>
      <c r="HF304" s="4">
        <v>0</v>
      </c>
      <c r="HG304" s="4">
        <v>0</v>
      </c>
      <c r="HH304" s="4">
        <v>0</v>
      </c>
      <c r="HI304" s="4">
        <v>0</v>
      </c>
      <c r="HJ304" s="4">
        <v>0</v>
      </c>
      <c r="HK304" s="4">
        <v>0</v>
      </c>
      <c r="HL304" s="4">
        <v>0</v>
      </c>
      <c r="HM304" s="4">
        <v>0</v>
      </c>
      <c r="HN304" s="4">
        <v>0</v>
      </c>
      <c r="HO304" s="4">
        <v>0</v>
      </c>
      <c r="HP304" s="4">
        <v>0</v>
      </c>
      <c r="HQ304" s="4">
        <v>0</v>
      </c>
      <c r="HR304" s="4"/>
      <c r="HS304" s="4">
        <v>3350</v>
      </c>
      <c r="HT304" s="4" t="s">
        <v>317</v>
      </c>
      <c r="HU304" s="4">
        <v>0</v>
      </c>
      <c r="HV304" s="4">
        <v>0</v>
      </c>
      <c r="HW304" s="4">
        <v>0</v>
      </c>
      <c r="HX304" s="4">
        <v>0</v>
      </c>
      <c r="HY304" s="4">
        <v>0</v>
      </c>
      <c r="HZ304" s="4">
        <v>0</v>
      </c>
      <c r="IA304" s="4">
        <v>0</v>
      </c>
      <c r="IB304" s="4">
        <v>0</v>
      </c>
      <c r="IC304" s="4">
        <v>0</v>
      </c>
      <c r="ID304" s="4">
        <v>0</v>
      </c>
      <c r="IE304" s="4">
        <v>0</v>
      </c>
      <c r="IF304" s="4">
        <v>0</v>
      </c>
      <c r="IG304" s="4">
        <v>0</v>
      </c>
      <c r="IH304" s="4"/>
      <c r="II304" s="4">
        <v>3350</v>
      </c>
      <c r="IJ304" s="4" t="s">
        <v>317</v>
      </c>
      <c r="IK304" s="4">
        <v>0</v>
      </c>
      <c r="IL304" s="4">
        <v>0</v>
      </c>
      <c r="IM304" s="4">
        <v>0</v>
      </c>
      <c r="IN304" s="4">
        <v>0</v>
      </c>
      <c r="IO304" s="4">
        <v>0</v>
      </c>
      <c r="IP304" s="4">
        <v>0</v>
      </c>
      <c r="IQ304" s="4">
        <v>0</v>
      </c>
      <c r="IR304" s="4">
        <v>0</v>
      </c>
      <c r="IS304" s="4">
        <v>0</v>
      </c>
      <c r="IT304" s="4">
        <v>0</v>
      </c>
      <c r="IU304" s="4">
        <v>0</v>
      </c>
      <c r="IV304" s="4">
        <v>0</v>
      </c>
      <c r="IW304" s="4">
        <v>0</v>
      </c>
      <c r="IX304" s="4"/>
      <c r="IY304" s="4">
        <v>3350</v>
      </c>
      <c r="IZ304" s="4" t="s">
        <v>317</v>
      </c>
      <c r="JA304" s="4">
        <v>0</v>
      </c>
      <c r="JB304" s="4">
        <v>0</v>
      </c>
      <c r="JC304" s="4">
        <v>0</v>
      </c>
      <c r="JD304" s="4">
        <v>0</v>
      </c>
      <c r="JE304" s="4">
        <v>0</v>
      </c>
      <c r="JF304" s="4">
        <v>0</v>
      </c>
      <c r="JG304" s="4">
        <v>0</v>
      </c>
      <c r="JH304" s="4">
        <v>0</v>
      </c>
      <c r="JI304" s="4">
        <v>0</v>
      </c>
      <c r="JJ304" s="4">
        <v>0</v>
      </c>
      <c r="JK304" s="4">
        <v>0</v>
      </c>
      <c r="JL304" s="4">
        <v>0</v>
      </c>
      <c r="JM304" s="4">
        <v>0</v>
      </c>
      <c r="JN304" s="4"/>
      <c r="JO304" s="4">
        <v>3350</v>
      </c>
      <c r="JP304" s="4" t="s">
        <v>317</v>
      </c>
      <c r="JQ304" s="4">
        <v>0</v>
      </c>
      <c r="JR304" s="4">
        <v>0</v>
      </c>
      <c r="JS304" s="4">
        <v>0</v>
      </c>
      <c r="JT304" s="4">
        <v>0</v>
      </c>
      <c r="JU304" s="4">
        <v>0</v>
      </c>
      <c r="JV304" s="4">
        <v>0</v>
      </c>
      <c r="JW304" s="4">
        <v>0</v>
      </c>
      <c r="JX304" s="4">
        <v>0</v>
      </c>
      <c r="JY304" s="4">
        <v>0</v>
      </c>
      <c r="JZ304" s="4">
        <v>0</v>
      </c>
      <c r="KA304" s="4">
        <v>0</v>
      </c>
      <c r="KB304" s="4">
        <v>0</v>
      </c>
      <c r="KC304" s="4">
        <v>0</v>
      </c>
      <c r="KD304" s="4"/>
      <c r="KE304" s="4">
        <v>3350</v>
      </c>
      <c r="KF304" s="4" t="s">
        <v>317</v>
      </c>
      <c r="KG304" s="4">
        <v>0</v>
      </c>
      <c r="KH304" s="4">
        <v>0</v>
      </c>
      <c r="KI304" s="4">
        <v>0</v>
      </c>
      <c r="KJ304" s="4">
        <v>0</v>
      </c>
      <c r="KK304" s="4">
        <v>0</v>
      </c>
      <c r="KL304" s="4">
        <v>0</v>
      </c>
      <c r="KM304" s="4">
        <v>0</v>
      </c>
      <c r="KN304" s="4">
        <v>0</v>
      </c>
      <c r="KO304" s="4">
        <v>0</v>
      </c>
      <c r="KP304" s="4">
        <v>0</v>
      </c>
      <c r="KQ304" s="4">
        <v>0</v>
      </c>
      <c r="KR304" s="4">
        <v>0</v>
      </c>
      <c r="KS304" s="4">
        <v>0</v>
      </c>
      <c r="KT304" s="4"/>
      <c r="KU304" s="4">
        <v>3350</v>
      </c>
      <c r="KV304" s="4" t="s">
        <v>317</v>
      </c>
      <c r="KW304" s="4">
        <v>0</v>
      </c>
      <c r="KX304" s="4">
        <v>0</v>
      </c>
      <c r="KY304" s="4">
        <v>0</v>
      </c>
      <c r="KZ304" s="4">
        <v>0</v>
      </c>
      <c r="LA304" s="4">
        <v>0</v>
      </c>
      <c r="LB304" s="4">
        <v>0</v>
      </c>
      <c r="LC304" s="4">
        <v>0</v>
      </c>
      <c r="LD304" s="4">
        <v>0</v>
      </c>
      <c r="LE304" s="4">
        <v>0</v>
      </c>
      <c r="LF304" s="4">
        <v>0</v>
      </c>
      <c r="LG304" s="4">
        <v>0</v>
      </c>
      <c r="LH304" s="4">
        <v>0</v>
      </c>
      <c r="LI304" s="4">
        <v>0</v>
      </c>
      <c r="LJ304" s="4"/>
      <c r="LK304" s="4">
        <v>3350</v>
      </c>
      <c r="LL304" s="4" t="s">
        <v>317</v>
      </c>
      <c r="LM304" s="4">
        <v>0</v>
      </c>
      <c r="LN304" s="4">
        <v>0</v>
      </c>
      <c r="LO304" s="4">
        <v>0</v>
      </c>
      <c r="LP304" s="4">
        <v>0</v>
      </c>
      <c r="LQ304" s="4">
        <v>0</v>
      </c>
      <c r="LR304" s="4">
        <v>0</v>
      </c>
      <c r="LS304" s="4">
        <v>0</v>
      </c>
      <c r="LT304" s="4">
        <v>0</v>
      </c>
      <c r="LU304" s="4">
        <v>0</v>
      </c>
      <c r="LV304" s="4">
        <v>0</v>
      </c>
      <c r="LW304" s="4">
        <v>0</v>
      </c>
      <c r="LX304" s="4">
        <v>0</v>
      </c>
      <c r="LY304" s="4">
        <v>0</v>
      </c>
      <c r="LZ304" s="4"/>
      <c r="MA304" s="4">
        <v>3350</v>
      </c>
      <c r="MB304" s="4" t="s">
        <v>317</v>
      </c>
      <c r="MC304" s="4">
        <v>0</v>
      </c>
      <c r="MD304" s="4">
        <v>0</v>
      </c>
      <c r="ME304" s="4">
        <v>0</v>
      </c>
      <c r="MF304" s="4">
        <v>0</v>
      </c>
      <c r="MG304" s="4">
        <v>0</v>
      </c>
      <c r="MH304" s="4">
        <v>0</v>
      </c>
      <c r="MI304" s="4">
        <v>0</v>
      </c>
      <c r="MJ304" s="4">
        <v>0</v>
      </c>
      <c r="MK304" s="4">
        <v>0</v>
      </c>
      <c r="ML304" s="4">
        <v>0</v>
      </c>
      <c r="MM304" s="4">
        <v>0</v>
      </c>
      <c r="MN304" s="4">
        <v>0</v>
      </c>
      <c r="MO304" s="4">
        <v>0</v>
      </c>
      <c r="MP304" s="4"/>
      <c r="MQ304" s="4">
        <v>3350</v>
      </c>
      <c r="MR304" s="4" t="s">
        <v>317</v>
      </c>
      <c r="MS304" s="4">
        <v>0</v>
      </c>
      <c r="MT304" s="4">
        <v>0</v>
      </c>
      <c r="MU304" s="4">
        <v>0</v>
      </c>
      <c r="MV304" s="4">
        <v>0</v>
      </c>
      <c r="MW304" s="4">
        <v>0</v>
      </c>
      <c r="MX304" s="4">
        <v>0</v>
      </c>
      <c r="MY304" s="4">
        <v>0</v>
      </c>
      <c r="MZ304" s="4">
        <v>0</v>
      </c>
      <c r="NA304" s="4">
        <v>0</v>
      </c>
      <c r="NB304" s="4">
        <v>0</v>
      </c>
      <c r="NC304" s="4">
        <v>0</v>
      </c>
      <c r="ND304" s="4">
        <v>0</v>
      </c>
      <c r="NE304" s="4">
        <v>0</v>
      </c>
      <c r="NF304" s="4"/>
      <c r="NG304" s="4">
        <v>3350</v>
      </c>
      <c r="NH304" s="4" t="s">
        <v>317</v>
      </c>
      <c r="NI304" s="4">
        <v>0</v>
      </c>
      <c r="NJ304" s="4">
        <v>0</v>
      </c>
      <c r="NK304" s="4">
        <v>0</v>
      </c>
      <c r="NL304" s="4">
        <v>0</v>
      </c>
      <c r="NM304" s="4">
        <v>0</v>
      </c>
      <c r="NN304" s="4">
        <v>0</v>
      </c>
      <c r="NO304" s="4">
        <v>0</v>
      </c>
      <c r="NP304" s="4">
        <v>0</v>
      </c>
      <c r="NQ304" s="4">
        <v>0</v>
      </c>
      <c r="NR304" s="4">
        <v>0</v>
      </c>
      <c r="NS304" s="4">
        <v>0</v>
      </c>
      <c r="NT304" s="4">
        <v>0</v>
      </c>
      <c r="NU304" s="4">
        <v>0</v>
      </c>
    </row>
    <row r="305" spans="2:385" x14ac:dyDescent="0.2">
      <c r="B305">
        <f t="shared" si="52"/>
        <v>295</v>
      </c>
      <c r="C305" s="4">
        <v>3999</v>
      </c>
      <c r="D305" s="4" t="s">
        <v>318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/>
      <c r="S305" s="4">
        <v>3999</v>
      </c>
      <c r="T305" s="4" t="s">
        <v>318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/>
      <c r="AI305" s="4">
        <v>3999</v>
      </c>
      <c r="AJ305" s="4" t="s">
        <v>318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/>
      <c r="AY305" s="4">
        <v>3999</v>
      </c>
      <c r="AZ305" s="4" t="s">
        <v>318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/>
      <c r="BO305" s="4">
        <v>3999</v>
      </c>
      <c r="BP305" s="4" t="s">
        <v>318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/>
      <c r="CE305" s="4">
        <v>3999</v>
      </c>
      <c r="CF305" s="4" t="s">
        <v>318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/>
      <c r="CU305" s="4">
        <v>3999</v>
      </c>
      <c r="CV305" s="4" t="s">
        <v>318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/>
      <c r="DK305" s="4">
        <v>3999</v>
      </c>
      <c r="DL305" s="4" t="s">
        <v>318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/>
      <c r="EA305" s="4">
        <v>3999</v>
      </c>
      <c r="EB305" s="4" t="s">
        <v>318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/>
      <c r="EQ305" s="4">
        <v>3999</v>
      </c>
      <c r="ER305" s="4" t="s">
        <v>318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/>
      <c r="FG305" s="4">
        <v>3999</v>
      </c>
      <c r="FH305" s="4" t="s">
        <v>318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</v>
      </c>
      <c r="FO305" s="4">
        <v>0</v>
      </c>
      <c r="FP305" s="4">
        <v>0</v>
      </c>
      <c r="FQ305" s="4">
        <v>0</v>
      </c>
      <c r="FR305" s="4">
        <v>0</v>
      </c>
      <c r="FS305" s="4">
        <v>0</v>
      </c>
      <c r="FT305" s="4">
        <v>0</v>
      </c>
      <c r="FU305" s="4">
        <v>0</v>
      </c>
      <c r="FV305" s="4"/>
      <c r="FW305" s="4">
        <v>3999</v>
      </c>
      <c r="FX305" s="4" t="s">
        <v>318</v>
      </c>
      <c r="FY305" s="4">
        <v>0</v>
      </c>
      <c r="FZ305" s="4">
        <v>0</v>
      </c>
      <c r="GA305" s="4">
        <v>0</v>
      </c>
      <c r="GB305" s="4">
        <v>0</v>
      </c>
      <c r="GC305" s="4">
        <v>0</v>
      </c>
      <c r="GD305" s="4">
        <v>0</v>
      </c>
      <c r="GE305" s="4">
        <v>0</v>
      </c>
      <c r="GF305" s="4">
        <v>0</v>
      </c>
      <c r="GG305" s="4">
        <v>0</v>
      </c>
      <c r="GH305" s="4">
        <v>0</v>
      </c>
      <c r="GI305" s="4">
        <v>0</v>
      </c>
      <c r="GJ305" s="4">
        <v>0</v>
      </c>
      <c r="GK305" s="4">
        <v>0</v>
      </c>
      <c r="GL305" s="4"/>
      <c r="GM305" s="4">
        <v>3999</v>
      </c>
      <c r="GN305" s="4" t="s">
        <v>318</v>
      </c>
      <c r="GO305" s="4">
        <v>0</v>
      </c>
      <c r="GP305" s="4">
        <v>0</v>
      </c>
      <c r="GQ305" s="4">
        <v>0</v>
      </c>
      <c r="GR305" s="4">
        <v>0</v>
      </c>
      <c r="GS305" s="4">
        <v>0</v>
      </c>
      <c r="GT305" s="4">
        <v>0</v>
      </c>
      <c r="GU305" s="4">
        <v>0</v>
      </c>
      <c r="GV305" s="4">
        <v>0</v>
      </c>
      <c r="GW305" s="4">
        <v>0</v>
      </c>
      <c r="GX305" s="4">
        <v>0</v>
      </c>
      <c r="GY305" s="4">
        <v>0</v>
      </c>
      <c r="GZ305" s="4">
        <v>0</v>
      </c>
      <c r="HA305" s="4">
        <v>0</v>
      </c>
      <c r="HB305" s="4"/>
      <c r="HC305" s="4">
        <v>3999</v>
      </c>
      <c r="HD305" s="4" t="s">
        <v>318</v>
      </c>
      <c r="HE305" s="4">
        <v>0</v>
      </c>
      <c r="HF305" s="4">
        <v>0</v>
      </c>
      <c r="HG305" s="4">
        <v>0</v>
      </c>
      <c r="HH305" s="4">
        <v>0</v>
      </c>
      <c r="HI305" s="4">
        <v>0</v>
      </c>
      <c r="HJ305" s="4">
        <v>0</v>
      </c>
      <c r="HK305" s="4">
        <v>0</v>
      </c>
      <c r="HL305" s="4">
        <v>0</v>
      </c>
      <c r="HM305" s="4">
        <v>0</v>
      </c>
      <c r="HN305" s="4">
        <v>0</v>
      </c>
      <c r="HO305" s="4">
        <v>0</v>
      </c>
      <c r="HP305" s="4">
        <v>0</v>
      </c>
      <c r="HQ305" s="4">
        <v>0</v>
      </c>
      <c r="HR305" s="4"/>
      <c r="HS305" s="4">
        <v>3999</v>
      </c>
      <c r="HT305" s="4" t="s">
        <v>318</v>
      </c>
      <c r="HU305" s="4">
        <v>0</v>
      </c>
      <c r="HV305" s="4">
        <v>0</v>
      </c>
      <c r="HW305" s="4">
        <v>0</v>
      </c>
      <c r="HX305" s="4">
        <v>0</v>
      </c>
      <c r="HY305" s="4">
        <v>0</v>
      </c>
      <c r="HZ305" s="4">
        <v>0</v>
      </c>
      <c r="IA305" s="4">
        <v>0</v>
      </c>
      <c r="IB305" s="4">
        <v>0</v>
      </c>
      <c r="IC305" s="4">
        <v>0</v>
      </c>
      <c r="ID305" s="4">
        <v>0</v>
      </c>
      <c r="IE305" s="4">
        <v>0</v>
      </c>
      <c r="IF305" s="4">
        <v>0</v>
      </c>
      <c r="IG305" s="4">
        <v>0</v>
      </c>
      <c r="IH305" s="4"/>
      <c r="II305" s="4">
        <v>3999</v>
      </c>
      <c r="IJ305" s="4" t="s">
        <v>318</v>
      </c>
      <c r="IK305" s="4">
        <v>0</v>
      </c>
      <c r="IL305" s="4">
        <v>0</v>
      </c>
      <c r="IM305" s="4">
        <v>0</v>
      </c>
      <c r="IN305" s="4">
        <v>0</v>
      </c>
      <c r="IO305" s="4">
        <v>0</v>
      </c>
      <c r="IP305" s="4">
        <v>0</v>
      </c>
      <c r="IQ305" s="4">
        <v>0</v>
      </c>
      <c r="IR305" s="4">
        <v>0</v>
      </c>
      <c r="IS305" s="4">
        <v>0</v>
      </c>
      <c r="IT305" s="4">
        <v>0</v>
      </c>
      <c r="IU305" s="4">
        <v>0</v>
      </c>
      <c r="IV305" s="4">
        <v>0</v>
      </c>
      <c r="IW305" s="4">
        <v>0</v>
      </c>
      <c r="IX305" s="4"/>
      <c r="IY305" s="4">
        <v>3999</v>
      </c>
      <c r="IZ305" s="4" t="s">
        <v>318</v>
      </c>
      <c r="JA305" s="4">
        <v>0</v>
      </c>
      <c r="JB305" s="4">
        <v>0</v>
      </c>
      <c r="JC305" s="4">
        <v>0</v>
      </c>
      <c r="JD305" s="4">
        <v>0</v>
      </c>
      <c r="JE305" s="4">
        <v>0</v>
      </c>
      <c r="JF305" s="4">
        <v>0</v>
      </c>
      <c r="JG305" s="4">
        <v>0</v>
      </c>
      <c r="JH305" s="4">
        <v>0</v>
      </c>
      <c r="JI305" s="4">
        <v>0</v>
      </c>
      <c r="JJ305" s="4">
        <v>0</v>
      </c>
      <c r="JK305" s="4">
        <v>0</v>
      </c>
      <c r="JL305" s="4">
        <v>0</v>
      </c>
      <c r="JM305" s="4">
        <v>0</v>
      </c>
      <c r="JN305" s="4"/>
      <c r="JO305" s="4">
        <v>3999</v>
      </c>
      <c r="JP305" s="4" t="s">
        <v>318</v>
      </c>
      <c r="JQ305" s="4">
        <v>0</v>
      </c>
      <c r="JR305" s="4">
        <v>0</v>
      </c>
      <c r="JS305" s="4">
        <v>0</v>
      </c>
      <c r="JT305" s="4">
        <v>0</v>
      </c>
      <c r="JU305" s="4">
        <v>0</v>
      </c>
      <c r="JV305" s="4">
        <v>0</v>
      </c>
      <c r="JW305" s="4">
        <v>0</v>
      </c>
      <c r="JX305" s="4">
        <v>0</v>
      </c>
      <c r="JY305" s="4">
        <v>0</v>
      </c>
      <c r="JZ305" s="4">
        <v>0</v>
      </c>
      <c r="KA305" s="4">
        <v>0</v>
      </c>
      <c r="KB305" s="4">
        <v>0</v>
      </c>
      <c r="KC305" s="4">
        <v>0</v>
      </c>
      <c r="KD305" s="4"/>
      <c r="KE305" s="4">
        <v>3999</v>
      </c>
      <c r="KF305" s="4" t="s">
        <v>318</v>
      </c>
      <c r="KG305" s="4">
        <v>0</v>
      </c>
      <c r="KH305" s="4">
        <v>0</v>
      </c>
      <c r="KI305" s="4">
        <v>0</v>
      </c>
      <c r="KJ305" s="4">
        <v>0</v>
      </c>
      <c r="KK305" s="4">
        <v>0</v>
      </c>
      <c r="KL305" s="4">
        <v>0</v>
      </c>
      <c r="KM305" s="4">
        <v>0</v>
      </c>
      <c r="KN305" s="4">
        <v>0</v>
      </c>
      <c r="KO305" s="4">
        <v>0</v>
      </c>
      <c r="KP305" s="4">
        <v>0</v>
      </c>
      <c r="KQ305" s="4">
        <v>0</v>
      </c>
      <c r="KR305" s="4">
        <v>0</v>
      </c>
      <c r="KS305" s="4">
        <v>0</v>
      </c>
      <c r="KT305" s="4"/>
      <c r="KU305" s="4">
        <v>3999</v>
      </c>
      <c r="KV305" s="4" t="s">
        <v>318</v>
      </c>
      <c r="KW305" s="4">
        <v>0</v>
      </c>
      <c r="KX305" s="4">
        <v>0</v>
      </c>
      <c r="KY305" s="4">
        <v>0</v>
      </c>
      <c r="KZ305" s="4">
        <v>0</v>
      </c>
      <c r="LA305" s="4">
        <v>0</v>
      </c>
      <c r="LB305" s="4">
        <v>0</v>
      </c>
      <c r="LC305" s="4">
        <v>0</v>
      </c>
      <c r="LD305" s="4">
        <v>0</v>
      </c>
      <c r="LE305" s="4">
        <v>0</v>
      </c>
      <c r="LF305" s="4">
        <v>0</v>
      </c>
      <c r="LG305" s="4">
        <v>0</v>
      </c>
      <c r="LH305" s="4">
        <v>0</v>
      </c>
      <c r="LI305" s="4">
        <v>0</v>
      </c>
      <c r="LJ305" s="4"/>
      <c r="LK305" s="4">
        <v>3999</v>
      </c>
      <c r="LL305" s="4" t="s">
        <v>318</v>
      </c>
      <c r="LM305" s="4">
        <v>0</v>
      </c>
      <c r="LN305" s="4">
        <v>0</v>
      </c>
      <c r="LO305" s="4">
        <v>0</v>
      </c>
      <c r="LP305" s="4">
        <v>0</v>
      </c>
      <c r="LQ305" s="4">
        <v>0</v>
      </c>
      <c r="LR305" s="4">
        <v>0</v>
      </c>
      <c r="LS305" s="4">
        <v>0</v>
      </c>
      <c r="LT305" s="4">
        <v>0</v>
      </c>
      <c r="LU305" s="4">
        <v>0</v>
      </c>
      <c r="LV305" s="4">
        <v>0</v>
      </c>
      <c r="LW305" s="4">
        <v>0</v>
      </c>
      <c r="LX305" s="4">
        <v>0</v>
      </c>
      <c r="LY305" s="4">
        <v>0</v>
      </c>
      <c r="LZ305" s="4"/>
      <c r="MA305" s="4">
        <v>3999</v>
      </c>
      <c r="MB305" s="4" t="s">
        <v>318</v>
      </c>
      <c r="MC305" s="4">
        <v>0</v>
      </c>
      <c r="MD305" s="4">
        <v>0</v>
      </c>
      <c r="ME305" s="4">
        <v>0</v>
      </c>
      <c r="MF305" s="4">
        <v>0</v>
      </c>
      <c r="MG305" s="4">
        <v>0</v>
      </c>
      <c r="MH305" s="4">
        <v>0</v>
      </c>
      <c r="MI305" s="4">
        <v>0</v>
      </c>
      <c r="MJ305" s="4">
        <v>0</v>
      </c>
      <c r="MK305" s="4">
        <v>0</v>
      </c>
      <c r="ML305" s="4">
        <v>0</v>
      </c>
      <c r="MM305" s="4">
        <v>0</v>
      </c>
      <c r="MN305" s="4">
        <v>0</v>
      </c>
      <c r="MO305" s="4">
        <v>0</v>
      </c>
      <c r="MP305" s="4"/>
      <c r="MQ305" s="4">
        <v>3999</v>
      </c>
      <c r="MR305" s="4" t="s">
        <v>318</v>
      </c>
      <c r="MS305" s="4">
        <v>0</v>
      </c>
      <c r="MT305" s="4">
        <v>0</v>
      </c>
      <c r="MU305" s="4">
        <v>0</v>
      </c>
      <c r="MV305" s="4">
        <v>0</v>
      </c>
      <c r="MW305" s="4">
        <v>0</v>
      </c>
      <c r="MX305" s="4">
        <v>0</v>
      </c>
      <c r="MY305" s="4">
        <v>0</v>
      </c>
      <c r="MZ305" s="4">
        <v>0</v>
      </c>
      <c r="NA305" s="4">
        <v>0</v>
      </c>
      <c r="NB305" s="4">
        <v>0</v>
      </c>
      <c r="NC305" s="4">
        <v>0</v>
      </c>
      <c r="ND305" s="4">
        <v>0</v>
      </c>
      <c r="NE305" s="4">
        <v>0</v>
      </c>
      <c r="NF305" s="4"/>
      <c r="NG305" s="4">
        <v>3999</v>
      </c>
      <c r="NH305" s="4" t="s">
        <v>318</v>
      </c>
      <c r="NI305" s="4">
        <v>0</v>
      </c>
      <c r="NJ305" s="4">
        <v>0</v>
      </c>
      <c r="NK305" s="4">
        <v>0</v>
      </c>
      <c r="NL305" s="4">
        <v>0</v>
      </c>
      <c r="NM305" s="4">
        <v>0</v>
      </c>
      <c r="NN305" s="4">
        <v>0</v>
      </c>
      <c r="NO305" s="4">
        <v>0</v>
      </c>
      <c r="NP305" s="4">
        <v>0</v>
      </c>
      <c r="NQ305" s="4">
        <v>0</v>
      </c>
      <c r="NR305" s="4">
        <v>0</v>
      </c>
      <c r="NS305" s="4">
        <v>0</v>
      </c>
      <c r="NT305" s="4">
        <v>0</v>
      </c>
      <c r="NU305" s="4">
        <v>0</v>
      </c>
    </row>
    <row r="306" spans="2:385" x14ac:dyDescent="0.2">
      <c r="B306">
        <f t="shared" si="52"/>
        <v>296</v>
      </c>
      <c r="C306" s="4" t="s">
        <v>2</v>
      </c>
      <c r="D306" s="4" t="s">
        <v>319</v>
      </c>
      <c r="E306" s="4">
        <v>2036.99</v>
      </c>
      <c r="F306" s="4">
        <v>893.18</v>
      </c>
      <c r="G306" s="4">
        <v>-791.42</v>
      </c>
      <c r="H306" s="4">
        <v>16627.98</v>
      </c>
      <c r="I306" s="4">
        <v>3424.1</v>
      </c>
      <c r="J306" s="4">
        <v>-13463.14</v>
      </c>
      <c r="K306" s="4">
        <v>-10780.82</v>
      </c>
      <c r="L306" s="4">
        <v>-336.48</v>
      </c>
      <c r="M306" s="4">
        <v>0</v>
      </c>
      <c r="N306" s="4">
        <v>0</v>
      </c>
      <c r="O306" s="4">
        <v>0</v>
      </c>
      <c r="P306" s="4">
        <v>0</v>
      </c>
      <c r="Q306" s="4">
        <v>-2389.61</v>
      </c>
      <c r="R306" s="4"/>
      <c r="S306" s="4" t="s">
        <v>2</v>
      </c>
      <c r="T306" s="4" t="s">
        <v>319</v>
      </c>
      <c r="U306" s="4">
        <v>1438.41</v>
      </c>
      <c r="V306" s="4">
        <v>-7629.95</v>
      </c>
      <c r="W306" s="4">
        <v>1510.11</v>
      </c>
      <c r="X306" s="4">
        <v>673.03</v>
      </c>
      <c r="Y306" s="4">
        <v>-702.16</v>
      </c>
      <c r="Z306" s="4">
        <v>-6110.96</v>
      </c>
      <c r="AA306" s="4">
        <v>-2853.58</v>
      </c>
      <c r="AB306" s="4">
        <v>28.35</v>
      </c>
      <c r="AC306" s="4">
        <v>0</v>
      </c>
      <c r="AD306" s="4">
        <v>0</v>
      </c>
      <c r="AE306" s="4">
        <v>0</v>
      </c>
      <c r="AF306" s="4">
        <v>0</v>
      </c>
      <c r="AG306" s="4">
        <v>-13646.75</v>
      </c>
      <c r="AH306" s="4"/>
      <c r="AI306" s="4" t="s">
        <v>2</v>
      </c>
      <c r="AJ306" s="4" t="s">
        <v>319</v>
      </c>
      <c r="AK306" s="4">
        <v>-2899.28</v>
      </c>
      <c r="AL306" s="4">
        <v>-69.37</v>
      </c>
      <c r="AM306" s="4">
        <v>378.34</v>
      </c>
      <c r="AN306" s="4">
        <v>-799.73</v>
      </c>
      <c r="AO306" s="4">
        <v>-433.95</v>
      </c>
      <c r="AP306" s="4">
        <v>-296.75</v>
      </c>
      <c r="AQ306" s="4">
        <v>-92.66</v>
      </c>
      <c r="AR306" s="4">
        <v>6.55</v>
      </c>
      <c r="AS306" s="4">
        <v>0</v>
      </c>
      <c r="AT306" s="4">
        <v>0</v>
      </c>
      <c r="AU306" s="4">
        <v>0</v>
      </c>
      <c r="AV306" s="4">
        <v>0</v>
      </c>
      <c r="AW306" s="4">
        <v>-4206.8500000000004</v>
      </c>
      <c r="AX306" s="4"/>
      <c r="AY306" s="4" t="s">
        <v>2</v>
      </c>
      <c r="AZ306" s="4" t="s">
        <v>319</v>
      </c>
      <c r="BA306" s="4">
        <v>290.43</v>
      </c>
      <c r="BB306" s="4">
        <v>-33.9</v>
      </c>
      <c r="BC306" s="4">
        <v>1258.1099999999999</v>
      </c>
      <c r="BD306" s="4">
        <v>0</v>
      </c>
      <c r="BE306" s="4">
        <v>-16.579999999999998</v>
      </c>
      <c r="BF306" s="4">
        <v>-5668.49</v>
      </c>
      <c r="BG306" s="4">
        <v>-482.63</v>
      </c>
      <c r="BH306" s="4">
        <v>6.53</v>
      </c>
      <c r="BI306" s="4">
        <v>0</v>
      </c>
      <c r="BJ306" s="4">
        <v>0</v>
      </c>
      <c r="BK306" s="4">
        <v>0</v>
      </c>
      <c r="BL306" s="4">
        <v>0</v>
      </c>
      <c r="BM306" s="4">
        <v>-4646.53</v>
      </c>
      <c r="BN306" s="4"/>
      <c r="BO306" s="4" t="s">
        <v>2</v>
      </c>
      <c r="BP306" s="4" t="s">
        <v>319</v>
      </c>
      <c r="BQ306" s="4">
        <v>547.19000000000005</v>
      </c>
      <c r="BR306" s="4">
        <v>0</v>
      </c>
      <c r="BS306" s="4">
        <v>-110.66</v>
      </c>
      <c r="BT306" s="4">
        <v>0</v>
      </c>
      <c r="BU306" s="4">
        <v>-121.08</v>
      </c>
      <c r="BV306" s="4">
        <v>-29.25</v>
      </c>
      <c r="BW306" s="4">
        <v>-12.9</v>
      </c>
      <c r="BX306" s="4">
        <v>4.3600000000000003</v>
      </c>
      <c r="BY306" s="4">
        <v>0</v>
      </c>
      <c r="BZ306" s="4">
        <v>0</v>
      </c>
      <c r="CA306" s="4">
        <v>0</v>
      </c>
      <c r="CB306" s="4">
        <v>0</v>
      </c>
      <c r="CC306" s="4">
        <v>277.66000000000003</v>
      </c>
      <c r="CD306" s="4"/>
      <c r="CE306" s="4" t="s">
        <v>2</v>
      </c>
      <c r="CF306" s="4" t="s">
        <v>319</v>
      </c>
      <c r="CG306" s="4">
        <v>2942.69</v>
      </c>
      <c r="CH306" s="4">
        <v>-218.05</v>
      </c>
      <c r="CI306" s="4">
        <v>0</v>
      </c>
      <c r="CJ306" s="4">
        <v>390.41</v>
      </c>
      <c r="CK306" s="4">
        <v>-171.46</v>
      </c>
      <c r="CL306" s="4">
        <v>3.79</v>
      </c>
      <c r="CM306" s="4">
        <v>-22.58</v>
      </c>
      <c r="CN306" s="4">
        <v>7.64</v>
      </c>
      <c r="CO306" s="4">
        <v>0</v>
      </c>
      <c r="CP306" s="4">
        <v>0</v>
      </c>
      <c r="CQ306" s="4">
        <v>0</v>
      </c>
      <c r="CR306" s="4">
        <v>0</v>
      </c>
      <c r="CS306" s="4">
        <v>2932.44</v>
      </c>
      <c r="CT306" s="4"/>
      <c r="CU306" s="4" t="s">
        <v>2</v>
      </c>
      <c r="CV306" s="4" t="s">
        <v>319</v>
      </c>
      <c r="CW306" s="4">
        <v>-92.68</v>
      </c>
      <c r="CX306" s="4">
        <v>0</v>
      </c>
      <c r="CY306" s="4">
        <v>-731.08</v>
      </c>
      <c r="CZ306" s="4">
        <v>3245.47</v>
      </c>
      <c r="DA306" s="4">
        <v>1699.09</v>
      </c>
      <c r="DB306" s="4">
        <v>-114.74</v>
      </c>
      <c r="DC306" s="4">
        <v>-96.55</v>
      </c>
      <c r="DD306" s="4">
        <v>6.54</v>
      </c>
      <c r="DE306" s="4">
        <v>0</v>
      </c>
      <c r="DF306" s="4">
        <v>0</v>
      </c>
      <c r="DG306" s="4">
        <v>0</v>
      </c>
      <c r="DH306" s="4">
        <v>0</v>
      </c>
      <c r="DI306" s="4">
        <v>3916.05</v>
      </c>
      <c r="DJ306" s="4"/>
      <c r="DK306" s="4" t="s">
        <v>2</v>
      </c>
      <c r="DL306" s="4" t="s">
        <v>319</v>
      </c>
      <c r="DM306" s="4">
        <v>-802.49</v>
      </c>
      <c r="DN306" s="4">
        <v>0</v>
      </c>
      <c r="DO306" s="4">
        <v>-1209.95</v>
      </c>
      <c r="DP306" s="4">
        <v>-100</v>
      </c>
      <c r="DQ306" s="4">
        <v>0</v>
      </c>
      <c r="DR306" s="4">
        <v>3.24</v>
      </c>
      <c r="DS306" s="4">
        <v>-166.28</v>
      </c>
      <c r="DT306" s="4">
        <v>6.54</v>
      </c>
      <c r="DU306" s="4">
        <v>0</v>
      </c>
      <c r="DV306" s="4">
        <v>0</v>
      </c>
      <c r="DW306" s="4">
        <v>0</v>
      </c>
      <c r="DX306" s="4">
        <v>0</v>
      </c>
      <c r="DY306" s="4">
        <v>-2268.94</v>
      </c>
      <c r="DZ306" s="4"/>
      <c r="EA306" s="4" t="s">
        <v>2</v>
      </c>
      <c r="EB306" s="4" t="s">
        <v>319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/>
      <c r="EQ306" s="4" t="s">
        <v>2</v>
      </c>
      <c r="ER306" s="4" t="s">
        <v>319</v>
      </c>
      <c r="ES306" s="4">
        <v>-1403.46</v>
      </c>
      <c r="ET306" s="4">
        <v>-12322.46</v>
      </c>
      <c r="EU306" s="4">
        <v>-36485.699999999997</v>
      </c>
      <c r="EV306" s="4">
        <v>-44086.25</v>
      </c>
      <c r="EW306" s="4">
        <v>-14011.97</v>
      </c>
      <c r="EX306" s="4">
        <v>-30389.14</v>
      </c>
      <c r="EY306" s="4">
        <v>2203.02</v>
      </c>
      <c r="EZ306" s="4">
        <v>-443.45</v>
      </c>
      <c r="FA306" s="4">
        <v>0</v>
      </c>
      <c r="FB306" s="4">
        <v>0</v>
      </c>
      <c r="FC306" s="4">
        <v>0</v>
      </c>
      <c r="FD306" s="4">
        <v>0</v>
      </c>
      <c r="FE306" s="4">
        <v>-136939.41</v>
      </c>
      <c r="FF306" s="4"/>
      <c r="FG306" s="4" t="s">
        <v>2</v>
      </c>
      <c r="FH306" s="4" t="s">
        <v>319</v>
      </c>
      <c r="FI306" s="4">
        <v>-406.53</v>
      </c>
      <c r="FJ306" s="4">
        <v>-214.7</v>
      </c>
      <c r="FK306" s="4">
        <v>-564.12</v>
      </c>
      <c r="FL306" s="4">
        <v>-27134.959999999999</v>
      </c>
      <c r="FM306" s="4">
        <v>-84.03</v>
      </c>
      <c r="FN306" s="4">
        <v>2328.41</v>
      </c>
      <c r="FO306" s="4">
        <v>-1281.5899999999999</v>
      </c>
      <c r="FP306" s="4">
        <v>7.64</v>
      </c>
      <c r="FQ306" s="4">
        <v>0</v>
      </c>
      <c r="FR306" s="4">
        <v>0</v>
      </c>
      <c r="FS306" s="4">
        <v>0</v>
      </c>
      <c r="FT306" s="4">
        <v>0</v>
      </c>
      <c r="FU306" s="4">
        <v>-27349.88</v>
      </c>
      <c r="FV306" s="4"/>
      <c r="FW306" s="4" t="s">
        <v>2</v>
      </c>
      <c r="FX306" s="4" t="s">
        <v>319</v>
      </c>
      <c r="FY306" s="4">
        <v>0</v>
      </c>
      <c r="FZ306" s="4">
        <v>-6.17</v>
      </c>
      <c r="GA306" s="4">
        <v>0</v>
      </c>
      <c r="GB306" s="4">
        <v>0</v>
      </c>
      <c r="GC306" s="4">
        <v>-24.21</v>
      </c>
      <c r="GD306" s="4">
        <v>-16.53</v>
      </c>
      <c r="GE306" s="4">
        <v>0</v>
      </c>
      <c r="GF306" s="4">
        <v>2.19</v>
      </c>
      <c r="GG306" s="4">
        <v>0</v>
      </c>
      <c r="GH306" s="4">
        <v>0</v>
      </c>
      <c r="GI306" s="4">
        <v>0</v>
      </c>
      <c r="GJ306" s="4">
        <v>0</v>
      </c>
      <c r="GK306" s="4">
        <v>-44.72</v>
      </c>
      <c r="GL306" s="4"/>
      <c r="GM306" s="4" t="s">
        <v>2</v>
      </c>
      <c r="GN306" s="4" t="s">
        <v>319</v>
      </c>
      <c r="GO306" s="4">
        <v>0</v>
      </c>
      <c r="GP306" s="4">
        <v>-18.48</v>
      </c>
      <c r="GQ306" s="4">
        <v>-115.76</v>
      </c>
      <c r="GR306" s="4">
        <v>-31.33</v>
      </c>
      <c r="GS306" s="4">
        <v>-579.21</v>
      </c>
      <c r="GT306" s="4">
        <v>-261.05</v>
      </c>
      <c r="GU306" s="4">
        <v>-773.06</v>
      </c>
      <c r="GV306" s="4">
        <v>6.55</v>
      </c>
      <c r="GW306" s="4">
        <v>0</v>
      </c>
      <c r="GX306" s="4">
        <v>0</v>
      </c>
      <c r="GY306" s="4">
        <v>0</v>
      </c>
      <c r="GZ306" s="4">
        <v>0</v>
      </c>
      <c r="HA306" s="4">
        <v>-1772.34</v>
      </c>
      <c r="HB306" s="4"/>
      <c r="HC306" s="4" t="s">
        <v>2</v>
      </c>
      <c r="HD306" s="4" t="s">
        <v>319</v>
      </c>
      <c r="HE306" s="4">
        <v>0</v>
      </c>
      <c r="HF306" s="4">
        <v>-289.02</v>
      </c>
      <c r="HG306" s="4">
        <v>0</v>
      </c>
      <c r="HH306" s="4">
        <v>0</v>
      </c>
      <c r="HI306" s="4">
        <v>-301.01</v>
      </c>
      <c r="HJ306" s="4">
        <v>-506.64</v>
      </c>
      <c r="HK306" s="4">
        <v>-1320.93</v>
      </c>
      <c r="HL306" s="4">
        <v>3.28</v>
      </c>
      <c r="HM306" s="4">
        <v>0</v>
      </c>
      <c r="HN306" s="4">
        <v>0</v>
      </c>
      <c r="HO306" s="4">
        <v>0</v>
      </c>
      <c r="HP306" s="4">
        <v>0</v>
      </c>
      <c r="HQ306" s="4">
        <v>-2414.3200000000002</v>
      </c>
      <c r="HR306" s="4"/>
      <c r="HS306" s="4" t="s">
        <v>2</v>
      </c>
      <c r="HT306" s="4" t="s">
        <v>319</v>
      </c>
      <c r="HU306" s="4">
        <v>-6540.82</v>
      </c>
      <c r="HV306" s="4">
        <v>-2685.91</v>
      </c>
      <c r="HW306" s="4">
        <v>-5011.9399999999996</v>
      </c>
      <c r="HX306" s="4">
        <v>-435.78</v>
      </c>
      <c r="HY306" s="4">
        <v>-3258.83</v>
      </c>
      <c r="HZ306" s="4">
        <v>-5181.45</v>
      </c>
      <c r="IA306" s="4">
        <v>-3076.04</v>
      </c>
      <c r="IB306" s="4">
        <v>16.36</v>
      </c>
      <c r="IC306" s="4">
        <v>0</v>
      </c>
      <c r="ID306" s="4">
        <v>0</v>
      </c>
      <c r="IE306" s="4">
        <v>0</v>
      </c>
      <c r="IF306" s="4">
        <v>0</v>
      </c>
      <c r="IG306" s="4">
        <v>-26174.41</v>
      </c>
      <c r="IH306" s="4"/>
      <c r="II306" s="4" t="s">
        <v>2</v>
      </c>
      <c r="IJ306" s="4" t="s">
        <v>319</v>
      </c>
      <c r="IK306" s="4">
        <v>-1155.94</v>
      </c>
      <c r="IL306" s="4">
        <v>-5964.82</v>
      </c>
      <c r="IM306" s="4">
        <v>-2547.13</v>
      </c>
      <c r="IN306" s="4">
        <v>0</v>
      </c>
      <c r="IO306" s="4">
        <v>-5389.39</v>
      </c>
      <c r="IP306" s="4">
        <v>-7014.47</v>
      </c>
      <c r="IQ306" s="4">
        <v>-2539.38</v>
      </c>
      <c r="IR306" s="4">
        <v>8.74</v>
      </c>
      <c r="IS306" s="4">
        <v>0</v>
      </c>
      <c r="IT306" s="4">
        <v>0</v>
      </c>
      <c r="IU306" s="4">
        <v>0</v>
      </c>
      <c r="IV306" s="4">
        <v>0</v>
      </c>
      <c r="IW306" s="4">
        <v>-24602.39</v>
      </c>
      <c r="IX306" s="4"/>
      <c r="IY306" s="4" t="s">
        <v>2</v>
      </c>
      <c r="IZ306" s="4" t="s">
        <v>319</v>
      </c>
      <c r="JA306" s="4">
        <v>102.61</v>
      </c>
      <c r="JB306" s="4">
        <v>172.95</v>
      </c>
      <c r="JC306" s="4">
        <v>-116.14</v>
      </c>
      <c r="JD306" s="4">
        <v>0</v>
      </c>
      <c r="JE306" s="4">
        <v>-154.72</v>
      </c>
      <c r="JF306" s="4">
        <v>-3439.19</v>
      </c>
      <c r="JG306" s="4">
        <v>0</v>
      </c>
      <c r="JH306" s="4">
        <v>10.89</v>
      </c>
      <c r="JI306" s="4">
        <v>0</v>
      </c>
      <c r="JJ306" s="4">
        <v>0</v>
      </c>
      <c r="JK306" s="4">
        <v>0</v>
      </c>
      <c r="JL306" s="4">
        <v>0</v>
      </c>
      <c r="JM306" s="4">
        <v>-3423.6</v>
      </c>
      <c r="JN306" s="4"/>
      <c r="JO306" s="4" t="s">
        <v>2</v>
      </c>
      <c r="JP306" s="4" t="s">
        <v>319</v>
      </c>
      <c r="JQ306" s="4">
        <v>-197.9</v>
      </c>
      <c r="JR306" s="4">
        <v>-119.24</v>
      </c>
      <c r="JS306" s="4">
        <v>-300</v>
      </c>
      <c r="JT306" s="4">
        <v>0</v>
      </c>
      <c r="JU306" s="4">
        <v>-117.99</v>
      </c>
      <c r="JV306" s="4">
        <v>-24.79</v>
      </c>
      <c r="JW306" s="4">
        <v>-272.54000000000002</v>
      </c>
      <c r="JX306" s="4">
        <v>3.26</v>
      </c>
      <c r="JY306" s="4">
        <v>0</v>
      </c>
      <c r="JZ306" s="4">
        <v>0</v>
      </c>
      <c r="KA306" s="4">
        <v>0</v>
      </c>
      <c r="KB306" s="4">
        <v>0</v>
      </c>
      <c r="KC306" s="4">
        <v>-1029.2</v>
      </c>
      <c r="KD306" s="4"/>
      <c r="KE306" s="4" t="s">
        <v>2</v>
      </c>
      <c r="KF306" s="4" t="s">
        <v>319</v>
      </c>
      <c r="KG306" s="4">
        <v>-36.979999999999997</v>
      </c>
      <c r="KH306" s="4">
        <v>-1913.97</v>
      </c>
      <c r="KI306" s="4">
        <v>-8455.51</v>
      </c>
      <c r="KJ306" s="4">
        <v>-10012.41</v>
      </c>
      <c r="KK306" s="4">
        <v>-4622.3599999999997</v>
      </c>
      <c r="KL306" s="4">
        <v>-3319.51</v>
      </c>
      <c r="KM306" s="4">
        <v>-6916.56</v>
      </c>
      <c r="KN306" s="4">
        <v>4.3600000000000003</v>
      </c>
      <c r="KO306" s="4">
        <v>0</v>
      </c>
      <c r="KP306" s="4">
        <v>0</v>
      </c>
      <c r="KQ306" s="4">
        <v>0</v>
      </c>
      <c r="KR306" s="4">
        <v>279.04000000000002</v>
      </c>
      <c r="KS306" s="4">
        <v>-34993.9</v>
      </c>
      <c r="KT306" s="4"/>
      <c r="KU306" s="4" t="s">
        <v>2</v>
      </c>
      <c r="KV306" s="4" t="s">
        <v>319</v>
      </c>
      <c r="KW306" s="4">
        <v>75.47</v>
      </c>
      <c r="KX306" s="4">
        <v>170.39</v>
      </c>
      <c r="KY306" s="4">
        <v>-16252.5</v>
      </c>
      <c r="KZ306" s="4">
        <v>-2802.26</v>
      </c>
      <c r="LA306" s="4">
        <v>0</v>
      </c>
      <c r="LB306" s="4">
        <v>1942.01</v>
      </c>
      <c r="LC306" s="4">
        <v>31448.26</v>
      </c>
      <c r="LD306" s="4">
        <v>7.63</v>
      </c>
      <c r="LE306" s="4">
        <v>0</v>
      </c>
      <c r="LF306" s="4">
        <v>0</v>
      </c>
      <c r="LG306" s="4">
        <v>0</v>
      </c>
      <c r="LH306" s="4">
        <v>0</v>
      </c>
      <c r="LI306" s="4">
        <v>14589</v>
      </c>
      <c r="LJ306" s="4"/>
      <c r="LK306" s="4" t="s">
        <v>2</v>
      </c>
      <c r="LL306" s="4" t="s">
        <v>319</v>
      </c>
      <c r="LM306" s="4">
        <v>-305.05</v>
      </c>
      <c r="LN306" s="4">
        <v>2.83</v>
      </c>
      <c r="LO306" s="4">
        <v>-1539.18</v>
      </c>
      <c r="LP306" s="4">
        <v>4406.8999999999996</v>
      </c>
      <c r="LQ306" s="4">
        <v>-1578.08</v>
      </c>
      <c r="LR306" s="4">
        <v>-810.11</v>
      </c>
      <c r="LS306" s="4">
        <v>-1730.97</v>
      </c>
      <c r="LT306" s="4">
        <v>6.53</v>
      </c>
      <c r="LU306" s="4">
        <v>0</v>
      </c>
      <c r="LV306" s="4">
        <v>0</v>
      </c>
      <c r="LW306" s="4">
        <v>0</v>
      </c>
      <c r="LX306" s="4">
        <v>0</v>
      </c>
      <c r="LY306" s="4">
        <v>-1547.13</v>
      </c>
      <c r="LZ306" s="4"/>
      <c r="MA306" s="4" t="s">
        <v>2</v>
      </c>
      <c r="MB306" s="4" t="s">
        <v>319</v>
      </c>
      <c r="MC306" s="4">
        <v>1510.71</v>
      </c>
      <c r="MD306" s="4">
        <v>55.21</v>
      </c>
      <c r="ME306" s="4">
        <v>-3206.83</v>
      </c>
      <c r="MF306" s="4">
        <v>-2673.25</v>
      </c>
      <c r="MG306" s="4">
        <v>-1281.82</v>
      </c>
      <c r="MH306" s="4">
        <v>-1726.42</v>
      </c>
      <c r="MI306" s="4">
        <v>1681.81</v>
      </c>
      <c r="MJ306" s="4">
        <v>10.89</v>
      </c>
      <c r="MK306" s="4">
        <v>0</v>
      </c>
      <c r="ML306" s="4">
        <v>0</v>
      </c>
      <c r="MM306" s="4">
        <v>0</v>
      </c>
      <c r="MN306" s="4">
        <v>0</v>
      </c>
      <c r="MO306" s="4">
        <v>-5629.7</v>
      </c>
      <c r="MP306" s="4"/>
      <c r="MQ306" s="4" t="s">
        <v>2</v>
      </c>
      <c r="MR306" s="4" t="s">
        <v>319</v>
      </c>
      <c r="MS306" s="4">
        <v>1300</v>
      </c>
      <c r="MT306" s="4">
        <v>88.22</v>
      </c>
      <c r="MU306" s="4">
        <v>204.3</v>
      </c>
      <c r="MV306" s="4">
        <v>-5000</v>
      </c>
      <c r="MW306" s="4">
        <v>0</v>
      </c>
      <c r="MX306" s="4">
        <v>-4433.42</v>
      </c>
      <c r="MY306" s="4">
        <v>-4030.82</v>
      </c>
      <c r="MZ306" s="4">
        <v>3.26</v>
      </c>
      <c r="NA306" s="4">
        <v>0</v>
      </c>
      <c r="NB306" s="4">
        <v>0</v>
      </c>
      <c r="NC306" s="4">
        <v>0</v>
      </c>
      <c r="ND306" s="4">
        <v>0</v>
      </c>
      <c r="NE306" s="4">
        <v>-11868.46</v>
      </c>
      <c r="NF306" s="4"/>
      <c r="NG306" s="4" t="s">
        <v>2</v>
      </c>
      <c r="NH306" s="4" t="s">
        <v>319</v>
      </c>
      <c r="NI306" s="4">
        <v>-2470.92</v>
      </c>
      <c r="NJ306" s="4">
        <v>776.67</v>
      </c>
      <c r="NK306" s="4">
        <v>-6296.06</v>
      </c>
      <c r="NL306" s="4">
        <v>1096.08</v>
      </c>
      <c r="NM306" s="4">
        <v>-19553.330000000002</v>
      </c>
      <c r="NN306" s="4">
        <v>1814</v>
      </c>
      <c r="NO306" s="4">
        <v>51711.22</v>
      </c>
      <c r="NP306" s="4">
        <v>0</v>
      </c>
      <c r="NQ306" s="4">
        <v>0</v>
      </c>
      <c r="NR306" s="4">
        <v>0</v>
      </c>
      <c r="NS306" s="4">
        <v>0</v>
      </c>
      <c r="NT306" s="4">
        <v>0</v>
      </c>
      <c r="NU306" s="4">
        <v>27077.66</v>
      </c>
    </row>
    <row r="307" spans="2:385" x14ac:dyDescent="0.2">
      <c r="B307">
        <f t="shared" si="52"/>
        <v>297</v>
      </c>
      <c r="C307" s="4" t="s">
        <v>2</v>
      </c>
      <c r="D307" s="4" t="s">
        <v>2</v>
      </c>
      <c r="E307" s="4" t="s">
        <v>2</v>
      </c>
      <c r="F307" s="4" t="s">
        <v>2</v>
      </c>
      <c r="G307" s="4" t="s">
        <v>2</v>
      </c>
      <c r="H307" s="4" t="s">
        <v>2</v>
      </c>
      <c r="I307" s="4" t="s">
        <v>2</v>
      </c>
      <c r="J307" s="4" t="s">
        <v>2</v>
      </c>
      <c r="K307" s="4" t="s">
        <v>2</v>
      </c>
      <c r="L307" s="4" t="s">
        <v>2</v>
      </c>
      <c r="M307" s="4" t="s">
        <v>2</v>
      </c>
      <c r="N307" s="4" t="s">
        <v>2</v>
      </c>
      <c r="O307" s="4" t="s">
        <v>2</v>
      </c>
      <c r="P307" s="4" t="s">
        <v>2</v>
      </c>
      <c r="Q307" s="4" t="s">
        <v>2</v>
      </c>
      <c r="R307" s="4"/>
      <c r="S307" s="4" t="s">
        <v>2</v>
      </c>
      <c r="T307" s="4" t="s">
        <v>2</v>
      </c>
      <c r="U307" s="4" t="s">
        <v>2</v>
      </c>
      <c r="V307" s="4" t="s">
        <v>2</v>
      </c>
      <c r="W307" s="4" t="s">
        <v>2</v>
      </c>
      <c r="X307" s="4" t="s">
        <v>2</v>
      </c>
      <c r="Y307" s="4" t="s">
        <v>2</v>
      </c>
      <c r="Z307" s="4" t="s">
        <v>2</v>
      </c>
      <c r="AA307" s="4" t="s">
        <v>2</v>
      </c>
      <c r="AB307" s="4" t="s">
        <v>2</v>
      </c>
      <c r="AC307" s="4" t="s">
        <v>2</v>
      </c>
      <c r="AD307" s="4" t="s">
        <v>2</v>
      </c>
      <c r="AE307" s="4" t="s">
        <v>2</v>
      </c>
      <c r="AF307" s="4" t="s">
        <v>2</v>
      </c>
      <c r="AG307" s="4" t="s">
        <v>2</v>
      </c>
      <c r="AH307" s="4"/>
      <c r="AI307" s="4" t="s">
        <v>2</v>
      </c>
      <c r="AJ307" s="4" t="s">
        <v>2</v>
      </c>
      <c r="AK307" s="4" t="s">
        <v>2</v>
      </c>
      <c r="AL307" s="4" t="s">
        <v>2</v>
      </c>
      <c r="AM307" s="4" t="s">
        <v>2</v>
      </c>
      <c r="AN307" s="4" t="s">
        <v>2</v>
      </c>
      <c r="AO307" s="4" t="s">
        <v>2</v>
      </c>
      <c r="AP307" s="4" t="s">
        <v>2</v>
      </c>
      <c r="AQ307" s="4" t="s">
        <v>2</v>
      </c>
      <c r="AR307" s="4" t="s">
        <v>2</v>
      </c>
      <c r="AS307" s="4" t="s">
        <v>2</v>
      </c>
      <c r="AT307" s="4" t="s">
        <v>2</v>
      </c>
      <c r="AU307" s="4" t="s">
        <v>2</v>
      </c>
      <c r="AV307" s="4" t="s">
        <v>2</v>
      </c>
      <c r="AW307" s="4" t="s">
        <v>2</v>
      </c>
      <c r="AX307" s="4"/>
      <c r="AY307" s="4" t="s">
        <v>2</v>
      </c>
      <c r="AZ307" s="4" t="s">
        <v>2</v>
      </c>
      <c r="BA307" s="4" t="s">
        <v>2</v>
      </c>
      <c r="BB307" s="4" t="s">
        <v>2</v>
      </c>
      <c r="BC307" s="4" t="s">
        <v>2</v>
      </c>
      <c r="BD307" s="4" t="s">
        <v>2</v>
      </c>
      <c r="BE307" s="4" t="s">
        <v>2</v>
      </c>
      <c r="BF307" s="4" t="s">
        <v>2</v>
      </c>
      <c r="BG307" s="4" t="s">
        <v>2</v>
      </c>
      <c r="BH307" s="4" t="s">
        <v>2</v>
      </c>
      <c r="BI307" s="4" t="s">
        <v>2</v>
      </c>
      <c r="BJ307" s="4" t="s">
        <v>2</v>
      </c>
      <c r="BK307" s="4" t="s">
        <v>2</v>
      </c>
      <c r="BL307" s="4" t="s">
        <v>2</v>
      </c>
      <c r="BM307" s="4" t="s">
        <v>2</v>
      </c>
      <c r="BN307" s="4"/>
      <c r="BO307" s="4" t="s">
        <v>2</v>
      </c>
      <c r="BP307" s="4" t="s">
        <v>2</v>
      </c>
      <c r="BQ307" s="4" t="s">
        <v>2</v>
      </c>
      <c r="BR307" s="4" t="s">
        <v>2</v>
      </c>
      <c r="BS307" s="4" t="s">
        <v>2</v>
      </c>
      <c r="BT307" s="4" t="s">
        <v>2</v>
      </c>
      <c r="BU307" s="4" t="s">
        <v>2</v>
      </c>
      <c r="BV307" s="4" t="s">
        <v>2</v>
      </c>
      <c r="BW307" s="4" t="s">
        <v>2</v>
      </c>
      <c r="BX307" s="4" t="s">
        <v>2</v>
      </c>
      <c r="BY307" s="4" t="s">
        <v>2</v>
      </c>
      <c r="BZ307" s="4" t="s">
        <v>2</v>
      </c>
      <c r="CA307" s="4" t="s">
        <v>2</v>
      </c>
      <c r="CB307" s="4" t="s">
        <v>2</v>
      </c>
      <c r="CC307" s="4" t="s">
        <v>2</v>
      </c>
      <c r="CD307" s="4"/>
      <c r="CE307" s="4" t="s">
        <v>2</v>
      </c>
      <c r="CF307" s="4" t="s">
        <v>2</v>
      </c>
      <c r="CG307" s="4" t="s">
        <v>2</v>
      </c>
      <c r="CH307" s="4" t="s">
        <v>2</v>
      </c>
      <c r="CI307" s="4" t="s">
        <v>2</v>
      </c>
      <c r="CJ307" s="4" t="s">
        <v>2</v>
      </c>
      <c r="CK307" s="4" t="s">
        <v>2</v>
      </c>
      <c r="CL307" s="4" t="s">
        <v>2</v>
      </c>
      <c r="CM307" s="4" t="s">
        <v>2</v>
      </c>
      <c r="CN307" s="4" t="s">
        <v>2</v>
      </c>
      <c r="CO307" s="4" t="s">
        <v>2</v>
      </c>
      <c r="CP307" s="4" t="s">
        <v>2</v>
      </c>
      <c r="CQ307" s="4" t="s">
        <v>2</v>
      </c>
      <c r="CR307" s="4" t="s">
        <v>2</v>
      </c>
      <c r="CS307" s="4" t="s">
        <v>2</v>
      </c>
      <c r="CT307" s="4"/>
      <c r="CU307" s="4" t="s">
        <v>2</v>
      </c>
      <c r="CV307" s="4" t="s">
        <v>2</v>
      </c>
      <c r="CW307" s="4" t="s">
        <v>2</v>
      </c>
      <c r="CX307" s="4" t="s">
        <v>2</v>
      </c>
      <c r="CY307" s="4" t="s">
        <v>2</v>
      </c>
      <c r="CZ307" s="4" t="s">
        <v>2</v>
      </c>
      <c r="DA307" s="4" t="s">
        <v>2</v>
      </c>
      <c r="DB307" s="4" t="s">
        <v>2</v>
      </c>
      <c r="DC307" s="4" t="s">
        <v>2</v>
      </c>
      <c r="DD307" s="4" t="s">
        <v>2</v>
      </c>
      <c r="DE307" s="4" t="s">
        <v>2</v>
      </c>
      <c r="DF307" s="4" t="s">
        <v>2</v>
      </c>
      <c r="DG307" s="4" t="s">
        <v>2</v>
      </c>
      <c r="DH307" s="4" t="s">
        <v>2</v>
      </c>
      <c r="DI307" s="4" t="s">
        <v>2</v>
      </c>
      <c r="DJ307" s="4"/>
      <c r="DK307" s="4" t="s">
        <v>2</v>
      </c>
      <c r="DL307" s="4" t="s">
        <v>2</v>
      </c>
      <c r="DM307" s="4" t="s">
        <v>2</v>
      </c>
      <c r="DN307" s="4" t="s">
        <v>2</v>
      </c>
      <c r="DO307" s="4" t="s">
        <v>2</v>
      </c>
      <c r="DP307" s="4" t="s">
        <v>2</v>
      </c>
      <c r="DQ307" s="4" t="s">
        <v>2</v>
      </c>
      <c r="DR307" s="4" t="s">
        <v>2</v>
      </c>
      <c r="DS307" s="4" t="s">
        <v>2</v>
      </c>
      <c r="DT307" s="4" t="s">
        <v>2</v>
      </c>
      <c r="DU307" s="4" t="s">
        <v>2</v>
      </c>
      <c r="DV307" s="4" t="s">
        <v>2</v>
      </c>
      <c r="DW307" s="4" t="s">
        <v>2</v>
      </c>
      <c r="DX307" s="4" t="s">
        <v>2</v>
      </c>
      <c r="DY307" s="4" t="s">
        <v>2</v>
      </c>
      <c r="DZ307" s="4"/>
      <c r="EA307" s="4" t="s">
        <v>2</v>
      </c>
      <c r="EB307" s="4" t="s">
        <v>2</v>
      </c>
      <c r="EC307" s="4" t="s">
        <v>2</v>
      </c>
      <c r="ED307" s="4" t="s">
        <v>2</v>
      </c>
      <c r="EE307" s="4" t="s">
        <v>2</v>
      </c>
      <c r="EF307" s="4" t="s">
        <v>2</v>
      </c>
      <c r="EG307" s="4" t="s">
        <v>2</v>
      </c>
      <c r="EH307" s="4" t="s">
        <v>2</v>
      </c>
      <c r="EI307" s="4" t="s">
        <v>2</v>
      </c>
      <c r="EJ307" s="4" t="s">
        <v>2</v>
      </c>
      <c r="EK307" s="4" t="s">
        <v>2</v>
      </c>
      <c r="EL307" s="4" t="s">
        <v>2</v>
      </c>
      <c r="EM307" s="4" t="s">
        <v>2</v>
      </c>
      <c r="EN307" s="4" t="s">
        <v>2</v>
      </c>
      <c r="EO307" s="4" t="s">
        <v>2</v>
      </c>
      <c r="EP307" s="4"/>
      <c r="EQ307" s="4" t="s">
        <v>2</v>
      </c>
      <c r="ER307" s="4" t="s">
        <v>2</v>
      </c>
      <c r="ES307" s="4" t="s">
        <v>2</v>
      </c>
      <c r="ET307" s="4" t="s">
        <v>2</v>
      </c>
      <c r="EU307" s="4" t="s">
        <v>2</v>
      </c>
      <c r="EV307" s="4" t="s">
        <v>2</v>
      </c>
      <c r="EW307" s="4" t="s">
        <v>2</v>
      </c>
      <c r="EX307" s="4" t="s">
        <v>2</v>
      </c>
      <c r="EY307" s="4" t="s">
        <v>2</v>
      </c>
      <c r="EZ307" s="4" t="s">
        <v>2</v>
      </c>
      <c r="FA307" s="4" t="s">
        <v>2</v>
      </c>
      <c r="FB307" s="4" t="s">
        <v>2</v>
      </c>
      <c r="FC307" s="4" t="s">
        <v>2</v>
      </c>
      <c r="FD307" s="4" t="s">
        <v>2</v>
      </c>
      <c r="FE307" s="4" t="s">
        <v>2</v>
      </c>
      <c r="FF307" s="4"/>
      <c r="FG307" s="4" t="s">
        <v>2</v>
      </c>
      <c r="FH307" s="4" t="s">
        <v>2</v>
      </c>
      <c r="FI307" s="4" t="s">
        <v>2</v>
      </c>
      <c r="FJ307" s="4" t="s">
        <v>2</v>
      </c>
      <c r="FK307" s="4" t="s">
        <v>2</v>
      </c>
      <c r="FL307" s="4" t="s">
        <v>2</v>
      </c>
      <c r="FM307" s="4" t="s">
        <v>2</v>
      </c>
      <c r="FN307" s="4" t="s">
        <v>2</v>
      </c>
      <c r="FO307" s="4" t="s">
        <v>2</v>
      </c>
      <c r="FP307" s="4" t="s">
        <v>2</v>
      </c>
      <c r="FQ307" s="4" t="s">
        <v>2</v>
      </c>
      <c r="FR307" s="4" t="s">
        <v>2</v>
      </c>
      <c r="FS307" s="4" t="s">
        <v>2</v>
      </c>
      <c r="FT307" s="4" t="s">
        <v>2</v>
      </c>
      <c r="FU307" s="4" t="s">
        <v>2</v>
      </c>
      <c r="FV307" s="4"/>
      <c r="FW307" s="4" t="s">
        <v>2</v>
      </c>
      <c r="FX307" s="4" t="s">
        <v>2</v>
      </c>
      <c r="FY307" s="4" t="s">
        <v>2</v>
      </c>
      <c r="FZ307" s="4" t="s">
        <v>2</v>
      </c>
      <c r="GA307" s="4" t="s">
        <v>2</v>
      </c>
      <c r="GB307" s="4" t="s">
        <v>2</v>
      </c>
      <c r="GC307" s="4" t="s">
        <v>2</v>
      </c>
      <c r="GD307" s="4" t="s">
        <v>2</v>
      </c>
      <c r="GE307" s="4" t="s">
        <v>2</v>
      </c>
      <c r="GF307" s="4" t="s">
        <v>2</v>
      </c>
      <c r="GG307" s="4" t="s">
        <v>2</v>
      </c>
      <c r="GH307" s="4" t="s">
        <v>2</v>
      </c>
      <c r="GI307" s="4" t="s">
        <v>2</v>
      </c>
      <c r="GJ307" s="4" t="s">
        <v>2</v>
      </c>
      <c r="GK307" s="4" t="s">
        <v>2</v>
      </c>
      <c r="GL307" s="4"/>
      <c r="GM307" s="4" t="s">
        <v>2</v>
      </c>
      <c r="GN307" s="4" t="s">
        <v>2</v>
      </c>
      <c r="GO307" s="4" t="s">
        <v>2</v>
      </c>
      <c r="GP307" s="4" t="s">
        <v>2</v>
      </c>
      <c r="GQ307" s="4" t="s">
        <v>2</v>
      </c>
      <c r="GR307" s="4" t="s">
        <v>2</v>
      </c>
      <c r="GS307" s="4" t="s">
        <v>2</v>
      </c>
      <c r="GT307" s="4" t="s">
        <v>2</v>
      </c>
      <c r="GU307" s="4" t="s">
        <v>2</v>
      </c>
      <c r="GV307" s="4" t="s">
        <v>2</v>
      </c>
      <c r="GW307" s="4" t="s">
        <v>2</v>
      </c>
      <c r="GX307" s="4" t="s">
        <v>2</v>
      </c>
      <c r="GY307" s="4" t="s">
        <v>2</v>
      </c>
      <c r="GZ307" s="4" t="s">
        <v>2</v>
      </c>
      <c r="HA307" s="4" t="s">
        <v>2</v>
      </c>
      <c r="HB307" s="4"/>
      <c r="HC307" s="4" t="s">
        <v>2</v>
      </c>
      <c r="HD307" s="4" t="s">
        <v>2</v>
      </c>
      <c r="HE307" s="4" t="s">
        <v>2</v>
      </c>
      <c r="HF307" s="4" t="s">
        <v>2</v>
      </c>
      <c r="HG307" s="4" t="s">
        <v>2</v>
      </c>
      <c r="HH307" s="4" t="s">
        <v>2</v>
      </c>
      <c r="HI307" s="4" t="s">
        <v>2</v>
      </c>
      <c r="HJ307" s="4" t="s">
        <v>2</v>
      </c>
      <c r="HK307" s="4" t="s">
        <v>2</v>
      </c>
      <c r="HL307" s="4" t="s">
        <v>2</v>
      </c>
      <c r="HM307" s="4" t="s">
        <v>2</v>
      </c>
      <c r="HN307" s="4" t="s">
        <v>2</v>
      </c>
      <c r="HO307" s="4" t="s">
        <v>2</v>
      </c>
      <c r="HP307" s="4" t="s">
        <v>2</v>
      </c>
      <c r="HQ307" s="4" t="s">
        <v>2</v>
      </c>
      <c r="HR307" s="4"/>
      <c r="HS307" s="4" t="s">
        <v>2</v>
      </c>
      <c r="HT307" s="4" t="s">
        <v>2</v>
      </c>
      <c r="HU307" s="4" t="s">
        <v>2</v>
      </c>
      <c r="HV307" s="4" t="s">
        <v>2</v>
      </c>
      <c r="HW307" s="4" t="s">
        <v>2</v>
      </c>
      <c r="HX307" s="4" t="s">
        <v>2</v>
      </c>
      <c r="HY307" s="4" t="s">
        <v>2</v>
      </c>
      <c r="HZ307" s="4" t="s">
        <v>2</v>
      </c>
      <c r="IA307" s="4" t="s">
        <v>2</v>
      </c>
      <c r="IB307" s="4" t="s">
        <v>2</v>
      </c>
      <c r="IC307" s="4" t="s">
        <v>2</v>
      </c>
      <c r="ID307" s="4" t="s">
        <v>2</v>
      </c>
      <c r="IE307" s="4" t="s">
        <v>2</v>
      </c>
      <c r="IF307" s="4" t="s">
        <v>2</v>
      </c>
      <c r="IG307" s="4" t="s">
        <v>2</v>
      </c>
      <c r="IH307" s="4"/>
      <c r="II307" s="4" t="s">
        <v>2</v>
      </c>
      <c r="IJ307" s="4" t="s">
        <v>2</v>
      </c>
      <c r="IK307" s="4" t="s">
        <v>2</v>
      </c>
      <c r="IL307" s="4" t="s">
        <v>2</v>
      </c>
      <c r="IM307" s="4" t="s">
        <v>2</v>
      </c>
      <c r="IN307" s="4" t="s">
        <v>2</v>
      </c>
      <c r="IO307" s="4" t="s">
        <v>2</v>
      </c>
      <c r="IP307" s="4" t="s">
        <v>2</v>
      </c>
      <c r="IQ307" s="4" t="s">
        <v>2</v>
      </c>
      <c r="IR307" s="4" t="s">
        <v>2</v>
      </c>
      <c r="IS307" s="4" t="s">
        <v>2</v>
      </c>
      <c r="IT307" s="4" t="s">
        <v>2</v>
      </c>
      <c r="IU307" s="4" t="s">
        <v>2</v>
      </c>
      <c r="IV307" s="4" t="s">
        <v>2</v>
      </c>
      <c r="IW307" s="4" t="s">
        <v>2</v>
      </c>
      <c r="IX307" s="4"/>
      <c r="IY307" s="4" t="s">
        <v>2</v>
      </c>
      <c r="IZ307" s="4" t="s">
        <v>2</v>
      </c>
      <c r="JA307" s="4" t="s">
        <v>2</v>
      </c>
      <c r="JB307" s="4" t="s">
        <v>2</v>
      </c>
      <c r="JC307" s="4" t="s">
        <v>2</v>
      </c>
      <c r="JD307" s="4" t="s">
        <v>2</v>
      </c>
      <c r="JE307" s="4" t="s">
        <v>2</v>
      </c>
      <c r="JF307" s="4" t="s">
        <v>2</v>
      </c>
      <c r="JG307" s="4" t="s">
        <v>2</v>
      </c>
      <c r="JH307" s="4" t="s">
        <v>2</v>
      </c>
      <c r="JI307" s="4" t="s">
        <v>2</v>
      </c>
      <c r="JJ307" s="4" t="s">
        <v>2</v>
      </c>
      <c r="JK307" s="4" t="s">
        <v>2</v>
      </c>
      <c r="JL307" s="4" t="s">
        <v>2</v>
      </c>
      <c r="JM307" s="4" t="s">
        <v>2</v>
      </c>
      <c r="JN307" s="4"/>
      <c r="JO307" s="4" t="s">
        <v>2</v>
      </c>
      <c r="JP307" s="4" t="s">
        <v>2</v>
      </c>
      <c r="JQ307" s="4" t="s">
        <v>2</v>
      </c>
      <c r="JR307" s="4" t="s">
        <v>2</v>
      </c>
      <c r="JS307" s="4" t="s">
        <v>2</v>
      </c>
      <c r="JT307" s="4" t="s">
        <v>2</v>
      </c>
      <c r="JU307" s="4" t="s">
        <v>2</v>
      </c>
      <c r="JV307" s="4" t="s">
        <v>2</v>
      </c>
      <c r="JW307" s="4" t="s">
        <v>2</v>
      </c>
      <c r="JX307" s="4" t="s">
        <v>2</v>
      </c>
      <c r="JY307" s="4" t="s">
        <v>2</v>
      </c>
      <c r="JZ307" s="4" t="s">
        <v>2</v>
      </c>
      <c r="KA307" s="4" t="s">
        <v>2</v>
      </c>
      <c r="KB307" s="4" t="s">
        <v>2</v>
      </c>
      <c r="KC307" s="4" t="s">
        <v>2</v>
      </c>
      <c r="KD307" s="4"/>
      <c r="KE307" s="4" t="s">
        <v>2</v>
      </c>
      <c r="KF307" s="4" t="s">
        <v>2</v>
      </c>
      <c r="KG307" s="4" t="s">
        <v>2</v>
      </c>
      <c r="KH307" s="4" t="s">
        <v>2</v>
      </c>
      <c r="KI307" s="4" t="s">
        <v>2</v>
      </c>
      <c r="KJ307" s="4" t="s">
        <v>2</v>
      </c>
      <c r="KK307" s="4" t="s">
        <v>2</v>
      </c>
      <c r="KL307" s="4" t="s">
        <v>2</v>
      </c>
      <c r="KM307" s="4" t="s">
        <v>2</v>
      </c>
      <c r="KN307" s="4" t="s">
        <v>2</v>
      </c>
      <c r="KO307" s="4" t="s">
        <v>2</v>
      </c>
      <c r="KP307" s="4" t="s">
        <v>2</v>
      </c>
      <c r="KQ307" s="4" t="s">
        <v>2</v>
      </c>
      <c r="KR307" s="4" t="s">
        <v>2</v>
      </c>
      <c r="KS307" s="4" t="s">
        <v>2</v>
      </c>
      <c r="KT307" s="4"/>
      <c r="KU307" s="4" t="s">
        <v>2</v>
      </c>
      <c r="KV307" s="4" t="s">
        <v>2</v>
      </c>
      <c r="KW307" s="4" t="s">
        <v>2</v>
      </c>
      <c r="KX307" s="4" t="s">
        <v>2</v>
      </c>
      <c r="KY307" s="4" t="s">
        <v>2</v>
      </c>
      <c r="KZ307" s="4" t="s">
        <v>2</v>
      </c>
      <c r="LA307" s="4" t="s">
        <v>2</v>
      </c>
      <c r="LB307" s="4" t="s">
        <v>2</v>
      </c>
      <c r="LC307" s="4" t="s">
        <v>2</v>
      </c>
      <c r="LD307" s="4" t="s">
        <v>2</v>
      </c>
      <c r="LE307" s="4" t="s">
        <v>2</v>
      </c>
      <c r="LF307" s="4" t="s">
        <v>2</v>
      </c>
      <c r="LG307" s="4" t="s">
        <v>2</v>
      </c>
      <c r="LH307" s="4" t="s">
        <v>2</v>
      </c>
      <c r="LI307" s="4" t="s">
        <v>2</v>
      </c>
      <c r="LJ307" s="4"/>
      <c r="LK307" s="4" t="s">
        <v>2</v>
      </c>
      <c r="LL307" s="4" t="s">
        <v>2</v>
      </c>
      <c r="LM307" s="4" t="s">
        <v>2</v>
      </c>
      <c r="LN307" s="4" t="s">
        <v>2</v>
      </c>
      <c r="LO307" s="4" t="s">
        <v>2</v>
      </c>
      <c r="LP307" s="4" t="s">
        <v>2</v>
      </c>
      <c r="LQ307" s="4" t="s">
        <v>2</v>
      </c>
      <c r="LR307" s="4" t="s">
        <v>2</v>
      </c>
      <c r="LS307" s="4" t="s">
        <v>2</v>
      </c>
      <c r="LT307" s="4" t="s">
        <v>2</v>
      </c>
      <c r="LU307" s="4" t="s">
        <v>2</v>
      </c>
      <c r="LV307" s="4" t="s">
        <v>2</v>
      </c>
      <c r="LW307" s="4" t="s">
        <v>2</v>
      </c>
      <c r="LX307" s="4" t="s">
        <v>2</v>
      </c>
      <c r="LY307" s="4" t="s">
        <v>2</v>
      </c>
      <c r="LZ307" s="4"/>
      <c r="MA307" s="4" t="s">
        <v>2</v>
      </c>
      <c r="MB307" s="4" t="s">
        <v>2</v>
      </c>
      <c r="MC307" s="4" t="s">
        <v>2</v>
      </c>
      <c r="MD307" s="4" t="s">
        <v>2</v>
      </c>
      <c r="ME307" s="4" t="s">
        <v>2</v>
      </c>
      <c r="MF307" s="4" t="s">
        <v>2</v>
      </c>
      <c r="MG307" s="4" t="s">
        <v>2</v>
      </c>
      <c r="MH307" s="4" t="s">
        <v>2</v>
      </c>
      <c r="MI307" s="4" t="s">
        <v>2</v>
      </c>
      <c r="MJ307" s="4" t="s">
        <v>2</v>
      </c>
      <c r="MK307" s="4" t="s">
        <v>2</v>
      </c>
      <c r="ML307" s="4" t="s">
        <v>2</v>
      </c>
      <c r="MM307" s="4" t="s">
        <v>2</v>
      </c>
      <c r="MN307" s="4" t="s">
        <v>2</v>
      </c>
      <c r="MO307" s="4" t="s">
        <v>2</v>
      </c>
      <c r="MP307" s="4"/>
      <c r="MQ307" s="4" t="s">
        <v>2</v>
      </c>
      <c r="MR307" s="4" t="s">
        <v>2</v>
      </c>
      <c r="MS307" s="4" t="s">
        <v>2</v>
      </c>
      <c r="MT307" s="4" t="s">
        <v>2</v>
      </c>
      <c r="MU307" s="4" t="s">
        <v>2</v>
      </c>
      <c r="MV307" s="4" t="s">
        <v>2</v>
      </c>
      <c r="MW307" s="4" t="s">
        <v>2</v>
      </c>
      <c r="MX307" s="4" t="s">
        <v>2</v>
      </c>
      <c r="MY307" s="4" t="s">
        <v>2</v>
      </c>
      <c r="MZ307" s="4" t="s">
        <v>2</v>
      </c>
      <c r="NA307" s="4" t="s">
        <v>2</v>
      </c>
      <c r="NB307" s="4" t="s">
        <v>2</v>
      </c>
      <c r="NC307" s="4" t="s">
        <v>2</v>
      </c>
      <c r="ND307" s="4" t="s">
        <v>2</v>
      </c>
      <c r="NE307" s="4" t="s">
        <v>2</v>
      </c>
      <c r="NF307" s="4"/>
      <c r="NG307" s="4" t="s">
        <v>2</v>
      </c>
      <c r="NH307" s="4" t="s">
        <v>2</v>
      </c>
      <c r="NI307" s="4" t="s">
        <v>2</v>
      </c>
      <c r="NJ307" s="4" t="s">
        <v>2</v>
      </c>
      <c r="NK307" s="4" t="s">
        <v>2</v>
      </c>
      <c r="NL307" s="4" t="s">
        <v>2</v>
      </c>
      <c r="NM307" s="4" t="s">
        <v>2</v>
      </c>
      <c r="NN307" s="4" t="s">
        <v>2</v>
      </c>
      <c r="NO307" s="4" t="s">
        <v>2</v>
      </c>
      <c r="NP307" s="4" t="s">
        <v>2</v>
      </c>
      <c r="NQ307" s="4" t="s">
        <v>2</v>
      </c>
      <c r="NR307" s="4" t="s">
        <v>2</v>
      </c>
      <c r="NS307" s="4" t="s">
        <v>2</v>
      </c>
      <c r="NT307" s="4" t="s">
        <v>2</v>
      </c>
      <c r="NU307" s="4" t="s">
        <v>2</v>
      </c>
    </row>
    <row r="308" spans="2:385" x14ac:dyDescent="0.2">
      <c r="B308">
        <f t="shared" si="52"/>
        <v>298</v>
      </c>
      <c r="C308" s="4" t="s">
        <v>2</v>
      </c>
      <c r="D308" s="4" t="s">
        <v>320</v>
      </c>
      <c r="E308" s="4">
        <v>-604.01</v>
      </c>
      <c r="F308" s="4">
        <v>1482.05</v>
      </c>
      <c r="G308" s="4">
        <v>4190.24</v>
      </c>
      <c r="H308" s="4">
        <v>16526.669999999998</v>
      </c>
      <c r="I308" s="4">
        <v>4484.96</v>
      </c>
      <c r="J308" s="4">
        <v>-7337.01</v>
      </c>
      <c r="K308" s="4">
        <v>-10136.969999999999</v>
      </c>
      <c r="L308" s="4">
        <v>17881.11</v>
      </c>
      <c r="M308" s="4">
        <v>0</v>
      </c>
      <c r="N308" s="4">
        <v>0</v>
      </c>
      <c r="O308" s="4">
        <v>0</v>
      </c>
      <c r="P308" s="4">
        <v>0</v>
      </c>
      <c r="Q308" s="4">
        <v>26487.040000000001</v>
      </c>
      <c r="R308" s="4"/>
      <c r="S308" s="4" t="s">
        <v>2</v>
      </c>
      <c r="T308" s="4" t="s">
        <v>320</v>
      </c>
      <c r="U308" s="4">
        <v>-3448.51</v>
      </c>
      <c r="V308" s="4">
        <v>862.97</v>
      </c>
      <c r="W308" s="4">
        <v>11779.01</v>
      </c>
      <c r="X308" s="4">
        <v>9461.7800000000007</v>
      </c>
      <c r="Y308" s="4">
        <v>-1084.3800000000001</v>
      </c>
      <c r="Z308" s="4">
        <v>-33164.21</v>
      </c>
      <c r="AA308" s="4">
        <v>-4158.7</v>
      </c>
      <c r="AB308" s="4">
        <v>9709.2199999999993</v>
      </c>
      <c r="AC308" s="4">
        <v>0</v>
      </c>
      <c r="AD308" s="4">
        <v>0</v>
      </c>
      <c r="AE308" s="4">
        <v>0</v>
      </c>
      <c r="AF308" s="4">
        <v>0</v>
      </c>
      <c r="AG308" s="4">
        <v>-10042.82</v>
      </c>
      <c r="AH308" s="4"/>
      <c r="AI308" s="4" t="s">
        <v>2</v>
      </c>
      <c r="AJ308" s="4" t="s">
        <v>320</v>
      </c>
      <c r="AK308" s="4">
        <v>-3365.77</v>
      </c>
      <c r="AL308" s="4">
        <v>2167.1799999999998</v>
      </c>
      <c r="AM308" s="4">
        <v>3215.02</v>
      </c>
      <c r="AN308" s="4">
        <v>4533.8500000000004</v>
      </c>
      <c r="AO308" s="4">
        <v>3242.61</v>
      </c>
      <c r="AP308" s="4">
        <v>4911.8100000000004</v>
      </c>
      <c r="AQ308" s="4">
        <v>347.28</v>
      </c>
      <c r="AR308" s="4">
        <v>6404.03</v>
      </c>
      <c r="AS308" s="4">
        <v>0</v>
      </c>
      <c r="AT308" s="4">
        <v>0</v>
      </c>
      <c r="AU308" s="4">
        <v>0</v>
      </c>
      <c r="AV308" s="4">
        <v>0</v>
      </c>
      <c r="AW308" s="4">
        <v>21456.01</v>
      </c>
      <c r="AX308" s="4"/>
      <c r="AY308" s="4" t="s">
        <v>2</v>
      </c>
      <c r="AZ308" s="4" t="s">
        <v>320</v>
      </c>
      <c r="BA308" s="4">
        <v>8063.37</v>
      </c>
      <c r="BB308" s="4">
        <v>7157.5</v>
      </c>
      <c r="BC308" s="4">
        <v>9076.9699999999993</v>
      </c>
      <c r="BD308" s="4">
        <v>7681.44</v>
      </c>
      <c r="BE308" s="4">
        <v>10906.52</v>
      </c>
      <c r="BF308" s="4">
        <v>1221.2</v>
      </c>
      <c r="BG308" s="4">
        <v>9716.8700000000008</v>
      </c>
      <c r="BH308" s="4">
        <v>8625.36</v>
      </c>
      <c r="BI308" s="4">
        <v>0</v>
      </c>
      <c r="BJ308" s="4">
        <v>0</v>
      </c>
      <c r="BK308" s="4">
        <v>0</v>
      </c>
      <c r="BL308" s="4">
        <v>0</v>
      </c>
      <c r="BM308" s="4">
        <v>62449.23</v>
      </c>
      <c r="BN308" s="4"/>
      <c r="BO308" s="4" t="s">
        <v>2</v>
      </c>
      <c r="BP308" s="4" t="s">
        <v>320</v>
      </c>
      <c r="BQ308" s="4">
        <v>3276.29</v>
      </c>
      <c r="BR308" s="4">
        <v>949.79</v>
      </c>
      <c r="BS308" s="4">
        <v>1061.82</v>
      </c>
      <c r="BT308" s="4">
        <v>2862.14</v>
      </c>
      <c r="BU308" s="4">
        <v>1036.79</v>
      </c>
      <c r="BV308" s="4">
        <v>1881.57</v>
      </c>
      <c r="BW308" s="4">
        <v>1872.42</v>
      </c>
      <c r="BX308" s="4">
        <v>3541.25</v>
      </c>
      <c r="BY308" s="4">
        <v>0</v>
      </c>
      <c r="BZ308" s="4">
        <v>0</v>
      </c>
      <c r="CA308" s="4">
        <v>0</v>
      </c>
      <c r="CB308" s="4">
        <v>0</v>
      </c>
      <c r="CC308" s="4">
        <v>16482.07</v>
      </c>
      <c r="CD308" s="4"/>
      <c r="CE308" s="4" t="s">
        <v>2</v>
      </c>
      <c r="CF308" s="4" t="s">
        <v>320</v>
      </c>
      <c r="CG308" s="4">
        <v>5046.68</v>
      </c>
      <c r="CH308" s="4">
        <v>6032.5</v>
      </c>
      <c r="CI308" s="4">
        <v>2955.77</v>
      </c>
      <c r="CJ308" s="4">
        <v>5487.44</v>
      </c>
      <c r="CK308" s="4">
        <v>3858.38</v>
      </c>
      <c r="CL308" s="4">
        <v>2910.19</v>
      </c>
      <c r="CM308" s="4">
        <v>5375.58</v>
      </c>
      <c r="CN308" s="4">
        <v>5540.09</v>
      </c>
      <c r="CO308" s="4">
        <v>0</v>
      </c>
      <c r="CP308" s="4">
        <v>0</v>
      </c>
      <c r="CQ308" s="4">
        <v>0</v>
      </c>
      <c r="CR308" s="4">
        <v>0</v>
      </c>
      <c r="CS308" s="4">
        <v>37206.629999999997</v>
      </c>
      <c r="CT308" s="4"/>
      <c r="CU308" s="4" t="s">
        <v>2</v>
      </c>
      <c r="CV308" s="4" t="s">
        <v>320</v>
      </c>
      <c r="CW308" s="4">
        <v>4962.92</v>
      </c>
      <c r="CX308" s="4">
        <v>7546.25</v>
      </c>
      <c r="CY308" s="4">
        <v>914.57</v>
      </c>
      <c r="CZ308" s="4">
        <v>4148.28</v>
      </c>
      <c r="DA308" s="4">
        <v>6728.83</v>
      </c>
      <c r="DB308" s="4">
        <v>3561.82</v>
      </c>
      <c r="DC308" s="4">
        <v>5922.67</v>
      </c>
      <c r="DD308" s="4">
        <v>6922.16</v>
      </c>
      <c r="DE308" s="4">
        <v>0</v>
      </c>
      <c r="DF308" s="4">
        <v>0</v>
      </c>
      <c r="DG308" s="4">
        <v>0</v>
      </c>
      <c r="DH308" s="4">
        <v>0</v>
      </c>
      <c r="DI308" s="4">
        <v>40707.5</v>
      </c>
      <c r="DJ308" s="4"/>
      <c r="DK308" s="4" t="s">
        <v>2</v>
      </c>
      <c r="DL308" s="4" t="s">
        <v>320</v>
      </c>
      <c r="DM308" s="4">
        <v>5891.86</v>
      </c>
      <c r="DN308" s="4">
        <v>11688.65</v>
      </c>
      <c r="DO308" s="4">
        <v>6722.45</v>
      </c>
      <c r="DP308" s="4">
        <v>9412.52</v>
      </c>
      <c r="DQ308" s="4">
        <v>10057.85</v>
      </c>
      <c r="DR308" s="4">
        <v>7994.6</v>
      </c>
      <c r="DS308" s="4">
        <v>8535.0400000000009</v>
      </c>
      <c r="DT308" s="4">
        <v>12277.99</v>
      </c>
      <c r="DU308" s="4">
        <v>0</v>
      </c>
      <c r="DV308" s="4">
        <v>0</v>
      </c>
      <c r="DW308" s="4">
        <v>0</v>
      </c>
      <c r="DX308" s="4">
        <v>0</v>
      </c>
      <c r="DY308" s="4">
        <v>72580.960000000006</v>
      </c>
      <c r="DZ308" s="4"/>
      <c r="EA308" s="4" t="s">
        <v>2</v>
      </c>
      <c r="EB308" s="4" t="s">
        <v>320</v>
      </c>
      <c r="EC308" s="4">
        <v>0</v>
      </c>
      <c r="ED308" s="4">
        <v>-685.44</v>
      </c>
      <c r="EE308" s="4">
        <v>0</v>
      </c>
      <c r="EF308" s="4">
        <v>0</v>
      </c>
      <c r="EG308" s="4">
        <v>0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0</v>
      </c>
      <c r="EN308" s="4">
        <v>0</v>
      </c>
      <c r="EO308" s="4">
        <v>-685.44</v>
      </c>
      <c r="EP308" s="4"/>
      <c r="EQ308" s="4" t="s">
        <v>2</v>
      </c>
      <c r="ER308" s="4" t="s">
        <v>320</v>
      </c>
      <c r="ES308" s="4">
        <v>-18028.28</v>
      </c>
      <c r="ET308" s="4">
        <v>-36313.14</v>
      </c>
      <c r="EU308" s="4">
        <v>-53938.44</v>
      </c>
      <c r="EV308" s="4">
        <v>-51125.29</v>
      </c>
      <c r="EW308" s="4">
        <v>-50557.35</v>
      </c>
      <c r="EX308" s="4">
        <v>-61454.45</v>
      </c>
      <c r="EY308" s="4">
        <v>-10116.51</v>
      </c>
      <c r="EZ308" s="4">
        <v>5603.6</v>
      </c>
      <c r="FA308" s="4">
        <v>0</v>
      </c>
      <c r="FB308" s="4">
        <v>0</v>
      </c>
      <c r="FC308" s="4">
        <v>0</v>
      </c>
      <c r="FD308" s="4">
        <v>0</v>
      </c>
      <c r="FE308" s="4">
        <v>-275929.86</v>
      </c>
      <c r="FF308" s="4"/>
      <c r="FG308" s="4" t="s">
        <v>2</v>
      </c>
      <c r="FH308" s="4" t="s">
        <v>320</v>
      </c>
      <c r="FI308" s="4">
        <v>6469.89</v>
      </c>
      <c r="FJ308" s="4">
        <v>11962.91</v>
      </c>
      <c r="FK308" s="4">
        <v>2267.58</v>
      </c>
      <c r="FL308" s="4">
        <v>-75823.850000000006</v>
      </c>
      <c r="FM308" s="4">
        <v>4809.22</v>
      </c>
      <c r="FN308" s="4">
        <v>2064.88</v>
      </c>
      <c r="FO308" s="4">
        <v>236.47</v>
      </c>
      <c r="FP308" s="4">
        <v>6485.8</v>
      </c>
      <c r="FQ308" s="4">
        <v>0</v>
      </c>
      <c r="FR308" s="4">
        <v>0</v>
      </c>
      <c r="FS308" s="4">
        <v>0</v>
      </c>
      <c r="FT308" s="4">
        <v>0</v>
      </c>
      <c r="FU308" s="4">
        <v>-41527.1</v>
      </c>
      <c r="FV308" s="4"/>
      <c r="FW308" s="4" t="s">
        <v>2</v>
      </c>
      <c r="FX308" s="4" t="s">
        <v>320</v>
      </c>
      <c r="FY308" s="4">
        <v>-296.97000000000003</v>
      </c>
      <c r="FZ308" s="4">
        <v>1422.43</v>
      </c>
      <c r="GA308" s="4">
        <v>3368.96</v>
      </c>
      <c r="GB308" s="4">
        <v>750.87</v>
      </c>
      <c r="GC308" s="4">
        <v>1516.94</v>
      </c>
      <c r="GD308" s="4">
        <v>6812.87</v>
      </c>
      <c r="GE308" s="4">
        <v>2783.21</v>
      </c>
      <c r="GF308" s="4">
        <v>1959.8</v>
      </c>
      <c r="GG308" s="4">
        <v>0</v>
      </c>
      <c r="GH308" s="4">
        <v>0</v>
      </c>
      <c r="GI308" s="4">
        <v>0</v>
      </c>
      <c r="GJ308" s="4">
        <v>0</v>
      </c>
      <c r="GK308" s="4">
        <v>18318.11</v>
      </c>
      <c r="GL308" s="4"/>
      <c r="GM308" s="4" t="s">
        <v>2</v>
      </c>
      <c r="GN308" s="4" t="s">
        <v>320</v>
      </c>
      <c r="GO308" s="4">
        <v>5084.29</v>
      </c>
      <c r="GP308" s="4">
        <v>4203.8500000000004</v>
      </c>
      <c r="GQ308" s="4">
        <v>11621.3</v>
      </c>
      <c r="GR308" s="4">
        <v>2781.77</v>
      </c>
      <c r="GS308" s="4">
        <v>180.28</v>
      </c>
      <c r="GT308" s="4">
        <v>-53.53</v>
      </c>
      <c r="GU308" s="4">
        <v>217.48</v>
      </c>
      <c r="GV308" s="4">
        <v>-67358.92</v>
      </c>
      <c r="GW308" s="4">
        <v>0</v>
      </c>
      <c r="GX308" s="4">
        <v>0</v>
      </c>
      <c r="GY308" s="4">
        <v>0</v>
      </c>
      <c r="GZ308" s="4">
        <v>0</v>
      </c>
      <c r="HA308" s="4">
        <v>-43323.48</v>
      </c>
      <c r="HB308" s="4"/>
      <c r="HC308" s="4" t="s">
        <v>2</v>
      </c>
      <c r="HD308" s="4" t="s">
        <v>320</v>
      </c>
      <c r="HE308" s="4">
        <v>913.2</v>
      </c>
      <c r="HF308" s="4">
        <v>3798.81</v>
      </c>
      <c r="HG308" s="4">
        <v>2730.05</v>
      </c>
      <c r="HH308" s="4">
        <v>199.29</v>
      </c>
      <c r="HI308" s="4">
        <v>2221.7399999999998</v>
      </c>
      <c r="HJ308" s="4">
        <v>-588.61</v>
      </c>
      <c r="HK308" s="4">
        <v>-771.7</v>
      </c>
      <c r="HL308" s="4">
        <v>828.09</v>
      </c>
      <c r="HM308" s="4">
        <v>0</v>
      </c>
      <c r="HN308" s="4">
        <v>0</v>
      </c>
      <c r="HO308" s="4">
        <v>0</v>
      </c>
      <c r="HP308" s="4">
        <v>0</v>
      </c>
      <c r="HQ308" s="4">
        <v>9330.8700000000008</v>
      </c>
      <c r="HR308" s="4"/>
      <c r="HS308" s="4" t="s">
        <v>2</v>
      </c>
      <c r="HT308" s="4" t="s">
        <v>320</v>
      </c>
      <c r="HU308" s="4">
        <v>558.9</v>
      </c>
      <c r="HV308" s="4">
        <v>4761.0600000000004</v>
      </c>
      <c r="HW308" s="4">
        <v>10841.35</v>
      </c>
      <c r="HX308" s="4">
        <v>-16556.84</v>
      </c>
      <c r="HY308" s="4">
        <v>4884.88</v>
      </c>
      <c r="HZ308" s="4">
        <v>3563.83</v>
      </c>
      <c r="IA308" s="4">
        <v>-848.31</v>
      </c>
      <c r="IB308" s="4">
        <v>12234.02</v>
      </c>
      <c r="IC308" s="4">
        <v>0</v>
      </c>
      <c r="ID308" s="4">
        <v>0</v>
      </c>
      <c r="IE308" s="4">
        <v>0</v>
      </c>
      <c r="IF308" s="4">
        <v>0</v>
      </c>
      <c r="IG308" s="4">
        <v>19438.89</v>
      </c>
      <c r="IH308" s="4"/>
      <c r="II308" s="4" t="s">
        <v>2</v>
      </c>
      <c r="IJ308" s="4" t="s">
        <v>320</v>
      </c>
      <c r="IK308" s="4">
        <v>-3226.9</v>
      </c>
      <c r="IL308" s="4">
        <v>1144.97</v>
      </c>
      <c r="IM308" s="4">
        <v>2817.53</v>
      </c>
      <c r="IN308" s="4">
        <v>-46816.3</v>
      </c>
      <c r="IO308" s="4">
        <v>-591.86</v>
      </c>
      <c r="IP308" s="4">
        <v>-3263.6</v>
      </c>
      <c r="IQ308" s="4">
        <v>-544.09</v>
      </c>
      <c r="IR308" s="4">
        <v>7256.17</v>
      </c>
      <c r="IS308" s="4">
        <v>0</v>
      </c>
      <c r="IT308" s="4">
        <v>0</v>
      </c>
      <c r="IU308" s="4">
        <v>0</v>
      </c>
      <c r="IV308" s="4">
        <v>0</v>
      </c>
      <c r="IW308" s="4">
        <v>-43224.08</v>
      </c>
      <c r="IX308" s="4"/>
      <c r="IY308" s="4" t="s">
        <v>2</v>
      </c>
      <c r="IZ308" s="4" t="s">
        <v>320</v>
      </c>
      <c r="JA308" s="4">
        <v>6863.96</v>
      </c>
      <c r="JB308" s="4">
        <v>15233.2</v>
      </c>
      <c r="JC308" s="4">
        <v>13384.17</v>
      </c>
      <c r="JD308" s="4">
        <v>-62324.67</v>
      </c>
      <c r="JE308" s="4">
        <v>11636.85</v>
      </c>
      <c r="JF308" s="4">
        <v>3817.85</v>
      </c>
      <c r="JG308" s="4">
        <v>10776.59</v>
      </c>
      <c r="JH308" s="4">
        <v>20991.27</v>
      </c>
      <c r="JI308" s="4">
        <v>0</v>
      </c>
      <c r="JJ308" s="4">
        <v>0</v>
      </c>
      <c r="JK308" s="4">
        <v>0</v>
      </c>
      <c r="JL308" s="4">
        <v>0</v>
      </c>
      <c r="JM308" s="4">
        <v>20379.22</v>
      </c>
      <c r="JN308" s="4"/>
      <c r="JO308" s="4" t="s">
        <v>2</v>
      </c>
      <c r="JP308" s="4" t="s">
        <v>320</v>
      </c>
      <c r="JQ308" s="4">
        <v>79.42</v>
      </c>
      <c r="JR308" s="4">
        <v>1584.65</v>
      </c>
      <c r="JS308" s="4">
        <v>962.78</v>
      </c>
      <c r="JT308" s="4">
        <v>1568.21</v>
      </c>
      <c r="JU308" s="4">
        <v>428.72</v>
      </c>
      <c r="JV308" s="4">
        <v>2195.16</v>
      </c>
      <c r="JW308" s="4">
        <v>-101.5</v>
      </c>
      <c r="JX308" s="4">
        <v>3307.91</v>
      </c>
      <c r="JY308" s="4">
        <v>0</v>
      </c>
      <c r="JZ308" s="4">
        <v>0</v>
      </c>
      <c r="KA308" s="4">
        <v>0</v>
      </c>
      <c r="KB308" s="4">
        <v>0</v>
      </c>
      <c r="KC308" s="4">
        <v>10025.35</v>
      </c>
      <c r="KD308" s="4"/>
      <c r="KE308" s="4" t="s">
        <v>2</v>
      </c>
      <c r="KF308" s="4" t="s">
        <v>320</v>
      </c>
      <c r="KG308" s="4">
        <v>-6624.7</v>
      </c>
      <c r="KH308" s="4">
        <v>-20452.259999999998</v>
      </c>
      <c r="KI308" s="4">
        <v>-22051.3</v>
      </c>
      <c r="KJ308" s="4">
        <v>-24165.21</v>
      </c>
      <c r="KK308" s="4">
        <v>-12727.38</v>
      </c>
      <c r="KL308" s="4">
        <v>-17719.96</v>
      </c>
      <c r="KM308" s="4">
        <v>-18292.939999999999</v>
      </c>
      <c r="KN308" s="4">
        <v>10648.34</v>
      </c>
      <c r="KO308" s="4">
        <v>0</v>
      </c>
      <c r="KP308" s="4">
        <v>0</v>
      </c>
      <c r="KQ308" s="4">
        <v>0</v>
      </c>
      <c r="KR308" s="4">
        <v>279.04000000000002</v>
      </c>
      <c r="KS308" s="4">
        <v>-111106.37</v>
      </c>
      <c r="KT308" s="4"/>
      <c r="KU308" s="4" t="s">
        <v>2</v>
      </c>
      <c r="KV308" s="4" t="s">
        <v>320</v>
      </c>
      <c r="KW308" s="4">
        <v>-1499.84</v>
      </c>
      <c r="KX308" s="4">
        <v>1453.75</v>
      </c>
      <c r="KY308" s="4">
        <v>-18432.78</v>
      </c>
      <c r="KZ308" s="4">
        <v>-4154.32</v>
      </c>
      <c r="LA308" s="4">
        <v>-1405.47</v>
      </c>
      <c r="LB308" s="4">
        <v>860.36</v>
      </c>
      <c r="LC308" s="4">
        <v>19455</v>
      </c>
      <c r="LD308" s="4">
        <v>2464.91</v>
      </c>
      <c r="LE308" s="4">
        <v>0</v>
      </c>
      <c r="LF308" s="4">
        <v>0</v>
      </c>
      <c r="LG308" s="4">
        <v>0</v>
      </c>
      <c r="LH308" s="4">
        <v>0</v>
      </c>
      <c r="LI308" s="4">
        <v>-1258.3900000000001</v>
      </c>
      <c r="LJ308" s="4"/>
      <c r="LK308" s="4" t="s">
        <v>2</v>
      </c>
      <c r="LL308" s="4" t="s">
        <v>320</v>
      </c>
      <c r="LM308" s="4">
        <v>-3162.17</v>
      </c>
      <c r="LN308" s="4">
        <v>2631.3</v>
      </c>
      <c r="LO308" s="4">
        <v>1823.13</v>
      </c>
      <c r="LP308" s="4">
        <v>2619.85</v>
      </c>
      <c r="LQ308" s="4">
        <v>853.35</v>
      </c>
      <c r="LR308" s="4">
        <v>-1394.6</v>
      </c>
      <c r="LS308" s="4">
        <v>-1100.26</v>
      </c>
      <c r="LT308" s="4">
        <v>9296.56</v>
      </c>
      <c r="LU308" s="4">
        <v>0</v>
      </c>
      <c r="LV308" s="4">
        <v>0</v>
      </c>
      <c r="LW308" s="4">
        <v>0</v>
      </c>
      <c r="LX308" s="4">
        <v>0</v>
      </c>
      <c r="LY308" s="4">
        <v>11567.16</v>
      </c>
      <c r="LZ308" s="4"/>
      <c r="MA308" s="4" t="s">
        <v>2</v>
      </c>
      <c r="MB308" s="4" t="s">
        <v>320</v>
      </c>
      <c r="MC308" s="4">
        <v>-4377.58</v>
      </c>
      <c r="MD308" s="4">
        <v>5469.83</v>
      </c>
      <c r="ME308" s="4">
        <v>-9679.0499999999993</v>
      </c>
      <c r="MF308" s="4">
        <v>342.7</v>
      </c>
      <c r="MG308" s="4">
        <v>-643.79</v>
      </c>
      <c r="MH308" s="4">
        <v>-1368.99</v>
      </c>
      <c r="MI308" s="4">
        <v>2134.5500000000002</v>
      </c>
      <c r="MJ308" s="4">
        <v>10703.14</v>
      </c>
      <c r="MK308" s="4">
        <v>0</v>
      </c>
      <c r="ML308" s="4">
        <v>0</v>
      </c>
      <c r="MM308" s="4">
        <v>0</v>
      </c>
      <c r="MN308" s="4">
        <v>0</v>
      </c>
      <c r="MO308" s="4">
        <v>2580.81</v>
      </c>
      <c r="MP308" s="4"/>
      <c r="MQ308" s="4" t="s">
        <v>2</v>
      </c>
      <c r="MR308" s="4" t="s">
        <v>320</v>
      </c>
      <c r="MS308" s="4">
        <v>12532.73</v>
      </c>
      <c r="MT308" s="4">
        <v>2255.98</v>
      </c>
      <c r="MU308" s="4">
        <v>4031.69</v>
      </c>
      <c r="MV308" s="4">
        <v>-3969.55</v>
      </c>
      <c r="MW308" s="4">
        <v>921.9</v>
      </c>
      <c r="MX308" s="4">
        <v>-1580.36</v>
      </c>
      <c r="MY308" s="4">
        <v>-1180.98</v>
      </c>
      <c r="MZ308" s="4">
        <v>3483.33</v>
      </c>
      <c r="NA308" s="4">
        <v>0</v>
      </c>
      <c r="NB308" s="4">
        <v>0</v>
      </c>
      <c r="NC308" s="4">
        <v>0</v>
      </c>
      <c r="ND308" s="4">
        <v>0</v>
      </c>
      <c r="NE308" s="4">
        <v>16494.740000000002</v>
      </c>
      <c r="NF308" s="4"/>
      <c r="NG308" s="4" t="s">
        <v>2</v>
      </c>
      <c r="NH308" s="4" t="s">
        <v>320</v>
      </c>
      <c r="NI308" s="4">
        <v>-45250.92</v>
      </c>
      <c r="NJ308" s="4">
        <v>-3870.24</v>
      </c>
      <c r="NK308" s="4">
        <v>-10794.19</v>
      </c>
      <c r="NL308" s="4">
        <v>-2696.31</v>
      </c>
      <c r="NM308" s="4">
        <v>-23458.84</v>
      </c>
      <c r="NN308" s="4">
        <v>-2301.7399999999998</v>
      </c>
      <c r="NO308" s="4">
        <v>49902.36</v>
      </c>
      <c r="NP308" s="4">
        <v>-464.28</v>
      </c>
      <c r="NQ308" s="4">
        <v>0</v>
      </c>
      <c r="NR308" s="4">
        <v>0</v>
      </c>
      <c r="NS308" s="4">
        <v>0</v>
      </c>
      <c r="NT308" s="4">
        <v>0</v>
      </c>
      <c r="NU308" s="4">
        <v>-38934.160000000003</v>
      </c>
    </row>
    <row r="309" spans="2:385" x14ac:dyDescent="0.2">
      <c r="B309">
        <f t="shared" si="52"/>
        <v>299</v>
      </c>
      <c r="C309" s="4" t="s">
        <v>2</v>
      </c>
      <c r="D309" s="4" t="s">
        <v>2</v>
      </c>
      <c r="E309" s="4" t="s">
        <v>2</v>
      </c>
      <c r="F309" s="4" t="s">
        <v>2</v>
      </c>
      <c r="G309" s="4" t="s">
        <v>2</v>
      </c>
      <c r="H309" s="4" t="s">
        <v>2</v>
      </c>
      <c r="I309" s="4" t="s">
        <v>2</v>
      </c>
      <c r="J309" s="4" t="s">
        <v>2</v>
      </c>
      <c r="K309" s="4" t="s">
        <v>2</v>
      </c>
      <c r="L309" s="4" t="s">
        <v>2</v>
      </c>
      <c r="M309" s="4" t="s">
        <v>2</v>
      </c>
      <c r="N309" s="4" t="s">
        <v>2</v>
      </c>
      <c r="O309" s="4" t="s">
        <v>2</v>
      </c>
      <c r="P309" s="4" t="s">
        <v>2</v>
      </c>
      <c r="Q309" s="4" t="s">
        <v>2</v>
      </c>
      <c r="R309" s="4"/>
      <c r="S309" s="4" t="s">
        <v>2</v>
      </c>
      <c r="T309" s="4" t="s">
        <v>2</v>
      </c>
      <c r="U309" s="4" t="s">
        <v>2</v>
      </c>
      <c r="V309" s="4" t="s">
        <v>2</v>
      </c>
      <c r="W309" s="4" t="s">
        <v>2</v>
      </c>
      <c r="X309" s="4" t="s">
        <v>2</v>
      </c>
      <c r="Y309" s="4" t="s">
        <v>2</v>
      </c>
      <c r="Z309" s="4" t="s">
        <v>2</v>
      </c>
      <c r="AA309" s="4" t="s">
        <v>2</v>
      </c>
      <c r="AB309" s="4" t="s">
        <v>2</v>
      </c>
      <c r="AC309" s="4" t="s">
        <v>2</v>
      </c>
      <c r="AD309" s="4" t="s">
        <v>2</v>
      </c>
      <c r="AE309" s="4" t="s">
        <v>2</v>
      </c>
      <c r="AF309" s="4" t="s">
        <v>2</v>
      </c>
      <c r="AG309" s="4" t="s">
        <v>2</v>
      </c>
      <c r="AH309" s="4"/>
      <c r="AI309" s="4" t="s">
        <v>2</v>
      </c>
      <c r="AJ309" s="4" t="s">
        <v>2</v>
      </c>
      <c r="AK309" s="4" t="s">
        <v>2</v>
      </c>
      <c r="AL309" s="4" t="s">
        <v>2</v>
      </c>
      <c r="AM309" s="4" t="s">
        <v>2</v>
      </c>
      <c r="AN309" s="4" t="s">
        <v>2</v>
      </c>
      <c r="AO309" s="4" t="s">
        <v>2</v>
      </c>
      <c r="AP309" s="4" t="s">
        <v>2</v>
      </c>
      <c r="AQ309" s="4" t="s">
        <v>2</v>
      </c>
      <c r="AR309" s="4" t="s">
        <v>2</v>
      </c>
      <c r="AS309" s="4" t="s">
        <v>2</v>
      </c>
      <c r="AT309" s="4" t="s">
        <v>2</v>
      </c>
      <c r="AU309" s="4" t="s">
        <v>2</v>
      </c>
      <c r="AV309" s="4" t="s">
        <v>2</v>
      </c>
      <c r="AW309" s="4" t="s">
        <v>2</v>
      </c>
      <c r="AX309" s="4"/>
      <c r="AY309" s="4" t="s">
        <v>2</v>
      </c>
      <c r="AZ309" s="4" t="s">
        <v>2</v>
      </c>
      <c r="BA309" s="4" t="s">
        <v>2</v>
      </c>
      <c r="BB309" s="4" t="s">
        <v>2</v>
      </c>
      <c r="BC309" s="4" t="s">
        <v>2</v>
      </c>
      <c r="BD309" s="4" t="s">
        <v>2</v>
      </c>
      <c r="BE309" s="4" t="s">
        <v>2</v>
      </c>
      <c r="BF309" s="4" t="s">
        <v>2</v>
      </c>
      <c r="BG309" s="4" t="s">
        <v>2</v>
      </c>
      <c r="BH309" s="4" t="s">
        <v>2</v>
      </c>
      <c r="BI309" s="4" t="s">
        <v>2</v>
      </c>
      <c r="BJ309" s="4" t="s">
        <v>2</v>
      </c>
      <c r="BK309" s="4" t="s">
        <v>2</v>
      </c>
      <c r="BL309" s="4" t="s">
        <v>2</v>
      </c>
      <c r="BM309" s="4" t="s">
        <v>2</v>
      </c>
      <c r="BN309" s="4"/>
      <c r="BO309" s="4" t="s">
        <v>2</v>
      </c>
      <c r="BP309" s="4" t="s">
        <v>2</v>
      </c>
      <c r="BQ309" s="4" t="s">
        <v>2</v>
      </c>
      <c r="BR309" s="4" t="s">
        <v>2</v>
      </c>
      <c r="BS309" s="4" t="s">
        <v>2</v>
      </c>
      <c r="BT309" s="4" t="s">
        <v>2</v>
      </c>
      <c r="BU309" s="4" t="s">
        <v>2</v>
      </c>
      <c r="BV309" s="4" t="s">
        <v>2</v>
      </c>
      <c r="BW309" s="4" t="s">
        <v>2</v>
      </c>
      <c r="BX309" s="4" t="s">
        <v>2</v>
      </c>
      <c r="BY309" s="4" t="s">
        <v>2</v>
      </c>
      <c r="BZ309" s="4" t="s">
        <v>2</v>
      </c>
      <c r="CA309" s="4" t="s">
        <v>2</v>
      </c>
      <c r="CB309" s="4" t="s">
        <v>2</v>
      </c>
      <c r="CC309" s="4" t="s">
        <v>2</v>
      </c>
      <c r="CD309" s="4"/>
      <c r="CE309" s="4" t="s">
        <v>2</v>
      </c>
      <c r="CF309" s="4" t="s">
        <v>2</v>
      </c>
      <c r="CG309" s="4" t="s">
        <v>2</v>
      </c>
      <c r="CH309" s="4" t="s">
        <v>2</v>
      </c>
      <c r="CI309" s="4" t="s">
        <v>2</v>
      </c>
      <c r="CJ309" s="4" t="s">
        <v>2</v>
      </c>
      <c r="CK309" s="4" t="s">
        <v>2</v>
      </c>
      <c r="CL309" s="4" t="s">
        <v>2</v>
      </c>
      <c r="CM309" s="4" t="s">
        <v>2</v>
      </c>
      <c r="CN309" s="4" t="s">
        <v>2</v>
      </c>
      <c r="CO309" s="4" t="s">
        <v>2</v>
      </c>
      <c r="CP309" s="4" t="s">
        <v>2</v>
      </c>
      <c r="CQ309" s="4" t="s">
        <v>2</v>
      </c>
      <c r="CR309" s="4" t="s">
        <v>2</v>
      </c>
      <c r="CS309" s="4" t="s">
        <v>2</v>
      </c>
      <c r="CT309" s="4"/>
      <c r="CU309" s="4" t="s">
        <v>2</v>
      </c>
      <c r="CV309" s="4" t="s">
        <v>2</v>
      </c>
      <c r="CW309" s="4" t="s">
        <v>2</v>
      </c>
      <c r="CX309" s="4" t="s">
        <v>2</v>
      </c>
      <c r="CY309" s="4" t="s">
        <v>2</v>
      </c>
      <c r="CZ309" s="4" t="s">
        <v>2</v>
      </c>
      <c r="DA309" s="4" t="s">
        <v>2</v>
      </c>
      <c r="DB309" s="4" t="s">
        <v>2</v>
      </c>
      <c r="DC309" s="4" t="s">
        <v>2</v>
      </c>
      <c r="DD309" s="4" t="s">
        <v>2</v>
      </c>
      <c r="DE309" s="4" t="s">
        <v>2</v>
      </c>
      <c r="DF309" s="4" t="s">
        <v>2</v>
      </c>
      <c r="DG309" s="4" t="s">
        <v>2</v>
      </c>
      <c r="DH309" s="4" t="s">
        <v>2</v>
      </c>
      <c r="DI309" s="4" t="s">
        <v>2</v>
      </c>
      <c r="DJ309" s="4"/>
      <c r="DK309" s="4" t="s">
        <v>2</v>
      </c>
      <c r="DL309" s="4" t="s">
        <v>2</v>
      </c>
      <c r="DM309" s="4" t="s">
        <v>2</v>
      </c>
      <c r="DN309" s="4" t="s">
        <v>2</v>
      </c>
      <c r="DO309" s="4" t="s">
        <v>2</v>
      </c>
      <c r="DP309" s="4" t="s">
        <v>2</v>
      </c>
      <c r="DQ309" s="4" t="s">
        <v>2</v>
      </c>
      <c r="DR309" s="4" t="s">
        <v>2</v>
      </c>
      <c r="DS309" s="4" t="s">
        <v>2</v>
      </c>
      <c r="DT309" s="4" t="s">
        <v>2</v>
      </c>
      <c r="DU309" s="4" t="s">
        <v>2</v>
      </c>
      <c r="DV309" s="4" t="s">
        <v>2</v>
      </c>
      <c r="DW309" s="4" t="s">
        <v>2</v>
      </c>
      <c r="DX309" s="4" t="s">
        <v>2</v>
      </c>
      <c r="DY309" s="4" t="s">
        <v>2</v>
      </c>
      <c r="DZ309" s="4"/>
      <c r="EA309" s="4" t="s">
        <v>2</v>
      </c>
      <c r="EB309" s="4" t="s">
        <v>2</v>
      </c>
      <c r="EC309" s="4" t="s">
        <v>2</v>
      </c>
      <c r="ED309" s="4" t="s">
        <v>2</v>
      </c>
      <c r="EE309" s="4" t="s">
        <v>2</v>
      </c>
      <c r="EF309" s="4" t="s">
        <v>2</v>
      </c>
      <c r="EG309" s="4" t="s">
        <v>2</v>
      </c>
      <c r="EH309" s="4" t="s">
        <v>2</v>
      </c>
      <c r="EI309" s="4" t="s">
        <v>2</v>
      </c>
      <c r="EJ309" s="4" t="s">
        <v>2</v>
      </c>
      <c r="EK309" s="4" t="s">
        <v>2</v>
      </c>
      <c r="EL309" s="4" t="s">
        <v>2</v>
      </c>
      <c r="EM309" s="4" t="s">
        <v>2</v>
      </c>
      <c r="EN309" s="4" t="s">
        <v>2</v>
      </c>
      <c r="EO309" s="4" t="s">
        <v>2</v>
      </c>
      <c r="EP309" s="4"/>
      <c r="EQ309" s="4" t="s">
        <v>2</v>
      </c>
      <c r="ER309" s="4" t="s">
        <v>2</v>
      </c>
      <c r="ES309" s="4" t="s">
        <v>2</v>
      </c>
      <c r="ET309" s="4" t="s">
        <v>2</v>
      </c>
      <c r="EU309" s="4" t="s">
        <v>2</v>
      </c>
      <c r="EV309" s="4" t="s">
        <v>2</v>
      </c>
      <c r="EW309" s="4" t="s">
        <v>2</v>
      </c>
      <c r="EX309" s="4" t="s">
        <v>2</v>
      </c>
      <c r="EY309" s="4" t="s">
        <v>2</v>
      </c>
      <c r="EZ309" s="4" t="s">
        <v>2</v>
      </c>
      <c r="FA309" s="4" t="s">
        <v>2</v>
      </c>
      <c r="FB309" s="4" t="s">
        <v>2</v>
      </c>
      <c r="FC309" s="4" t="s">
        <v>2</v>
      </c>
      <c r="FD309" s="4" t="s">
        <v>2</v>
      </c>
      <c r="FE309" s="4" t="s">
        <v>2</v>
      </c>
      <c r="FF309" s="4"/>
      <c r="FG309" s="4" t="s">
        <v>2</v>
      </c>
      <c r="FH309" s="4" t="s">
        <v>2</v>
      </c>
      <c r="FI309" s="4" t="s">
        <v>2</v>
      </c>
      <c r="FJ309" s="4" t="s">
        <v>2</v>
      </c>
      <c r="FK309" s="4" t="s">
        <v>2</v>
      </c>
      <c r="FL309" s="4" t="s">
        <v>2</v>
      </c>
      <c r="FM309" s="4" t="s">
        <v>2</v>
      </c>
      <c r="FN309" s="4" t="s">
        <v>2</v>
      </c>
      <c r="FO309" s="4" t="s">
        <v>2</v>
      </c>
      <c r="FP309" s="4" t="s">
        <v>2</v>
      </c>
      <c r="FQ309" s="4" t="s">
        <v>2</v>
      </c>
      <c r="FR309" s="4" t="s">
        <v>2</v>
      </c>
      <c r="FS309" s="4" t="s">
        <v>2</v>
      </c>
      <c r="FT309" s="4" t="s">
        <v>2</v>
      </c>
      <c r="FU309" s="4" t="s">
        <v>2</v>
      </c>
      <c r="FV309" s="4"/>
      <c r="FW309" s="4" t="s">
        <v>2</v>
      </c>
      <c r="FX309" s="4" t="s">
        <v>2</v>
      </c>
      <c r="FY309" s="4" t="s">
        <v>2</v>
      </c>
      <c r="FZ309" s="4" t="s">
        <v>2</v>
      </c>
      <c r="GA309" s="4" t="s">
        <v>2</v>
      </c>
      <c r="GB309" s="4" t="s">
        <v>2</v>
      </c>
      <c r="GC309" s="4" t="s">
        <v>2</v>
      </c>
      <c r="GD309" s="4" t="s">
        <v>2</v>
      </c>
      <c r="GE309" s="4" t="s">
        <v>2</v>
      </c>
      <c r="GF309" s="4" t="s">
        <v>2</v>
      </c>
      <c r="GG309" s="4" t="s">
        <v>2</v>
      </c>
      <c r="GH309" s="4" t="s">
        <v>2</v>
      </c>
      <c r="GI309" s="4" t="s">
        <v>2</v>
      </c>
      <c r="GJ309" s="4" t="s">
        <v>2</v>
      </c>
      <c r="GK309" s="4" t="s">
        <v>2</v>
      </c>
      <c r="GL309" s="4"/>
      <c r="GM309" s="4" t="s">
        <v>2</v>
      </c>
      <c r="GN309" s="4" t="s">
        <v>2</v>
      </c>
      <c r="GO309" s="4" t="s">
        <v>2</v>
      </c>
      <c r="GP309" s="4" t="s">
        <v>2</v>
      </c>
      <c r="GQ309" s="4" t="s">
        <v>2</v>
      </c>
      <c r="GR309" s="4" t="s">
        <v>2</v>
      </c>
      <c r="GS309" s="4" t="s">
        <v>2</v>
      </c>
      <c r="GT309" s="4" t="s">
        <v>2</v>
      </c>
      <c r="GU309" s="4" t="s">
        <v>2</v>
      </c>
      <c r="GV309" s="4" t="s">
        <v>2</v>
      </c>
      <c r="GW309" s="4" t="s">
        <v>2</v>
      </c>
      <c r="GX309" s="4" t="s">
        <v>2</v>
      </c>
      <c r="GY309" s="4" t="s">
        <v>2</v>
      </c>
      <c r="GZ309" s="4" t="s">
        <v>2</v>
      </c>
      <c r="HA309" s="4" t="s">
        <v>2</v>
      </c>
      <c r="HB309" s="4"/>
      <c r="HC309" s="4" t="s">
        <v>2</v>
      </c>
      <c r="HD309" s="4" t="s">
        <v>2</v>
      </c>
      <c r="HE309" s="4" t="s">
        <v>2</v>
      </c>
      <c r="HF309" s="4" t="s">
        <v>2</v>
      </c>
      <c r="HG309" s="4" t="s">
        <v>2</v>
      </c>
      <c r="HH309" s="4" t="s">
        <v>2</v>
      </c>
      <c r="HI309" s="4" t="s">
        <v>2</v>
      </c>
      <c r="HJ309" s="4" t="s">
        <v>2</v>
      </c>
      <c r="HK309" s="4" t="s">
        <v>2</v>
      </c>
      <c r="HL309" s="4" t="s">
        <v>2</v>
      </c>
      <c r="HM309" s="4" t="s">
        <v>2</v>
      </c>
      <c r="HN309" s="4" t="s">
        <v>2</v>
      </c>
      <c r="HO309" s="4" t="s">
        <v>2</v>
      </c>
      <c r="HP309" s="4" t="s">
        <v>2</v>
      </c>
      <c r="HQ309" s="4" t="s">
        <v>2</v>
      </c>
      <c r="HR309" s="4"/>
      <c r="HS309" s="4" t="s">
        <v>2</v>
      </c>
      <c r="HT309" s="4" t="s">
        <v>2</v>
      </c>
      <c r="HU309" s="4" t="s">
        <v>2</v>
      </c>
      <c r="HV309" s="4" t="s">
        <v>2</v>
      </c>
      <c r="HW309" s="4" t="s">
        <v>2</v>
      </c>
      <c r="HX309" s="4" t="s">
        <v>2</v>
      </c>
      <c r="HY309" s="4" t="s">
        <v>2</v>
      </c>
      <c r="HZ309" s="4" t="s">
        <v>2</v>
      </c>
      <c r="IA309" s="4" t="s">
        <v>2</v>
      </c>
      <c r="IB309" s="4" t="s">
        <v>2</v>
      </c>
      <c r="IC309" s="4" t="s">
        <v>2</v>
      </c>
      <c r="ID309" s="4" t="s">
        <v>2</v>
      </c>
      <c r="IE309" s="4" t="s">
        <v>2</v>
      </c>
      <c r="IF309" s="4" t="s">
        <v>2</v>
      </c>
      <c r="IG309" s="4" t="s">
        <v>2</v>
      </c>
      <c r="IH309" s="4"/>
      <c r="II309" s="4" t="s">
        <v>2</v>
      </c>
      <c r="IJ309" s="4" t="s">
        <v>2</v>
      </c>
      <c r="IK309" s="4" t="s">
        <v>2</v>
      </c>
      <c r="IL309" s="4" t="s">
        <v>2</v>
      </c>
      <c r="IM309" s="4" t="s">
        <v>2</v>
      </c>
      <c r="IN309" s="4" t="s">
        <v>2</v>
      </c>
      <c r="IO309" s="4" t="s">
        <v>2</v>
      </c>
      <c r="IP309" s="4" t="s">
        <v>2</v>
      </c>
      <c r="IQ309" s="4" t="s">
        <v>2</v>
      </c>
      <c r="IR309" s="4" t="s">
        <v>2</v>
      </c>
      <c r="IS309" s="4" t="s">
        <v>2</v>
      </c>
      <c r="IT309" s="4" t="s">
        <v>2</v>
      </c>
      <c r="IU309" s="4" t="s">
        <v>2</v>
      </c>
      <c r="IV309" s="4" t="s">
        <v>2</v>
      </c>
      <c r="IW309" s="4" t="s">
        <v>2</v>
      </c>
      <c r="IX309" s="4"/>
      <c r="IY309" s="4" t="s">
        <v>2</v>
      </c>
      <c r="IZ309" s="4" t="s">
        <v>2</v>
      </c>
      <c r="JA309" s="4" t="s">
        <v>2</v>
      </c>
      <c r="JB309" s="4" t="s">
        <v>2</v>
      </c>
      <c r="JC309" s="4" t="s">
        <v>2</v>
      </c>
      <c r="JD309" s="4" t="s">
        <v>2</v>
      </c>
      <c r="JE309" s="4" t="s">
        <v>2</v>
      </c>
      <c r="JF309" s="4" t="s">
        <v>2</v>
      </c>
      <c r="JG309" s="4" t="s">
        <v>2</v>
      </c>
      <c r="JH309" s="4" t="s">
        <v>2</v>
      </c>
      <c r="JI309" s="4" t="s">
        <v>2</v>
      </c>
      <c r="JJ309" s="4" t="s">
        <v>2</v>
      </c>
      <c r="JK309" s="4" t="s">
        <v>2</v>
      </c>
      <c r="JL309" s="4" t="s">
        <v>2</v>
      </c>
      <c r="JM309" s="4" t="s">
        <v>2</v>
      </c>
      <c r="JN309" s="4"/>
      <c r="JO309" s="4" t="s">
        <v>2</v>
      </c>
      <c r="JP309" s="4" t="s">
        <v>2</v>
      </c>
      <c r="JQ309" s="4" t="s">
        <v>2</v>
      </c>
      <c r="JR309" s="4" t="s">
        <v>2</v>
      </c>
      <c r="JS309" s="4" t="s">
        <v>2</v>
      </c>
      <c r="JT309" s="4" t="s">
        <v>2</v>
      </c>
      <c r="JU309" s="4" t="s">
        <v>2</v>
      </c>
      <c r="JV309" s="4" t="s">
        <v>2</v>
      </c>
      <c r="JW309" s="4" t="s">
        <v>2</v>
      </c>
      <c r="JX309" s="4" t="s">
        <v>2</v>
      </c>
      <c r="JY309" s="4" t="s">
        <v>2</v>
      </c>
      <c r="JZ309" s="4" t="s">
        <v>2</v>
      </c>
      <c r="KA309" s="4" t="s">
        <v>2</v>
      </c>
      <c r="KB309" s="4" t="s">
        <v>2</v>
      </c>
      <c r="KC309" s="4" t="s">
        <v>2</v>
      </c>
      <c r="KD309" s="4"/>
      <c r="KE309" s="4" t="s">
        <v>2</v>
      </c>
      <c r="KF309" s="4" t="s">
        <v>2</v>
      </c>
      <c r="KG309" s="4" t="s">
        <v>2</v>
      </c>
      <c r="KH309" s="4" t="s">
        <v>2</v>
      </c>
      <c r="KI309" s="4" t="s">
        <v>2</v>
      </c>
      <c r="KJ309" s="4" t="s">
        <v>2</v>
      </c>
      <c r="KK309" s="4" t="s">
        <v>2</v>
      </c>
      <c r="KL309" s="4" t="s">
        <v>2</v>
      </c>
      <c r="KM309" s="4" t="s">
        <v>2</v>
      </c>
      <c r="KN309" s="4" t="s">
        <v>2</v>
      </c>
      <c r="KO309" s="4" t="s">
        <v>2</v>
      </c>
      <c r="KP309" s="4" t="s">
        <v>2</v>
      </c>
      <c r="KQ309" s="4" t="s">
        <v>2</v>
      </c>
      <c r="KR309" s="4" t="s">
        <v>2</v>
      </c>
      <c r="KS309" s="4" t="s">
        <v>2</v>
      </c>
      <c r="KT309" s="4"/>
      <c r="KU309" s="4" t="s">
        <v>2</v>
      </c>
      <c r="KV309" s="4" t="s">
        <v>2</v>
      </c>
      <c r="KW309" s="4" t="s">
        <v>2</v>
      </c>
      <c r="KX309" s="4" t="s">
        <v>2</v>
      </c>
      <c r="KY309" s="4" t="s">
        <v>2</v>
      </c>
      <c r="KZ309" s="4" t="s">
        <v>2</v>
      </c>
      <c r="LA309" s="4" t="s">
        <v>2</v>
      </c>
      <c r="LB309" s="4" t="s">
        <v>2</v>
      </c>
      <c r="LC309" s="4" t="s">
        <v>2</v>
      </c>
      <c r="LD309" s="4" t="s">
        <v>2</v>
      </c>
      <c r="LE309" s="4" t="s">
        <v>2</v>
      </c>
      <c r="LF309" s="4" t="s">
        <v>2</v>
      </c>
      <c r="LG309" s="4" t="s">
        <v>2</v>
      </c>
      <c r="LH309" s="4" t="s">
        <v>2</v>
      </c>
      <c r="LI309" s="4" t="s">
        <v>2</v>
      </c>
      <c r="LJ309" s="4"/>
      <c r="LK309" s="4" t="s">
        <v>2</v>
      </c>
      <c r="LL309" s="4" t="s">
        <v>2</v>
      </c>
      <c r="LM309" s="4" t="s">
        <v>2</v>
      </c>
      <c r="LN309" s="4" t="s">
        <v>2</v>
      </c>
      <c r="LO309" s="4" t="s">
        <v>2</v>
      </c>
      <c r="LP309" s="4" t="s">
        <v>2</v>
      </c>
      <c r="LQ309" s="4" t="s">
        <v>2</v>
      </c>
      <c r="LR309" s="4" t="s">
        <v>2</v>
      </c>
      <c r="LS309" s="4" t="s">
        <v>2</v>
      </c>
      <c r="LT309" s="4" t="s">
        <v>2</v>
      </c>
      <c r="LU309" s="4" t="s">
        <v>2</v>
      </c>
      <c r="LV309" s="4" t="s">
        <v>2</v>
      </c>
      <c r="LW309" s="4" t="s">
        <v>2</v>
      </c>
      <c r="LX309" s="4" t="s">
        <v>2</v>
      </c>
      <c r="LY309" s="4" t="s">
        <v>2</v>
      </c>
      <c r="LZ309" s="4"/>
      <c r="MA309" s="4" t="s">
        <v>2</v>
      </c>
      <c r="MB309" s="4" t="s">
        <v>2</v>
      </c>
      <c r="MC309" s="4" t="s">
        <v>2</v>
      </c>
      <c r="MD309" s="4" t="s">
        <v>2</v>
      </c>
      <c r="ME309" s="4" t="s">
        <v>2</v>
      </c>
      <c r="MF309" s="4" t="s">
        <v>2</v>
      </c>
      <c r="MG309" s="4" t="s">
        <v>2</v>
      </c>
      <c r="MH309" s="4" t="s">
        <v>2</v>
      </c>
      <c r="MI309" s="4" t="s">
        <v>2</v>
      </c>
      <c r="MJ309" s="4" t="s">
        <v>2</v>
      </c>
      <c r="MK309" s="4" t="s">
        <v>2</v>
      </c>
      <c r="ML309" s="4" t="s">
        <v>2</v>
      </c>
      <c r="MM309" s="4" t="s">
        <v>2</v>
      </c>
      <c r="MN309" s="4" t="s">
        <v>2</v>
      </c>
      <c r="MO309" s="4" t="s">
        <v>2</v>
      </c>
      <c r="MP309" s="4"/>
      <c r="MQ309" s="4" t="s">
        <v>2</v>
      </c>
      <c r="MR309" s="4" t="s">
        <v>2</v>
      </c>
      <c r="MS309" s="4" t="s">
        <v>2</v>
      </c>
      <c r="MT309" s="4" t="s">
        <v>2</v>
      </c>
      <c r="MU309" s="4" t="s">
        <v>2</v>
      </c>
      <c r="MV309" s="4" t="s">
        <v>2</v>
      </c>
      <c r="MW309" s="4" t="s">
        <v>2</v>
      </c>
      <c r="MX309" s="4" t="s">
        <v>2</v>
      </c>
      <c r="MY309" s="4" t="s">
        <v>2</v>
      </c>
      <c r="MZ309" s="4" t="s">
        <v>2</v>
      </c>
      <c r="NA309" s="4" t="s">
        <v>2</v>
      </c>
      <c r="NB309" s="4" t="s">
        <v>2</v>
      </c>
      <c r="NC309" s="4" t="s">
        <v>2</v>
      </c>
      <c r="ND309" s="4" t="s">
        <v>2</v>
      </c>
      <c r="NE309" s="4" t="s">
        <v>2</v>
      </c>
      <c r="NF309" s="4"/>
      <c r="NG309" s="4" t="s">
        <v>2</v>
      </c>
      <c r="NH309" s="4" t="s">
        <v>2</v>
      </c>
      <c r="NI309" s="4" t="s">
        <v>2</v>
      </c>
      <c r="NJ309" s="4" t="s">
        <v>2</v>
      </c>
      <c r="NK309" s="4" t="s">
        <v>2</v>
      </c>
      <c r="NL309" s="4" t="s">
        <v>2</v>
      </c>
      <c r="NM309" s="4" t="s">
        <v>2</v>
      </c>
      <c r="NN309" s="4" t="s">
        <v>2</v>
      </c>
      <c r="NO309" s="4" t="s">
        <v>2</v>
      </c>
      <c r="NP309" s="4" t="s">
        <v>2</v>
      </c>
      <c r="NQ309" s="4" t="s">
        <v>2</v>
      </c>
      <c r="NR309" s="4" t="s">
        <v>2</v>
      </c>
      <c r="NS309" s="4" t="s">
        <v>2</v>
      </c>
      <c r="NT309" s="4" t="s">
        <v>2</v>
      </c>
      <c r="NU309" s="4" t="s">
        <v>2</v>
      </c>
    </row>
    <row r="310" spans="2:385" x14ac:dyDescent="0.2">
      <c r="B310">
        <f t="shared" si="52"/>
        <v>300</v>
      </c>
      <c r="C310" s="4" t="s">
        <v>2</v>
      </c>
      <c r="D310" s="4" t="s">
        <v>321</v>
      </c>
      <c r="E310" s="4">
        <v>55078.49</v>
      </c>
      <c r="F310" s="4">
        <v>54952.73</v>
      </c>
      <c r="G310" s="4">
        <v>55412.2</v>
      </c>
      <c r="H310" s="4">
        <v>53849.66</v>
      </c>
      <c r="I310" s="4">
        <v>60142.67</v>
      </c>
      <c r="J310" s="4">
        <v>64081.440000000002</v>
      </c>
      <c r="K310" s="4">
        <v>66777.59</v>
      </c>
      <c r="L310" s="4">
        <v>63712.88</v>
      </c>
      <c r="M310" s="4">
        <v>81593.990000000005</v>
      </c>
      <c r="N310" s="4">
        <v>81593.990000000005</v>
      </c>
      <c r="O310" s="4">
        <v>81593.990000000005</v>
      </c>
      <c r="P310" s="4">
        <v>81593.990000000005</v>
      </c>
      <c r="Q310" s="4">
        <v>55078.49</v>
      </c>
      <c r="R310" s="4"/>
      <c r="S310" s="4" t="s">
        <v>2</v>
      </c>
      <c r="T310" s="4" t="s">
        <v>321</v>
      </c>
      <c r="U310" s="4">
        <v>165882.75</v>
      </c>
      <c r="V310" s="4">
        <v>161524.35</v>
      </c>
      <c r="W310" s="4">
        <v>162578.93</v>
      </c>
      <c r="X310" s="4">
        <v>171285.98</v>
      </c>
      <c r="Y310" s="4">
        <v>182158.39</v>
      </c>
      <c r="Z310" s="4">
        <v>181108.59</v>
      </c>
      <c r="AA310" s="4">
        <v>147559.79</v>
      </c>
      <c r="AB310" s="4">
        <v>140711.22</v>
      </c>
      <c r="AC310" s="4">
        <v>150366.94</v>
      </c>
      <c r="AD310" s="4">
        <v>150366.94</v>
      </c>
      <c r="AE310" s="4">
        <v>150366.94</v>
      </c>
      <c r="AF310" s="4">
        <v>150366.94</v>
      </c>
      <c r="AG310" s="4">
        <v>165882.75</v>
      </c>
      <c r="AH310" s="4"/>
      <c r="AI310" s="4" t="s">
        <v>2</v>
      </c>
      <c r="AJ310" s="4" t="s">
        <v>321</v>
      </c>
      <c r="AK310" s="4">
        <v>21301.71</v>
      </c>
      <c r="AL310" s="4">
        <v>19549.75</v>
      </c>
      <c r="AM310" s="4">
        <v>14485.14</v>
      </c>
      <c r="AN310" s="4">
        <v>16683.18</v>
      </c>
      <c r="AO310" s="4">
        <v>22024.17</v>
      </c>
      <c r="AP310" s="4">
        <v>25258.959999999999</v>
      </c>
      <c r="AQ310" s="4">
        <v>30178.75</v>
      </c>
      <c r="AR310" s="4">
        <v>30677.7</v>
      </c>
      <c r="AS310" s="4">
        <v>37081.730000000003</v>
      </c>
      <c r="AT310" s="4">
        <v>37081.730000000003</v>
      </c>
      <c r="AU310" s="4">
        <v>37081.730000000003</v>
      </c>
      <c r="AV310" s="4">
        <v>37081.730000000003</v>
      </c>
      <c r="AW310" s="4">
        <v>21301.71</v>
      </c>
      <c r="AX310" s="4"/>
      <c r="AY310" s="4" t="s">
        <v>2</v>
      </c>
      <c r="AZ310" s="4" t="s">
        <v>321</v>
      </c>
      <c r="BA310" s="4">
        <v>294813.19</v>
      </c>
      <c r="BB310" s="4">
        <v>302892.51</v>
      </c>
      <c r="BC310" s="4">
        <v>302630.01</v>
      </c>
      <c r="BD310" s="4">
        <v>310192.99</v>
      </c>
      <c r="BE310" s="4">
        <v>317874.43</v>
      </c>
      <c r="BF310" s="4">
        <v>328780.95</v>
      </c>
      <c r="BG310" s="4">
        <v>330025.75</v>
      </c>
      <c r="BH310" s="4">
        <v>339763.02</v>
      </c>
      <c r="BI310" s="4">
        <v>348388.38</v>
      </c>
      <c r="BJ310" s="4">
        <v>348388.38</v>
      </c>
      <c r="BK310" s="4">
        <v>348388.38</v>
      </c>
      <c r="BL310" s="4">
        <v>348388.38</v>
      </c>
      <c r="BM310" s="4">
        <v>294813.19</v>
      </c>
      <c r="BN310" s="4"/>
      <c r="BO310" s="4" t="s">
        <v>2</v>
      </c>
      <c r="BP310" s="4" t="s">
        <v>321</v>
      </c>
      <c r="BQ310" s="4">
        <v>13473.03</v>
      </c>
      <c r="BR310" s="4">
        <v>16803.54</v>
      </c>
      <c r="BS310" s="4">
        <v>10655.39</v>
      </c>
      <c r="BT310" s="4">
        <v>11617.68</v>
      </c>
      <c r="BU310" s="4">
        <v>14479.82</v>
      </c>
      <c r="BV310" s="4">
        <v>15549.41</v>
      </c>
      <c r="BW310" s="4">
        <v>17430.98</v>
      </c>
      <c r="BX310" s="4">
        <v>19327.41</v>
      </c>
      <c r="BY310" s="4">
        <v>22868.66</v>
      </c>
      <c r="BZ310" s="4">
        <v>22868.66</v>
      </c>
      <c r="CA310" s="4">
        <v>22868.66</v>
      </c>
      <c r="CB310" s="4">
        <v>22868.66</v>
      </c>
      <c r="CC310" s="4">
        <v>13473.03</v>
      </c>
      <c r="CD310" s="4"/>
      <c r="CE310" s="4" t="s">
        <v>2</v>
      </c>
      <c r="CF310" s="4" t="s">
        <v>321</v>
      </c>
      <c r="CG310" s="4">
        <v>7032.94</v>
      </c>
      <c r="CH310" s="4">
        <v>12182.16</v>
      </c>
      <c r="CI310" s="4">
        <v>5914.66</v>
      </c>
      <c r="CJ310" s="4">
        <v>8870.43</v>
      </c>
      <c r="CK310" s="4">
        <v>12857.87</v>
      </c>
      <c r="CL310" s="4">
        <v>16716.25</v>
      </c>
      <c r="CM310" s="4">
        <v>19626.439999999999</v>
      </c>
      <c r="CN310" s="4">
        <v>25002.02</v>
      </c>
      <c r="CO310" s="4">
        <v>30542.11</v>
      </c>
      <c r="CP310" s="4">
        <v>30542.11</v>
      </c>
      <c r="CQ310" s="4">
        <v>30542.11</v>
      </c>
      <c r="CR310" s="4">
        <v>30542.11</v>
      </c>
      <c r="CS310" s="4">
        <v>7032.94</v>
      </c>
      <c r="CT310" s="4"/>
      <c r="CU310" s="4" t="s">
        <v>2</v>
      </c>
      <c r="CV310" s="4" t="s">
        <v>321</v>
      </c>
      <c r="CW310" s="4">
        <v>-95383.89</v>
      </c>
      <c r="CX310" s="4">
        <v>-90420.97</v>
      </c>
      <c r="CY310" s="4">
        <v>-82874.720000000001</v>
      </c>
      <c r="CZ310" s="4">
        <v>-82294.84</v>
      </c>
      <c r="DA310" s="4">
        <v>-81392.03</v>
      </c>
      <c r="DB310" s="4">
        <v>-74675.259999999995</v>
      </c>
      <c r="DC310" s="4">
        <v>-71052.850000000006</v>
      </c>
      <c r="DD310" s="4">
        <v>-65130.38</v>
      </c>
      <c r="DE310" s="4">
        <v>-58208.22</v>
      </c>
      <c r="DF310" s="4">
        <v>-58208.22</v>
      </c>
      <c r="DG310" s="4">
        <v>-58208.22</v>
      </c>
      <c r="DH310" s="4">
        <v>-58208.22</v>
      </c>
      <c r="DI310" s="4">
        <v>-95383.89</v>
      </c>
      <c r="DJ310" s="4"/>
      <c r="DK310" s="4" t="s">
        <v>2</v>
      </c>
      <c r="DL310" s="4" t="s">
        <v>321</v>
      </c>
      <c r="DM310" s="4">
        <v>-28135.85</v>
      </c>
      <c r="DN310" s="4">
        <v>-22243.99</v>
      </c>
      <c r="DO310" s="4">
        <v>-22855.34</v>
      </c>
      <c r="DP310" s="4">
        <v>-16132.89</v>
      </c>
      <c r="DQ310" s="4">
        <v>-6720.37</v>
      </c>
      <c r="DR310" s="4">
        <v>3655.43</v>
      </c>
      <c r="DS310" s="4">
        <v>11650.03</v>
      </c>
      <c r="DT310" s="4">
        <v>20159.64</v>
      </c>
      <c r="DU310" s="4">
        <v>32437.63</v>
      </c>
      <c r="DV310" s="4">
        <v>32437.63</v>
      </c>
      <c r="DW310" s="4">
        <v>32437.63</v>
      </c>
      <c r="DX310" s="4">
        <v>32437.63</v>
      </c>
      <c r="DY310" s="4">
        <v>-28135.85</v>
      </c>
      <c r="DZ310" s="4"/>
      <c r="EA310" s="4" t="s">
        <v>2</v>
      </c>
      <c r="EB310" s="4" t="s">
        <v>321</v>
      </c>
      <c r="EC310" s="4">
        <v>-10494.61</v>
      </c>
      <c r="ED310" s="4">
        <v>-10494.61</v>
      </c>
      <c r="EE310" s="4">
        <v>-10494.61</v>
      </c>
      <c r="EF310" s="4">
        <v>-10494.61</v>
      </c>
      <c r="EG310" s="4">
        <v>-10494.61</v>
      </c>
      <c r="EH310" s="4">
        <v>-10494.61</v>
      </c>
      <c r="EI310" s="4">
        <v>-10494.61</v>
      </c>
      <c r="EJ310" s="4">
        <v>-10494.61</v>
      </c>
      <c r="EK310" s="4">
        <v>-10494.61</v>
      </c>
      <c r="EL310" s="4">
        <v>-10494.61</v>
      </c>
      <c r="EM310" s="4">
        <v>-10494.61</v>
      </c>
      <c r="EN310" s="4">
        <v>-10494.61</v>
      </c>
      <c r="EO310" s="4">
        <v>-10494.61</v>
      </c>
      <c r="EP310" s="4"/>
      <c r="EQ310" s="4" t="s">
        <v>2</v>
      </c>
      <c r="ER310" s="4" t="s">
        <v>321</v>
      </c>
      <c r="ES310" s="4">
        <v>-193691.11</v>
      </c>
      <c r="ET310" s="4">
        <v>-216455.83</v>
      </c>
      <c r="EU310" s="4">
        <v>-254965.47</v>
      </c>
      <c r="EV310" s="4">
        <v>-310800.23</v>
      </c>
      <c r="EW310" s="4">
        <v>-371986.15</v>
      </c>
      <c r="EX310" s="4">
        <v>-437558.87</v>
      </c>
      <c r="EY310" s="4">
        <v>-491036.93</v>
      </c>
      <c r="EZ310" s="4">
        <v>-505397.84</v>
      </c>
      <c r="FA310" s="4">
        <v>-499794.24</v>
      </c>
      <c r="FB310" s="4">
        <v>-499794.24</v>
      </c>
      <c r="FC310" s="4">
        <v>-499794.24</v>
      </c>
      <c r="FD310" s="4">
        <v>-499794.24</v>
      </c>
      <c r="FE310" s="4">
        <v>-193691.11</v>
      </c>
      <c r="FF310" s="4"/>
      <c r="FG310" s="4" t="s">
        <v>2</v>
      </c>
      <c r="FH310" s="4" t="s">
        <v>321</v>
      </c>
      <c r="FI310" s="4">
        <v>75198.14</v>
      </c>
      <c r="FJ310" s="4">
        <v>81649.91</v>
      </c>
      <c r="FK310" s="4">
        <v>93612.82</v>
      </c>
      <c r="FL310" s="4">
        <v>95851.520000000004</v>
      </c>
      <c r="FM310" s="4">
        <v>19979.97</v>
      </c>
      <c r="FN310" s="4">
        <v>23289.19</v>
      </c>
      <c r="FO310" s="4">
        <v>20970.189999999999</v>
      </c>
      <c r="FP310" s="4">
        <v>20884.39</v>
      </c>
      <c r="FQ310" s="4">
        <v>27370.19</v>
      </c>
      <c r="FR310" s="4">
        <v>27370.19</v>
      </c>
      <c r="FS310" s="4">
        <v>27370.19</v>
      </c>
      <c r="FT310" s="4">
        <v>27370.19</v>
      </c>
      <c r="FU310" s="4">
        <v>75198.14</v>
      </c>
      <c r="FV310" s="4"/>
      <c r="FW310" s="4" t="s">
        <v>2</v>
      </c>
      <c r="FX310" s="4" t="s">
        <v>321</v>
      </c>
      <c r="FY310" s="4">
        <v>18726.29</v>
      </c>
      <c r="FZ310" s="4">
        <v>18424.14</v>
      </c>
      <c r="GA310" s="4">
        <v>19846.57</v>
      </c>
      <c r="GB310" s="4">
        <v>23215.53</v>
      </c>
      <c r="GC310" s="4">
        <v>23861.4</v>
      </c>
      <c r="GD310" s="4">
        <v>25378.34</v>
      </c>
      <c r="GE310" s="4">
        <v>32301.8</v>
      </c>
      <c r="GF310" s="4">
        <v>35047.72</v>
      </c>
      <c r="GG310" s="4">
        <v>37007.519999999997</v>
      </c>
      <c r="GH310" s="4">
        <v>37007.519999999997</v>
      </c>
      <c r="GI310" s="4">
        <v>37007.519999999997</v>
      </c>
      <c r="GJ310" s="4">
        <v>37007.519999999997</v>
      </c>
      <c r="GK310" s="4">
        <v>18726.29</v>
      </c>
      <c r="GL310" s="4"/>
      <c r="GM310" s="4" t="s">
        <v>2</v>
      </c>
      <c r="GN310" s="4" t="s">
        <v>321</v>
      </c>
      <c r="GO310" s="4">
        <v>97478.73</v>
      </c>
      <c r="GP310" s="4">
        <v>102547.48</v>
      </c>
      <c r="GQ310" s="4">
        <v>106710.93</v>
      </c>
      <c r="GR310" s="4">
        <v>118227.79</v>
      </c>
      <c r="GS310" s="4">
        <v>121009.56</v>
      </c>
      <c r="GT310" s="4">
        <v>121189.84</v>
      </c>
      <c r="GU310" s="4">
        <v>121483.54</v>
      </c>
      <c r="GV310" s="4">
        <v>121589.17</v>
      </c>
      <c r="GW310" s="4">
        <v>54230.25</v>
      </c>
      <c r="GX310" s="4">
        <v>54230.25</v>
      </c>
      <c r="GY310" s="4">
        <v>54230.25</v>
      </c>
      <c r="GZ310" s="4">
        <v>54230.25</v>
      </c>
      <c r="HA310" s="4">
        <v>97478.73</v>
      </c>
      <c r="HB310" s="4"/>
      <c r="HC310" s="4" t="s">
        <v>2</v>
      </c>
      <c r="HD310" s="4" t="s">
        <v>321</v>
      </c>
      <c r="HE310" s="4">
        <v>60605.52</v>
      </c>
      <c r="HF310" s="4">
        <v>61481.85</v>
      </c>
      <c r="HG310" s="4">
        <v>65264.67</v>
      </c>
      <c r="HH310" s="4">
        <v>67946.570000000007</v>
      </c>
      <c r="HI310" s="4">
        <v>68145.86</v>
      </c>
      <c r="HJ310" s="4">
        <v>70281.320000000007</v>
      </c>
      <c r="HK310" s="4">
        <v>70003.740000000005</v>
      </c>
      <c r="HL310" s="4">
        <v>68991.81</v>
      </c>
      <c r="HM310" s="4">
        <v>69819.899999999994</v>
      </c>
      <c r="HN310" s="4">
        <v>69819.899999999994</v>
      </c>
      <c r="HO310" s="4">
        <v>69819.899999999994</v>
      </c>
      <c r="HP310" s="4">
        <v>69819.899999999994</v>
      </c>
      <c r="HQ310" s="4">
        <v>60605.52</v>
      </c>
      <c r="HR310" s="4"/>
      <c r="HS310" s="4" t="s">
        <v>2</v>
      </c>
      <c r="HT310" s="4" t="s">
        <v>321</v>
      </c>
      <c r="HU310" s="4">
        <v>177789.47</v>
      </c>
      <c r="HV310" s="4">
        <v>178312.13</v>
      </c>
      <c r="HW310" s="4">
        <v>181938.09</v>
      </c>
      <c r="HX310" s="4">
        <v>192673.84</v>
      </c>
      <c r="HY310" s="4">
        <v>174098.36</v>
      </c>
      <c r="HZ310" s="4">
        <v>178639.88</v>
      </c>
      <c r="IA310" s="4">
        <v>183331.48</v>
      </c>
      <c r="IB310" s="4">
        <v>180409.51</v>
      </c>
      <c r="IC310" s="4">
        <v>192643.53</v>
      </c>
      <c r="ID310" s="4">
        <v>192643.53</v>
      </c>
      <c r="IE310" s="4">
        <v>192643.53</v>
      </c>
      <c r="IF310" s="4">
        <v>192643.53</v>
      </c>
      <c r="IG310" s="4">
        <v>177789.47</v>
      </c>
      <c r="IH310" s="4"/>
      <c r="II310" s="4" t="s">
        <v>2</v>
      </c>
      <c r="IJ310" s="4" t="s">
        <v>321</v>
      </c>
      <c r="IK310" s="4">
        <v>93855.16</v>
      </c>
      <c r="IL310" s="4">
        <v>90847.43</v>
      </c>
      <c r="IM310" s="4">
        <v>91851.11</v>
      </c>
      <c r="IN310" s="4">
        <v>94668.64</v>
      </c>
      <c r="IO310" s="4">
        <v>47852.34</v>
      </c>
      <c r="IP310" s="4">
        <v>47108.52</v>
      </c>
      <c r="IQ310" s="4">
        <v>44049.41</v>
      </c>
      <c r="IR310" s="4">
        <v>40045.519999999997</v>
      </c>
      <c r="IS310" s="4">
        <v>44101.69</v>
      </c>
      <c r="IT310" s="4">
        <v>44101.69</v>
      </c>
      <c r="IU310" s="4">
        <v>44101.69</v>
      </c>
      <c r="IV310" s="4">
        <v>44101.69</v>
      </c>
      <c r="IW310" s="4">
        <v>93855.16</v>
      </c>
      <c r="IX310" s="4"/>
      <c r="IY310" s="4" t="s">
        <v>2</v>
      </c>
      <c r="IZ310" s="4" t="s">
        <v>321</v>
      </c>
      <c r="JA310" s="4">
        <v>130964.67</v>
      </c>
      <c r="JB310" s="4">
        <v>137785.17000000001</v>
      </c>
      <c r="JC310" s="4">
        <v>153018.37</v>
      </c>
      <c r="JD310" s="4">
        <v>166276.04999999999</v>
      </c>
      <c r="JE310" s="4">
        <v>103951.38</v>
      </c>
      <c r="JF310" s="4">
        <v>110173.19</v>
      </c>
      <c r="JG310" s="4">
        <v>104451.66</v>
      </c>
      <c r="JH310" s="4">
        <v>115041.86</v>
      </c>
      <c r="JI310" s="4">
        <v>136033.13</v>
      </c>
      <c r="JJ310" s="4">
        <v>136033.13</v>
      </c>
      <c r="JK310" s="4">
        <v>136033.13</v>
      </c>
      <c r="JL310" s="4">
        <v>136033.13</v>
      </c>
      <c r="JM310" s="4">
        <v>130964.67</v>
      </c>
      <c r="JN310" s="4"/>
      <c r="JO310" s="4" t="s">
        <v>2</v>
      </c>
      <c r="JP310" s="4" t="s">
        <v>321</v>
      </c>
      <c r="JQ310" s="4">
        <v>43466</v>
      </c>
      <c r="JR310" s="4">
        <v>43537.66</v>
      </c>
      <c r="JS310" s="4">
        <v>45122.31</v>
      </c>
      <c r="JT310" s="4">
        <v>46085.09</v>
      </c>
      <c r="JU310" s="4">
        <v>47653.3</v>
      </c>
      <c r="JV310" s="4">
        <v>48044.68</v>
      </c>
      <c r="JW310" s="4">
        <v>50413.32</v>
      </c>
      <c r="JX310" s="4">
        <v>50255.91</v>
      </c>
      <c r="JY310" s="4">
        <v>53563.82</v>
      </c>
      <c r="JZ310" s="4">
        <v>53563.82</v>
      </c>
      <c r="KA310" s="4">
        <v>53563.82</v>
      </c>
      <c r="KB310" s="4">
        <v>53563.82</v>
      </c>
      <c r="KC310" s="4">
        <v>43466</v>
      </c>
      <c r="KD310" s="4"/>
      <c r="KE310" s="4" t="s">
        <v>2</v>
      </c>
      <c r="KF310" s="4" t="s">
        <v>321</v>
      </c>
      <c r="KG310" s="4">
        <v>-118589.98</v>
      </c>
      <c r="KH310" s="4">
        <v>-125913.08</v>
      </c>
      <c r="KI310" s="4">
        <v>-147549.06</v>
      </c>
      <c r="KJ310" s="4">
        <v>-172499.39</v>
      </c>
      <c r="KK310" s="4">
        <v>-198490.72</v>
      </c>
      <c r="KL310" s="4">
        <v>-213827.99</v>
      </c>
      <c r="KM310" s="4">
        <v>-231582.26</v>
      </c>
      <c r="KN310" s="4">
        <v>-253361.81</v>
      </c>
      <c r="KO310" s="4">
        <v>-242713.47</v>
      </c>
      <c r="KP310" s="4">
        <v>-242713.47</v>
      </c>
      <c r="KQ310" s="4">
        <v>-242713.47</v>
      </c>
      <c r="KR310" s="4">
        <v>-242713.47</v>
      </c>
      <c r="KS310" s="4">
        <v>-118589.98</v>
      </c>
      <c r="KT310" s="4"/>
      <c r="KU310" s="4" t="s">
        <v>2</v>
      </c>
      <c r="KV310" s="4" t="s">
        <v>321</v>
      </c>
      <c r="KW310" s="4">
        <v>73365.64</v>
      </c>
      <c r="KX310" s="4">
        <v>70552.78</v>
      </c>
      <c r="KY310" s="4">
        <v>70705.850000000006</v>
      </c>
      <c r="KZ310" s="4">
        <v>69956.25</v>
      </c>
      <c r="LA310" s="4">
        <v>67449.69</v>
      </c>
      <c r="LB310" s="4">
        <v>65694.55</v>
      </c>
      <c r="LC310" s="4">
        <v>65500.46</v>
      </c>
      <c r="LD310" s="4">
        <v>85313.67</v>
      </c>
      <c r="LE310" s="4">
        <v>87778.58</v>
      </c>
      <c r="LF310" s="4">
        <v>87778.58</v>
      </c>
      <c r="LG310" s="4">
        <v>87778.58</v>
      </c>
      <c r="LH310" s="4">
        <v>87778.58</v>
      </c>
      <c r="LI310" s="4">
        <v>73365.64</v>
      </c>
      <c r="LJ310" s="4"/>
      <c r="LK310" s="4" t="s">
        <v>2</v>
      </c>
      <c r="LL310" s="4" t="s">
        <v>321</v>
      </c>
      <c r="LM310" s="4">
        <v>29686.79</v>
      </c>
      <c r="LN310" s="4">
        <v>24777.15</v>
      </c>
      <c r="LO310" s="4">
        <v>27408.45</v>
      </c>
      <c r="LP310" s="4">
        <v>24208.19</v>
      </c>
      <c r="LQ310" s="4">
        <v>21579.37</v>
      </c>
      <c r="LR310" s="4">
        <v>19032.72</v>
      </c>
      <c r="LS310" s="4">
        <v>17558.330000000002</v>
      </c>
      <c r="LT310" s="4">
        <v>16361.63</v>
      </c>
      <c r="LU310" s="4">
        <v>25658.19</v>
      </c>
      <c r="LV310" s="4">
        <v>25658.19</v>
      </c>
      <c r="LW310" s="4">
        <v>25658.19</v>
      </c>
      <c r="LX310" s="4">
        <v>25658.19</v>
      </c>
      <c r="LY310" s="4">
        <v>29686.79</v>
      </c>
      <c r="LZ310" s="4"/>
      <c r="MA310" s="4" t="s">
        <v>2</v>
      </c>
      <c r="MB310" s="4" t="s">
        <v>321</v>
      </c>
      <c r="MC310" s="4">
        <v>-40675.42</v>
      </c>
      <c r="MD310" s="4">
        <v>-46777.91</v>
      </c>
      <c r="ME310" s="4">
        <v>-41308.080000000002</v>
      </c>
      <c r="MF310" s="4">
        <v>-46760.3</v>
      </c>
      <c r="MG310" s="4">
        <v>-43793.27</v>
      </c>
      <c r="MH310" s="4">
        <v>-49237.06</v>
      </c>
      <c r="MI310" s="4">
        <v>-50845.11</v>
      </c>
      <c r="MJ310" s="4">
        <v>-47475.56</v>
      </c>
      <c r="MK310" s="4">
        <v>-36772.42</v>
      </c>
      <c r="ML310" s="4">
        <v>-36772.42</v>
      </c>
      <c r="MM310" s="4">
        <v>-36772.42</v>
      </c>
      <c r="MN310" s="4">
        <v>-36772.42</v>
      </c>
      <c r="MO310" s="4">
        <v>-40675.42</v>
      </c>
      <c r="MP310" s="4"/>
      <c r="MQ310" s="4" t="s">
        <v>2</v>
      </c>
      <c r="MR310" s="4" t="s">
        <v>321</v>
      </c>
      <c r="MS310" s="4">
        <v>15000</v>
      </c>
      <c r="MT310" s="4">
        <v>19596</v>
      </c>
      <c r="MU310" s="4">
        <v>21851.98</v>
      </c>
      <c r="MV310" s="4">
        <v>15975.37</v>
      </c>
      <c r="MW310" s="4">
        <v>14630.16</v>
      </c>
      <c r="MX310" s="4">
        <v>11552.06</v>
      </c>
      <c r="MY310" s="4">
        <v>10004.700000000001</v>
      </c>
      <c r="MZ310" s="4">
        <v>8786.48</v>
      </c>
      <c r="NA310" s="4">
        <v>12269.81</v>
      </c>
      <c r="NB310" s="4">
        <v>12269.81</v>
      </c>
      <c r="NC310" s="4">
        <v>12269.81</v>
      </c>
      <c r="ND310" s="4">
        <v>12269.81</v>
      </c>
      <c r="NE310" s="4">
        <v>15000</v>
      </c>
      <c r="NF310" s="4"/>
      <c r="NG310" s="4" t="s">
        <v>2</v>
      </c>
      <c r="NH310" s="4" t="s">
        <v>321</v>
      </c>
      <c r="NI310" s="4">
        <v>0</v>
      </c>
      <c r="NJ310" s="4">
        <v>-42208.54</v>
      </c>
      <c r="NK310" s="4">
        <v>-42208.54</v>
      </c>
      <c r="NL310" s="4">
        <v>-38523.279999999999</v>
      </c>
      <c r="NM310" s="4">
        <v>-39412.269999999997</v>
      </c>
      <c r="NN310" s="4">
        <v>-51317.78</v>
      </c>
      <c r="NO310" s="4">
        <v>-51812.2</v>
      </c>
      <c r="NP310" s="4">
        <v>-2367.5700000000002</v>
      </c>
      <c r="NQ310" s="4">
        <v>-2831.85</v>
      </c>
      <c r="NR310" s="4">
        <v>-2831.85</v>
      </c>
      <c r="NS310" s="4">
        <v>-2831.85</v>
      </c>
      <c r="NT310" s="4">
        <v>-2831.85</v>
      </c>
      <c r="NU310" s="4">
        <v>0</v>
      </c>
    </row>
    <row r="311" spans="2:385" x14ac:dyDescent="0.2">
      <c r="B311">
        <f t="shared" si="52"/>
        <v>301</v>
      </c>
      <c r="C311" s="4" t="s">
        <v>2</v>
      </c>
      <c r="D311" s="4" t="s">
        <v>322</v>
      </c>
      <c r="E311" s="4">
        <v>54474.48</v>
      </c>
      <c r="F311" s="4">
        <v>56434.78</v>
      </c>
      <c r="G311" s="4">
        <v>59602.44</v>
      </c>
      <c r="H311" s="4">
        <v>70376.33</v>
      </c>
      <c r="I311" s="4">
        <v>64627.63</v>
      </c>
      <c r="J311" s="4">
        <v>56744.43</v>
      </c>
      <c r="K311" s="4">
        <v>56640.62</v>
      </c>
      <c r="L311" s="4">
        <v>81593.990000000005</v>
      </c>
      <c r="M311" s="4">
        <v>81593.990000000005</v>
      </c>
      <c r="N311" s="4">
        <v>81593.990000000005</v>
      </c>
      <c r="O311" s="4">
        <v>81593.990000000005</v>
      </c>
      <c r="P311" s="4">
        <v>81593.990000000005</v>
      </c>
      <c r="Q311" s="4">
        <v>81565.53</v>
      </c>
      <c r="R311" s="4"/>
      <c r="S311" s="4" t="s">
        <v>2</v>
      </c>
      <c r="T311" s="4" t="s">
        <v>322</v>
      </c>
      <c r="U311" s="4">
        <v>162434.23999999999</v>
      </c>
      <c r="V311" s="4">
        <v>162387.32</v>
      </c>
      <c r="W311" s="4">
        <v>174357.94</v>
      </c>
      <c r="X311" s="4">
        <v>180747.76</v>
      </c>
      <c r="Y311" s="4">
        <v>181074.01</v>
      </c>
      <c r="Z311" s="4">
        <v>147944.38</v>
      </c>
      <c r="AA311" s="4">
        <v>143401.09</v>
      </c>
      <c r="AB311" s="4">
        <v>150420.44</v>
      </c>
      <c r="AC311" s="4">
        <v>150366.94</v>
      </c>
      <c r="AD311" s="4">
        <v>150366.94</v>
      </c>
      <c r="AE311" s="4">
        <v>150366.94</v>
      </c>
      <c r="AF311" s="4">
        <v>150366.94</v>
      </c>
      <c r="AG311" s="4">
        <v>155839.93</v>
      </c>
      <c r="AH311" s="4"/>
      <c r="AI311" s="4" t="s">
        <v>2</v>
      </c>
      <c r="AJ311" s="4" t="s">
        <v>322</v>
      </c>
      <c r="AK311" s="4">
        <v>17935.939999999999</v>
      </c>
      <c r="AL311" s="4">
        <v>21716.93</v>
      </c>
      <c r="AM311" s="4">
        <v>17700.16</v>
      </c>
      <c r="AN311" s="4">
        <v>21217.03</v>
      </c>
      <c r="AO311" s="4">
        <v>25266.78</v>
      </c>
      <c r="AP311" s="4">
        <v>30170.77</v>
      </c>
      <c r="AQ311" s="4">
        <v>30526.03</v>
      </c>
      <c r="AR311" s="4">
        <v>37081.730000000003</v>
      </c>
      <c r="AS311" s="4">
        <v>37081.730000000003</v>
      </c>
      <c r="AT311" s="4">
        <v>37081.730000000003</v>
      </c>
      <c r="AU311" s="4">
        <v>37081.730000000003</v>
      </c>
      <c r="AV311" s="4">
        <v>37081.730000000003</v>
      </c>
      <c r="AW311" s="4">
        <v>42757.72</v>
      </c>
      <c r="AX311" s="4"/>
      <c r="AY311" s="4" t="s">
        <v>2</v>
      </c>
      <c r="AZ311" s="4" t="s">
        <v>322</v>
      </c>
      <c r="BA311" s="4">
        <v>302876.56</v>
      </c>
      <c r="BB311" s="4">
        <v>310050.01</v>
      </c>
      <c r="BC311" s="4">
        <v>311706.98</v>
      </c>
      <c r="BD311" s="4">
        <v>317874.43</v>
      </c>
      <c r="BE311" s="4">
        <v>328780.95</v>
      </c>
      <c r="BF311" s="4">
        <v>330002.15000000002</v>
      </c>
      <c r="BG311" s="4">
        <v>339742.62</v>
      </c>
      <c r="BH311" s="4">
        <v>348388.38</v>
      </c>
      <c r="BI311" s="4">
        <v>348388.38</v>
      </c>
      <c r="BJ311" s="4">
        <v>348388.38</v>
      </c>
      <c r="BK311" s="4">
        <v>348388.38</v>
      </c>
      <c r="BL311" s="4">
        <v>348388.38</v>
      </c>
      <c r="BM311" s="4">
        <v>357262.42</v>
      </c>
      <c r="BN311" s="4"/>
      <c r="BO311" s="4" t="s">
        <v>2</v>
      </c>
      <c r="BP311" s="4" t="s">
        <v>322</v>
      </c>
      <c r="BQ311" s="4">
        <v>16749.32</v>
      </c>
      <c r="BR311" s="4">
        <v>17753.330000000002</v>
      </c>
      <c r="BS311" s="4">
        <v>11717.21</v>
      </c>
      <c r="BT311" s="4">
        <v>14479.82</v>
      </c>
      <c r="BU311" s="4">
        <v>15516.61</v>
      </c>
      <c r="BV311" s="4">
        <v>17430.98</v>
      </c>
      <c r="BW311" s="4">
        <v>19303.400000000001</v>
      </c>
      <c r="BX311" s="4">
        <v>22868.66</v>
      </c>
      <c r="BY311" s="4">
        <v>22868.66</v>
      </c>
      <c r="BZ311" s="4">
        <v>22868.66</v>
      </c>
      <c r="CA311" s="4">
        <v>22868.66</v>
      </c>
      <c r="CB311" s="4">
        <v>22868.66</v>
      </c>
      <c r="CC311" s="4">
        <v>29955.1</v>
      </c>
      <c r="CD311" s="4"/>
      <c r="CE311" s="4" t="s">
        <v>2</v>
      </c>
      <c r="CF311" s="4" t="s">
        <v>322</v>
      </c>
      <c r="CG311" s="4">
        <v>12079.62</v>
      </c>
      <c r="CH311" s="4">
        <v>18214.66</v>
      </c>
      <c r="CI311" s="4">
        <v>8870.43</v>
      </c>
      <c r="CJ311" s="4">
        <v>14357.87</v>
      </c>
      <c r="CK311" s="4">
        <v>16716.25</v>
      </c>
      <c r="CL311" s="4">
        <v>19626.439999999999</v>
      </c>
      <c r="CM311" s="4">
        <v>25002.02</v>
      </c>
      <c r="CN311" s="4">
        <v>30542.11</v>
      </c>
      <c r="CO311" s="4">
        <v>30542.11</v>
      </c>
      <c r="CP311" s="4">
        <v>30542.11</v>
      </c>
      <c r="CQ311" s="4">
        <v>30542.11</v>
      </c>
      <c r="CR311" s="4">
        <v>30542.11</v>
      </c>
      <c r="CS311" s="4">
        <v>44239.57</v>
      </c>
      <c r="CT311" s="4"/>
      <c r="CU311" s="4" t="s">
        <v>2</v>
      </c>
      <c r="CV311" s="4" t="s">
        <v>322</v>
      </c>
      <c r="CW311" s="4">
        <v>-90420.97</v>
      </c>
      <c r="CX311" s="4">
        <v>-82874.720000000001</v>
      </c>
      <c r="CY311" s="4">
        <v>-81960.149999999994</v>
      </c>
      <c r="CZ311" s="4">
        <v>-78146.559999999998</v>
      </c>
      <c r="DA311" s="4">
        <v>-74663.199999999997</v>
      </c>
      <c r="DB311" s="4">
        <v>-71113.440000000002</v>
      </c>
      <c r="DC311" s="4">
        <v>-65130.18</v>
      </c>
      <c r="DD311" s="4">
        <v>-58208.22</v>
      </c>
      <c r="DE311" s="4">
        <v>-58208.22</v>
      </c>
      <c r="DF311" s="4">
        <v>-58208.22</v>
      </c>
      <c r="DG311" s="4">
        <v>-58208.22</v>
      </c>
      <c r="DH311" s="4">
        <v>-58208.22</v>
      </c>
      <c r="DI311" s="4">
        <v>-54676.39</v>
      </c>
      <c r="DJ311" s="4"/>
      <c r="DK311" s="4" t="s">
        <v>2</v>
      </c>
      <c r="DL311" s="4" t="s">
        <v>322</v>
      </c>
      <c r="DM311" s="4">
        <v>-22243.99</v>
      </c>
      <c r="DN311" s="4">
        <v>-10555.34</v>
      </c>
      <c r="DO311" s="4">
        <v>-16132.89</v>
      </c>
      <c r="DP311" s="4">
        <v>-6720.37</v>
      </c>
      <c r="DQ311" s="4">
        <v>3337.48</v>
      </c>
      <c r="DR311" s="4">
        <v>11650.03</v>
      </c>
      <c r="DS311" s="4">
        <v>20185.07</v>
      </c>
      <c r="DT311" s="4">
        <v>32437.63</v>
      </c>
      <c r="DU311" s="4">
        <v>32437.63</v>
      </c>
      <c r="DV311" s="4">
        <v>32437.63</v>
      </c>
      <c r="DW311" s="4">
        <v>32437.63</v>
      </c>
      <c r="DX311" s="4">
        <v>32437.63</v>
      </c>
      <c r="DY311" s="4">
        <v>44445.11</v>
      </c>
      <c r="DZ311" s="4"/>
      <c r="EA311" s="4" t="s">
        <v>2</v>
      </c>
      <c r="EB311" s="4" t="s">
        <v>322</v>
      </c>
      <c r="EC311" s="4">
        <v>-10494.61</v>
      </c>
      <c r="ED311" s="4">
        <v>-11180.05</v>
      </c>
      <c r="EE311" s="4">
        <v>-10494.61</v>
      </c>
      <c r="EF311" s="4">
        <v>-10494.61</v>
      </c>
      <c r="EG311" s="4">
        <v>-10494.61</v>
      </c>
      <c r="EH311" s="4">
        <v>-10494.61</v>
      </c>
      <c r="EI311" s="4">
        <v>-10494.61</v>
      </c>
      <c r="EJ311" s="4">
        <v>-10494.61</v>
      </c>
      <c r="EK311" s="4">
        <v>-10494.61</v>
      </c>
      <c r="EL311" s="4">
        <v>-10494.61</v>
      </c>
      <c r="EM311" s="4">
        <v>-10494.61</v>
      </c>
      <c r="EN311" s="4">
        <v>-10494.61</v>
      </c>
      <c r="EO311" s="4">
        <v>-11180.05</v>
      </c>
      <c r="EP311" s="4"/>
      <c r="EQ311" s="4" t="s">
        <v>2</v>
      </c>
      <c r="ER311" s="4" t="s">
        <v>322</v>
      </c>
      <c r="ES311" s="4">
        <v>-211719.39</v>
      </c>
      <c r="ET311" s="4">
        <v>-252768.97</v>
      </c>
      <c r="EU311" s="4">
        <v>-308903.90999999997</v>
      </c>
      <c r="EV311" s="4">
        <v>-361925.52</v>
      </c>
      <c r="EW311" s="4">
        <v>-422543.5</v>
      </c>
      <c r="EX311" s="4">
        <v>-499013.32</v>
      </c>
      <c r="EY311" s="4">
        <v>-501153.44</v>
      </c>
      <c r="EZ311" s="4">
        <v>-499794.24</v>
      </c>
      <c r="FA311" s="4">
        <v>-499794.24</v>
      </c>
      <c r="FB311" s="4">
        <v>-499794.24</v>
      </c>
      <c r="FC311" s="4">
        <v>-499794.24</v>
      </c>
      <c r="FD311" s="4">
        <v>-499794.24</v>
      </c>
      <c r="FE311" s="4">
        <v>-469620.97</v>
      </c>
      <c r="FF311" s="4"/>
      <c r="FG311" s="4" t="s">
        <v>2</v>
      </c>
      <c r="FH311" s="4" t="s">
        <v>322</v>
      </c>
      <c r="FI311" s="4">
        <v>81668.03</v>
      </c>
      <c r="FJ311" s="4">
        <v>93612.82</v>
      </c>
      <c r="FK311" s="4">
        <v>95880.4</v>
      </c>
      <c r="FL311" s="4">
        <v>20027.669999999998</v>
      </c>
      <c r="FM311" s="4">
        <v>24789.19</v>
      </c>
      <c r="FN311" s="4">
        <v>25354.07</v>
      </c>
      <c r="FO311" s="4">
        <v>21206.66</v>
      </c>
      <c r="FP311" s="4">
        <v>27370.19</v>
      </c>
      <c r="FQ311" s="4">
        <v>27370.19</v>
      </c>
      <c r="FR311" s="4">
        <v>27370.19</v>
      </c>
      <c r="FS311" s="4">
        <v>27370.19</v>
      </c>
      <c r="FT311" s="4">
        <v>27370.19</v>
      </c>
      <c r="FU311" s="4">
        <v>33671.040000000001</v>
      </c>
      <c r="FV311" s="4"/>
      <c r="FW311" s="4" t="s">
        <v>2</v>
      </c>
      <c r="FX311" s="4" t="s">
        <v>322</v>
      </c>
      <c r="FY311" s="4">
        <v>18429.32</v>
      </c>
      <c r="FZ311" s="4">
        <v>19846.57</v>
      </c>
      <c r="GA311" s="4">
        <v>23215.53</v>
      </c>
      <c r="GB311" s="4">
        <v>23966.400000000001</v>
      </c>
      <c r="GC311" s="4">
        <v>25378.34</v>
      </c>
      <c r="GD311" s="4">
        <v>32191.21</v>
      </c>
      <c r="GE311" s="4">
        <v>35085.01</v>
      </c>
      <c r="GF311" s="4">
        <v>37007.519999999997</v>
      </c>
      <c r="GG311" s="4">
        <v>37007.519999999997</v>
      </c>
      <c r="GH311" s="4">
        <v>37007.519999999997</v>
      </c>
      <c r="GI311" s="4">
        <v>37007.519999999997</v>
      </c>
      <c r="GJ311" s="4">
        <v>37007.519999999997</v>
      </c>
      <c r="GK311" s="4">
        <v>37044.400000000001</v>
      </c>
      <c r="GL311" s="4"/>
      <c r="GM311" s="4" t="s">
        <v>2</v>
      </c>
      <c r="GN311" s="4" t="s">
        <v>322</v>
      </c>
      <c r="GO311" s="4">
        <v>102563.02</v>
      </c>
      <c r="GP311" s="4">
        <v>106751.33</v>
      </c>
      <c r="GQ311" s="4">
        <v>118332.23</v>
      </c>
      <c r="GR311" s="4">
        <v>121009.56</v>
      </c>
      <c r="GS311" s="4">
        <v>121189.84</v>
      </c>
      <c r="GT311" s="4">
        <v>121136.31</v>
      </c>
      <c r="GU311" s="4">
        <v>121701.02</v>
      </c>
      <c r="GV311" s="4">
        <v>54230.25</v>
      </c>
      <c r="GW311" s="4">
        <v>54230.25</v>
      </c>
      <c r="GX311" s="4">
        <v>54230.25</v>
      </c>
      <c r="GY311" s="4">
        <v>54230.25</v>
      </c>
      <c r="GZ311" s="4">
        <v>54230.25</v>
      </c>
      <c r="HA311" s="4">
        <v>54155.25</v>
      </c>
      <c r="HB311" s="4"/>
      <c r="HC311" s="4" t="s">
        <v>2</v>
      </c>
      <c r="HD311" s="4" t="s">
        <v>322</v>
      </c>
      <c r="HE311" s="4">
        <v>61518.720000000001</v>
      </c>
      <c r="HF311" s="4">
        <v>65280.66</v>
      </c>
      <c r="HG311" s="4">
        <v>67994.720000000001</v>
      </c>
      <c r="HH311" s="4">
        <v>68145.86</v>
      </c>
      <c r="HI311" s="4">
        <v>70367.600000000006</v>
      </c>
      <c r="HJ311" s="4">
        <v>69692.710000000006</v>
      </c>
      <c r="HK311" s="4">
        <v>69232.039999999994</v>
      </c>
      <c r="HL311" s="4">
        <v>69819.899999999994</v>
      </c>
      <c r="HM311" s="4">
        <v>69819.899999999994</v>
      </c>
      <c r="HN311" s="4">
        <v>69819.899999999994</v>
      </c>
      <c r="HO311" s="4">
        <v>69819.899999999994</v>
      </c>
      <c r="HP311" s="4">
        <v>69819.899999999994</v>
      </c>
      <c r="HQ311" s="4">
        <v>69936.39</v>
      </c>
      <c r="HR311" s="4"/>
      <c r="HS311" s="4" t="s">
        <v>2</v>
      </c>
      <c r="HT311" s="4" t="s">
        <v>322</v>
      </c>
      <c r="HU311" s="4">
        <v>178348.37</v>
      </c>
      <c r="HV311" s="4">
        <v>183073.19</v>
      </c>
      <c r="HW311" s="4">
        <v>192779.44</v>
      </c>
      <c r="HX311" s="4">
        <v>176117</v>
      </c>
      <c r="HY311" s="4">
        <v>178983.24</v>
      </c>
      <c r="HZ311" s="4">
        <v>182203.71</v>
      </c>
      <c r="IA311" s="4">
        <v>182483.17</v>
      </c>
      <c r="IB311" s="4">
        <v>192643.53</v>
      </c>
      <c r="IC311" s="4">
        <v>192643.53</v>
      </c>
      <c r="ID311" s="4">
        <v>192643.53</v>
      </c>
      <c r="IE311" s="4">
        <v>192643.53</v>
      </c>
      <c r="IF311" s="4">
        <v>192643.53</v>
      </c>
      <c r="IG311" s="4">
        <v>197228.36</v>
      </c>
      <c r="IH311" s="4"/>
      <c r="II311" s="4" t="s">
        <v>2</v>
      </c>
      <c r="IJ311" s="4" t="s">
        <v>322</v>
      </c>
      <c r="IK311" s="4">
        <v>90628.26</v>
      </c>
      <c r="IL311" s="4">
        <v>91992.4</v>
      </c>
      <c r="IM311" s="4">
        <v>94668.64</v>
      </c>
      <c r="IN311" s="4">
        <v>47852.34</v>
      </c>
      <c r="IO311" s="4">
        <v>47260.480000000003</v>
      </c>
      <c r="IP311" s="4">
        <v>43844.92</v>
      </c>
      <c r="IQ311" s="4">
        <v>43505.32</v>
      </c>
      <c r="IR311" s="4">
        <v>47301.69</v>
      </c>
      <c r="IS311" s="4">
        <v>44101.69</v>
      </c>
      <c r="IT311" s="4">
        <v>44101.69</v>
      </c>
      <c r="IU311" s="4">
        <v>44101.69</v>
      </c>
      <c r="IV311" s="4">
        <v>44101.69</v>
      </c>
      <c r="IW311" s="4">
        <v>50631.08</v>
      </c>
      <c r="IX311" s="4"/>
      <c r="IY311" s="4" t="s">
        <v>2</v>
      </c>
      <c r="IZ311" s="4" t="s">
        <v>322</v>
      </c>
      <c r="JA311" s="4">
        <v>137828.63</v>
      </c>
      <c r="JB311" s="4">
        <v>153018.37</v>
      </c>
      <c r="JC311" s="4">
        <v>166402.54</v>
      </c>
      <c r="JD311" s="4">
        <v>103951.38</v>
      </c>
      <c r="JE311" s="4">
        <v>115588.23</v>
      </c>
      <c r="JF311" s="4">
        <v>113991.03999999999</v>
      </c>
      <c r="JG311" s="4">
        <v>115228.25</v>
      </c>
      <c r="JH311" s="4">
        <v>136033.13</v>
      </c>
      <c r="JI311" s="4">
        <v>136033.13</v>
      </c>
      <c r="JJ311" s="4">
        <v>136033.13</v>
      </c>
      <c r="JK311" s="4">
        <v>136033.13</v>
      </c>
      <c r="JL311" s="4">
        <v>136033.13</v>
      </c>
      <c r="JM311" s="4">
        <v>151343.89000000001</v>
      </c>
      <c r="JN311" s="4"/>
      <c r="JO311" s="4" t="s">
        <v>2</v>
      </c>
      <c r="JP311" s="4" t="s">
        <v>322</v>
      </c>
      <c r="JQ311" s="4">
        <v>43545.42</v>
      </c>
      <c r="JR311" s="4">
        <v>45122.31</v>
      </c>
      <c r="JS311" s="4">
        <v>46085.09</v>
      </c>
      <c r="JT311" s="4">
        <v>47653.3</v>
      </c>
      <c r="JU311" s="4">
        <v>48082.02</v>
      </c>
      <c r="JV311" s="4">
        <v>50239.839999999997</v>
      </c>
      <c r="JW311" s="4">
        <v>50311.82</v>
      </c>
      <c r="JX311" s="4">
        <v>53563.82</v>
      </c>
      <c r="JY311" s="4">
        <v>53563.82</v>
      </c>
      <c r="JZ311" s="4">
        <v>53563.82</v>
      </c>
      <c r="KA311" s="4">
        <v>53563.82</v>
      </c>
      <c r="KB311" s="4">
        <v>53563.82</v>
      </c>
      <c r="KC311" s="4">
        <v>53491.35</v>
      </c>
      <c r="KD311" s="4"/>
      <c r="KE311" s="4" t="s">
        <v>2</v>
      </c>
      <c r="KF311" s="4" t="s">
        <v>322</v>
      </c>
      <c r="KG311" s="4">
        <v>-125214.68</v>
      </c>
      <c r="KH311" s="4">
        <v>-146365.34</v>
      </c>
      <c r="KI311" s="4">
        <v>-169600.36</v>
      </c>
      <c r="KJ311" s="4">
        <v>-196664.6</v>
      </c>
      <c r="KK311" s="4">
        <v>-211218.1</v>
      </c>
      <c r="KL311" s="4">
        <v>-231547.95</v>
      </c>
      <c r="KM311" s="4">
        <v>-249875.20000000001</v>
      </c>
      <c r="KN311" s="4">
        <v>-242713.47</v>
      </c>
      <c r="KO311" s="4">
        <v>-242713.47</v>
      </c>
      <c r="KP311" s="4">
        <v>-242713.47</v>
      </c>
      <c r="KQ311" s="4">
        <v>-242713.47</v>
      </c>
      <c r="KR311" s="4">
        <v>-242434.43</v>
      </c>
      <c r="KS311" s="4">
        <v>-229696.35</v>
      </c>
      <c r="KT311" s="4"/>
      <c r="KU311" s="4" t="s">
        <v>2</v>
      </c>
      <c r="KV311" s="4" t="s">
        <v>322</v>
      </c>
      <c r="KW311" s="4">
        <v>71865.8</v>
      </c>
      <c r="KX311" s="4">
        <v>72006.53</v>
      </c>
      <c r="KY311" s="4">
        <v>52273.07</v>
      </c>
      <c r="KZ311" s="4">
        <v>65801.929999999993</v>
      </c>
      <c r="LA311" s="4">
        <v>66044.22</v>
      </c>
      <c r="LB311" s="4">
        <v>66554.91</v>
      </c>
      <c r="LC311" s="4">
        <v>84955.46</v>
      </c>
      <c r="LD311" s="4">
        <v>87778.58</v>
      </c>
      <c r="LE311" s="4">
        <v>87778.58</v>
      </c>
      <c r="LF311" s="4">
        <v>87778.58</v>
      </c>
      <c r="LG311" s="4">
        <v>87778.58</v>
      </c>
      <c r="LH311" s="4">
        <v>87778.58</v>
      </c>
      <c r="LI311" s="4">
        <v>72107.25</v>
      </c>
      <c r="LJ311" s="4"/>
      <c r="LK311" s="4" t="s">
        <v>2</v>
      </c>
      <c r="LL311" s="4" t="s">
        <v>322</v>
      </c>
      <c r="LM311" s="4">
        <v>26524.62</v>
      </c>
      <c r="LN311" s="4">
        <v>27408.45</v>
      </c>
      <c r="LO311" s="4">
        <v>29231.58</v>
      </c>
      <c r="LP311" s="4">
        <v>26828.04</v>
      </c>
      <c r="LQ311" s="4">
        <v>22432.720000000001</v>
      </c>
      <c r="LR311" s="4">
        <v>17638.12</v>
      </c>
      <c r="LS311" s="4">
        <v>16458.07</v>
      </c>
      <c r="LT311" s="4">
        <v>25658.19</v>
      </c>
      <c r="LU311" s="4">
        <v>25658.19</v>
      </c>
      <c r="LV311" s="4">
        <v>25658.19</v>
      </c>
      <c r="LW311" s="4">
        <v>25658.19</v>
      </c>
      <c r="LX311" s="4">
        <v>25658.19</v>
      </c>
      <c r="LY311" s="4">
        <v>41253.949999999997</v>
      </c>
      <c r="LZ311" s="4"/>
      <c r="MA311" s="4" t="s">
        <v>2</v>
      </c>
      <c r="MB311" s="4" t="s">
        <v>322</v>
      </c>
      <c r="MC311" s="4">
        <v>-45053</v>
      </c>
      <c r="MD311" s="4">
        <v>-41308.080000000002</v>
      </c>
      <c r="ME311" s="4">
        <v>-50987.13</v>
      </c>
      <c r="MF311" s="4">
        <v>-46417.599999999999</v>
      </c>
      <c r="MG311" s="4">
        <v>-44437.06</v>
      </c>
      <c r="MH311" s="4">
        <v>-50606.05</v>
      </c>
      <c r="MI311" s="4">
        <v>-48710.559999999998</v>
      </c>
      <c r="MJ311" s="4">
        <v>-36772.42</v>
      </c>
      <c r="MK311" s="4">
        <v>-36772.42</v>
      </c>
      <c r="ML311" s="4">
        <v>-36772.42</v>
      </c>
      <c r="MM311" s="4">
        <v>-36772.42</v>
      </c>
      <c r="MN311" s="4">
        <v>-36772.42</v>
      </c>
      <c r="MO311" s="4">
        <v>-38094.61</v>
      </c>
      <c r="MP311" s="4"/>
      <c r="MQ311" s="4" t="s">
        <v>2</v>
      </c>
      <c r="MR311" s="4" t="s">
        <v>322</v>
      </c>
      <c r="MS311" s="4">
        <v>27532.73</v>
      </c>
      <c r="MT311" s="4">
        <v>21851.98</v>
      </c>
      <c r="MU311" s="4">
        <v>25883.67</v>
      </c>
      <c r="MV311" s="4">
        <v>12005.82</v>
      </c>
      <c r="MW311" s="4">
        <v>15552.06</v>
      </c>
      <c r="MX311" s="4">
        <v>9971.7000000000007</v>
      </c>
      <c r="MY311" s="4">
        <v>8823.7199999999993</v>
      </c>
      <c r="MZ311" s="4">
        <v>12269.81</v>
      </c>
      <c r="NA311" s="4">
        <v>12269.81</v>
      </c>
      <c r="NB311" s="4">
        <v>12269.81</v>
      </c>
      <c r="NC311" s="4">
        <v>12269.81</v>
      </c>
      <c r="ND311" s="4">
        <v>12269.81</v>
      </c>
      <c r="NE311" s="4">
        <v>31494.74</v>
      </c>
      <c r="NF311" s="4"/>
      <c r="NG311" s="4" t="s">
        <v>2</v>
      </c>
      <c r="NH311" s="4" t="s">
        <v>322</v>
      </c>
      <c r="NI311" s="4">
        <v>-45250.92</v>
      </c>
      <c r="NJ311" s="4">
        <v>-46078.78</v>
      </c>
      <c r="NK311" s="4">
        <v>-53002.73</v>
      </c>
      <c r="NL311" s="4">
        <v>-41219.589999999997</v>
      </c>
      <c r="NM311" s="4">
        <v>-62871.11</v>
      </c>
      <c r="NN311" s="4">
        <v>-53619.519999999997</v>
      </c>
      <c r="NO311" s="4">
        <v>-1909.84</v>
      </c>
      <c r="NP311" s="4">
        <v>-2831.85</v>
      </c>
      <c r="NQ311" s="4">
        <v>-2831.85</v>
      </c>
      <c r="NR311" s="4">
        <v>-2831.85</v>
      </c>
      <c r="NS311" s="4">
        <v>-2831.85</v>
      </c>
      <c r="NT311" s="4">
        <v>-2831.85</v>
      </c>
      <c r="NU311" s="4">
        <v>-38934.160000000003</v>
      </c>
    </row>
    <row r="312" spans="2:385" x14ac:dyDescent="0.2">
      <c r="B312">
        <f t="shared" si="52"/>
        <v>302</v>
      </c>
      <c r="C312" s="4" t="s">
        <v>2</v>
      </c>
      <c r="D312" s="4" t="s">
        <v>323</v>
      </c>
      <c r="E312" s="4">
        <v>54952.73</v>
      </c>
      <c r="F312" s="4">
        <v>55412.2</v>
      </c>
      <c r="G312" s="4">
        <v>53849.66</v>
      </c>
      <c r="H312" s="4">
        <v>60142.67</v>
      </c>
      <c r="I312" s="4">
        <v>64081.440000000002</v>
      </c>
      <c r="J312" s="4">
        <v>66777.59</v>
      </c>
      <c r="K312" s="4">
        <v>63712.88</v>
      </c>
      <c r="L312" s="4">
        <v>81593.990000000005</v>
      </c>
      <c r="M312" s="4">
        <v>81593.990000000005</v>
      </c>
      <c r="N312" s="4">
        <v>81593.990000000005</v>
      </c>
      <c r="O312" s="4">
        <v>81593.990000000005</v>
      </c>
      <c r="P312" s="4">
        <v>81593.990000000005</v>
      </c>
      <c r="Q312" s="4">
        <v>81593.990000000005</v>
      </c>
      <c r="R312" s="4"/>
      <c r="S312" s="4" t="s">
        <v>2</v>
      </c>
      <c r="T312" s="4" t="s">
        <v>323</v>
      </c>
      <c r="U312" s="4">
        <v>161524.35</v>
      </c>
      <c r="V312" s="4">
        <v>162578.93</v>
      </c>
      <c r="W312" s="4">
        <v>171285.98</v>
      </c>
      <c r="X312" s="4">
        <v>182158.39</v>
      </c>
      <c r="Y312" s="4">
        <v>181108.59</v>
      </c>
      <c r="Z312" s="4">
        <v>147559.79</v>
      </c>
      <c r="AA312" s="4">
        <v>140711.22</v>
      </c>
      <c r="AB312" s="4">
        <v>150366.94</v>
      </c>
      <c r="AC312" s="4">
        <v>150366.94</v>
      </c>
      <c r="AD312" s="4">
        <v>150366.94</v>
      </c>
      <c r="AE312" s="4">
        <v>150366.94</v>
      </c>
      <c r="AF312" s="4">
        <v>150366.94</v>
      </c>
      <c r="AG312" s="4">
        <v>150366.94</v>
      </c>
      <c r="AH312" s="4"/>
      <c r="AI312" s="4" t="s">
        <v>2</v>
      </c>
      <c r="AJ312" s="4" t="s">
        <v>323</v>
      </c>
      <c r="AK312" s="4">
        <v>19549.75</v>
      </c>
      <c r="AL312" s="4">
        <v>14485.14</v>
      </c>
      <c r="AM312" s="4">
        <v>16683.18</v>
      </c>
      <c r="AN312" s="4">
        <v>22024.17</v>
      </c>
      <c r="AO312" s="4">
        <v>25258.959999999999</v>
      </c>
      <c r="AP312" s="4">
        <v>30178.75</v>
      </c>
      <c r="AQ312" s="4">
        <v>30677.7</v>
      </c>
      <c r="AR312" s="4">
        <v>37081.730000000003</v>
      </c>
      <c r="AS312" s="4">
        <v>37081.730000000003</v>
      </c>
      <c r="AT312" s="4">
        <v>37081.730000000003</v>
      </c>
      <c r="AU312" s="4">
        <v>37081.730000000003</v>
      </c>
      <c r="AV312" s="4">
        <v>37081.730000000003</v>
      </c>
      <c r="AW312" s="4">
        <v>37081.730000000003</v>
      </c>
      <c r="AX312" s="4"/>
      <c r="AY312" s="4" t="s">
        <v>2</v>
      </c>
      <c r="AZ312" s="4" t="s">
        <v>323</v>
      </c>
      <c r="BA312" s="4">
        <v>302892.51</v>
      </c>
      <c r="BB312" s="4">
        <v>302630.01</v>
      </c>
      <c r="BC312" s="4">
        <v>310192.99</v>
      </c>
      <c r="BD312" s="4">
        <v>317874.43</v>
      </c>
      <c r="BE312" s="4">
        <v>328780.95</v>
      </c>
      <c r="BF312" s="4">
        <v>330025.75</v>
      </c>
      <c r="BG312" s="4">
        <v>339763.02</v>
      </c>
      <c r="BH312" s="4">
        <v>348388.38</v>
      </c>
      <c r="BI312" s="4">
        <v>348388.38</v>
      </c>
      <c r="BJ312" s="4">
        <v>348388.38</v>
      </c>
      <c r="BK312" s="4">
        <v>348388.38</v>
      </c>
      <c r="BL312" s="4">
        <v>348388.38</v>
      </c>
      <c r="BM312" s="4">
        <v>348388.38</v>
      </c>
      <c r="BN312" s="4"/>
      <c r="BO312" s="4" t="s">
        <v>2</v>
      </c>
      <c r="BP312" s="4" t="s">
        <v>323</v>
      </c>
      <c r="BQ312" s="4">
        <v>16803.54</v>
      </c>
      <c r="BR312" s="4">
        <v>10655.39</v>
      </c>
      <c r="BS312" s="4">
        <v>11617.68</v>
      </c>
      <c r="BT312" s="4">
        <v>14479.82</v>
      </c>
      <c r="BU312" s="4">
        <v>15549.41</v>
      </c>
      <c r="BV312" s="4">
        <v>17430.98</v>
      </c>
      <c r="BW312" s="4">
        <v>19327.41</v>
      </c>
      <c r="BX312" s="4">
        <v>22868.66</v>
      </c>
      <c r="BY312" s="4">
        <v>22868.66</v>
      </c>
      <c r="BZ312" s="4">
        <v>22868.66</v>
      </c>
      <c r="CA312" s="4">
        <v>22868.66</v>
      </c>
      <c r="CB312" s="4">
        <v>22868.66</v>
      </c>
      <c r="CC312" s="4">
        <v>22868.66</v>
      </c>
      <c r="CD312" s="4"/>
      <c r="CE312" s="4" t="s">
        <v>2</v>
      </c>
      <c r="CF312" s="4" t="s">
        <v>323</v>
      </c>
      <c r="CG312" s="4">
        <v>12182.16</v>
      </c>
      <c r="CH312" s="4">
        <v>5914.66</v>
      </c>
      <c r="CI312" s="4">
        <v>8870.43</v>
      </c>
      <c r="CJ312" s="4">
        <v>12857.87</v>
      </c>
      <c r="CK312" s="4">
        <v>16716.25</v>
      </c>
      <c r="CL312" s="4">
        <v>19626.439999999999</v>
      </c>
      <c r="CM312" s="4">
        <v>25002.02</v>
      </c>
      <c r="CN312" s="4">
        <v>30542.11</v>
      </c>
      <c r="CO312" s="4">
        <v>30542.11</v>
      </c>
      <c r="CP312" s="4">
        <v>30542.11</v>
      </c>
      <c r="CQ312" s="4">
        <v>30542.11</v>
      </c>
      <c r="CR312" s="4">
        <v>30542.11</v>
      </c>
      <c r="CS312" s="4">
        <v>30542.11</v>
      </c>
      <c r="CT312" s="4"/>
      <c r="CU312" s="4" t="s">
        <v>2</v>
      </c>
      <c r="CV312" s="4" t="s">
        <v>323</v>
      </c>
      <c r="CW312" s="4">
        <v>-90420.97</v>
      </c>
      <c r="CX312" s="4">
        <v>-82874.720000000001</v>
      </c>
      <c r="CY312" s="4">
        <v>-82294.84</v>
      </c>
      <c r="CZ312" s="4">
        <v>-81392.03</v>
      </c>
      <c r="DA312" s="4">
        <v>-74675.259999999995</v>
      </c>
      <c r="DB312" s="4">
        <v>-71052.850000000006</v>
      </c>
      <c r="DC312" s="4">
        <v>-65130.38</v>
      </c>
      <c r="DD312" s="4">
        <v>-58208.22</v>
      </c>
      <c r="DE312" s="4">
        <v>-58208.22</v>
      </c>
      <c r="DF312" s="4">
        <v>-58208.22</v>
      </c>
      <c r="DG312" s="4">
        <v>-58208.22</v>
      </c>
      <c r="DH312" s="4">
        <v>-58208.22</v>
      </c>
      <c r="DI312" s="4">
        <v>-58208.22</v>
      </c>
      <c r="DJ312" s="4"/>
      <c r="DK312" s="4" t="s">
        <v>2</v>
      </c>
      <c r="DL312" s="4" t="s">
        <v>323</v>
      </c>
      <c r="DM312" s="4">
        <v>-22243.99</v>
      </c>
      <c r="DN312" s="4">
        <v>-22855.34</v>
      </c>
      <c r="DO312" s="4">
        <v>-16132.89</v>
      </c>
      <c r="DP312" s="4">
        <v>-6720.37</v>
      </c>
      <c r="DQ312" s="4">
        <v>3655.43</v>
      </c>
      <c r="DR312" s="4">
        <v>11650.03</v>
      </c>
      <c r="DS312" s="4">
        <v>20159.64</v>
      </c>
      <c r="DT312" s="4">
        <v>32437.63</v>
      </c>
      <c r="DU312" s="4">
        <v>32437.63</v>
      </c>
      <c r="DV312" s="4">
        <v>32437.63</v>
      </c>
      <c r="DW312" s="4">
        <v>32437.63</v>
      </c>
      <c r="DX312" s="4">
        <v>32437.63</v>
      </c>
      <c r="DY312" s="4">
        <v>32437.63</v>
      </c>
      <c r="DZ312" s="4"/>
      <c r="EA312" s="4" t="s">
        <v>2</v>
      </c>
      <c r="EB312" s="4" t="s">
        <v>323</v>
      </c>
      <c r="EC312" s="4">
        <v>-10494.61</v>
      </c>
      <c r="ED312" s="4">
        <v>-10494.61</v>
      </c>
      <c r="EE312" s="4">
        <v>-10494.61</v>
      </c>
      <c r="EF312" s="4">
        <v>-10494.61</v>
      </c>
      <c r="EG312" s="4">
        <v>-10494.61</v>
      </c>
      <c r="EH312" s="4">
        <v>-10494.61</v>
      </c>
      <c r="EI312" s="4">
        <v>-10494.61</v>
      </c>
      <c r="EJ312" s="4">
        <v>-10494.61</v>
      </c>
      <c r="EK312" s="4">
        <v>-10494.61</v>
      </c>
      <c r="EL312" s="4">
        <v>-10494.61</v>
      </c>
      <c r="EM312" s="4">
        <v>-10494.61</v>
      </c>
      <c r="EN312" s="4">
        <v>-10494.61</v>
      </c>
      <c r="EO312" s="4">
        <v>-10494.61</v>
      </c>
      <c r="EP312" s="4"/>
      <c r="EQ312" s="4" t="s">
        <v>2</v>
      </c>
      <c r="ER312" s="4" t="s">
        <v>323</v>
      </c>
      <c r="ES312" s="4">
        <v>-216455.83</v>
      </c>
      <c r="ET312" s="4">
        <v>-254965.47</v>
      </c>
      <c r="EU312" s="4">
        <v>-310800.23</v>
      </c>
      <c r="EV312" s="4">
        <v>-371986.15</v>
      </c>
      <c r="EW312" s="4">
        <v>-437558.87</v>
      </c>
      <c r="EX312" s="4">
        <v>-491036.93</v>
      </c>
      <c r="EY312" s="4">
        <v>-505397.84</v>
      </c>
      <c r="EZ312" s="4">
        <v>-499794.24</v>
      </c>
      <c r="FA312" s="4">
        <v>-499794.24</v>
      </c>
      <c r="FB312" s="4">
        <v>-499794.24</v>
      </c>
      <c r="FC312" s="4">
        <v>-499794.24</v>
      </c>
      <c r="FD312" s="4">
        <v>-499794.24</v>
      </c>
      <c r="FE312" s="4">
        <v>-499794.24</v>
      </c>
      <c r="FF312" s="4"/>
      <c r="FG312" s="4" t="s">
        <v>2</v>
      </c>
      <c r="FH312" s="4" t="s">
        <v>323</v>
      </c>
      <c r="FI312" s="4">
        <v>81649.91</v>
      </c>
      <c r="FJ312" s="4">
        <v>93612.82</v>
      </c>
      <c r="FK312" s="4">
        <v>95851.520000000004</v>
      </c>
      <c r="FL312" s="4">
        <v>19979.97</v>
      </c>
      <c r="FM312" s="4">
        <v>23289.19</v>
      </c>
      <c r="FN312" s="4">
        <v>20970.189999999999</v>
      </c>
      <c r="FO312" s="4">
        <v>20884.39</v>
      </c>
      <c r="FP312" s="4">
        <v>27370.19</v>
      </c>
      <c r="FQ312" s="4">
        <v>27370.19</v>
      </c>
      <c r="FR312" s="4">
        <v>27370.19</v>
      </c>
      <c r="FS312" s="4">
        <v>27370.19</v>
      </c>
      <c r="FT312" s="4">
        <v>27370.19</v>
      </c>
      <c r="FU312" s="4">
        <v>27370.19</v>
      </c>
      <c r="FV312" s="4"/>
      <c r="FW312" s="4" t="s">
        <v>2</v>
      </c>
      <c r="FX312" s="4" t="s">
        <v>323</v>
      </c>
      <c r="FY312" s="4">
        <v>18424.14</v>
      </c>
      <c r="FZ312" s="4">
        <v>19846.57</v>
      </c>
      <c r="GA312" s="4">
        <v>23215.53</v>
      </c>
      <c r="GB312" s="4">
        <v>23861.4</v>
      </c>
      <c r="GC312" s="4">
        <v>25378.34</v>
      </c>
      <c r="GD312" s="4">
        <v>32301.8</v>
      </c>
      <c r="GE312" s="4">
        <v>35047.72</v>
      </c>
      <c r="GF312" s="4">
        <v>37007.519999999997</v>
      </c>
      <c r="GG312" s="4">
        <v>37007.519999999997</v>
      </c>
      <c r="GH312" s="4">
        <v>37007.519999999997</v>
      </c>
      <c r="GI312" s="4">
        <v>37007.519999999997</v>
      </c>
      <c r="GJ312" s="4">
        <v>37007.519999999997</v>
      </c>
      <c r="GK312" s="4">
        <v>37007.519999999997</v>
      </c>
      <c r="GL312" s="4"/>
      <c r="GM312" s="4" t="s">
        <v>2</v>
      </c>
      <c r="GN312" s="4" t="s">
        <v>323</v>
      </c>
      <c r="GO312" s="4">
        <v>102547.48</v>
      </c>
      <c r="GP312" s="4">
        <v>106710.93</v>
      </c>
      <c r="GQ312" s="4">
        <v>118227.79</v>
      </c>
      <c r="GR312" s="4">
        <v>121009.56</v>
      </c>
      <c r="GS312" s="4">
        <v>121189.84</v>
      </c>
      <c r="GT312" s="4">
        <v>121483.54</v>
      </c>
      <c r="GU312" s="4">
        <v>121589.17</v>
      </c>
      <c r="GV312" s="4">
        <v>54230.25</v>
      </c>
      <c r="GW312" s="4">
        <v>54230.25</v>
      </c>
      <c r="GX312" s="4">
        <v>54230.25</v>
      </c>
      <c r="GY312" s="4">
        <v>54230.25</v>
      </c>
      <c r="GZ312" s="4">
        <v>54230.25</v>
      </c>
      <c r="HA312" s="4">
        <v>54230.25</v>
      </c>
      <c r="HB312" s="4"/>
      <c r="HC312" s="4" t="s">
        <v>2</v>
      </c>
      <c r="HD312" s="4" t="s">
        <v>323</v>
      </c>
      <c r="HE312" s="4">
        <v>61481.85</v>
      </c>
      <c r="HF312" s="4">
        <v>65264.67</v>
      </c>
      <c r="HG312" s="4">
        <v>67946.570000000007</v>
      </c>
      <c r="HH312" s="4">
        <v>68145.86</v>
      </c>
      <c r="HI312" s="4">
        <v>70281.320000000007</v>
      </c>
      <c r="HJ312" s="4">
        <v>70003.740000000005</v>
      </c>
      <c r="HK312" s="4">
        <v>68991.81</v>
      </c>
      <c r="HL312" s="4">
        <v>69819.899999999994</v>
      </c>
      <c r="HM312" s="4">
        <v>69819.899999999994</v>
      </c>
      <c r="HN312" s="4">
        <v>69819.899999999994</v>
      </c>
      <c r="HO312" s="4">
        <v>69819.899999999994</v>
      </c>
      <c r="HP312" s="4">
        <v>69819.899999999994</v>
      </c>
      <c r="HQ312" s="4">
        <v>69819.899999999994</v>
      </c>
      <c r="HR312" s="4"/>
      <c r="HS312" s="4" t="s">
        <v>2</v>
      </c>
      <c r="HT312" s="4" t="s">
        <v>323</v>
      </c>
      <c r="HU312" s="4">
        <v>178312.13</v>
      </c>
      <c r="HV312" s="4">
        <v>181938.09</v>
      </c>
      <c r="HW312" s="4">
        <v>192673.84</v>
      </c>
      <c r="HX312" s="4">
        <v>174098.36</v>
      </c>
      <c r="HY312" s="4">
        <v>178639.88</v>
      </c>
      <c r="HZ312" s="4">
        <v>183331.48</v>
      </c>
      <c r="IA312" s="4">
        <v>180409.51</v>
      </c>
      <c r="IB312" s="4">
        <v>192643.53</v>
      </c>
      <c r="IC312" s="4">
        <v>192643.53</v>
      </c>
      <c r="ID312" s="4">
        <v>192643.53</v>
      </c>
      <c r="IE312" s="4">
        <v>192643.53</v>
      </c>
      <c r="IF312" s="4">
        <v>192643.53</v>
      </c>
      <c r="IG312" s="4">
        <v>192643.53</v>
      </c>
      <c r="IH312" s="4"/>
      <c r="II312" s="4" t="s">
        <v>2</v>
      </c>
      <c r="IJ312" s="4" t="s">
        <v>323</v>
      </c>
      <c r="IK312" s="4">
        <v>90847.43</v>
      </c>
      <c r="IL312" s="4">
        <v>91851.11</v>
      </c>
      <c r="IM312" s="4">
        <v>94668.64</v>
      </c>
      <c r="IN312" s="4">
        <v>47852.34</v>
      </c>
      <c r="IO312" s="4">
        <v>47108.52</v>
      </c>
      <c r="IP312" s="4">
        <v>44049.41</v>
      </c>
      <c r="IQ312" s="4">
        <v>40045.519999999997</v>
      </c>
      <c r="IR312" s="4">
        <v>44101.69</v>
      </c>
      <c r="IS312" s="4">
        <v>44101.69</v>
      </c>
      <c r="IT312" s="4">
        <v>44101.69</v>
      </c>
      <c r="IU312" s="4">
        <v>44101.69</v>
      </c>
      <c r="IV312" s="4">
        <v>44101.69</v>
      </c>
      <c r="IW312" s="4">
        <v>44101.69</v>
      </c>
      <c r="IX312" s="4"/>
      <c r="IY312" s="4" t="s">
        <v>2</v>
      </c>
      <c r="IZ312" s="4" t="s">
        <v>323</v>
      </c>
      <c r="JA312" s="4">
        <v>137785.17000000001</v>
      </c>
      <c r="JB312" s="4">
        <v>153018.37</v>
      </c>
      <c r="JC312" s="4">
        <v>166276.04999999999</v>
      </c>
      <c r="JD312" s="4">
        <v>103951.38</v>
      </c>
      <c r="JE312" s="4">
        <v>110173.19</v>
      </c>
      <c r="JF312" s="4">
        <v>104451.66</v>
      </c>
      <c r="JG312" s="4">
        <v>115041.86</v>
      </c>
      <c r="JH312" s="4">
        <v>136033.13</v>
      </c>
      <c r="JI312" s="4">
        <v>136033.13</v>
      </c>
      <c r="JJ312" s="4">
        <v>136033.13</v>
      </c>
      <c r="JK312" s="4">
        <v>136033.13</v>
      </c>
      <c r="JL312" s="4">
        <v>136033.13</v>
      </c>
      <c r="JM312" s="4">
        <v>136033.13</v>
      </c>
      <c r="JN312" s="4"/>
      <c r="JO312" s="4" t="s">
        <v>2</v>
      </c>
      <c r="JP312" s="4" t="s">
        <v>323</v>
      </c>
      <c r="JQ312" s="4">
        <v>43537.66</v>
      </c>
      <c r="JR312" s="4">
        <v>45122.31</v>
      </c>
      <c r="JS312" s="4">
        <v>46085.09</v>
      </c>
      <c r="JT312" s="4">
        <v>47653.3</v>
      </c>
      <c r="JU312" s="4">
        <v>48044.68</v>
      </c>
      <c r="JV312" s="4">
        <v>50413.32</v>
      </c>
      <c r="JW312" s="4">
        <v>50255.91</v>
      </c>
      <c r="JX312" s="4">
        <v>53563.82</v>
      </c>
      <c r="JY312" s="4">
        <v>53563.82</v>
      </c>
      <c r="JZ312" s="4">
        <v>53563.82</v>
      </c>
      <c r="KA312" s="4">
        <v>53563.82</v>
      </c>
      <c r="KB312" s="4">
        <v>53563.82</v>
      </c>
      <c r="KC312" s="4">
        <v>53563.82</v>
      </c>
      <c r="KD312" s="4"/>
      <c r="KE312" s="4" t="s">
        <v>2</v>
      </c>
      <c r="KF312" s="4" t="s">
        <v>323</v>
      </c>
      <c r="KG312" s="4">
        <v>-125913.08</v>
      </c>
      <c r="KH312" s="4">
        <v>-147549.06</v>
      </c>
      <c r="KI312" s="4">
        <v>-172499.39</v>
      </c>
      <c r="KJ312" s="4">
        <v>-198490.72</v>
      </c>
      <c r="KK312" s="4">
        <v>-213827.99</v>
      </c>
      <c r="KL312" s="4">
        <v>-231582.26</v>
      </c>
      <c r="KM312" s="4">
        <v>-253361.81</v>
      </c>
      <c r="KN312" s="4">
        <v>-242713.47</v>
      </c>
      <c r="KO312" s="4">
        <v>-242713.47</v>
      </c>
      <c r="KP312" s="4">
        <v>-242713.47</v>
      </c>
      <c r="KQ312" s="4">
        <v>-242713.47</v>
      </c>
      <c r="KR312" s="4">
        <v>-242434.43</v>
      </c>
      <c r="KS312" s="4">
        <v>-242434.43</v>
      </c>
      <c r="KT312" s="4"/>
      <c r="KU312" s="4" t="s">
        <v>2</v>
      </c>
      <c r="KV312" s="4" t="s">
        <v>323</v>
      </c>
      <c r="KW312" s="4">
        <v>70552.78</v>
      </c>
      <c r="KX312" s="4">
        <v>70705.850000000006</v>
      </c>
      <c r="KY312" s="4">
        <v>69956.25</v>
      </c>
      <c r="KZ312" s="4">
        <v>67449.69</v>
      </c>
      <c r="LA312" s="4">
        <v>65694.55</v>
      </c>
      <c r="LB312" s="4">
        <v>65500.46</v>
      </c>
      <c r="LC312" s="4">
        <v>85313.67</v>
      </c>
      <c r="LD312" s="4">
        <v>87778.58</v>
      </c>
      <c r="LE312" s="4">
        <v>87778.58</v>
      </c>
      <c r="LF312" s="4">
        <v>87778.58</v>
      </c>
      <c r="LG312" s="4">
        <v>87778.58</v>
      </c>
      <c r="LH312" s="4">
        <v>87778.58</v>
      </c>
      <c r="LI312" s="4">
        <v>87778.58</v>
      </c>
      <c r="LJ312" s="4"/>
      <c r="LK312" s="4" t="s">
        <v>2</v>
      </c>
      <c r="LL312" s="4" t="s">
        <v>323</v>
      </c>
      <c r="LM312" s="4">
        <v>24777.15</v>
      </c>
      <c r="LN312" s="4">
        <v>27408.45</v>
      </c>
      <c r="LO312" s="4">
        <v>24208.19</v>
      </c>
      <c r="LP312" s="4">
        <v>21579.37</v>
      </c>
      <c r="LQ312" s="4">
        <v>19032.72</v>
      </c>
      <c r="LR312" s="4">
        <v>17558.330000000002</v>
      </c>
      <c r="LS312" s="4">
        <v>16361.63</v>
      </c>
      <c r="LT312" s="4">
        <v>25658.19</v>
      </c>
      <c r="LU312" s="4">
        <v>25658.19</v>
      </c>
      <c r="LV312" s="4">
        <v>25658.19</v>
      </c>
      <c r="LW312" s="4">
        <v>25658.19</v>
      </c>
      <c r="LX312" s="4">
        <v>25658.19</v>
      </c>
      <c r="LY312" s="4">
        <v>25658.19</v>
      </c>
      <c r="LZ312" s="4"/>
      <c r="MA312" s="4" t="s">
        <v>2</v>
      </c>
      <c r="MB312" s="4" t="s">
        <v>323</v>
      </c>
      <c r="MC312" s="4">
        <v>-46777.91</v>
      </c>
      <c r="MD312" s="4">
        <v>-41308.080000000002</v>
      </c>
      <c r="ME312" s="4">
        <v>-46760.3</v>
      </c>
      <c r="MF312" s="4">
        <v>-43793.27</v>
      </c>
      <c r="MG312" s="4">
        <v>-49237.06</v>
      </c>
      <c r="MH312" s="4">
        <v>-50845.11</v>
      </c>
      <c r="MI312" s="4">
        <v>-47475.56</v>
      </c>
      <c r="MJ312" s="4">
        <v>-36772.42</v>
      </c>
      <c r="MK312" s="4">
        <v>-36772.42</v>
      </c>
      <c r="ML312" s="4">
        <v>-36772.42</v>
      </c>
      <c r="MM312" s="4">
        <v>-36772.42</v>
      </c>
      <c r="MN312" s="4">
        <v>-36772.42</v>
      </c>
      <c r="MO312" s="4">
        <v>-36772.42</v>
      </c>
      <c r="MP312" s="4"/>
      <c r="MQ312" s="4" t="s">
        <v>2</v>
      </c>
      <c r="MR312" s="4" t="s">
        <v>323</v>
      </c>
      <c r="MS312" s="4">
        <v>19596</v>
      </c>
      <c r="MT312" s="4">
        <v>21851.98</v>
      </c>
      <c r="MU312" s="4">
        <v>15975.37</v>
      </c>
      <c r="MV312" s="4">
        <v>14630.16</v>
      </c>
      <c r="MW312" s="4">
        <v>11552.06</v>
      </c>
      <c r="MX312" s="4">
        <v>10004.700000000001</v>
      </c>
      <c r="MY312" s="4">
        <v>8786.48</v>
      </c>
      <c r="MZ312" s="4">
        <v>12269.81</v>
      </c>
      <c r="NA312" s="4">
        <v>12269.81</v>
      </c>
      <c r="NB312" s="4">
        <v>12269.81</v>
      </c>
      <c r="NC312" s="4">
        <v>12269.81</v>
      </c>
      <c r="ND312" s="4">
        <v>12269.81</v>
      </c>
      <c r="NE312" s="4">
        <v>12269.81</v>
      </c>
      <c r="NF312" s="4"/>
      <c r="NG312" s="4" t="s">
        <v>2</v>
      </c>
      <c r="NH312" s="4" t="s">
        <v>323</v>
      </c>
      <c r="NI312" s="4">
        <v>-42208.54</v>
      </c>
      <c r="NJ312" s="4">
        <v>-42208.54</v>
      </c>
      <c r="NK312" s="4">
        <v>-38523.279999999999</v>
      </c>
      <c r="NL312" s="4">
        <v>-39412.269999999997</v>
      </c>
      <c r="NM312" s="4">
        <v>-51317.78</v>
      </c>
      <c r="NN312" s="4">
        <v>-51812.2</v>
      </c>
      <c r="NO312" s="4">
        <v>-2367.5700000000002</v>
      </c>
      <c r="NP312" s="4">
        <v>-2831.85</v>
      </c>
      <c r="NQ312" s="4">
        <v>-2831.85</v>
      </c>
      <c r="NR312" s="4">
        <v>-2831.85</v>
      </c>
      <c r="NS312" s="4">
        <v>-2831.85</v>
      </c>
      <c r="NT312" s="4">
        <v>-2831.85</v>
      </c>
      <c r="NU312" s="4">
        <v>-2831.85</v>
      </c>
    </row>
    <row r="313" spans="2:385" x14ac:dyDescent="0.2">
      <c r="B313">
        <f t="shared" si="52"/>
        <v>303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2:385" x14ac:dyDescent="0.2">
      <c r="B314">
        <f t="shared" si="52"/>
        <v>304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2:385" x14ac:dyDescent="0.2">
      <c r="B315">
        <f t="shared" si="52"/>
        <v>305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2:385" x14ac:dyDescent="0.2">
      <c r="B316">
        <f t="shared" si="52"/>
        <v>306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2:385" x14ac:dyDescent="0.2">
      <c r="B317">
        <f t="shared" si="52"/>
        <v>307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2:385" x14ac:dyDescent="0.2">
      <c r="B318">
        <f t="shared" si="52"/>
        <v>308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2:385" x14ac:dyDescent="0.2">
      <c r="B319">
        <f t="shared" si="52"/>
        <v>309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2:385" x14ac:dyDescent="0.2">
      <c r="B320">
        <f t="shared" si="52"/>
        <v>310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2:16" x14ac:dyDescent="0.2">
      <c r="B321">
        <f t="shared" si="52"/>
        <v>311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2:16" x14ac:dyDescent="0.2">
      <c r="B322">
        <f t="shared" si="52"/>
        <v>312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2:16" x14ac:dyDescent="0.2">
      <c r="B323">
        <f t="shared" si="52"/>
        <v>313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2:16" x14ac:dyDescent="0.2">
      <c r="B324">
        <f t="shared" si="52"/>
        <v>314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2:16" x14ac:dyDescent="0.2">
      <c r="B325">
        <f t="shared" si="52"/>
        <v>315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2:16" x14ac:dyDescent="0.2">
      <c r="B326">
        <f t="shared" si="52"/>
        <v>316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2:16" x14ac:dyDescent="0.2">
      <c r="B327">
        <f t="shared" si="52"/>
        <v>317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2:16" x14ac:dyDescent="0.2">
      <c r="B328">
        <f t="shared" si="52"/>
        <v>318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2:16" x14ac:dyDescent="0.2">
      <c r="B329">
        <f t="shared" si="52"/>
        <v>319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2:16" x14ac:dyDescent="0.2">
      <c r="B330">
        <f t="shared" si="52"/>
        <v>320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2:16" x14ac:dyDescent="0.2">
      <c r="B331">
        <f t="shared" si="52"/>
        <v>321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2:16" x14ac:dyDescent="0.2">
      <c r="B332">
        <f t="shared" si="52"/>
        <v>322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2:16" x14ac:dyDescent="0.2">
      <c r="B333">
        <f t="shared" ref="B333:B396" si="53">B332+1</f>
        <v>323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2:16" x14ac:dyDescent="0.2">
      <c r="B334">
        <f t="shared" si="53"/>
        <v>324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2:16" x14ac:dyDescent="0.2">
      <c r="B335">
        <f t="shared" si="53"/>
        <v>325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2:16" x14ac:dyDescent="0.2">
      <c r="B336">
        <f t="shared" si="53"/>
        <v>326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2:16" x14ac:dyDescent="0.2">
      <c r="B337">
        <f t="shared" si="53"/>
        <v>327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2:16" x14ac:dyDescent="0.2">
      <c r="B338">
        <f t="shared" si="53"/>
        <v>328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2:16" x14ac:dyDescent="0.2">
      <c r="B339">
        <f t="shared" si="53"/>
        <v>329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2:16" x14ac:dyDescent="0.2">
      <c r="B340">
        <f t="shared" si="53"/>
        <v>330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2:16" x14ac:dyDescent="0.2">
      <c r="B341">
        <f t="shared" si="53"/>
        <v>331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2:16" x14ac:dyDescent="0.2">
      <c r="B342">
        <f t="shared" si="53"/>
        <v>332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2:16" x14ac:dyDescent="0.2">
      <c r="B343">
        <f t="shared" si="53"/>
        <v>333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2:16" x14ac:dyDescent="0.2">
      <c r="B344">
        <f t="shared" si="53"/>
        <v>334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2:16" x14ac:dyDescent="0.2">
      <c r="B345">
        <f t="shared" si="53"/>
        <v>335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2:16" x14ac:dyDescent="0.2">
      <c r="B346">
        <f t="shared" si="53"/>
        <v>336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2:16" x14ac:dyDescent="0.2">
      <c r="B347">
        <f t="shared" si="53"/>
        <v>337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2:16" x14ac:dyDescent="0.2">
      <c r="B348">
        <f t="shared" si="53"/>
        <v>338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2:16" x14ac:dyDescent="0.2">
      <c r="B349">
        <f t="shared" si="53"/>
        <v>339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2:16" x14ac:dyDescent="0.2">
      <c r="B350">
        <f t="shared" si="53"/>
        <v>340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2:16" x14ac:dyDescent="0.2">
      <c r="B351">
        <f t="shared" si="53"/>
        <v>341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2:16" x14ac:dyDescent="0.2">
      <c r="B352">
        <f t="shared" si="53"/>
        <v>342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2:16" x14ac:dyDescent="0.2">
      <c r="B353">
        <f t="shared" si="53"/>
        <v>343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2:16" x14ac:dyDescent="0.2">
      <c r="B354">
        <f t="shared" si="53"/>
        <v>344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2:16" x14ac:dyDescent="0.2">
      <c r="B355">
        <f t="shared" si="53"/>
        <v>345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2:16" x14ac:dyDescent="0.2">
      <c r="B356">
        <f t="shared" si="53"/>
        <v>346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2:16" x14ac:dyDescent="0.2">
      <c r="B357">
        <f t="shared" si="53"/>
        <v>347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2:16" x14ac:dyDescent="0.2">
      <c r="B358">
        <f t="shared" si="53"/>
        <v>348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2:16" x14ac:dyDescent="0.2">
      <c r="B359">
        <f t="shared" si="53"/>
        <v>349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2:16" x14ac:dyDescent="0.2">
      <c r="B360">
        <f t="shared" si="53"/>
        <v>350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2:16" x14ac:dyDescent="0.2">
      <c r="B361">
        <f t="shared" si="53"/>
        <v>351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2:16" x14ac:dyDescent="0.2">
      <c r="B362">
        <f t="shared" si="53"/>
        <v>352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2:16" x14ac:dyDescent="0.2">
      <c r="B363">
        <f t="shared" si="53"/>
        <v>353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2:16" x14ac:dyDescent="0.2">
      <c r="B364">
        <f t="shared" si="53"/>
        <v>354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2:16" x14ac:dyDescent="0.2">
      <c r="B365">
        <f t="shared" si="53"/>
        <v>355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2:16" x14ac:dyDescent="0.2">
      <c r="B366">
        <f t="shared" si="53"/>
        <v>356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2:16" x14ac:dyDescent="0.2">
      <c r="B367">
        <f t="shared" si="53"/>
        <v>357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2:16" x14ac:dyDescent="0.2">
      <c r="B368">
        <f t="shared" si="53"/>
        <v>358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2:16" x14ac:dyDescent="0.2">
      <c r="B369">
        <f t="shared" si="53"/>
        <v>359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2:16" x14ac:dyDescent="0.2">
      <c r="B370">
        <f t="shared" si="53"/>
        <v>360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2:16" x14ac:dyDescent="0.2">
      <c r="B371">
        <f t="shared" si="53"/>
        <v>361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2:16" x14ac:dyDescent="0.2">
      <c r="B372">
        <f t="shared" si="53"/>
        <v>362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2:16" x14ac:dyDescent="0.2">
      <c r="B373">
        <f t="shared" si="53"/>
        <v>363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2:16" x14ac:dyDescent="0.2">
      <c r="B374">
        <f t="shared" si="53"/>
        <v>364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2:16" x14ac:dyDescent="0.2">
      <c r="B375">
        <f t="shared" si="53"/>
        <v>365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2:16" x14ac:dyDescent="0.2">
      <c r="B376">
        <f t="shared" si="53"/>
        <v>366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2:16" x14ac:dyDescent="0.2">
      <c r="B377">
        <f t="shared" si="53"/>
        <v>367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2:16" x14ac:dyDescent="0.2">
      <c r="B378">
        <f t="shared" si="53"/>
        <v>368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2:16" x14ac:dyDescent="0.2">
      <c r="B379">
        <f t="shared" si="53"/>
        <v>369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2:16" x14ac:dyDescent="0.2">
      <c r="B380">
        <f t="shared" si="53"/>
        <v>370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2:16" x14ac:dyDescent="0.2">
      <c r="B381">
        <f t="shared" si="53"/>
        <v>371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2:16" x14ac:dyDescent="0.2">
      <c r="B382">
        <f t="shared" si="53"/>
        <v>372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2:16" x14ac:dyDescent="0.2">
      <c r="B383">
        <f t="shared" si="53"/>
        <v>373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2:16" x14ac:dyDescent="0.2">
      <c r="B384">
        <f t="shared" si="53"/>
        <v>374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2:2" x14ac:dyDescent="0.2">
      <c r="B385">
        <f t="shared" si="53"/>
        <v>375</v>
      </c>
    </row>
    <row r="386" spans="2:2" x14ac:dyDescent="0.2">
      <c r="B386">
        <f t="shared" si="53"/>
        <v>376</v>
      </c>
    </row>
    <row r="387" spans="2:2" x14ac:dyDescent="0.2">
      <c r="B387">
        <f t="shared" si="53"/>
        <v>377</v>
      </c>
    </row>
    <row r="388" spans="2:2" x14ac:dyDescent="0.2">
      <c r="B388">
        <f t="shared" si="53"/>
        <v>378</v>
      </c>
    </row>
    <row r="389" spans="2:2" x14ac:dyDescent="0.2">
      <c r="B389">
        <f t="shared" si="53"/>
        <v>379</v>
      </c>
    </row>
    <row r="390" spans="2:2" x14ac:dyDescent="0.2">
      <c r="B390">
        <f t="shared" si="53"/>
        <v>380</v>
      </c>
    </row>
    <row r="391" spans="2:2" x14ac:dyDescent="0.2">
      <c r="B391">
        <f t="shared" si="53"/>
        <v>381</v>
      </c>
    </row>
    <row r="392" spans="2:2" x14ac:dyDescent="0.2">
      <c r="B392">
        <f t="shared" si="53"/>
        <v>382</v>
      </c>
    </row>
    <row r="393" spans="2:2" x14ac:dyDescent="0.2">
      <c r="B393">
        <f t="shared" si="53"/>
        <v>383</v>
      </c>
    </row>
    <row r="394" spans="2:2" x14ac:dyDescent="0.2">
      <c r="B394">
        <f t="shared" si="53"/>
        <v>384</v>
      </c>
    </row>
    <row r="395" spans="2:2" x14ac:dyDescent="0.2">
      <c r="B395">
        <f t="shared" si="53"/>
        <v>385</v>
      </c>
    </row>
    <row r="396" spans="2:2" x14ac:dyDescent="0.2">
      <c r="B396">
        <f t="shared" si="53"/>
        <v>386</v>
      </c>
    </row>
    <row r="397" spans="2:2" x14ac:dyDescent="0.2">
      <c r="B397">
        <f t="shared" ref="B397:B406" si="54">B396+1</f>
        <v>387</v>
      </c>
    </row>
    <row r="398" spans="2:2" x14ac:dyDescent="0.2">
      <c r="B398">
        <f t="shared" si="54"/>
        <v>388</v>
      </c>
    </row>
    <row r="399" spans="2:2" x14ac:dyDescent="0.2">
      <c r="B399">
        <f t="shared" si="54"/>
        <v>389</v>
      </c>
    </row>
    <row r="400" spans="2:2" x14ac:dyDescent="0.2">
      <c r="B400">
        <f t="shared" si="54"/>
        <v>390</v>
      </c>
    </row>
    <row r="401" spans="2:2" x14ac:dyDescent="0.2">
      <c r="B401">
        <f t="shared" si="54"/>
        <v>391</v>
      </c>
    </row>
    <row r="402" spans="2:2" x14ac:dyDescent="0.2">
      <c r="B402">
        <f t="shared" si="54"/>
        <v>392</v>
      </c>
    </row>
    <row r="403" spans="2:2" x14ac:dyDescent="0.2">
      <c r="B403">
        <f t="shared" si="54"/>
        <v>393</v>
      </c>
    </row>
    <row r="404" spans="2:2" x14ac:dyDescent="0.2">
      <c r="B404">
        <f t="shared" si="54"/>
        <v>394</v>
      </c>
    </row>
    <row r="405" spans="2:2" x14ac:dyDescent="0.2">
      <c r="B405">
        <f t="shared" si="54"/>
        <v>395</v>
      </c>
    </row>
    <row r="406" spans="2:2" x14ac:dyDescent="0.2">
      <c r="B406">
        <f t="shared" si="54"/>
        <v>396</v>
      </c>
    </row>
  </sheetData>
  <pageMargins left="0.25" right="0.25" top="0.75" bottom="0.75" header="0.3" footer="0.3"/>
  <pageSetup scale="50" fitToHeight="4" orientation="landscape" r:id="rId1"/>
  <headerFooter>
    <oddFooter>&amp;LAs of &amp;D at &amp;T
&amp;F&amp;CDRAFT - Prelminary and Discussion Purposes Only&amp;RPage &amp;P of &amp;N</oddFooter>
  </headerFooter>
  <rowBreaks count="1" manualBreakCount="1">
    <brk id="246" min="2" max="384" man="1"/>
  </rowBreaks>
  <colBreaks count="23" manualBreakCount="23">
    <brk id="17" min="3" max="312" man="1"/>
    <brk id="33" min="3" max="312" man="1"/>
    <brk id="49" min="3" max="312" man="1"/>
    <brk id="65" min="3" max="312" man="1"/>
    <brk id="81" min="3" max="312" man="1"/>
    <brk id="97" min="3" max="312" man="1"/>
    <brk id="113" min="3" max="312" man="1"/>
    <brk id="129" min="3" max="312" man="1"/>
    <brk id="145" min="3" max="312" man="1"/>
    <brk id="161" min="3" max="312" man="1"/>
    <brk id="177" min="3" max="312" man="1"/>
    <brk id="193" min="3" max="312" man="1"/>
    <brk id="209" min="3" max="312" man="1"/>
    <brk id="225" min="3" max="312" man="1"/>
    <brk id="241" min="3" max="312" man="1"/>
    <brk id="257" min="3" max="312" man="1"/>
    <brk id="273" min="3" max="312" man="1"/>
    <brk id="289" min="3" max="312" man="1"/>
    <brk id="305" min="3" max="312" man="1"/>
    <brk id="321" min="3" max="312" man="1"/>
    <brk id="337" min="3" max="312" man="1"/>
    <brk id="353" min="3" max="312" man="1"/>
    <brk id="369" min="3" max="312" man="1"/>
  </colBreaks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 xmlns="https://appfolio.com">{"sheets":{"{9B70A31E-81DE-455A-B562-0EDDF8197F6E}":{"tables":{}},"{E1EBE124-AFB5-40FB-8AE3-6270410458B3}":{"tables":{"{61D005AD-6C73-4EFB-B3F7-E6426CA804CB}":{"headerSize":5,"id":"7aafb02b-7d66-11f0-b6c3-02094d1ce055","filters":{}}}},"{549D717B-C1E0-4E87-8017-A68F54013656}":{"tables":{"{0C6C416A-C69C-4EFA-8ED2-82129720B892}":{"headerSize":5,"id":"d56c4477-7d6e-11f0-b6c3-02094d1ce055","filters":{}}}},"{6C82F5DA-0073-4EB6-8CC9-5A2DEDC6306F}":{"tables":{"{41720C7F-53DB-4134-91F3-5D8574A14069}":{"headerSize":5,"id":"66db4e4c-dde2-11ef-b6c3-02094d1ce055","filters":{"properties_ids":[null],"posted_on_relative_to":"2025-08-19"}},"{892A5FE3-C241-4FCD-B7B7-7271B528EC98}":{"headerSize":5,"id":"66db4e4c-dde2-11ef-b6c3-02094d1ce055","filters":{"properties_ids":[null],"posted_on_relative_to":"2025-08-19"}},"{802F294A-3E80-4012-8DC8-B1A9E1A71A88}":{"headerSize":5,"id":"fd36f6ee-49e0-11ee-b6c3-02094d1ce055","filters":{}},"{6C2A04B9-D192-4C7F-AE37-4131A9BFD499}":{"headerSize":5,"id":"fd36f6ee-49e0-11ee-b6c3-02094d1ce055","filters":{"properties_ids":["p_18"]}},"{0C0722FA-A735-4ADB-B30A-F0D2E5562014}":{"headerSize":5,"id":"fd36f6ee-49e0-11ee-b6c3-02094d1ce055","filters":{"properties_ids":["p_19"]}},"{DEB642D1-D47D-414A-A384-153D7241204C}":{"headerSize":5,"id":"fd36f6ee-49e0-11ee-b6c3-02094d1ce055","filters":{"properties_ids":["p_20"]}},"{1AF73D33-7579-4DDC-9C71-B09631B11AE2}":{"headerSize":5,"id":"fd36f6ee-49e0-11ee-b6c3-02094d1ce055","filters":{"properties_ids":["p_21"]}},"{198C7699-0A13-4880-BD56-78DF7AC6DB3F}":{"headerSize":5,"id":"fd36f6ee-49e0-11ee-b6c3-02094d1ce055","filters":{"properties_ids":["p_22"]}},"{D274A22A-2139-4D4D-9A53-2ABC65F952D5}":{"headerSize":5,"id":"fd36f6ee-49e0-11ee-b6c3-02094d1ce055","filters":{"properties_ids":["p_23"]}},"{DF1BBC89-A3C0-43F7-9F64-94021A4BE51F}":{"headerSize":5,"id":"fd36f6ee-49e0-11ee-b6c3-02094d1ce055","filters":{"properties_ids":["p_24"]}},"{AA18F522-A660-4B50-A895-303C79476CA0}":{"headerSize":5,"id":"fd36f6ee-49e0-11ee-b6c3-02094d1ce055","filters":{"properties_ids":["p_87"]}},"{FE42E195-3EE5-4FB4-AB67-713D576FF161}":{"headerSize":5,"id":"fd36f6ee-49e0-11ee-b6c3-02094d1ce055","filters":{"properties_ids":["p_88"]}},"{ACE9ED7B-0E3A-4BA4-974E-7596ED6A7E79}":{"headerSize":5,"id":"fd36f6ee-49e0-11ee-b6c3-02094d1ce055","filters":{"properties_ids":["p_44"]}},"{8EBF88AE-3414-49E3-B918-785A029F7489}":{"headerSize":5,"id":"fd36f6ee-49e0-11ee-b6c3-02094d1ce055","filters":{"properties_ids":["p_46"]}},"{0470C56F-7064-48F5-BD95-C587FFFDD9FF}":{"headerSize":5,"id":"fd36f6ee-49e0-11ee-b6c3-02094d1ce055","filters":{"properties_ids":["p_55"]}},"{40078B48-70BA-476F-9954-7E6922638C4E}":{"headerSize":5,"id":"fd36f6ee-49e0-11ee-b6c3-02094d1ce055","filters":{"properties_ids":["p_60"]}},"{012275E3-5FCD-4B2C-98FE-12FEF218C147}":{"headerSize":5,"id":"fd36f6ee-49e0-11ee-b6c3-02094d1ce055","filters":{"properties_ids":["p_81"]}},"{F1FDA869-721D-4F4C-9BAF-C803A061426B}":{"headerSize":5,"id":"fd36f6ee-49e0-11ee-b6c3-02094d1ce055","filters":{"properties_ids":["p_84"]}},"{C32D5654-0540-4AFE-A882-B9A5A7F58944}":{"headerSize":5,"id":"fd36f6ee-49e0-11ee-b6c3-02094d1ce055","filters":{"properties_ids":["p_26"]}},"{DE8E1390-E02B-4E6D-91F7-21711DC3849A}":{"headerSize":5,"id":"fd36f6ee-49e0-11ee-b6c3-02094d1ce055","filters":{"properties_ids":["p_31"]}},"{6392E4DA-0569-4952-8FB8-A04F08FAFA7A}":{"headerSize":5,"id":"fd36f6ee-49e0-11ee-b6c3-02094d1ce055","filters":{"properties_ids":["p_89"]}},"{28C782CF-A41F-43F4-9C7C-C60747352E0C}":{"headerSize":5,"id":"fd36f6ee-49e0-11ee-b6c3-02094d1ce055","filters":{"properties_ids":["p_142"]}},"{01CA2ADD-7AE4-4357-A2B8-C2A55F4FA096}":{"headerSize":5,"id":"fd36f6ee-49e0-11ee-b6c3-02094d1ce055","filters":{"properties_ids":["p_100"]}},"{7ACB4792-C4CD-407A-8C66-7E04293CBD8C}":{"headerSize":5,"id":"fd36f6ee-49e0-11ee-b6c3-02094d1ce055","filters":{"properties_ids":["p_141"]}},"{5F82315F-8A47-451A-96BA-E15B0C60AC45}":{"headerSize":5,"id":"fd36f6ee-49e0-11ee-b6c3-02094d1ce055","filters":{"properties_ids":["p_144"]}},"{037A0B30-8C93-4690-BB04-BE680E929E45}":{"headerSize":5,"id":"fd36f6ee-49e0-11ee-b6c3-02094d1ce055","filters":{"properties_ids":["p_145"]}}}},"{6873C3A1-0893-4013-9D90-433B6F876EB0}":{"tables":{}},"{4202EBE2-3926-4A62-B942-04C40CF101AC}":{"tables":{}},"{1606E188-F8DF-47BE-BD8A-A313049E3CF7}":{"tables":{}},"{ADFD64AE-448C-4F95-BD31-36BF89E0C11A}":{"tables":{}}}}</data>
</file>

<file path=customXml/itemProps1.xml><?xml version="1.0" encoding="utf-8"?>
<ds:datastoreItem xmlns:ds="http://schemas.openxmlformats.org/officeDocument/2006/customXml" ds:itemID="{A3F6756E-35B5-474F-B187-7754F3978BCA}">
  <ds:schemaRefs>
    <ds:schemaRef ds:uri="https://appfolio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Investments</vt:lpstr>
      <vt:lpstr>&gt;&gt;LastMnth</vt:lpstr>
      <vt:lpstr>&gt;&gt;Balance</vt:lpstr>
      <vt:lpstr>&gt;&gt;Prop Direct</vt:lpstr>
      <vt:lpstr>&gt;&gt;Rent Roll</vt:lpstr>
      <vt:lpstr>&gt;&gt;T12</vt:lpstr>
      <vt:lpstr>Asset_ID___Add</vt:lpstr>
      <vt:lpstr>ListHeaders</vt:lpstr>
      <vt:lpstr>'&gt;&gt;T12'!Print_Area</vt:lpstr>
      <vt:lpstr>'&gt;&gt;T12'!Print_Titles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Korallus-Shapiro</dc:creator>
  <cp:lastModifiedBy>Alexander Korallus-Shapiro</cp:lastModifiedBy>
  <cp:lastPrinted>2025-08-20T22:26:31Z</cp:lastPrinted>
  <dcterms:created xsi:type="dcterms:W3CDTF">2025-08-19T21:25:37Z</dcterms:created>
  <dcterms:modified xsi:type="dcterms:W3CDTF">2025-08-21T02:38:49Z</dcterms:modified>
</cp:coreProperties>
</file>