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Sheet1!$A$1:$T$132</definedName>
  </definedNames>
  <calcPr calcId="144525"/>
</workbook>
</file>

<file path=xl/sharedStrings.xml><?xml version="1.0" encoding="utf-8"?>
<sst xmlns="http://schemas.openxmlformats.org/spreadsheetml/2006/main" count="427" uniqueCount="164">
  <si>
    <t>起点经度</t>
  </si>
  <si>
    <t>起点纬度</t>
  </si>
  <si>
    <t>终点经度</t>
  </si>
  <si>
    <t>终点纬度</t>
  </si>
  <si>
    <t>距离(公里)</t>
  </si>
  <si>
    <t>驾车耗时</t>
  </si>
  <si>
    <t>驾车速度</t>
  </si>
  <si>
    <t>公交耗时</t>
  </si>
  <si>
    <t>公交速度</t>
  </si>
  <si>
    <t>电动自行车耗时</t>
  </si>
  <si>
    <t>电动自行车速度</t>
  </si>
  <si>
    <t>里程分区</t>
  </si>
  <si>
    <t>驾车和公交耗时差(分钟)</t>
  </si>
  <si>
    <t>电动自行车和公交耗时差</t>
  </si>
  <si>
    <t>里程区间</t>
  </si>
  <si>
    <t>区间计数</t>
  </si>
  <si>
    <t>汽车耗时差</t>
  </si>
  <si>
    <t>电动自行车耗时差</t>
  </si>
  <si>
    <t>推荐出行方式</t>
  </si>
  <si>
    <t>114.017xxx</t>
  </si>
  <si>
    <t>22.726xxx</t>
  </si>
  <si>
    <t>22.58537,</t>
  </si>
  <si>
    <t>22.702236,</t>
  </si>
  <si>
    <t>0-5</t>
  </si>
  <si>
    <t>电动自行车</t>
  </si>
  <si>
    <t>22.573013,</t>
  </si>
  <si>
    <t>5-10</t>
  </si>
  <si>
    <t>汽车和电动自行车</t>
  </si>
  <si>
    <t>22.612075,</t>
  </si>
  <si>
    <t xml:space="preserve"> </t>
  </si>
  <si>
    <t>10-15</t>
  </si>
  <si>
    <t>22.617811,</t>
  </si>
  <si>
    <t>15-20</t>
  </si>
  <si>
    <t>22.694695,</t>
  </si>
  <si>
    <t>20-25</t>
  </si>
  <si>
    <t>汽车和公交系统</t>
  </si>
  <si>
    <t>22.618681,</t>
  </si>
  <si>
    <t>25-35</t>
  </si>
  <si>
    <t>22.555707,</t>
  </si>
  <si>
    <t>22.556729,</t>
  </si>
  <si>
    <t>说明：</t>
  </si>
  <si>
    <t>以上耗时差是指平均耗时差</t>
  </si>
  <si>
    <t>22.587268,</t>
  </si>
  <si>
    <t>22.702708,</t>
  </si>
  <si>
    <t>22.551934,</t>
  </si>
  <si>
    <t>22.706435,</t>
  </si>
  <si>
    <t>22.706217,</t>
  </si>
  <si>
    <t>22.548298,</t>
  </si>
  <si>
    <t>22.582966,</t>
  </si>
  <si>
    <t>22.57719,</t>
  </si>
  <si>
    <t>22.583288,</t>
  </si>
  <si>
    <t>22.705912,</t>
  </si>
  <si>
    <t>22.5706,</t>
  </si>
  <si>
    <t>22.556767,</t>
  </si>
  <si>
    <t>22.546547,</t>
  </si>
  <si>
    <t>22.690153,</t>
  </si>
  <si>
    <t>22.705563,</t>
  </si>
  <si>
    <t>22.68983,</t>
  </si>
  <si>
    <t>22.628988,</t>
  </si>
  <si>
    <t>22.567812,</t>
  </si>
  <si>
    <t>22.635985,</t>
  </si>
  <si>
    <t>22.720716,</t>
  </si>
  <si>
    <t>22.682289,</t>
  </si>
  <si>
    <t>22.652583,</t>
  </si>
  <si>
    <t>22.562944,</t>
  </si>
  <si>
    <t>22.711961,</t>
  </si>
  <si>
    <t>22.64045,</t>
  </si>
  <si>
    <t>22.72,</t>
  </si>
  <si>
    <t>22.573627,</t>
  </si>
  <si>
    <t>22.721857,</t>
  </si>
  <si>
    <t>22.548648,</t>
  </si>
  <si>
    <t>22.693949,</t>
  </si>
  <si>
    <t>22.673118,</t>
  </si>
  <si>
    <t>22.622636,</t>
  </si>
  <si>
    <t>22.702173,</t>
  </si>
  <si>
    <t>22.703271,</t>
  </si>
  <si>
    <t>22.566893,</t>
  </si>
  <si>
    <t>22.67894,</t>
  </si>
  <si>
    <t>22.69298,</t>
  </si>
  <si>
    <t>22.721977,</t>
  </si>
  <si>
    <t>22.71529,</t>
  </si>
  <si>
    <t>22.605481,</t>
  </si>
  <si>
    <t>22.548668,</t>
  </si>
  <si>
    <t>22.583429,</t>
  </si>
  <si>
    <t>22.545865,</t>
  </si>
  <si>
    <t>22.723277,</t>
  </si>
  <si>
    <t>22.722641,</t>
  </si>
  <si>
    <t>22.714247,</t>
  </si>
  <si>
    <t>22.56749,</t>
  </si>
  <si>
    <t>22.680865,</t>
  </si>
  <si>
    <t>22.611142,</t>
  </si>
  <si>
    <t>22.546962,</t>
  </si>
  <si>
    <t>22.710494,</t>
  </si>
  <si>
    <t>22.567082,</t>
  </si>
  <si>
    <t>22.568091,</t>
  </si>
  <si>
    <t>22.697916,</t>
  </si>
  <si>
    <t>22.713007,</t>
  </si>
  <si>
    <t>22.653274,</t>
  </si>
  <si>
    <t>22.573883,</t>
  </si>
  <si>
    <t>22.626533,</t>
  </si>
  <si>
    <t>22.595823,</t>
  </si>
  <si>
    <t>22.673964,</t>
  </si>
  <si>
    <t>22.643146,</t>
  </si>
  <si>
    <t>22.677158,</t>
  </si>
  <si>
    <t>22.684341,</t>
  </si>
  <si>
    <t>22.685491,</t>
  </si>
  <si>
    <t>22.651356,</t>
  </si>
  <si>
    <t>22.641257,</t>
  </si>
  <si>
    <t>22.625295,</t>
  </si>
  <si>
    <t>22.567991,</t>
  </si>
  <si>
    <t>22.555817,</t>
  </si>
  <si>
    <t>22.673369,</t>
  </si>
  <si>
    <t>22.624751,</t>
  </si>
  <si>
    <t>22.564856,</t>
  </si>
  <si>
    <t>22.544751,</t>
  </si>
  <si>
    <t>22.570783,</t>
  </si>
  <si>
    <t>22.683057,</t>
  </si>
  <si>
    <t>22.614488,</t>
  </si>
  <si>
    <t>22.54546,</t>
  </si>
  <si>
    <t>22.694331,</t>
  </si>
  <si>
    <t>22.651439,</t>
  </si>
  <si>
    <t>22.657016,</t>
  </si>
  <si>
    <t>22.594837,</t>
  </si>
  <si>
    <t>22.62414,</t>
  </si>
  <si>
    <t>22.659073,</t>
  </si>
  <si>
    <t>22.645971,</t>
  </si>
  <si>
    <t>22.676462,</t>
  </si>
  <si>
    <t>22.55382,</t>
  </si>
  <si>
    <t>22.56313,</t>
  </si>
  <si>
    <t>22.606362,</t>
  </si>
  <si>
    <t>22.596819,</t>
  </si>
  <si>
    <t>22.549093,</t>
  </si>
  <si>
    <t>22.554996,</t>
  </si>
  <si>
    <t>22.661701,</t>
  </si>
  <si>
    <t>22.653996,</t>
  </si>
  <si>
    <t>22.57257,</t>
  </si>
  <si>
    <t>22.584833,</t>
  </si>
  <si>
    <t>22.554005,</t>
  </si>
  <si>
    <t>22.687718,</t>
  </si>
  <si>
    <t>22.566874,</t>
  </si>
  <si>
    <t>22.654772,</t>
  </si>
  <si>
    <t>22.598029,</t>
  </si>
  <si>
    <t>22.573477,</t>
  </si>
  <si>
    <t>22.578098,</t>
  </si>
  <si>
    <t>22.558156,</t>
  </si>
  <si>
    <t>22.615336,</t>
  </si>
  <si>
    <t>22.630048,</t>
  </si>
  <si>
    <t>22.664354,</t>
  </si>
  <si>
    <t>22.658183,</t>
  </si>
  <si>
    <t>22.585344,</t>
  </si>
  <si>
    <t>22.569062,</t>
  </si>
  <si>
    <t>22.64494,</t>
  </si>
  <si>
    <t>22.592649,</t>
  </si>
  <si>
    <t>22.564901,</t>
  </si>
  <si>
    <t>22.619968,</t>
  </si>
  <si>
    <t>22.653962,</t>
  </si>
  <si>
    <t>22.596107,</t>
  </si>
  <si>
    <t>22.596064,</t>
  </si>
  <si>
    <t>22.678196,</t>
  </si>
  <si>
    <t>22.571677,</t>
  </si>
  <si>
    <t>22.600394,</t>
  </si>
  <si>
    <t>22.585554,</t>
  </si>
  <si>
    <t>22.564101,</t>
  </si>
  <si>
    <t>22.606208,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</si>
</sst>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7" borderId="5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8" fillId="4" borderId="3" applyNumberFormat="0" applyAlignment="0" applyProtection="0">
      <alignment vertical="center"/>
    </xf>
    <xf numFmtId="0" fontId="8" fillId="22" borderId="4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2"/>
  <sheetViews>
    <sheetView tabSelected="1" workbookViewId="0">
      <pane ySplit="1" topLeftCell="A2" activePane="bottomLeft" state="frozen"/>
      <selection/>
      <selection pane="bottomLeft" activeCell="I18" sqref="I18"/>
    </sheetView>
  </sheetViews>
  <sheetFormatPr defaultColWidth="9" defaultRowHeight="13.5"/>
  <cols>
    <col min="1" max="1" width="12.625" customWidth="1"/>
    <col min="2" max="2" width="10.375" customWidth="1"/>
    <col min="3" max="3" width="11.5" customWidth="1"/>
    <col min="4" max="4" width="11.875" customWidth="1"/>
    <col min="5" max="5" width="14.375" customWidth="1"/>
    <col min="6" max="6" width="9.375" customWidth="1"/>
    <col min="7" max="7" width="12.875" style="1" customWidth="1"/>
    <col min="9" max="9" width="12.875" style="1" customWidth="1"/>
    <col min="11" max="11" width="16" customWidth="1"/>
    <col min="12" max="13" width="20.125" customWidth="1"/>
    <col min="14" max="14" width="11.625" customWidth="1"/>
    <col min="15" max="15" width="25.125" style="1" customWidth="1"/>
    <col min="16" max="16" width="26.625" customWidth="1"/>
    <col min="19" max="19" width="12.625"/>
    <col min="20" max="20" width="12.75" customWidth="1"/>
    <col min="21" max="21" width="10.875" customWidth="1"/>
    <col min="22" max="22" width="17.125" customWidth="1"/>
    <col min="23" max="23" width="19" customWidth="1"/>
  </cols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3" t="s">
        <v>9</v>
      </c>
      <c r="L1" s="3" t="s">
        <v>10</v>
      </c>
      <c r="M1" s="3"/>
      <c r="N1" s="3" t="s">
        <v>11</v>
      </c>
      <c r="O1" s="2" t="s">
        <v>12</v>
      </c>
      <c r="P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</row>
    <row r="2" spans="1:16">
      <c r="A2" t="s">
        <v>19</v>
      </c>
      <c r="B2" t="s">
        <v>20</v>
      </c>
      <c r="C2" t="s">
        <v>21</v>
      </c>
      <c r="D2">
        <v>114.035566</v>
      </c>
      <c r="E2">
        <v>21.638</v>
      </c>
      <c r="F2">
        <v>38.07</v>
      </c>
      <c r="G2" s="1">
        <f t="shared" ref="G2:G65" si="0">E2/(F2/60)</f>
        <v>34.1024428684003</v>
      </c>
      <c r="H2">
        <v>233.75</v>
      </c>
      <c r="I2" s="1">
        <f t="shared" ref="I2:I65" si="1">E2/(H2/60)</f>
        <v>5.55413903743316</v>
      </c>
      <c r="K2">
        <v>156.88</v>
      </c>
      <c r="L2">
        <f t="shared" ref="L2:L65" si="2">E2/(K2/60)</f>
        <v>8.27562468128506</v>
      </c>
      <c r="N2" t="str">
        <f>LOOKUP(E2,{0,4.999,9.999,14.999,19.999,24.999,30.999},{"0-5","5-10","10-15","15-20","20-25","25-35"})</f>
        <v>20-25</v>
      </c>
      <c r="O2" s="1">
        <f t="shared" ref="O2:O65" si="3">F2-H2</f>
        <v>-195.68</v>
      </c>
      <c r="P2">
        <f t="shared" ref="P2:P65" si="4">K2-H2</f>
        <v>-76.87</v>
      </c>
    </row>
    <row r="3" spans="1:23">
      <c r="A3" t="s">
        <v>19</v>
      </c>
      <c r="B3" t="s">
        <v>20</v>
      </c>
      <c r="C3" t="s">
        <v>22</v>
      </c>
      <c r="D3">
        <v>114.021175</v>
      </c>
      <c r="E3">
        <v>7.607</v>
      </c>
      <c r="F3">
        <v>40.85</v>
      </c>
      <c r="G3" s="1">
        <f t="shared" si="0"/>
        <v>11.1730722154223</v>
      </c>
      <c r="H3">
        <v>101.3</v>
      </c>
      <c r="I3" s="1">
        <f t="shared" si="1"/>
        <v>4.50562685093781</v>
      </c>
      <c r="K3">
        <v>40.52</v>
      </c>
      <c r="L3">
        <f t="shared" si="2"/>
        <v>11.2640671273445</v>
      </c>
      <c r="N3" t="str">
        <f>LOOKUP(E3,{0,4.999,9.999,14.999,19.999,24.999,30.999},{"0-5","5-10","10-15","15-20","20-25","25-35"})</f>
        <v>5-10</v>
      </c>
      <c r="O3" s="1">
        <f t="shared" si="3"/>
        <v>-60.45</v>
      </c>
      <c r="P3">
        <f t="shared" si="4"/>
        <v>-60.78</v>
      </c>
      <c r="S3" s="4" t="s">
        <v>23</v>
      </c>
      <c r="T3">
        <v>11</v>
      </c>
      <c r="U3">
        <v>-25.42</v>
      </c>
      <c r="V3">
        <v>-24.57</v>
      </c>
      <c r="W3" t="s">
        <v>24</v>
      </c>
    </row>
    <row r="4" spans="1:23">
      <c r="A4" t="s">
        <v>19</v>
      </c>
      <c r="B4" t="s">
        <v>20</v>
      </c>
      <c r="C4" t="s">
        <v>25</v>
      </c>
      <c r="D4">
        <v>114.049441</v>
      </c>
      <c r="E4">
        <v>23.765</v>
      </c>
      <c r="F4">
        <v>51.77</v>
      </c>
      <c r="G4" s="1">
        <f t="shared" si="0"/>
        <v>27.542978559011</v>
      </c>
      <c r="H4">
        <v>86.7</v>
      </c>
      <c r="I4" s="1">
        <f t="shared" si="1"/>
        <v>16.4463667820069</v>
      </c>
      <c r="K4">
        <v>128.58</v>
      </c>
      <c r="L4">
        <f t="shared" si="2"/>
        <v>11.0895940270649</v>
      </c>
      <c r="N4" t="str">
        <f>LOOKUP(E4,{0,4.999,9.999,14.999,19.999,24.999,30.999},{"0-5","5-10","10-15","15-20","20-25","25-35"})</f>
        <v>20-25</v>
      </c>
      <c r="O4" s="1">
        <f t="shared" si="3"/>
        <v>-34.93</v>
      </c>
      <c r="P4">
        <f t="shared" si="4"/>
        <v>41.88</v>
      </c>
      <c r="S4" s="4" t="s">
        <v>26</v>
      </c>
      <c r="T4">
        <v>30</v>
      </c>
      <c r="U4">
        <v>-37.08</v>
      </c>
      <c r="V4">
        <v>-25.01</v>
      </c>
      <c r="W4" t="s">
        <v>27</v>
      </c>
    </row>
    <row r="5" spans="1:23">
      <c r="A5" t="s">
        <v>19</v>
      </c>
      <c r="B5" t="s">
        <v>20</v>
      </c>
      <c r="C5" t="s">
        <v>28</v>
      </c>
      <c r="D5">
        <v>114.052586</v>
      </c>
      <c r="E5">
        <v>16.746</v>
      </c>
      <c r="F5">
        <v>32.12</v>
      </c>
      <c r="G5" s="1">
        <f t="shared" si="0"/>
        <v>31.2814445828144</v>
      </c>
      <c r="H5">
        <v>123.47</v>
      </c>
      <c r="I5" s="1">
        <f t="shared" si="1"/>
        <v>8.13768526767636</v>
      </c>
      <c r="K5">
        <v>66.98</v>
      </c>
      <c r="L5">
        <f t="shared" si="2"/>
        <v>15.000895789788</v>
      </c>
      <c r="N5" t="str">
        <f>LOOKUP(E5,{0,4.999,9.999,14.999,19.999,24.999,30.999},{"0-5","5-10","10-15","15-20","20-25","25-35"})</f>
        <v>15-20</v>
      </c>
      <c r="O5" s="1">
        <f t="shared" si="3"/>
        <v>-91.35</v>
      </c>
      <c r="P5">
        <f t="shared" si="4"/>
        <v>-56.49</v>
      </c>
      <c r="R5" t="s">
        <v>29</v>
      </c>
      <c r="S5" s="4" t="s">
        <v>30</v>
      </c>
      <c r="T5">
        <v>22</v>
      </c>
      <c r="U5">
        <v>-39.41</v>
      </c>
      <c r="V5">
        <v>-17.4</v>
      </c>
      <c r="W5" t="s">
        <v>27</v>
      </c>
    </row>
    <row r="6" spans="1:23">
      <c r="A6" t="s">
        <v>19</v>
      </c>
      <c r="B6" t="s">
        <v>20</v>
      </c>
      <c r="C6" t="s">
        <v>31</v>
      </c>
      <c r="D6">
        <v>114.05459</v>
      </c>
      <c r="E6">
        <v>15.916</v>
      </c>
      <c r="F6">
        <v>30.13</v>
      </c>
      <c r="G6" s="1">
        <f t="shared" si="0"/>
        <v>31.6946564885496</v>
      </c>
      <c r="H6">
        <v>112.88</v>
      </c>
      <c r="I6" s="1">
        <f t="shared" si="1"/>
        <v>8.45995747696669</v>
      </c>
      <c r="K6">
        <v>63.67</v>
      </c>
      <c r="L6">
        <f t="shared" si="2"/>
        <v>14.9985864614418</v>
      </c>
      <c r="N6" t="str">
        <f>LOOKUP(E6,{0,4.999,9.999,14.999,19.999,24.999,30.999},{"0-5","5-10","10-15","15-20","20-25","25-35"})</f>
        <v>15-20</v>
      </c>
      <c r="O6" s="1">
        <f t="shared" si="3"/>
        <v>-82.75</v>
      </c>
      <c r="P6">
        <f t="shared" si="4"/>
        <v>-49.21</v>
      </c>
      <c r="S6" s="4" t="s">
        <v>32</v>
      </c>
      <c r="T6">
        <v>20</v>
      </c>
      <c r="U6">
        <v>-54.26</v>
      </c>
      <c r="V6">
        <v>-13.48</v>
      </c>
      <c r="W6" t="s">
        <v>27</v>
      </c>
    </row>
    <row r="7" spans="1:23">
      <c r="A7" t="s">
        <v>19</v>
      </c>
      <c r="B7" t="s">
        <v>20</v>
      </c>
      <c r="C7" t="s">
        <v>33</v>
      </c>
      <c r="D7">
        <v>114.059382</v>
      </c>
      <c r="E7">
        <v>7.588</v>
      </c>
      <c r="F7">
        <v>26.32</v>
      </c>
      <c r="G7" s="1">
        <f t="shared" si="0"/>
        <v>17.2978723404255</v>
      </c>
      <c r="H7">
        <v>79.37</v>
      </c>
      <c r="I7" s="1">
        <f t="shared" si="1"/>
        <v>5.73617235731385</v>
      </c>
      <c r="K7">
        <v>30.35</v>
      </c>
      <c r="L7">
        <f t="shared" si="2"/>
        <v>15.0009884678748</v>
      </c>
      <c r="N7" t="str">
        <f>LOOKUP(E7,{0,4.999,9.999,14.999,19.999,24.999,30.999},{"0-5","5-10","10-15","15-20","20-25","25-35"})</f>
        <v>5-10</v>
      </c>
      <c r="O7" s="1">
        <f t="shared" si="3"/>
        <v>-53.05</v>
      </c>
      <c r="P7">
        <f t="shared" si="4"/>
        <v>-49.02</v>
      </c>
      <c r="S7" s="4" t="s">
        <v>34</v>
      </c>
      <c r="T7">
        <v>30</v>
      </c>
      <c r="U7">
        <v>-52.92</v>
      </c>
      <c r="V7">
        <v>27</v>
      </c>
      <c r="W7" t="s">
        <v>35</v>
      </c>
    </row>
    <row r="8" spans="1:23">
      <c r="A8" t="s">
        <v>19</v>
      </c>
      <c r="B8" t="s">
        <v>20</v>
      </c>
      <c r="C8" t="s">
        <v>36</v>
      </c>
      <c r="D8">
        <v>114.055837</v>
      </c>
      <c r="E8">
        <v>15.682</v>
      </c>
      <c r="F8">
        <v>28.2</v>
      </c>
      <c r="G8" s="1">
        <f t="shared" si="0"/>
        <v>33.3659574468085</v>
      </c>
      <c r="H8">
        <v>110.65</v>
      </c>
      <c r="I8" s="1">
        <f t="shared" si="1"/>
        <v>8.50356981473113</v>
      </c>
      <c r="K8">
        <v>62.73</v>
      </c>
      <c r="L8">
        <f t="shared" si="2"/>
        <v>14.9995217599235</v>
      </c>
      <c r="N8" t="str">
        <f>LOOKUP(E8,{0,4.999,9.999,14.999,19.999,24.999,30.999},{"0-5","5-10","10-15","15-20","20-25","25-35"})</f>
        <v>15-20</v>
      </c>
      <c r="O8" s="1">
        <f t="shared" si="3"/>
        <v>-82.45</v>
      </c>
      <c r="P8">
        <f t="shared" si="4"/>
        <v>-47.92</v>
      </c>
      <c r="S8" s="4" t="s">
        <v>37</v>
      </c>
      <c r="T8">
        <v>18</v>
      </c>
      <c r="U8">
        <v>-48.1</v>
      </c>
      <c r="V8">
        <v>34.89</v>
      </c>
      <c r="W8" t="s">
        <v>35</v>
      </c>
    </row>
    <row r="9" spans="1:16">
      <c r="A9" t="s">
        <v>19</v>
      </c>
      <c r="B9" t="s">
        <v>20</v>
      </c>
      <c r="C9" t="s">
        <v>38</v>
      </c>
      <c r="D9">
        <v>114.047149</v>
      </c>
      <c r="E9">
        <v>25.975</v>
      </c>
      <c r="F9">
        <v>53.93</v>
      </c>
      <c r="G9" s="1">
        <f t="shared" si="0"/>
        <v>28.8985722232524</v>
      </c>
      <c r="H9">
        <v>92.15</v>
      </c>
      <c r="I9" s="1">
        <f t="shared" si="1"/>
        <v>16.9126424308193</v>
      </c>
      <c r="K9">
        <v>132.87</v>
      </c>
      <c r="L9">
        <f t="shared" si="2"/>
        <v>11.7295100474148</v>
      </c>
      <c r="N9" t="str">
        <f>LOOKUP(E9,{0,4.999,9.999,14.999,19.999,24.999,30.999},{"0-5","5-10","10-15","15-20","20-25","25-35"})</f>
        <v>25-35</v>
      </c>
      <c r="O9" s="1">
        <f t="shared" si="3"/>
        <v>-38.22</v>
      </c>
      <c r="P9">
        <f t="shared" si="4"/>
        <v>40.72</v>
      </c>
    </row>
    <row r="10" spans="1:23">
      <c r="A10" t="s">
        <v>19</v>
      </c>
      <c r="B10" t="s">
        <v>20</v>
      </c>
      <c r="C10" t="s">
        <v>39</v>
      </c>
      <c r="D10">
        <v>114.057819</v>
      </c>
      <c r="E10">
        <v>24.909</v>
      </c>
      <c r="F10">
        <v>53.75</v>
      </c>
      <c r="G10" s="1">
        <f t="shared" si="0"/>
        <v>27.8053953488372</v>
      </c>
      <c r="H10">
        <v>84.68</v>
      </c>
      <c r="I10" s="1">
        <f t="shared" si="1"/>
        <v>17.6492678318375</v>
      </c>
      <c r="K10">
        <v>128.17</v>
      </c>
      <c r="L10">
        <f t="shared" si="2"/>
        <v>11.6606070063197</v>
      </c>
      <c r="N10" t="str">
        <f>LOOKUP(E10,{0,4.999,9.999,14.999,19.999,24.999,30.999},{"0-5","5-10","10-15","15-20","20-25","25-35"})</f>
        <v>20-25</v>
      </c>
      <c r="O10" s="1">
        <f t="shared" si="3"/>
        <v>-30.93</v>
      </c>
      <c r="P10">
        <f t="shared" si="4"/>
        <v>43.49</v>
      </c>
      <c r="U10" t="s">
        <v>40</v>
      </c>
      <c r="V10" s="5" t="s">
        <v>41</v>
      </c>
      <c r="W10" s="5"/>
    </row>
    <row r="11" spans="1:16">
      <c r="A11" t="s">
        <v>19</v>
      </c>
      <c r="B11" t="s">
        <v>20</v>
      </c>
      <c r="C11" t="s">
        <v>42</v>
      </c>
      <c r="D11">
        <v>114.018583</v>
      </c>
      <c r="E11">
        <v>20.952</v>
      </c>
      <c r="F11">
        <v>53.85</v>
      </c>
      <c r="G11" s="1">
        <f t="shared" si="0"/>
        <v>23.3448467966574</v>
      </c>
      <c r="H11">
        <v>123.57</v>
      </c>
      <c r="I11" s="1">
        <f t="shared" si="1"/>
        <v>10.1733430444283</v>
      </c>
      <c r="K11">
        <v>83.8</v>
      </c>
      <c r="L11">
        <f t="shared" si="2"/>
        <v>15.0014319809069</v>
      </c>
      <c r="N11" t="str">
        <f>LOOKUP(E11,{0,4.999,9.999,14.999,19.999,24.999,30.999},{"0-5","5-10","10-15","15-20","20-25","25-35"})</f>
        <v>20-25</v>
      </c>
      <c r="O11" s="1">
        <f t="shared" si="3"/>
        <v>-69.72</v>
      </c>
      <c r="P11">
        <f t="shared" si="4"/>
        <v>-39.77</v>
      </c>
    </row>
    <row r="12" spans="1:16">
      <c r="A12" t="s">
        <v>19</v>
      </c>
      <c r="B12" t="s">
        <v>20</v>
      </c>
      <c r="C12" t="s">
        <v>43</v>
      </c>
      <c r="D12">
        <v>114.057159</v>
      </c>
      <c r="E12">
        <v>6.319</v>
      </c>
      <c r="F12">
        <v>21.07</v>
      </c>
      <c r="G12" s="1">
        <f t="shared" si="0"/>
        <v>17.9943046986236</v>
      </c>
      <c r="H12">
        <v>63.73</v>
      </c>
      <c r="I12" s="1">
        <f t="shared" si="1"/>
        <v>5.94916052094775</v>
      </c>
      <c r="K12">
        <v>25.27</v>
      </c>
      <c r="L12">
        <f t="shared" si="2"/>
        <v>15.0035615354175</v>
      </c>
      <c r="N12" t="str">
        <f>LOOKUP(E12,{0,4.999,9.999,14.999,19.999,24.999,30.999},{"0-5","5-10","10-15","15-20","20-25","25-35"})</f>
        <v>5-10</v>
      </c>
      <c r="O12" s="1">
        <f t="shared" si="3"/>
        <v>-42.66</v>
      </c>
      <c r="P12">
        <f t="shared" si="4"/>
        <v>-38.46</v>
      </c>
    </row>
    <row r="13" spans="1:16">
      <c r="A13" t="s">
        <v>19</v>
      </c>
      <c r="B13" t="s">
        <v>20</v>
      </c>
      <c r="C13" t="s">
        <v>44</v>
      </c>
      <c r="D13">
        <v>114.034068</v>
      </c>
      <c r="E13">
        <v>25.138</v>
      </c>
      <c r="F13">
        <v>54.58</v>
      </c>
      <c r="G13" s="1">
        <f t="shared" si="0"/>
        <v>27.6342982777574</v>
      </c>
      <c r="H13">
        <v>93.35</v>
      </c>
      <c r="I13" s="1">
        <f t="shared" si="1"/>
        <v>16.1572576325656</v>
      </c>
      <c r="K13">
        <v>140.83</v>
      </c>
      <c r="L13">
        <f t="shared" si="2"/>
        <v>10.709933962934</v>
      </c>
      <c r="N13" t="str">
        <f>LOOKUP(E13,{0,4.999,9.999,14.999,19.999,24.999,30.999},{"0-5","5-10","10-15","15-20","20-25","25-35"})</f>
        <v>25-35</v>
      </c>
      <c r="O13" s="1">
        <f t="shared" si="3"/>
        <v>-38.77</v>
      </c>
      <c r="P13">
        <f t="shared" si="4"/>
        <v>47.48</v>
      </c>
    </row>
    <row r="14" spans="1:16">
      <c r="A14" t="s">
        <v>19</v>
      </c>
      <c r="B14" t="s">
        <v>20</v>
      </c>
      <c r="C14" t="s">
        <v>45</v>
      </c>
      <c r="D14">
        <v>114.055824</v>
      </c>
      <c r="E14">
        <v>6.452</v>
      </c>
      <c r="F14">
        <v>22.03</v>
      </c>
      <c r="G14" s="1">
        <f t="shared" si="0"/>
        <v>17.5724012709941</v>
      </c>
      <c r="H14">
        <v>63.28</v>
      </c>
      <c r="I14" s="1">
        <f t="shared" si="1"/>
        <v>6.11757269279393</v>
      </c>
      <c r="K14">
        <v>25.82</v>
      </c>
      <c r="L14">
        <f t="shared" si="2"/>
        <v>14.9930286599535</v>
      </c>
      <c r="N14" t="str">
        <f>LOOKUP(E14,{0,4.999,9.999,14.999,19.999,24.999,30.999},{"0-5","5-10","10-15","15-20","20-25","25-35"})</f>
        <v>5-10</v>
      </c>
      <c r="O14" s="1">
        <f t="shared" si="3"/>
        <v>-41.25</v>
      </c>
      <c r="P14">
        <f t="shared" si="4"/>
        <v>-37.46</v>
      </c>
    </row>
    <row r="15" spans="1:16">
      <c r="A15" t="s">
        <v>19</v>
      </c>
      <c r="B15" t="s">
        <v>20</v>
      </c>
      <c r="C15" t="s">
        <v>46</v>
      </c>
      <c r="D15">
        <v>114.049445</v>
      </c>
      <c r="E15">
        <v>5.372</v>
      </c>
      <c r="F15">
        <v>20.78</v>
      </c>
      <c r="G15" s="1">
        <f t="shared" si="0"/>
        <v>15.5110683349374</v>
      </c>
      <c r="H15">
        <v>59.22</v>
      </c>
      <c r="I15" s="1">
        <f t="shared" si="1"/>
        <v>5.44275582573455</v>
      </c>
      <c r="K15">
        <v>22.93</v>
      </c>
      <c r="L15">
        <f t="shared" si="2"/>
        <v>14.0566942869603</v>
      </c>
      <c r="N15" t="str">
        <f>LOOKUP(E15,{0,4.999,9.999,14.999,19.999,24.999,30.999},{"0-5","5-10","10-15","15-20","20-25","25-35"})</f>
        <v>5-10</v>
      </c>
      <c r="O15" s="1">
        <f t="shared" si="3"/>
        <v>-38.44</v>
      </c>
      <c r="P15">
        <f t="shared" si="4"/>
        <v>-36.29</v>
      </c>
    </row>
    <row r="16" spans="1:16">
      <c r="A16" t="s">
        <v>19</v>
      </c>
      <c r="B16" t="s">
        <v>20</v>
      </c>
      <c r="C16" t="s">
        <v>47</v>
      </c>
      <c r="D16">
        <v>114.029648</v>
      </c>
      <c r="E16">
        <v>27.071</v>
      </c>
      <c r="F16">
        <v>57.18</v>
      </c>
      <c r="G16" s="1">
        <f t="shared" si="0"/>
        <v>28.4060860440714</v>
      </c>
      <c r="H16">
        <v>108.28</v>
      </c>
      <c r="I16" s="1">
        <f t="shared" si="1"/>
        <v>15.0005541189509</v>
      </c>
      <c r="K16">
        <v>142.33</v>
      </c>
      <c r="L16">
        <f t="shared" si="2"/>
        <v>11.4119300217804</v>
      </c>
      <c r="N16" t="str">
        <f>LOOKUP(E16,{0,4.999,9.999,14.999,19.999,24.999,30.999},{"0-5","5-10","10-15","15-20","20-25","25-35"})</f>
        <v>25-35</v>
      </c>
      <c r="O16" s="1">
        <f t="shared" si="3"/>
        <v>-51.1</v>
      </c>
      <c r="P16">
        <f t="shared" si="4"/>
        <v>34.05</v>
      </c>
    </row>
    <row r="17" spans="1:16">
      <c r="A17" t="s">
        <v>19</v>
      </c>
      <c r="B17" t="s">
        <v>20</v>
      </c>
      <c r="C17" t="s">
        <v>48</v>
      </c>
      <c r="D17">
        <v>114.0555</v>
      </c>
      <c r="E17">
        <v>20.221</v>
      </c>
      <c r="F17">
        <v>36.38</v>
      </c>
      <c r="G17" s="1">
        <f t="shared" si="0"/>
        <v>33.3496426608026</v>
      </c>
      <c r="H17">
        <v>117.22</v>
      </c>
      <c r="I17" s="1">
        <f t="shared" si="1"/>
        <v>10.3502815219246</v>
      </c>
      <c r="K17">
        <v>81.08</v>
      </c>
      <c r="L17">
        <f t="shared" si="2"/>
        <v>14.9637395165269</v>
      </c>
      <c r="N17" t="str">
        <f>LOOKUP(E17,{0,4.999,9.999,14.999,19.999,24.999,30.999},{"0-5","5-10","10-15","15-20","20-25","25-35"})</f>
        <v>20-25</v>
      </c>
      <c r="O17" s="1">
        <f t="shared" si="3"/>
        <v>-80.84</v>
      </c>
      <c r="P17">
        <f t="shared" si="4"/>
        <v>-36.14</v>
      </c>
    </row>
    <row r="18" spans="1:16">
      <c r="A18" t="s">
        <v>19</v>
      </c>
      <c r="B18" t="s">
        <v>20</v>
      </c>
      <c r="C18" t="s">
        <v>49</v>
      </c>
      <c r="D18">
        <v>114.052266</v>
      </c>
      <c r="E18">
        <v>23.31</v>
      </c>
      <c r="F18">
        <v>51.95</v>
      </c>
      <c r="G18" s="1">
        <f t="shared" si="0"/>
        <v>26.9220404234841</v>
      </c>
      <c r="H18">
        <v>90.88</v>
      </c>
      <c r="I18" s="1">
        <f t="shared" si="1"/>
        <v>15.3895246478873</v>
      </c>
      <c r="K18">
        <v>127.77</v>
      </c>
      <c r="L18">
        <f t="shared" si="2"/>
        <v>10.9462315097441</v>
      </c>
      <c r="N18" t="str">
        <f>LOOKUP(E18,{0,4.999,9.999,14.999,19.999,24.999,30.999},{"0-5","5-10","10-15","15-20","20-25","25-35"})</f>
        <v>20-25</v>
      </c>
      <c r="O18" s="1">
        <f t="shared" si="3"/>
        <v>-38.93</v>
      </c>
      <c r="P18">
        <f t="shared" si="4"/>
        <v>36.89</v>
      </c>
    </row>
    <row r="19" spans="1:16">
      <c r="A19" t="s">
        <v>19</v>
      </c>
      <c r="B19" t="s">
        <v>20</v>
      </c>
      <c r="C19" t="s">
        <v>50</v>
      </c>
      <c r="D19">
        <v>114.055528</v>
      </c>
      <c r="E19">
        <v>20.203</v>
      </c>
      <c r="F19">
        <v>36.6</v>
      </c>
      <c r="G19" s="1">
        <f t="shared" si="0"/>
        <v>33.1196721311475</v>
      </c>
      <c r="H19">
        <v>117.1</v>
      </c>
      <c r="I19" s="1">
        <f t="shared" si="1"/>
        <v>10.3516652433817</v>
      </c>
      <c r="K19">
        <v>81</v>
      </c>
      <c r="L19">
        <f t="shared" si="2"/>
        <v>14.9651851851852</v>
      </c>
      <c r="N19" t="str">
        <f>LOOKUP(E19,{0,4.999,9.999,14.999,19.999,24.999,30.999},{"0-5","5-10","10-15","15-20","20-25","25-35"})</f>
        <v>20-25</v>
      </c>
      <c r="O19" s="1">
        <f t="shared" si="3"/>
        <v>-80.5</v>
      </c>
      <c r="P19">
        <f t="shared" si="4"/>
        <v>-36.1</v>
      </c>
    </row>
    <row r="20" spans="1:16">
      <c r="A20" t="s">
        <v>19</v>
      </c>
      <c r="B20" t="s">
        <v>20</v>
      </c>
      <c r="C20" t="s">
        <v>51</v>
      </c>
      <c r="D20">
        <v>114.054185</v>
      </c>
      <c r="E20">
        <v>5.44</v>
      </c>
      <c r="F20">
        <v>19.55</v>
      </c>
      <c r="G20" s="1">
        <f t="shared" si="0"/>
        <v>16.695652173913</v>
      </c>
      <c r="H20">
        <v>58.8</v>
      </c>
      <c r="I20" s="1">
        <f t="shared" si="1"/>
        <v>5.55102040816327</v>
      </c>
      <c r="K20">
        <v>23.2</v>
      </c>
      <c r="L20">
        <f t="shared" si="2"/>
        <v>14.0689655172414</v>
      </c>
      <c r="N20" t="str">
        <f>LOOKUP(E20,{0,4.999,9.999,14.999,19.999,24.999,30.999},{"0-5","5-10","10-15","15-20","20-25","25-35"})</f>
        <v>5-10</v>
      </c>
      <c r="O20" s="1">
        <f t="shared" si="3"/>
        <v>-39.25</v>
      </c>
      <c r="P20">
        <f t="shared" si="4"/>
        <v>-35.6</v>
      </c>
    </row>
    <row r="21" spans="1:16">
      <c r="A21" t="s">
        <v>19</v>
      </c>
      <c r="B21" t="s">
        <v>20</v>
      </c>
      <c r="C21" t="s">
        <v>52</v>
      </c>
      <c r="D21">
        <v>114.021032</v>
      </c>
      <c r="E21">
        <v>28.449</v>
      </c>
      <c r="F21">
        <v>77.97</v>
      </c>
      <c r="G21" s="1">
        <f t="shared" si="0"/>
        <v>21.8922662562524</v>
      </c>
      <c r="H21">
        <v>118.38</v>
      </c>
      <c r="I21" s="1">
        <f t="shared" si="1"/>
        <v>14.4191586416624</v>
      </c>
      <c r="K21">
        <v>142.83</v>
      </c>
      <c r="L21">
        <f t="shared" si="2"/>
        <v>11.9508506616257</v>
      </c>
      <c r="N21" t="str">
        <f>LOOKUP(E21,{0,4.999,9.999,14.999,19.999,24.999,30.999},{"0-5","5-10","10-15","15-20","20-25","25-35"})</f>
        <v>25-35</v>
      </c>
      <c r="O21" s="1">
        <f t="shared" si="3"/>
        <v>-40.41</v>
      </c>
      <c r="P21">
        <f t="shared" si="4"/>
        <v>24.45</v>
      </c>
    </row>
    <row r="22" spans="1:16">
      <c r="A22" t="s">
        <v>19</v>
      </c>
      <c r="B22" t="s">
        <v>20</v>
      </c>
      <c r="C22" t="s">
        <v>53</v>
      </c>
      <c r="D22">
        <v>114.019744</v>
      </c>
      <c r="E22">
        <v>23.795</v>
      </c>
      <c r="F22">
        <v>51.2</v>
      </c>
      <c r="G22" s="1">
        <f t="shared" si="0"/>
        <v>27.884765625</v>
      </c>
      <c r="H22">
        <v>97.67</v>
      </c>
      <c r="I22" s="1">
        <f t="shared" si="1"/>
        <v>14.6175898433501</v>
      </c>
      <c r="K22">
        <v>146.5</v>
      </c>
      <c r="L22">
        <f t="shared" si="2"/>
        <v>9.74539249146758</v>
      </c>
      <c r="N22" t="str">
        <f>LOOKUP(E22,{0,4.999,9.999,14.999,19.999,24.999,30.999},{"0-5","5-10","10-15","15-20","20-25","25-35"})</f>
        <v>20-25</v>
      </c>
      <c r="O22" s="1">
        <f t="shared" si="3"/>
        <v>-46.47</v>
      </c>
      <c r="P22">
        <f t="shared" si="4"/>
        <v>48.83</v>
      </c>
    </row>
    <row r="23" spans="1:16">
      <c r="A23" t="s">
        <v>19</v>
      </c>
      <c r="B23" t="s">
        <v>20</v>
      </c>
      <c r="C23" t="s">
        <v>54</v>
      </c>
      <c r="D23">
        <v>114.027776</v>
      </c>
      <c r="E23">
        <v>25.349</v>
      </c>
      <c r="F23">
        <v>54.48</v>
      </c>
      <c r="G23" s="1">
        <f t="shared" si="0"/>
        <v>27.9174008810573</v>
      </c>
      <c r="H23">
        <v>106.77</v>
      </c>
      <c r="I23" s="1">
        <f t="shared" si="1"/>
        <v>14.2450126440011</v>
      </c>
      <c r="K23">
        <v>142.1</v>
      </c>
      <c r="L23">
        <f t="shared" si="2"/>
        <v>10.7033075299085</v>
      </c>
      <c r="N23" t="str">
        <f>LOOKUP(E23,{0,4.999,9.999,14.999,19.999,24.999,30.999},{"0-5","5-10","10-15","15-20","20-25","25-35"})</f>
        <v>25-35</v>
      </c>
      <c r="O23" s="1">
        <f t="shared" si="3"/>
        <v>-52.29</v>
      </c>
      <c r="P23">
        <f t="shared" si="4"/>
        <v>35.33</v>
      </c>
    </row>
    <row r="24" spans="1:16">
      <c r="A24" t="s">
        <v>19</v>
      </c>
      <c r="B24" t="s">
        <v>20</v>
      </c>
      <c r="C24" t="s">
        <v>55</v>
      </c>
      <c r="D24">
        <v>114.057183</v>
      </c>
      <c r="E24">
        <v>7.545</v>
      </c>
      <c r="F24">
        <v>25.4</v>
      </c>
      <c r="G24" s="1">
        <f t="shared" si="0"/>
        <v>17.8228346456693</v>
      </c>
      <c r="H24">
        <v>66.18</v>
      </c>
      <c r="I24" s="1">
        <f t="shared" si="1"/>
        <v>6.84043517679057</v>
      </c>
      <c r="K24">
        <v>32.13</v>
      </c>
      <c r="L24">
        <f t="shared" si="2"/>
        <v>14.0896358543417</v>
      </c>
      <c r="N24" t="str">
        <f>LOOKUP(E24,{0,4.999,9.999,14.999,19.999,24.999,30.999},{"0-5","5-10","10-15","15-20","20-25","25-35"})</f>
        <v>5-10</v>
      </c>
      <c r="O24" s="1">
        <f t="shared" si="3"/>
        <v>-40.78</v>
      </c>
      <c r="P24">
        <f t="shared" si="4"/>
        <v>-34.05</v>
      </c>
    </row>
    <row r="25" spans="1:16">
      <c r="A25" t="s">
        <v>19</v>
      </c>
      <c r="B25" t="s">
        <v>20</v>
      </c>
      <c r="C25" t="s">
        <v>56</v>
      </c>
      <c r="D25">
        <v>114.041794</v>
      </c>
      <c r="E25">
        <v>4.825</v>
      </c>
      <c r="F25">
        <v>15.45</v>
      </c>
      <c r="G25" s="1">
        <f t="shared" si="0"/>
        <v>18.7378640776699</v>
      </c>
      <c r="H25">
        <v>51.18</v>
      </c>
      <c r="I25" s="1">
        <f t="shared" si="1"/>
        <v>5.65650644783118</v>
      </c>
      <c r="K25">
        <v>19.4</v>
      </c>
      <c r="L25">
        <f t="shared" si="2"/>
        <v>14.9226804123711</v>
      </c>
      <c r="N25" t="str">
        <f>LOOKUP(E25,{0,4.999,9.999,14.999,19.999,24.999,30.999},{"0-5","5-10","10-15","15-20","20-25","25-35"})</f>
        <v>0-5</v>
      </c>
      <c r="O25" s="1">
        <f t="shared" si="3"/>
        <v>-35.73</v>
      </c>
      <c r="P25">
        <f t="shared" si="4"/>
        <v>-31.78</v>
      </c>
    </row>
    <row r="26" spans="1:16">
      <c r="A26" t="s">
        <v>19</v>
      </c>
      <c r="B26" t="s">
        <v>20</v>
      </c>
      <c r="C26" t="s">
        <v>57</v>
      </c>
      <c r="D26">
        <v>114.054319</v>
      </c>
      <c r="E26">
        <v>7.167</v>
      </c>
      <c r="F26">
        <v>25.75</v>
      </c>
      <c r="G26" s="1">
        <f t="shared" si="0"/>
        <v>16.6998058252427</v>
      </c>
      <c r="H26">
        <v>60.52</v>
      </c>
      <c r="I26" s="1">
        <f t="shared" si="1"/>
        <v>7.10541969596827</v>
      </c>
      <c r="K26">
        <v>28.82</v>
      </c>
      <c r="L26">
        <f t="shared" si="2"/>
        <v>14.9208882720333</v>
      </c>
      <c r="N26" t="str">
        <f>LOOKUP(E26,{0,4.999,9.999,14.999,19.999,24.999,30.999},{"0-5","5-10","10-15","15-20","20-25","25-35"})</f>
        <v>5-10</v>
      </c>
      <c r="O26" s="1">
        <f t="shared" si="3"/>
        <v>-34.77</v>
      </c>
      <c r="P26">
        <f t="shared" si="4"/>
        <v>-31.7</v>
      </c>
    </row>
    <row r="27" spans="1:16">
      <c r="A27" t="s">
        <v>19</v>
      </c>
      <c r="B27" t="s">
        <v>20</v>
      </c>
      <c r="C27" t="s">
        <v>58</v>
      </c>
      <c r="D27">
        <v>114.050401</v>
      </c>
      <c r="E27">
        <v>14.652</v>
      </c>
      <c r="F27">
        <v>30.68</v>
      </c>
      <c r="G27" s="1">
        <f t="shared" si="0"/>
        <v>28.6544980443286</v>
      </c>
      <c r="H27">
        <v>90.67</v>
      </c>
      <c r="I27" s="1">
        <f t="shared" si="1"/>
        <v>9.6958200066174</v>
      </c>
      <c r="K27">
        <v>59.32</v>
      </c>
      <c r="L27">
        <f t="shared" si="2"/>
        <v>14.81995954147</v>
      </c>
      <c r="N27" t="str">
        <f>LOOKUP(E27,{0,4.999,9.999,14.999,19.999,24.999,30.999},{"0-5","5-10","10-15","15-20","20-25","25-35"})</f>
        <v>10-15</v>
      </c>
      <c r="O27" s="1">
        <f t="shared" si="3"/>
        <v>-59.99</v>
      </c>
      <c r="P27">
        <f t="shared" si="4"/>
        <v>-31.35</v>
      </c>
    </row>
    <row r="28" spans="1:16">
      <c r="A28" t="s">
        <v>19</v>
      </c>
      <c r="B28" t="s">
        <v>20</v>
      </c>
      <c r="C28" t="s">
        <v>59</v>
      </c>
      <c r="D28">
        <v>114.046366</v>
      </c>
      <c r="E28">
        <v>23.277</v>
      </c>
      <c r="F28">
        <v>49.33</v>
      </c>
      <c r="G28" s="1">
        <f t="shared" si="0"/>
        <v>28.3117778228259</v>
      </c>
      <c r="H28">
        <v>92.3</v>
      </c>
      <c r="I28" s="1">
        <f t="shared" si="1"/>
        <v>15.1313109425785</v>
      </c>
      <c r="K28">
        <v>128.7</v>
      </c>
      <c r="L28">
        <f t="shared" si="2"/>
        <v>10.8517482517483</v>
      </c>
      <c r="N28" t="str">
        <f>LOOKUP(E28,{0,4.999,9.999,14.999,19.999,24.999,30.999},{"0-5","5-10","10-15","15-20","20-25","25-35"})</f>
        <v>20-25</v>
      </c>
      <c r="O28" s="1">
        <f t="shared" si="3"/>
        <v>-42.97</v>
      </c>
      <c r="P28">
        <f t="shared" si="4"/>
        <v>36.4</v>
      </c>
    </row>
    <row r="29" spans="1:16">
      <c r="A29" t="s">
        <v>19</v>
      </c>
      <c r="B29" t="s">
        <v>20</v>
      </c>
      <c r="C29" t="s">
        <v>60</v>
      </c>
      <c r="D29">
        <v>114.056277</v>
      </c>
      <c r="E29">
        <v>13.462</v>
      </c>
      <c r="F29">
        <v>33.23</v>
      </c>
      <c r="G29" s="1">
        <f t="shared" si="0"/>
        <v>24.3069515498044</v>
      </c>
      <c r="H29">
        <v>85.17</v>
      </c>
      <c r="I29" s="1">
        <f t="shared" si="1"/>
        <v>9.4836209933075</v>
      </c>
      <c r="K29">
        <v>53.83</v>
      </c>
      <c r="L29">
        <f t="shared" si="2"/>
        <v>15.0050157904514</v>
      </c>
      <c r="N29" t="str">
        <f>LOOKUP(E29,{0,4.999,9.999,14.999,19.999,24.999,30.999},{"0-5","5-10","10-15","15-20","20-25","25-35"})</f>
        <v>10-15</v>
      </c>
      <c r="O29" s="1">
        <f t="shared" si="3"/>
        <v>-51.94</v>
      </c>
      <c r="P29">
        <f t="shared" si="4"/>
        <v>-31.34</v>
      </c>
    </row>
    <row r="30" spans="1:16">
      <c r="A30" t="s">
        <v>19</v>
      </c>
      <c r="B30" t="s">
        <v>20</v>
      </c>
      <c r="C30" t="s">
        <v>61</v>
      </c>
      <c r="D30">
        <v>114.054858</v>
      </c>
      <c r="E30">
        <v>5.876</v>
      </c>
      <c r="F30">
        <v>19.33</v>
      </c>
      <c r="G30" s="1">
        <f t="shared" si="0"/>
        <v>18.2390067252975</v>
      </c>
      <c r="H30">
        <v>54.7</v>
      </c>
      <c r="I30" s="1">
        <f t="shared" si="1"/>
        <v>6.44533820840951</v>
      </c>
      <c r="K30">
        <v>23.5</v>
      </c>
      <c r="L30">
        <f t="shared" si="2"/>
        <v>15.0025531914894</v>
      </c>
      <c r="N30" t="str">
        <f>LOOKUP(E30,{0,4.999,9.999,14.999,19.999,24.999,30.999},{"0-5","5-10","10-15","15-20","20-25","25-35"})</f>
        <v>5-10</v>
      </c>
      <c r="O30" s="1">
        <f t="shared" si="3"/>
        <v>-35.37</v>
      </c>
      <c r="P30">
        <f t="shared" si="4"/>
        <v>-31.2</v>
      </c>
    </row>
    <row r="31" spans="1:16">
      <c r="A31" t="s">
        <v>19</v>
      </c>
      <c r="B31" t="s">
        <v>20</v>
      </c>
      <c r="C31" t="s">
        <v>62</v>
      </c>
      <c r="D31">
        <v>114.023138</v>
      </c>
      <c r="E31">
        <v>9.525</v>
      </c>
      <c r="F31">
        <v>19.43</v>
      </c>
      <c r="G31" s="1">
        <f t="shared" si="0"/>
        <v>29.4132784354092</v>
      </c>
      <c r="H31">
        <v>73.17</v>
      </c>
      <c r="I31" s="1">
        <f t="shared" si="1"/>
        <v>7.81057810578106</v>
      </c>
      <c r="K31">
        <v>43.32</v>
      </c>
      <c r="L31">
        <f t="shared" si="2"/>
        <v>13.1925207756233</v>
      </c>
      <c r="N31" t="str">
        <f>LOOKUP(E31,{0,4.999,9.999,14.999,19.999,24.999,30.999},{"0-5","5-10","10-15","15-20","20-25","25-35"})</f>
        <v>5-10</v>
      </c>
      <c r="O31" s="1">
        <f t="shared" si="3"/>
        <v>-53.74</v>
      </c>
      <c r="P31">
        <f t="shared" si="4"/>
        <v>-29.85</v>
      </c>
    </row>
    <row r="32" spans="1:16">
      <c r="A32" t="s">
        <v>19</v>
      </c>
      <c r="B32" t="s">
        <v>20</v>
      </c>
      <c r="C32" t="s">
        <v>63</v>
      </c>
      <c r="D32">
        <v>114.049973</v>
      </c>
      <c r="E32">
        <v>11.113</v>
      </c>
      <c r="F32">
        <v>30</v>
      </c>
      <c r="G32" s="1">
        <f t="shared" si="0"/>
        <v>22.226</v>
      </c>
      <c r="H32">
        <v>79.55</v>
      </c>
      <c r="I32" s="1">
        <f t="shared" si="1"/>
        <v>8.38189817724701</v>
      </c>
      <c r="K32">
        <v>50.23</v>
      </c>
      <c r="L32">
        <f t="shared" si="2"/>
        <v>13.2745371292057</v>
      </c>
      <c r="N32" t="str">
        <f>LOOKUP(E32,{0,4.999,9.999,14.999,19.999,24.999,30.999},{"0-5","5-10","10-15","15-20","20-25","25-35"})</f>
        <v>10-15</v>
      </c>
      <c r="O32" s="1">
        <f t="shared" si="3"/>
        <v>-49.55</v>
      </c>
      <c r="P32">
        <f t="shared" si="4"/>
        <v>-29.32</v>
      </c>
    </row>
    <row r="33" spans="1:16">
      <c r="A33" t="s">
        <v>19</v>
      </c>
      <c r="B33" t="s">
        <v>20</v>
      </c>
      <c r="C33" t="s">
        <v>64</v>
      </c>
      <c r="D33">
        <v>114.033408</v>
      </c>
      <c r="E33">
        <v>24.956</v>
      </c>
      <c r="F33">
        <v>56.92</v>
      </c>
      <c r="G33" s="1">
        <f t="shared" si="0"/>
        <v>26.306394940267</v>
      </c>
      <c r="H33">
        <v>91.4</v>
      </c>
      <c r="I33" s="1">
        <f t="shared" si="1"/>
        <v>16.3824945295405</v>
      </c>
      <c r="K33">
        <v>134.85</v>
      </c>
      <c r="L33">
        <f t="shared" si="2"/>
        <v>11.103893214683</v>
      </c>
      <c r="N33" t="str">
        <f>LOOKUP(E33,{0,4.999,9.999,14.999,19.999,24.999,30.999},{"0-5","5-10","10-15","15-20","20-25","25-35"})</f>
        <v>20-25</v>
      </c>
      <c r="O33" s="1">
        <f t="shared" si="3"/>
        <v>-34.48</v>
      </c>
      <c r="P33">
        <f t="shared" si="4"/>
        <v>43.45</v>
      </c>
    </row>
    <row r="34" spans="1:16">
      <c r="A34" t="s">
        <v>19</v>
      </c>
      <c r="B34" t="s">
        <v>20</v>
      </c>
      <c r="C34" t="s">
        <v>65</v>
      </c>
      <c r="D34">
        <v>114.052786</v>
      </c>
      <c r="E34">
        <v>4.993</v>
      </c>
      <c r="F34">
        <v>22.83</v>
      </c>
      <c r="G34" s="1">
        <f t="shared" si="0"/>
        <v>13.1222076215506</v>
      </c>
      <c r="H34">
        <v>49.83</v>
      </c>
      <c r="I34" s="1">
        <f t="shared" si="1"/>
        <v>6.01204093919326</v>
      </c>
      <c r="K34">
        <v>20.78</v>
      </c>
      <c r="L34">
        <f t="shared" si="2"/>
        <v>14.4167468719923</v>
      </c>
      <c r="N34" t="str">
        <f>LOOKUP(E34,{0,4.999,9.999,14.999,19.999,24.999,30.999},{"0-5","5-10","10-15","15-20","20-25","25-35"})</f>
        <v>0-5</v>
      </c>
      <c r="O34" s="1">
        <f t="shared" si="3"/>
        <v>-27</v>
      </c>
      <c r="P34">
        <f t="shared" si="4"/>
        <v>-29.05</v>
      </c>
    </row>
    <row r="35" spans="1:16">
      <c r="A35" t="s">
        <v>19</v>
      </c>
      <c r="B35" t="s">
        <v>20</v>
      </c>
      <c r="C35" t="s">
        <v>66</v>
      </c>
      <c r="D35">
        <v>114.044505</v>
      </c>
      <c r="E35">
        <v>13.019</v>
      </c>
      <c r="F35">
        <v>35.85</v>
      </c>
      <c r="G35" s="1">
        <f t="shared" si="0"/>
        <v>21.7891213389121</v>
      </c>
      <c r="H35">
        <v>81.65</v>
      </c>
      <c r="I35" s="1">
        <f t="shared" si="1"/>
        <v>9.56693202694427</v>
      </c>
      <c r="K35">
        <v>52.8</v>
      </c>
      <c r="L35">
        <f t="shared" si="2"/>
        <v>14.7943181818182</v>
      </c>
      <c r="N35" t="str">
        <f>LOOKUP(E35,{0,4.999,9.999,14.999,19.999,24.999,30.999},{"0-5","5-10","10-15","15-20","20-25","25-35"})</f>
        <v>10-15</v>
      </c>
      <c r="O35" s="1">
        <f t="shared" si="3"/>
        <v>-45.8</v>
      </c>
      <c r="P35">
        <f t="shared" si="4"/>
        <v>-28.85</v>
      </c>
    </row>
    <row r="36" spans="1:16">
      <c r="A36" t="s">
        <v>19</v>
      </c>
      <c r="B36" t="s">
        <v>20</v>
      </c>
      <c r="C36" t="s">
        <v>67</v>
      </c>
      <c r="D36">
        <v>114.05876</v>
      </c>
      <c r="E36">
        <v>6.393</v>
      </c>
      <c r="F36">
        <v>20.28</v>
      </c>
      <c r="G36" s="1">
        <f t="shared" si="0"/>
        <v>18.914201183432</v>
      </c>
      <c r="H36">
        <v>52.7</v>
      </c>
      <c r="I36" s="1">
        <f t="shared" si="1"/>
        <v>7.27855787476281</v>
      </c>
      <c r="K36">
        <v>25.57</v>
      </c>
      <c r="L36">
        <f t="shared" si="2"/>
        <v>15.0011732499022</v>
      </c>
      <c r="N36" t="str">
        <f>LOOKUP(E36,{0,4.999,9.999,14.999,19.999,24.999,30.999},{"0-5","5-10","10-15","15-20","20-25","25-35"})</f>
        <v>5-10</v>
      </c>
      <c r="O36" s="1">
        <f t="shared" si="3"/>
        <v>-32.42</v>
      </c>
      <c r="P36">
        <f t="shared" si="4"/>
        <v>-27.13</v>
      </c>
    </row>
    <row r="37" spans="1:16">
      <c r="A37" t="s">
        <v>19</v>
      </c>
      <c r="B37" t="s">
        <v>20</v>
      </c>
      <c r="C37" t="s">
        <v>68</v>
      </c>
      <c r="D37">
        <v>114.054559</v>
      </c>
      <c r="E37">
        <v>23.516</v>
      </c>
      <c r="F37">
        <v>51.38</v>
      </c>
      <c r="G37" s="1">
        <f t="shared" si="0"/>
        <v>27.4612689762553</v>
      </c>
      <c r="H37">
        <v>82.07</v>
      </c>
      <c r="I37" s="1">
        <f t="shared" si="1"/>
        <v>17.1921530400877</v>
      </c>
      <c r="K37">
        <v>129.75</v>
      </c>
      <c r="L37">
        <f t="shared" si="2"/>
        <v>10.874450867052</v>
      </c>
      <c r="N37" t="str">
        <f>LOOKUP(E37,{0,4.999,9.999,14.999,19.999,24.999,30.999},{"0-5","5-10","10-15","15-20","20-25","25-35"})</f>
        <v>20-25</v>
      </c>
      <c r="O37" s="1">
        <f t="shared" si="3"/>
        <v>-30.69</v>
      </c>
      <c r="P37">
        <f t="shared" si="4"/>
        <v>47.68</v>
      </c>
    </row>
    <row r="38" spans="1:16">
      <c r="A38" t="s">
        <v>19</v>
      </c>
      <c r="B38" t="s">
        <v>20</v>
      </c>
      <c r="C38" t="s">
        <v>69</v>
      </c>
      <c r="D38">
        <v>114.029284</v>
      </c>
      <c r="E38">
        <v>1.839</v>
      </c>
      <c r="F38">
        <v>8.15</v>
      </c>
      <c r="G38" s="1">
        <f t="shared" si="0"/>
        <v>13.5386503067485</v>
      </c>
      <c r="H38">
        <v>34.58</v>
      </c>
      <c r="I38" s="1">
        <f t="shared" si="1"/>
        <v>3.19086176980914</v>
      </c>
      <c r="K38">
        <v>7.67</v>
      </c>
      <c r="L38">
        <f t="shared" si="2"/>
        <v>14.3859191655802</v>
      </c>
      <c r="N38" t="str">
        <f>LOOKUP(E38,{0,4.999,9.999,14.999,19.999,24.999,30.999},{"0-5","5-10","10-15","15-20","20-25","25-35"})</f>
        <v>0-5</v>
      </c>
      <c r="O38" s="1">
        <f t="shared" si="3"/>
        <v>-26.43</v>
      </c>
      <c r="P38">
        <f t="shared" si="4"/>
        <v>-26.91</v>
      </c>
    </row>
    <row r="39" spans="1:16">
      <c r="A39" t="s">
        <v>19</v>
      </c>
      <c r="B39" t="s">
        <v>20</v>
      </c>
      <c r="C39" t="s">
        <v>70</v>
      </c>
      <c r="D39">
        <v>114.025344</v>
      </c>
      <c r="E39">
        <v>25.766</v>
      </c>
      <c r="F39">
        <v>55.17</v>
      </c>
      <c r="G39" s="1">
        <f t="shared" si="0"/>
        <v>28.0217509516041</v>
      </c>
      <c r="H39">
        <v>97.8</v>
      </c>
      <c r="I39" s="1">
        <f t="shared" si="1"/>
        <v>15.8073619631902</v>
      </c>
      <c r="K39">
        <v>145.47</v>
      </c>
      <c r="L39">
        <f t="shared" si="2"/>
        <v>10.627345844504</v>
      </c>
      <c r="N39" t="str">
        <f>LOOKUP(E39,{0,4.999,9.999,14.999,19.999,24.999,30.999},{"0-5","5-10","10-15","15-20","20-25","25-35"})</f>
        <v>25-35</v>
      </c>
      <c r="O39" s="1">
        <f t="shared" si="3"/>
        <v>-42.63</v>
      </c>
      <c r="P39">
        <f t="shared" si="4"/>
        <v>47.67</v>
      </c>
    </row>
    <row r="40" spans="1:16">
      <c r="A40" t="s">
        <v>19</v>
      </c>
      <c r="B40" t="s">
        <v>20</v>
      </c>
      <c r="C40" t="s">
        <v>71</v>
      </c>
      <c r="D40">
        <v>114.046539</v>
      </c>
      <c r="E40">
        <v>6.376</v>
      </c>
      <c r="F40">
        <v>14.75</v>
      </c>
      <c r="G40" s="1">
        <f t="shared" si="0"/>
        <v>25.9362711864407</v>
      </c>
      <c r="H40">
        <v>52.93</v>
      </c>
      <c r="I40" s="1">
        <f t="shared" si="1"/>
        <v>7.22765917249197</v>
      </c>
      <c r="K40">
        <v>26.17</v>
      </c>
      <c r="L40">
        <f t="shared" si="2"/>
        <v>14.6182651891479</v>
      </c>
      <c r="N40" t="str">
        <f>LOOKUP(E40,{0,4.999,9.999,14.999,19.999,24.999,30.999},{"0-5","5-10","10-15","15-20","20-25","25-35"})</f>
        <v>5-10</v>
      </c>
      <c r="O40" s="1">
        <f t="shared" si="3"/>
        <v>-38.18</v>
      </c>
      <c r="P40">
        <f t="shared" si="4"/>
        <v>-26.76</v>
      </c>
    </row>
    <row r="41" spans="1:16">
      <c r="A41" t="s">
        <v>19</v>
      </c>
      <c r="B41" t="s">
        <v>20</v>
      </c>
      <c r="C41" t="s">
        <v>72</v>
      </c>
      <c r="D41">
        <v>114.021943</v>
      </c>
      <c r="E41">
        <v>9.615</v>
      </c>
      <c r="F41">
        <v>20.82</v>
      </c>
      <c r="G41" s="1">
        <f t="shared" si="0"/>
        <v>27.7089337175792</v>
      </c>
      <c r="H41">
        <v>66.12</v>
      </c>
      <c r="I41" s="1">
        <f t="shared" si="1"/>
        <v>8.72504537205082</v>
      </c>
      <c r="K41">
        <v>39.58</v>
      </c>
      <c r="L41">
        <f t="shared" si="2"/>
        <v>14.5755432036382</v>
      </c>
      <c r="N41" t="str">
        <f>LOOKUP(E41,{0,4.999,9.999,14.999,19.999,24.999,30.999},{"0-5","5-10","10-15","15-20","20-25","25-35"})</f>
        <v>5-10</v>
      </c>
      <c r="O41" s="1">
        <f t="shared" si="3"/>
        <v>-45.3</v>
      </c>
      <c r="P41">
        <f t="shared" si="4"/>
        <v>-26.54</v>
      </c>
    </row>
    <row r="42" spans="1:16">
      <c r="A42" t="s">
        <v>19</v>
      </c>
      <c r="B42" t="s">
        <v>20</v>
      </c>
      <c r="C42" t="s">
        <v>73</v>
      </c>
      <c r="D42">
        <v>114.041363</v>
      </c>
      <c r="E42">
        <v>14.328</v>
      </c>
      <c r="F42">
        <v>36.18</v>
      </c>
      <c r="G42" s="1">
        <f t="shared" si="0"/>
        <v>23.7611940298507</v>
      </c>
      <c r="H42">
        <v>87.02</v>
      </c>
      <c r="I42" s="1">
        <f t="shared" si="1"/>
        <v>9.87910825097679</v>
      </c>
      <c r="K42">
        <v>61.15</v>
      </c>
      <c r="L42">
        <f t="shared" si="2"/>
        <v>14.0585445625511</v>
      </c>
      <c r="N42" t="str">
        <f>LOOKUP(E42,{0,4.999,9.999,14.999,19.999,24.999,30.999},{"0-5","5-10","10-15","15-20","20-25","25-35"})</f>
        <v>10-15</v>
      </c>
      <c r="O42" s="1">
        <f t="shared" si="3"/>
        <v>-50.84</v>
      </c>
      <c r="P42">
        <f t="shared" si="4"/>
        <v>-25.87</v>
      </c>
    </row>
    <row r="43" spans="1:16">
      <c r="A43" t="s">
        <v>19</v>
      </c>
      <c r="B43" t="s">
        <v>20</v>
      </c>
      <c r="C43" t="s">
        <v>74</v>
      </c>
      <c r="D43">
        <v>114.045647</v>
      </c>
      <c r="E43">
        <v>5.022</v>
      </c>
      <c r="F43">
        <v>15.7</v>
      </c>
      <c r="G43" s="1">
        <f t="shared" si="0"/>
        <v>19.1923566878981</v>
      </c>
      <c r="H43">
        <v>46.37</v>
      </c>
      <c r="I43" s="1">
        <f t="shared" si="1"/>
        <v>6.49816691826612</v>
      </c>
      <c r="K43">
        <v>20.63</v>
      </c>
      <c r="L43">
        <f t="shared" si="2"/>
        <v>14.6059137178866</v>
      </c>
      <c r="N43" t="str">
        <f>LOOKUP(E43,{0,4.999,9.999,14.999,19.999,24.999,30.999},{"0-5","5-10","10-15","15-20","20-25","25-35"})</f>
        <v>5-10</v>
      </c>
      <c r="O43" s="1">
        <f t="shared" si="3"/>
        <v>-30.67</v>
      </c>
      <c r="P43">
        <f t="shared" si="4"/>
        <v>-25.74</v>
      </c>
    </row>
    <row r="44" spans="1:16">
      <c r="A44" t="s">
        <v>19</v>
      </c>
      <c r="B44" t="s">
        <v>20</v>
      </c>
      <c r="C44" t="s">
        <v>75</v>
      </c>
      <c r="D44">
        <v>114.045139</v>
      </c>
      <c r="E44">
        <v>4.765</v>
      </c>
      <c r="F44">
        <v>15.05</v>
      </c>
      <c r="G44" s="1">
        <f t="shared" si="0"/>
        <v>18.9966777408638</v>
      </c>
      <c r="H44">
        <v>45.72</v>
      </c>
      <c r="I44" s="1">
        <f t="shared" si="1"/>
        <v>6.25328083989501</v>
      </c>
      <c r="K44">
        <v>20.2</v>
      </c>
      <c r="L44">
        <f t="shared" si="2"/>
        <v>14.1534653465347</v>
      </c>
      <c r="N44" t="str">
        <f>LOOKUP(E44,{0,4.999,9.999,14.999,19.999,24.999,30.999},{"0-5","5-10","10-15","15-20","20-25","25-35"})</f>
        <v>0-5</v>
      </c>
      <c r="O44" s="1">
        <f t="shared" si="3"/>
        <v>-30.67</v>
      </c>
      <c r="P44">
        <f t="shared" si="4"/>
        <v>-25.52</v>
      </c>
    </row>
    <row r="45" spans="1:16">
      <c r="A45" t="s">
        <v>19</v>
      </c>
      <c r="B45" t="s">
        <v>20</v>
      </c>
      <c r="C45" t="s">
        <v>76</v>
      </c>
      <c r="D45">
        <v>114.038913</v>
      </c>
      <c r="E45">
        <v>24.103</v>
      </c>
      <c r="F45">
        <v>53.72</v>
      </c>
      <c r="G45" s="1">
        <f t="shared" si="0"/>
        <v>26.9206999255398</v>
      </c>
      <c r="H45">
        <v>83.28</v>
      </c>
      <c r="I45" s="1">
        <f t="shared" si="1"/>
        <v>17.3652737752161</v>
      </c>
      <c r="K45">
        <v>131.88</v>
      </c>
      <c r="L45">
        <f t="shared" si="2"/>
        <v>10.9658780709736</v>
      </c>
      <c r="N45" t="str">
        <f>LOOKUP(E45,{0,4.999,9.999,14.999,19.999,24.999,30.999},{"0-5","5-10","10-15","15-20","20-25","25-35"})</f>
        <v>20-25</v>
      </c>
      <c r="O45" s="1">
        <f t="shared" si="3"/>
        <v>-29.56</v>
      </c>
      <c r="P45">
        <f t="shared" si="4"/>
        <v>48.6</v>
      </c>
    </row>
    <row r="46" spans="1:16">
      <c r="A46" t="s">
        <v>19</v>
      </c>
      <c r="B46" t="s">
        <v>20</v>
      </c>
      <c r="C46" t="s">
        <v>77</v>
      </c>
      <c r="D46">
        <v>114.0239</v>
      </c>
      <c r="E46">
        <v>8.958</v>
      </c>
      <c r="F46">
        <v>17.53</v>
      </c>
      <c r="G46" s="1">
        <f t="shared" si="0"/>
        <v>30.6605818596691</v>
      </c>
      <c r="H46">
        <v>65.13</v>
      </c>
      <c r="I46" s="1">
        <f t="shared" si="1"/>
        <v>8.25241824044219</v>
      </c>
      <c r="K46">
        <v>39.98</v>
      </c>
      <c r="L46">
        <f t="shared" si="2"/>
        <v>13.4437218609305</v>
      </c>
      <c r="N46" t="str">
        <f>LOOKUP(E46,{0,4.999,9.999,14.999,19.999,24.999,30.999},{"0-5","5-10","10-15","15-20","20-25","25-35"})</f>
        <v>5-10</v>
      </c>
      <c r="O46" s="1">
        <f t="shared" si="3"/>
        <v>-47.6</v>
      </c>
      <c r="P46">
        <f t="shared" si="4"/>
        <v>-25.15</v>
      </c>
    </row>
    <row r="47" spans="1:16">
      <c r="A47" t="s">
        <v>19</v>
      </c>
      <c r="B47" t="s">
        <v>20</v>
      </c>
      <c r="C47" t="s">
        <v>78</v>
      </c>
      <c r="D47">
        <v>114.050528</v>
      </c>
      <c r="E47">
        <v>6.481</v>
      </c>
      <c r="F47">
        <v>16.13</v>
      </c>
      <c r="G47" s="1">
        <f t="shared" si="0"/>
        <v>24.1078735275883</v>
      </c>
      <c r="H47">
        <v>51.58</v>
      </c>
      <c r="I47" s="1">
        <f t="shared" si="1"/>
        <v>7.5389685924777</v>
      </c>
      <c r="K47">
        <v>26.9</v>
      </c>
      <c r="L47">
        <f t="shared" si="2"/>
        <v>14.4557620817844</v>
      </c>
      <c r="N47" t="str">
        <f>LOOKUP(E47,{0,4.999,9.999,14.999,19.999,24.999,30.999},{"0-5","5-10","10-15","15-20","20-25","25-35"})</f>
        <v>5-10</v>
      </c>
      <c r="O47" s="1">
        <f t="shared" si="3"/>
        <v>-35.45</v>
      </c>
      <c r="P47">
        <f t="shared" si="4"/>
        <v>-24.68</v>
      </c>
    </row>
    <row r="48" spans="1:16">
      <c r="A48" t="s">
        <v>19</v>
      </c>
      <c r="B48" t="s">
        <v>20</v>
      </c>
      <c r="C48" t="s">
        <v>79</v>
      </c>
      <c r="D48">
        <v>114.027365</v>
      </c>
      <c r="E48">
        <v>1.623</v>
      </c>
      <c r="F48">
        <v>7.12</v>
      </c>
      <c r="G48" s="1">
        <f t="shared" si="0"/>
        <v>13.6769662921348</v>
      </c>
      <c r="H48">
        <v>30.9</v>
      </c>
      <c r="I48" s="1">
        <f t="shared" si="1"/>
        <v>3.15145631067961</v>
      </c>
      <c r="K48">
        <v>6.48</v>
      </c>
      <c r="L48">
        <f t="shared" si="2"/>
        <v>15.0277777777778</v>
      </c>
      <c r="N48" t="str">
        <f>LOOKUP(E48,{0,4.999,9.999,14.999,19.999,24.999,30.999},{"0-5","5-10","10-15","15-20","20-25","25-35"})</f>
        <v>0-5</v>
      </c>
      <c r="O48" s="1">
        <f t="shared" si="3"/>
        <v>-23.78</v>
      </c>
      <c r="P48">
        <f t="shared" si="4"/>
        <v>-24.42</v>
      </c>
    </row>
    <row r="49" spans="1:16">
      <c r="A49" t="s">
        <v>19</v>
      </c>
      <c r="B49" t="s">
        <v>20</v>
      </c>
      <c r="C49" t="s">
        <v>80</v>
      </c>
      <c r="D49">
        <v>114.032928</v>
      </c>
      <c r="E49">
        <v>2.557</v>
      </c>
      <c r="F49">
        <v>9.67</v>
      </c>
      <c r="G49" s="1">
        <f t="shared" si="0"/>
        <v>15.865563598759</v>
      </c>
      <c r="H49">
        <v>33.88</v>
      </c>
      <c r="I49" s="1">
        <f t="shared" si="1"/>
        <v>4.52833530106257</v>
      </c>
      <c r="K49">
        <v>10.22</v>
      </c>
      <c r="L49">
        <f t="shared" si="2"/>
        <v>15.0117416829746</v>
      </c>
      <c r="N49" t="str">
        <f>LOOKUP(E49,{0,4.999,9.999,14.999,19.999,24.999,30.999},{"0-5","5-10","10-15","15-20","20-25","25-35"})</f>
        <v>0-5</v>
      </c>
      <c r="O49" s="1">
        <f t="shared" si="3"/>
        <v>-24.21</v>
      </c>
      <c r="P49">
        <f t="shared" si="4"/>
        <v>-23.66</v>
      </c>
    </row>
    <row r="50" spans="1:16">
      <c r="A50" t="s">
        <v>19</v>
      </c>
      <c r="B50" t="s">
        <v>20</v>
      </c>
      <c r="C50" t="s">
        <v>81</v>
      </c>
      <c r="D50">
        <v>114.044403</v>
      </c>
      <c r="E50">
        <v>16.892</v>
      </c>
      <c r="F50">
        <v>29.47</v>
      </c>
      <c r="G50" s="1">
        <f t="shared" si="0"/>
        <v>34.3915846623685</v>
      </c>
      <c r="H50">
        <v>69.35</v>
      </c>
      <c r="I50" s="1">
        <f t="shared" si="1"/>
        <v>14.6145638067772</v>
      </c>
      <c r="K50">
        <v>69.85</v>
      </c>
      <c r="L50">
        <f t="shared" si="2"/>
        <v>14.5099498926271</v>
      </c>
      <c r="N50" t="str">
        <f>LOOKUP(E50,{0,4.999,9.999,14.999,19.999,24.999,30.999},{"0-5","5-10","10-15","15-20","20-25","25-35"})</f>
        <v>15-20</v>
      </c>
      <c r="O50" s="1">
        <f t="shared" si="3"/>
        <v>-39.88</v>
      </c>
      <c r="P50">
        <f t="shared" si="4"/>
        <v>0.5</v>
      </c>
    </row>
    <row r="51" spans="1:16">
      <c r="A51" t="s">
        <v>19</v>
      </c>
      <c r="B51" t="s">
        <v>20</v>
      </c>
      <c r="C51" t="s">
        <v>82</v>
      </c>
      <c r="D51">
        <v>114.019383</v>
      </c>
      <c r="E51">
        <v>24.885</v>
      </c>
      <c r="F51">
        <v>55.15</v>
      </c>
      <c r="G51" s="1">
        <f t="shared" si="0"/>
        <v>27.0734360834089</v>
      </c>
      <c r="H51">
        <v>97.52</v>
      </c>
      <c r="I51" s="1">
        <f t="shared" si="1"/>
        <v>15.3107054963085</v>
      </c>
      <c r="K51">
        <v>147.25</v>
      </c>
      <c r="L51">
        <f t="shared" si="2"/>
        <v>10.1398981324278</v>
      </c>
      <c r="N51" t="str">
        <f>LOOKUP(E51,{0,4.999,9.999,14.999,19.999,24.999,30.999},{"0-5","5-10","10-15","15-20","20-25","25-35"})</f>
        <v>20-25</v>
      </c>
      <c r="O51" s="1">
        <f t="shared" si="3"/>
        <v>-42.37</v>
      </c>
      <c r="P51">
        <f t="shared" si="4"/>
        <v>49.73</v>
      </c>
    </row>
    <row r="52" spans="1:16">
      <c r="A52" t="s">
        <v>19</v>
      </c>
      <c r="B52" t="s">
        <v>20</v>
      </c>
      <c r="C52" t="s">
        <v>83</v>
      </c>
      <c r="D52">
        <v>114.045403</v>
      </c>
      <c r="E52">
        <v>22.184</v>
      </c>
      <c r="F52">
        <v>39.98</v>
      </c>
      <c r="G52" s="1">
        <f t="shared" si="0"/>
        <v>33.2926463231616</v>
      </c>
      <c r="H52">
        <v>120.9</v>
      </c>
      <c r="I52" s="1">
        <f t="shared" si="1"/>
        <v>11.009429280397</v>
      </c>
      <c r="K52">
        <v>138.45</v>
      </c>
      <c r="L52">
        <f t="shared" si="2"/>
        <v>9.61386782231853</v>
      </c>
      <c r="N52" t="str">
        <f>LOOKUP(E52,{0,4.999,9.999,14.999,19.999,24.999,30.999},{"0-5","5-10","10-15","15-20","20-25","25-35"})</f>
        <v>20-25</v>
      </c>
      <c r="O52" s="1">
        <f t="shared" si="3"/>
        <v>-80.92</v>
      </c>
      <c r="P52">
        <f t="shared" si="4"/>
        <v>17.55</v>
      </c>
    </row>
    <row r="53" spans="1:16">
      <c r="A53" t="s">
        <v>19</v>
      </c>
      <c r="B53" t="s">
        <v>20</v>
      </c>
      <c r="C53" t="s">
        <v>84</v>
      </c>
      <c r="D53">
        <v>114.048323</v>
      </c>
      <c r="E53">
        <v>25.91</v>
      </c>
      <c r="F53">
        <v>56.02</v>
      </c>
      <c r="G53" s="1">
        <f t="shared" si="0"/>
        <v>27.7508032845412</v>
      </c>
      <c r="H53">
        <v>94.12</v>
      </c>
      <c r="I53" s="1">
        <f t="shared" si="1"/>
        <v>16.5172120696983</v>
      </c>
      <c r="K53">
        <v>133.7</v>
      </c>
      <c r="L53">
        <f t="shared" si="2"/>
        <v>11.6275243081526</v>
      </c>
      <c r="N53" t="str">
        <f>LOOKUP(E53,{0,4.999,9.999,14.999,19.999,24.999,30.999},{"0-5","5-10","10-15","15-20","20-25","25-35"})</f>
        <v>25-35</v>
      </c>
      <c r="O53" s="1">
        <f t="shared" si="3"/>
        <v>-38.1</v>
      </c>
      <c r="P53">
        <f t="shared" si="4"/>
        <v>39.58</v>
      </c>
    </row>
    <row r="54" spans="1:16">
      <c r="A54" t="s">
        <v>19</v>
      </c>
      <c r="B54" t="s">
        <v>20</v>
      </c>
      <c r="C54" t="s">
        <v>85</v>
      </c>
      <c r="D54">
        <v>114.028696</v>
      </c>
      <c r="E54">
        <v>1.821</v>
      </c>
      <c r="F54">
        <v>10.52</v>
      </c>
      <c r="G54" s="1">
        <f t="shared" si="0"/>
        <v>10.3859315589354</v>
      </c>
      <c r="H54">
        <v>31.5</v>
      </c>
      <c r="I54" s="1">
        <f t="shared" si="1"/>
        <v>3.46857142857143</v>
      </c>
      <c r="K54">
        <v>8.27</v>
      </c>
      <c r="L54">
        <f t="shared" si="2"/>
        <v>13.2116082224909</v>
      </c>
      <c r="N54" t="str">
        <f>LOOKUP(E54,{0,4.999,9.999,14.999,19.999,24.999,30.999},{"0-5","5-10","10-15","15-20","20-25","25-35"})</f>
        <v>0-5</v>
      </c>
      <c r="O54" s="1">
        <f t="shared" si="3"/>
        <v>-20.98</v>
      </c>
      <c r="P54">
        <f t="shared" si="4"/>
        <v>-23.23</v>
      </c>
    </row>
    <row r="55" spans="1:16">
      <c r="A55" t="s">
        <v>19</v>
      </c>
      <c r="B55" t="s">
        <v>20</v>
      </c>
      <c r="C55" t="s">
        <v>86</v>
      </c>
      <c r="D55">
        <v>114.025166</v>
      </c>
      <c r="E55">
        <v>1.239</v>
      </c>
      <c r="F55">
        <v>5.72</v>
      </c>
      <c r="G55" s="1">
        <f t="shared" si="0"/>
        <v>12.9965034965035</v>
      </c>
      <c r="H55">
        <v>27.35</v>
      </c>
      <c r="I55" s="1">
        <f t="shared" si="1"/>
        <v>2.7180987202925</v>
      </c>
      <c r="K55">
        <v>4.95</v>
      </c>
      <c r="L55">
        <f t="shared" si="2"/>
        <v>15.0181818181818</v>
      </c>
      <c r="N55" t="str">
        <f>LOOKUP(E55,{0,4.999,9.999,14.999,19.999,24.999,30.999},{"0-5","5-10","10-15","15-20","20-25","25-35"})</f>
        <v>0-5</v>
      </c>
      <c r="O55" s="1">
        <f t="shared" si="3"/>
        <v>-21.63</v>
      </c>
      <c r="P55">
        <f t="shared" si="4"/>
        <v>-22.4</v>
      </c>
    </row>
    <row r="56" spans="1:16">
      <c r="A56" t="s">
        <v>19</v>
      </c>
      <c r="B56" t="s">
        <v>20</v>
      </c>
      <c r="C56" t="s">
        <v>87</v>
      </c>
      <c r="D56">
        <v>114.019905</v>
      </c>
      <c r="E56">
        <v>2.827</v>
      </c>
      <c r="F56">
        <v>8.63</v>
      </c>
      <c r="G56" s="1">
        <f t="shared" si="0"/>
        <v>19.6546929316338</v>
      </c>
      <c r="H56">
        <v>34</v>
      </c>
      <c r="I56" s="1">
        <f t="shared" si="1"/>
        <v>4.98882352941177</v>
      </c>
      <c r="K56">
        <v>11.72</v>
      </c>
      <c r="L56">
        <f t="shared" si="2"/>
        <v>14.4726962457338</v>
      </c>
      <c r="N56" t="str">
        <f>LOOKUP(E56,{0,4.999,9.999,14.999,19.999,24.999,30.999},{"0-5","5-10","10-15","15-20","20-25","25-35"})</f>
        <v>0-5</v>
      </c>
      <c r="O56" s="1">
        <f t="shared" si="3"/>
        <v>-25.37</v>
      </c>
      <c r="P56">
        <f t="shared" si="4"/>
        <v>-22.28</v>
      </c>
    </row>
    <row r="57" spans="1:16">
      <c r="A57" t="s">
        <v>19</v>
      </c>
      <c r="B57" t="s">
        <v>20</v>
      </c>
      <c r="C57" t="s">
        <v>88</v>
      </c>
      <c r="D57">
        <v>114.025432</v>
      </c>
      <c r="E57">
        <v>27.189</v>
      </c>
      <c r="F57">
        <v>66.05</v>
      </c>
      <c r="G57" s="1">
        <f t="shared" si="0"/>
        <v>24.6985616956851</v>
      </c>
      <c r="H57">
        <v>108.52</v>
      </c>
      <c r="I57" s="1">
        <f t="shared" si="1"/>
        <v>15.0326207150756</v>
      </c>
      <c r="K57">
        <v>146.03</v>
      </c>
      <c r="L57">
        <f t="shared" si="2"/>
        <v>11.1712661781826</v>
      </c>
      <c r="N57" t="str">
        <f>LOOKUP(E57,{0,4.999,9.999,14.999,19.999,24.999,30.999},{"0-5","5-10","10-15","15-20","20-25","25-35"})</f>
        <v>25-35</v>
      </c>
      <c r="O57" s="1">
        <f t="shared" si="3"/>
        <v>-42.47</v>
      </c>
      <c r="P57">
        <f t="shared" si="4"/>
        <v>37.51</v>
      </c>
    </row>
    <row r="58" spans="1:16">
      <c r="A58" t="s">
        <v>19</v>
      </c>
      <c r="B58" t="s">
        <v>20</v>
      </c>
      <c r="C58" t="s">
        <v>89</v>
      </c>
      <c r="D58">
        <v>114.051083</v>
      </c>
      <c r="E58">
        <v>7.095</v>
      </c>
      <c r="F58">
        <v>37.9</v>
      </c>
      <c r="G58" s="1">
        <f t="shared" si="0"/>
        <v>11.2321899736148</v>
      </c>
      <c r="H58">
        <v>56.23</v>
      </c>
      <c r="I58" s="1">
        <f t="shared" si="1"/>
        <v>7.57069180152943</v>
      </c>
      <c r="K58">
        <v>34.28</v>
      </c>
      <c r="L58">
        <f t="shared" si="2"/>
        <v>12.4183197199533</v>
      </c>
      <c r="N58" t="str">
        <f>LOOKUP(E58,{0,4.999,9.999,14.999,19.999,24.999,30.999},{"0-5","5-10","10-15","15-20","20-25","25-35"})</f>
        <v>5-10</v>
      </c>
      <c r="O58" s="1">
        <f t="shared" si="3"/>
        <v>-18.33</v>
      </c>
      <c r="P58">
        <f t="shared" si="4"/>
        <v>-21.95</v>
      </c>
    </row>
    <row r="59" spans="1:16">
      <c r="A59" t="s">
        <v>19</v>
      </c>
      <c r="B59" t="s">
        <v>20</v>
      </c>
      <c r="C59" t="s">
        <v>90</v>
      </c>
      <c r="D59">
        <v>114.048769</v>
      </c>
      <c r="E59">
        <v>16.565</v>
      </c>
      <c r="F59">
        <v>31.52</v>
      </c>
      <c r="G59" s="1">
        <f t="shared" si="0"/>
        <v>31.5323604060914</v>
      </c>
      <c r="H59">
        <v>89.42</v>
      </c>
      <c r="I59" s="1">
        <f t="shared" si="1"/>
        <v>11.1149630955044</v>
      </c>
      <c r="K59">
        <v>67.83</v>
      </c>
      <c r="L59">
        <f t="shared" si="2"/>
        <v>14.6528084918178</v>
      </c>
      <c r="N59" t="str">
        <f>LOOKUP(E59,{0,4.999,9.999,14.999,19.999,24.999,30.999},{"0-5","5-10","10-15","15-20","20-25","25-35"})</f>
        <v>15-20</v>
      </c>
      <c r="O59" s="1">
        <f t="shared" si="3"/>
        <v>-57.9</v>
      </c>
      <c r="P59">
        <f t="shared" si="4"/>
        <v>-21.59</v>
      </c>
    </row>
    <row r="60" spans="1:16">
      <c r="A60" t="s">
        <v>19</v>
      </c>
      <c r="B60" t="s">
        <v>20</v>
      </c>
      <c r="C60" t="s">
        <v>91</v>
      </c>
      <c r="D60">
        <v>114.043119</v>
      </c>
      <c r="E60">
        <v>26.037</v>
      </c>
      <c r="F60">
        <v>55.45</v>
      </c>
      <c r="G60" s="1">
        <f t="shared" si="0"/>
        <v>28.1734896302976</v>
      </c>
      <c r="H60">
        <v>100.07</v>
      </c>
      <c r="I60" s="1">
        <f t="shared" si="1"/>
        <v>15.6112721095233</v>
      </c>
      <c r="K60">
        <v>135.88</v>
      </c>
      <c r="L60">
        <f t="shared" si="2"/>
        <v>11.4970562260818</v>
      </c>
      <c r="N60" t="str">
        <f>LOOKUP(E60,{0,4.999,9.999,14.999,19.999,24.999,30.999},{"0-5","5-10","10-15","15-20","20-25","25-35"})</f>
        <v>25-35</v>
      </c>
      <c r="O60" s="1">
        <f t="shared" si="3"/>
        <v>-44.62</v>
      </c>
      <c r="P60">
        <f t="shared" si="4"/>
        <v>35.81</v>
      </c>
    </row>
    <row r="61" spans="1:16">
      <c r="A61" t="s">
        <v>19</v>
      </c>
      <c r="B61" t="s">
        <v>20</v>
      </c>
      <c r="C61" t="s">
        <v>92</v>
      </c>
      <c r="D61">
        <v>114.040444</v>
      </c>
      <c r="E61">
        <v>3.881</v>
      </c>
      <c r="F61">
        <v>13.98</v>
      </c>
      <c r="G61" s="1">
        <f t="shared" si="0"/>
        <v>16.656652360515</v>
      </c>
      <c r="H61">
        <v>38.23</v>
      </c>
      <c r="I61" s="1">
        <f t="shared" si="1"/>
        <v>6.09102798849071</v>
      </c>
      <c r="K61">
        <v>16.67</v>
      </c>
      <c r="L61">
        <f t="shared" si="2"/>
        <v>13.9688062387522</v>
      </c>
      <c r="N61" t="str">
        <f>LOOKUP(E61,{0,4.999,9.999,14.999,19.999,24.999,30.999},{"0-5","5-10","10-15","15-20","20-25","25-35"})</f>
        <v>0-5</v>
      </c>
      <c r="O61" s="1">
        <f t="shared" si="3"/>
        <v>-24.25</v>
      </c>
      <c r="P61">
        <f t="shared" si="4"/>
        <v>-21.56</v>
      </c>
    </row>
    <row r="62" spans="1:16">
      <c r="A62" t="s">
        <v>19</v>
      </c>
      <c r="B62" t="s">
        <v>20</v>
      </c>
      <c r="C62" t="s">
        <v>93</v>
      </c>
      <c r="D62">
        <v>114.022322</v>
      </c>
      <c r="E62">
        <v>26.878</v>
      </c>
      <c r="F62">
        <v>56.48</v>
      </c>
      <c r="G62" s="1">
        <f t="shared" si="0"/>
        <v>28.5531161473088</v>
      </c>
      <c r="H62">
        <v>116.4</v>
      </c>
      <c r="I62" s="1">
        <f t="shared" si="1"/>
        <v>13.8546391752577</v>
      </c>
      <c r="K62">
        <v>143.92</v>
      </c>
      <c r="L62">
        <f t="shared" si="2"/>
        <v>11.2053918843802</v>
      </c>
      <c r="N62" t="str">
        <f>LOOKUP(E62,{0,4.999,9.999,14.999,19.999,24.999,30.999},{"0-5","5-10","10-15","15-20","20-25","25-35"})</f>
        <v>25-35</v>
      </c>
      <c r="O62" s="1">
        <f t="shared" si="3"/>
        <v>-59.92</v>
      </c>
      <c r="P62">
        <f t="shared" si="4"/>
        <v>27.52</v>
      </c>
    </row>
    <row r="63" spans="1:16">
      <c r="A63" t="s">
        <v>19</v>
      </c>
      <c r="B63" t="s">
        <v>20</v>
      </c>
      <c r="C63" t="s">
        <v>94</v>
      </c>
      <c r="D63">
        <v>114.053349</v>
      </c>
      <c r="E63">
        <v>23.708</v>
      </c>
      <c r="F63">
        <v>50.82</v>
      </c>
      <c r="G63" s="1">
        <f t="shared" si="0"/>
        <v>27.9905548996458</v>
      </c>
      <c r="H63">
        <v>76.4</v>
      </c>
      <c r="I63" s="1">
        <f t="shared" si="1"/>
        <v>18.6188481675393</v>
      </c>
      <c r="K63">
        <v>125.43</v>
      </c>
      <c r="L63">
        <f t="shared" si="2"/>
        <v>11.3408275532169</v>
      </c>
      <c r="N63" t="str">
        <f>LOOKUP(E63,{0,4.999,9.999,14.999,19.999,24.999,30.999},{"0-5","5-10","10-15","15-20","20-25","25-35"})</f>
        <v>20-25</v>
      </c>
      <c r="O63" s="1">
        <f t="shared" si="3"/>
        <v>-25.58</v>
      </c>
      <c r="P63">
        <f t="shared" si="4"/>
        <v>49.03</v>
      </c>
    </row>
    <row r="64" spans="1:16">
      <c r="A64" t="s">
        <v>19</v>
      </c>
      <c r="B64" t="s">
        <v>20</v>
      </c>
      <c r="C64" t="s">
        <v>95</v>
      </c>
      <c r="D64">
        <v>114.032901</v>
      </c>
      <c r="E64">
        <v>5.336</v>
      </c>
      <c r="F64">
        <v>10.9</v>
      </c>
      <c r="G64" s="1">
        <f t="shared" si="0"/>
        <v>29.3724770642202</v>
      </c>
      <c r="H64">
        <v>43.2</v>
      </c>
      <c r="I64" s="1">
        <f t="shared" si="1"/>
        <v>7.41111111111111</v>
      </c>
      <c r="K64">
        <v>22.6</v>
      </c>
      <c r="L64">
        <f t="shared" si="2"/>
        <v>14.1663716814159</v>
      </c>
      <c r="N64" t="str">
        <f>LOOKUP(E64,{0,4.999,9.999,14.999,19.999,24.999,30.999},{"0-5","5-10","10-15","15-20","20-25","25-35"})</f>
        <v>5-10</v>
      </c>
      <c r="O64" s="1">
        <f t="shared" si="3"/>
        <v>-32.3</v>
      </c>
      <c r="P64">
        <f t="shared" si="4"/>
        <v>-20.6</v>
      </c>
    </row>
    <row r="65" spans="1:16">
      <c r="A65" t="s">
        <v>19</v>
      </c>
      <c r="B65" t="s">
        <v>20</v>
      </c>
      <c r="C65" t="s">
        <v>96</v>
      </c>
      <c r="D65">
        <v>114.035561</v>
      </c>
      <c r="E65">
        <v>3.274</v>
      </c>
      <c r="F65">
        <v>13.03</v>
      </c>
      <c r="G65" s="1">
        <f t="shared" si="0"/>
        <v>15.0759785111282</v>
      </c>
      <c r="H65">
        <v>32.6</v>
      </c>
      <c r="I65" s="1">
        <f t="shared" si="1"/>
        <v>6.02576687116564</v>
      </c>
      <c r="K65">
        <v>13.08</v>
      </c>
      <c r="L65">
        <f t="shared" si="2"/>
        <v>15.0183486238532</v>
      </c>
      <c r="N65" t="str">
        <f>LOOKUP(E65,{0,4.999,9.999,14.999,19.999,24.999,30.999},{"0-5","5-10","10-15","15-20","20-25","25-35"})</f>
        <v>0-5</v>
      </c>
      <c r="O65" s="1">
        <f t="shared" si="3"/>
        <v>-19.57</v>
      </c>
      <c r="P65">
        <f t="shared" si="4"/>
        <v>-19.52</v>
      </c>
    </row>
    <row r="66" spans="1:16">
      <c r="A66" t="s">
        <v>19</v>
      </c>
      <c r="B66" t="s">
        <v>20</v>
      </c>
      <c r="C66" t="s">
        <v>97</v>
      </c>
      <c r="D66">
        <v>114.03393</v>
      </c>
      <c r="E66">
        <v>10.543</v>
      </c>
      <c r="F66">
        <v>27.15</v>
      </c>
      <c r="G66" s="1">
        <f t="shared" ref="G66:G129" si="5">E66/(F66/60)</f>
        <v>23.2994475138122</v>
      </c>
      <c r="H66">
        <v>66.65</v>
      </c>
      <c r="I66" s="1">
        <f t="shared" ref="I66:I129" si="6">E66/(H66/60)</f>
        <v>9.49107276819205</v>
      </c>
      <c r="K66">
        <v>47.53</v>
      </c>
      <c r="L66">
        <f t="shared" ref="L66:L129" si="7">E66/(K66/60)</f>
        <v>13.3090679570797</v>
      </c>
      <c r="N66" t="str">
        <f>LOOKUP(E66,{0,4.999,9.999,14.999,19.999,24.999,30.999},{"0-5","5-10","10-15","15-20","20-25","25-35"})</f>
        <v>10-15</v>
      </c>
      <c r="O66" s="1">
        <f t="shared" ref="O66:O129" si="8">F66-H66</f>
        <v>-39.5</v>
      </c>
      <c r="P66">
        <f t="shared" ref="P66:P129" si="9">K66-H66</f>
        <v>-19.12</v>
      </c>
    </row>
    <row r="67" spans="1:16">
      <c r="A67" t="s">
        <v>19</v>
      </c>
      <c r="B67" t="s">
        <v>20</v>
      </c>
      <c r="C67" t="s">
        <v>98</v>
      </c>
      <c r="D67">
        <v>114.021909</v>
      </c>
      <c r="E67">
        <v>29.237</v>
      </c>
      <c r="F67">
        <v>78.75</v>
      </c>
      <c r="G67" s="1">
        <f t="shared" si="5"/>
        <v>22.2758095238095</v>
      </c>
      <c r="H67">
        <v>162.28</v>
      </c>
      <c r="I67" s="1">
        <f t="shared" si="6"/>
        <v>10.8098348533399</v>
      </c>
      <c r="K67">
        <v>143.2</v>
      </c>
      <c r="L67">
        <f t="shared" si="7"/>
        <v>12.2501396648045</v>
      </c>
      <c r="N67" t="str">
        <f>LOOKUP(E67,{0,4.999,9.999,14.999,19.999,24.999,30.999},{"0-5","5-10","10-15","15-20","20-25","25-35"})</f>
        <v>25-35</v>
      </c>
      <c r="O67" s="1">
        <f t="shared" si="8"/>
        <v>-83.53</v>
      </c>
      <c r="P67">
        <f t="shared" si="9"/>
        <v>-19.08</v>
      </c>
    </row>
    <row r="68" spans="1:16">
      <c r="A68" t="s">
        <v>19</v>
      </c>
      <c r="B68" t="s">
        <v>20</v>
      </c>
      <c r="C68" t="s">
        <v>99</v>
      </c>
      <c r="D68">
        <v>114.058204</v>
      </c>
      <c r="E68">
        <v>14.635</v>
      </c>
      <c r="F68">
        <v>30.33</v>
      </c>
      <c r="G68" s="1">
        <f t="shared" si="5"/>
        <v>28.9515331355094</v>
      </c>
      <c r="H68">
        <v>77.48</v>
      </c>
      <c r="I68" s="1">
        <f t="shared" si="6"/>
        <v>11.3332472896231</v>
      </c>
      <c r="K68">
        <v>58.57</v>
      </c>
      <c r="L68">
        <f t="shared" si="7"/>
        <v>14.9923168857777</v>
      </c>
      <c r="N68" t="str">
        <f>LOOKUP(E68,{0,4.999,9.999,14.999,19.999,24.999,30.999},{"0-5","5-10","10-15","15-20","20-25","25-35"})</f>
        <v>10-15</v>
      </c>
      <c r="O68" s="1">
        <f t="shared" si="8"/>
        <v>-47.15</v>
      </c>
      <c r="P68">
        <f t="shared" si="9"/>
        <v>-18.91</v>
      </c>
    </row>
    <row r="69" spans="1:16">
      <c r="A69" t="s">
        <v>19</v>
      </c>
      <c r="B69" t="s">
        <v>20</v>
      </c>
      <c r="C69" t="s">
        <v>100</v>
      </c>
      <c r="D69">
        <v>114.048133</v>
      </c>
      <c r="E69">
        <v>17.778</v>
      </c>
      <c r="F69">
        <v>29.02</v>
      </c>
      <c r="G69" s="1">
        <f t="shared" si="5"/>
        <v>36.7567195037905</v>
      </c>
      <c r="H69">
        <v>69.28</v>
      </c>
      <c r="I69" s="1">
        <f t="shared" si="6"/>
        <v>15.3966512702079</v>
      </c>
      <c r="K69">
        <v>74.97</v>
      </c>
      <c r="L69">
        <f t="shared" si="7"/>
        <v>14.2280912364946</v>
      </c>
      <c r="N69" t="str">
        <f>LOOKUP(E69,{0,4.999,9.999,14.999,19.999,24.999,30.999},{"0-5","5-10","10-15","15-20","20-25","25-35"})</f>
        <v>15-20</v>
      </c>
      <c r="O69" s="1">
        <f t="shared" si="8"/>
        <v>-40.26</v>
      </c>
      <c r="P69">
        <f t="shared" si="9"/>
        <v>5.69</v>
      </c>
    </row>
    <row r="70" spans="1:16">
      <c r="A70" t="s">
        <v>19</v>
      </c>
      <c r="B70" t="s">
        <v>20</v>
      </c>
      <c r="C70" t="s">
        <v>101</v>
      </c>
      <c r="D70">
        <v>114.028797</v>
      </c>
      <c r="E70">
        <v>6.853</v>
      </c>
      <c r="F70">
        <v>19.42</v>
      </c>
      <c r="G70" s="1">
        <f t="shared" si="5"/>
        <v>21.173017507724</v>
      </c>
      <c r="H70">
        <v>55.28</v>
      </c>
      <c r="I70" s="1">
        <f t="shared" si="6"/>
        <v>7.43813314037627</v>
      </c>
      <c r="K70">
        <v>36.68</v>
      </c>
      <c r="L70">
        <f t="shared" si="7"/>
        <v>11.2099236641221</v>
      </c>
      <c r="N70" t="str">
        <f>LOOKUP(E70,{0,4.999,9.999,14.999,19.999,24.999,30.999},{"0-5","5-10","10-15","15-20","20-25","25-35"})</f>
        <v>5-10</v>
      </c>
      <c r="O70" s="1">
        <f t="shared" si="8"/>
        <v>-35.86</v>
      </c>
      <c r="P70">
        <f t="shared" si="9"/>
        <v>-18.6</v>
      </c>
    </row>
    <row r="71" spans="1:16">
      <c r="A71" t="s">
        <v>19</v>
      </c>
      <c r="B71" t="s">
        <v>20</v>
      </c>
      <c r="C71" t="s">
        <v>102</v>
      </c>
      <c r="D71">
        <v>114.031585</v>
      </c>
      <c r="E71">
        <v>12.423</v>
      </c>
      <c r="F71">
        <v>29.53</v>
      </c>
      <c r="G71" s="1">
        <f t="shared" si="5"/>
        <v>25.2414493735185</v>
      </c>
      <c r="H71">
        <v>70.3</v>
      </c>
      <c r="I71" s="1">
        <f t="shared" si="6"/>
        <v>10.6028449502134</v>
      </c>
      <c r="K71">
        <v>51.75</v>
      </c>
      <c r="L71">
        <f t="shared" si="7"/>
        <v>14.4034782608696</v>
      </c>
      <c r="N71" t="str">
        <f>LOOKUP(E71,{0,4.999,9.999,14.999,19.999,24.999,30.999},{"0-5","5-10","10-15","15-20","20-25","25-35"})</f>
        <v>10-15</v>
      </c>
      <c r="O71" s="1">
        <f t="shared" si="8"/>
        <v>-40.77</v>
      </c>
      <c r="P71">
        <f t="shared" si="9"/>
        <v>-18.55</v>
      </c>
    </row>
    <row r="72" spans="1:16">
      <c r="A72" t="s">
        <v>19</v>
      </c>
      <c r="B72" t="s">
        <v>20</v>
      </c>
      <c r="C72" t="s">
        <v>103</v>
      </c>
      <c r="D72">
        <v>114.031788</v>
      </c>
      <c r="E72">
        <v>6.406</v>
      </c>
      <c r="F72">
        <v>14.5</v>
      </c>
      <c r="G72" s="1">
        <f t="shared" si="5"/>
        <v>26.5075862068966</v>
      </c>
      <c r="H72">
        <v>51.62</v>
      </c>
      <c r="I72" s="1">
        <f t="shared" si="6"/>
        <v>7.44595118171251</v>
      </c>
      <c r="K72">
        <v>33.25</v>
      </c>
      <c r="L72">
        <f t="shared" si="7"/>
        <v>11.5596992481203</v>
      </c>
      <c r="N72" t="str">
        <f>LOOKUP(E72,{0,4.999,9.999,14.999,19.999,24.999,30.999},{"0-5","5-10","10-15","15-20","20-25","25-35"})</f>
        <v>5-10</v>
      </c>
      <c r="O72" s="1">
        <f t="shared" si="8"/>
        <v>-37.12</v>
      </c>
      <c r="P72">
        <f t="shared" si="9"/>
        <v>-18.37</v>
      </c>
    </row>
    <row r="73" spans="1:16">
      <c r="A73" t="s">
        <v>19</v>
      </c>
      <c r="B73" t="s">
        <v>20</v>
      </c>
      <c r="C73" t="s">
        <v>104</v>
      </c>
      <c r="D73">
        <v>114.024226</v>
      </c>
      <c r="E73">
        <v>5.945</v>
      </c>
      <c r="F73">
        <v>13.17</v>
      </c>
      <c r="G73" s="1">
        <f t="shared" si="5"/>
        <v>27.0842824601367</v>
      </c>
      <c r="H73">
        <v>51.65</v>
      </c>
      <c r="I73" s="1">
        <f t="shared" si="6"/>
        <v>6.90609874152953</v>
      </c>
      <c r="K73">
        <v>33.92</v>
      </c>
      <c r="L73">
        <f t="shared" si="7"/>
        <v>10.5159198113208</v>
      </c>
      <c r="N73" t="str">
        <f>LOOKUP(E73,{0,4.999,9.999,14.999,19.999,24.999,30.999},{"0-5","5-10","10-15","15-20","20-25","25-35"})</f>
        <v>5-10</v>
      </c>
      <c r="O73" s="1">
        <f t="shared" si="8"/>
        <v>-38.48</v>
      </c>
      <c r="P73">
        <f t="shared" si="9"/>
        <v>-17.73</v>
      </c>
    </row>
    <row r="74" spans="1:16">
      <c r="A74" t="s">
        <v>19</v>
      </c>
      <c r="B74" t="s">
        <v>20</v>
      </c>
      <c r="C74" t="s">
        <v>105</v>
      </c>
      <c r="D74">
        <v>114.047045</v>
      </c>
      <c r="E74">
        <v>7.098</v>
      </c>
      <c r="F74">
        <v>17.08</v>
      </c>
      <c r="G74" s="1">
        <f t="shared" si="5"/>
        <v>24.9344262295082</v>
      </c>
      <c r="H74">
        <v>47.32</v>
      </c>
      <c r="I74" s="1">
        <f t="shared" si="6"/>
        <v>9</v>
      </c>
      <c r="K74">
        <v>29.87</v>
      </c>
      <c r="L74">
        <f t="shared" si="7"/>
        <v>14.2577837294945</v>
      </c>
      <c r="N74" t="str">
        <f>LOOKUP(E74,{0,4.999,9.999,14.999,19.999,24.999,30.999},{"0-5","5-10","10-15","15-20","20-25","25-35"})</f>
        <v>5-10</v>
      </c>
      <c r="O74" s="1">
        <f t="shared" si="8"/>
        <v>-30.24</v>
      </c>
      <c r="P74">
        <f t="shared" si="9"/>
        <v>-17.45</v>
      </c>
    </row>
    <row r="75" spans="1:16">
      <c r="A75" t="s">
        <v>19</v>
      </c>
      <c r="B75" t="s">
        <v>20</v>
      </c>
      <c r="C75" t="s">
        <v>106</v>
      </c>
      <c r="D75">
        <v>114.032997</v>
      </c>
      <c r="E75">
        <v>11.376</v>
      </c>
      <c r="F75">
        <v>27.9</v>
      </c>
      <c r="G75" s="1">
        <f t="shared" si="5"/>
        <v>24.4645161290323</v>
      </c>
      <c r="H75">
        <v>68.28</v>
      </c>
      <c r="I75" s="1">
        <f t="shared" si="6"/>
        <v>9.99648506151142</v>
      </c>
      <c r="K75">
        <v>50.93</v>
      </c>
      <c r="L75">
        <f t="shared" si="7"/>
        <v>13.4019242096996</v>
      </c>
      <c r="N75" t="str">
        <f>LOOKUP(E75,{0,4.999,9.999,14.999,19.999,24.999,30.999},{"0-5","5-10","10-15","15-20","20-25","25-35"})</f>
        <v>10-15</v>
      </c>
      <c r="O75" s="1">
        <f t="shared" si="8"/>
        <v>-40.38</v>
      </c>
      <c r="P75">
        <f t="shared" si="9"/>
        <v>-17.35</v>
      </c>
    </row>
    <row r="76" spans="1:16">
      <c r="A76" t="s">
        <v>19</v>
      </c>
      <c r="B76" t="s">
        <v>20</v>
      </c>
      <c r="C76" t="s">
        <v>107</v>
      </c>
      <c r="D76">
        <v>114.038711</v>
      </c>
      <c r="E76">
        <v>11.984</v>
      </c>
      <c r="F76">
        <v>29.98</v>
      </c>
      <c r="G76" s="1">
        <f t="shared" si="5"/>
        <v>23.9839893262175</v>
      </c>
      <c r="H76">
        <v>68.97</v>
      </c>
      <c r="I76" s="1">
        <f t="shared" si="6"/>
        <v>10.4254023488473</v>
      </c>
      <c r="K76">
        <v>51.67</v>
      </c>
      <c r="L76">
        <f t="shared" si="7"/>
        <v>13.9160054190052</v>
      </c>
      <c r="N76" t="str">
        <f>LOOKUP(E76,{0,4.999,9.999,14.999,19.999,24.999,30.999},{"0-5","5-10","10-15","15-20","20-25","25-35"})</f>
        <v>10-15</v>
      </c>
      <c r="O76" s="1">
        <f t="shared" si="8"/>
        <v>-38.99</v>
      </c>
      <c r="P76">
        <f t="shared" si="9"/>
        <v>-17.3</v>
      </c>
    </row>
    <row r="77" spans="1:16">
      <c r="A77" t="s">
        <v>19</v>
      </c>
      <c r="B77" t="s">
        <v>20</v>
      </c>
      <c r="C77" t="s">
        <v>108</v>
      </c>
      <c r="D77">
        <v>114.033616</v>
      </c>
      <c r="E77">
        <v>14.441</v>
      </c>
      <c r="F77">
        <v>35.72</v>
      </c>
      <c r="G77" s="1">
        <f t="shared" si="5"/>
        <v>24.2569988801792</v>
      </c>
      <c r="H77">
        <v>76.12</v>
      </c>
      <c r="I77" s="1">
        <f t="shared" si="6"/>
        <v>11.38281660536</v>
      </c>
      <c r="K77">
        <v>59.87</v>
      </c>
      <c r="L77">
        <f t="shared" si="7"/>
        <v>14.4723567730082</v>
      </c>
      <c r="N77" t="str">
        <f>LOOKUP(E77,{0,4.999,9.999,14.999,19.999,24.999,30.999},{"0-5","5-10","10-15","15-20","20-25","25-35"})</f>
        <v>10-15</v>
      </c>
      <c r="O77" s="1">
        <f t="shared" si="8"/>
        <v>-40.4</v>
      </c>
      <c r="P77">
        <f t="shared" si="9"/>
        <v>-16.25</v>
      </c>
    </row>
    <row r="78" spans="1:16">
      <c r="A78" t="s">
        <v>19</v>
      </c>
      <c r="B78" t="s">
        <v>20</v>
      </c>
      <c r="C78" t="s">
        <v>109</v>
      </c>
      <c r="D78">
        <v>114.052371</v>
      </c>
      <c r="E78">
        <v>22.679</v>
      </c>
      <c r="F78">
        <v>48.62</v>
      </c>
      <c r="G78" s="1">
        <f t="shared" si="5"/>
        <v>27.9872480460716</v>
      </c>
      <c r="H78">
        <v>78.4</v>
      </c>
      <c r="I78" s="1">
        <f t="shared" si="6"/>
        <v>17.3563775510204</v>
      </c>
      <c r="K78">
        <v>126.12</v>
      </c>
      <c r="L78">
        <f t="shared" si="7"/>
        <v>10.7892483349191</v>
      </c>
      <c r="N78" t="str">
        <f>LOOKUP(E78,{0,4.999,9.999,14.999,19.999,24.999,30.999},{"0-5","5-10","10-15","15-20","20-25","25-35"})</f>
        <v>20-25</v>
      </c>
      <c r="O78" s="1">
        <f t="shared" si="8"/>
        <v>-29.78</v>
      </c>
      <c r="P78">
        <f t="shared" si="9"/>
        <v>47.72</v>
      </c>
    </row>
    <row r="79" spans="1:16">
      <c r="A79" t="s">
        <v>19</v>
      </c>
      <c r="B79" t="s">
        <v>20</v>
      </c>
      <c r="C79" t="s">
        <v>110</v>
      </c>
      <c r="D79">
        <v>114.047006</v>
      </c>
      <c r="E79">
        <v>24.618</v>
      </c>
      <c r="F79">
        <v>55.57</v>
      </c>
      <c r="G79" s="1">
        <f t="shared" si="5"/>
        <v>26.5805290624438</v>
      </c>
      <c r="H79">
        <v>93.13</v>
      </c>
      <c r="I79" s="1">
        <f t="shared" si="6"/>
        <v>15.8604101793192</v>
      </c>
      <c r="K79">
        <v>133.45</v>
      </c>
      <c r="L79">
        <f t="shared" si="7"/>
        <v>11.0684151367553</v>
      </c>
      <c r="N79" t="str">
        <f>LOOKUP(E79,{0,4.999,9.999,14.999,19.999,24.999,30.999},{"0-5","5-10","10-15","15-20","20-25","25-35"})</f>
        <v>20-25</v>
      </c>
      <c r="O79" s="1">
        <f t="shared" si="8"/>
        <v>-37.56</v>
      </c>
      <c r="P79">
        <f t="shared" si="9"/>
        <v>40.32</v>
      </c>
    </row>
    <row r="80" spans="1:16">
      <c r="A80" t="s">
        <v>19</v>
      </c>
      <c r="B80" t="s">
        <v>20</v>
      </c>
      <c r="C80" t="s">
        <v>111</v>
      </c>
      <c r="D80">
        <v>114.030068</v>
      </c>
      <c r="E80">
        <v>8.466</v>
      </c>
      <c r="F80">
        <v>20.13</v>
      </c>
      <c r="G80" s="1">
        <f t="shared" si="5"/>
        <v>25.2339791356185</v>
      </c>
      <c r="H80">
        <v>51.8</v>
      </c>
      <c r="I80" s="1">
        <f t="shared" si="6"/>
        <v>9.80617760617761</v>
      </c>
      <c r="K80">
        <v>35.7</v>
      </c>
      <c r="L80">
        <f t="shared" si="7"/>
        <v>14.2285714285714</v>
      </c>
      <c r="N80" t="str">
        <f>LOOKUP(E80,{0,4.999,9.999,14.999,19.999,24.999,30.999},{"0-5","5-10","10-15","15-20","20-25","25-35"})</f>
        <v>5-10</v>
      </c>
      <c r="O80" s="1">
        <f t="shared" si="8"/>
        <v>-31.67</v>
      </c>
      <c r="P80">
        <f t="shared" si="9"/>
        <v>-16.1</v>
      </c>
    </row>
    <row r="81" spans="1:16">
      <c r="A81" t="s">
        <v>19</v>
      </c>
      <c r="B81" t="s">
        <v>20</v>
      </c>
      <c r="C81" t="s">
        <v>112</v>
      </c>
      <c r="D81">
        <v>114.034266</v>
      </c>
      <c r="E81">
        <v>14.792</v>
      </c>
      <c r="F81">
        <v>36.47</v>
      </c>
      <c r="G81" s="1">
        <f t="shared" si="5"/>
        <v>24.3356183164245</v>
      </c>
      <c r="H81">
        <v>75.9</v>
      </c>
      <c r="I81" s="1">
        <f t="shared" si="6"/>
        <v>11.6932806324111</v>
      </c>
      <c r="K81">
        <v>59.82</v>
      </c>
      <c r="L81">
        <f t="shared" si="7"/>
        <v>14.8365095285858</v>
      </c>
      <c r="N81" t="str">
        <f>LOOKUP(E81,{0,4.999,9.999,14.999,19.999,24.999,30.999},{"0-5","5-10","10-15","15-20","20-25","25-35"})</f>
        <v>10-15</v>
      </c>
      <c r="O81" s="1">
        <f t="shared" si="8"/>
        <v>-39.43</v>
      </c>
      <c r="P81">
        <f t="shared" si="9"/>
        <v>-16.08</v>
      </c>
    </row>
    <row r="82" spans="1:16">
      <c r="A82" t="s">
        <v>19</v>
      </c>
      <c r="B82" t="s">
        <v>20</v>
      </c>
      <c r="C82" t="s">
        <v>113</v>
      </c>
      <c r="D82">
        <v>114.02213</v>
      </c>
      <c r="E82">
        <v>26.876</v>
      </c>
      <c r="F82">
        <v>56.4</v>
      </c>
      <c r="G82" s="1">
        <f t="shared" si="5"/>
        <v>28.5914893617021</v>
      </c>
      <c r="H82">
        <v>110.03</v>
      </c>
      <c r="I82" s="1">
        <f t="shared" si="6"/>
        <v>14.6556393710806</v>
      </c>
      <c r="K82">
        <v>143.9</v>
      </c>
      <c r="L82">
        <f t="shared" si="7"/>
        <v>11.2061153578874</v>
      </c>
      <c r="N82" t="str">
        <f>LOOKUP(E82,{0,4.999,9.999,14.999,19.999,24.999,30.999},{"0-5","5-10","10-15","15-20","20-25","25-35"})</f>
        <v>25-35</v>
      </c>
      <c r="O82" s="1">
        <f t="shared" si="8"/>
        <v>-53.63</v>
      </c>
      <c r="P82">
        <f t="shared" si="9"/>
        <v>33.87</v>
      </c>
    </row>
    <row r="83" spans="1:16">
      <c r="A83" t="s">
        <v>19</v>
      </c>
      <c r="B83" t="s">
        <v>20</v>
      </c>
      <c r="C83" t="s">
        <v>114</v>
      </c>
      <c r="D83">
        <v>114.032086</v>
      </c>
      <c r="E83">
        <v>26.495</v>
      </c>
      <c r="F83">
        <v>56.27</v>
      </c>
      <c r="G83" s="1">
        <f t="shared" si="5"/>
        <v>28.2512884307802</v>
      </c>
      <c r="H83">
        <v>105.68</v>
      </c>
      <c r="I83" s="1">
        <f t="shared" si="6"/>
        <v>15.0425813777441</v>
      </c>
      <c r="K83">
        <v>139.37</v>
      </c>
      <c r="L83">
        <f t="shared" si="7"/>
        <v>11.4063284781517</v>
      </c>
      <c r="N83" t="str">
        <f>LOOKUP(E83,{0,4.999,9.999,14.999,19.999,24.999,30.999},{"0-5","5-10","10-15","15-20","20-25","25-35"})</f>
        <v>25-35</v>
      </c>
      <c r="O83" s="1">
        <f t="shared" si="8"/>
        <v>-49.41</v>
      </c>
      <c r="P83">
        <f t="shared" si="9"/>
        <v>33.69</v>
      </c>
    </row>
    <row r="84" spans="1:16">
      <c r="A84" t="s">
        <v>19</v>
      </c>
      <c r="B84" t="s">
        <v>20</v>
      </c>
      <c r="C84" t="s">
        <v>115</v>
      </c>
      <c r="D84">
        <v>114.052296</v>
      </c>
      <c r="E84">
        <v>22.759</v>
      </c>
      <c r="F84">
        <v>48.3</v>
      </c>
      <c r="G84" s="1">
        <f t="shared" si="5"/>
        <v>28.272049689441</v>
      </c>
      <c r="H84">
        <v>80.4</v>
      </c>
      <c r="I84" s="1">
        <f t="shared" si="6"/>
        <v>16.984328358209</v>
      </c>
      <c r="K84">
        <v>126.7</v>
      </c>
      <c r="L84">
        <f t="shared" si="7"/>
        <v>10.7777426992897</v>
      </c>
      <c r="N84" t="str">
        <f>LOOKUP(E84,{0,4.999,9.999,14.999,19.999,24.999,30.999},{"0-5","5-10","10-15","15-20","20-25","25-35"})</f>
        <v>20-25</v>
      </c>
      <c r="O84" s="1">
        <f t="shared" si="8"/>
        <v>-32.1</v>
      </c>
      <c r="P84">
        <f t="shared" si="9"/>
        <v>46.3</v>
      </c>
    </row>
    <row r="85" spans="1:16">
      <c r="A85" t="s">
        <v>19</v>
      </c>
      <c r="B85" t="s">
        <v>20</v>
      </c>
      <c r="C85" t="s">
        <v>116</v>
      </c>
      <c r="D85">
        <v>114.044953</v>
      </c>
      <c r="E85">
        <v>7.098</v>
      </c>
      <c r="F85">
        <v>20.63</v>
      </c>
      <c r="G85" s="1">
        <f t="shared" si="5"/>
        <v>20.6437227338827</v>
      </c>
      <c r="H85">
        <v>45</v>
      </c>
      <c r="I85" s="1">
        <f t="shared" si="6"/>
        <v>9.464</v>
      </c>
      <c r="K85">
        <v>29.22</v>
      </c>
      <c r="L85">
        <f t="shared" si="7"/>
        <v>14.5749486652977</v>
      </c>
      <c r="N85" t="str">
        <f>LOOKUP(E85,{0,4.999,9.999,14.999,19.999,24.999,30.999},{"0-5","5-10","10-15","15-20","20-25","25-35"})</f>
        <v>5-10</v>
      </c>
      <c r="O85" s="1">
        <f t="shared" si="8"/>
        <v>-24.37</v>
      </c>
      <c r="P85">
        <f t="shared" si="9"/>
        <v>-15.78</v>
      </c>
    </row>
    <row r="86" spans="1:16">
      <c r="A86" t="s">
        <v>19</v>
      </c>
      <c r="B86" t="s">
        <v>20</v>
      </c>
      <c r="C86" t="s">
        <v>117</v>
      </c>
      <c r="D86">
        <v>114.036799</v>
      </c>
      <c r="E86">
        <v>16.111</v>
      </c>
      <c r="F86">
        <v>35.22</v>
      </c>
      <c r="G86" s="1">
        <f t="shared" si="5"/>
        <v>27.4463373083475</v>
      </c>
      <c r="H86">
        <v>80.25</v>
      </c>
      <c r="I86" s="1">
        <f t="shared" si="6"/>
        <v>12.0456074766355</v>
      </c>
      <c r="K86">
        <v>64.77</v>
      </c>
      <c r="L86">
        <f t="shared" si="7"/>
        <v>14.9245020842983</v>
      </c>
      <c r="N86" t="str">
        <f>LOOKUP(E86,{0,4.999,9.999,14.999,19.999,24.999,30.999},{"0-5","5-10","10-15","15-20","20-25","25-35"})</f>
        <v>15-20</v>
      </c>
      <c r="O86" s="1">
        <f t="shared" si="8"/>
        <v>-45.03</v>
      </c>
      <c r="P86">
        <f t="shared" si="9"/>
        <v>-15.48</v>
      </c>
    </row>
    <row r="87" spans="1:16">
      <c r="A87" t="s">
        <v>19</v>
      </c>
      <c r="B87" t="s">
        <v>20</v>
      </c>
      <c r="C87" t="s">
        <v>118</v>
      </c>
      <c r="D87">
        <v>114.025976</v>
      </c>
      <c r="E87">
        <v>25.067</v>
      </c>
      <c r="F87">
        <v>53.18</v>
      </c>
      <c r="G87" s="1">
        <f t="shared" si="5"/>
        <v>28.2816848439263</v>
      </c>
      <c r="H87">
        <v>98.73</v>
      </c>
      <c r="I87" s="1">
        <f t="shared" si="6"/>
        <v>15.2336675782437</v>
      </c>
      <c r="K87">
        <v>143.03</v>
      </c>
      <c r="L87">
        <f t="shared" si="7"/>
        <v>10.5154163462211</v>
      </c>
      <c r="N87" t="str">
        <f>LOOKUP(E87,{0,4.999,9.999,14.999,19.999,24.999,30.999},{"0-5","5-10","10-15","15-20","20-25","25-35"})</f>
        <v>25-35</v>
      </c>
      <c r="O87" s="1">
        <f t="shared" si="8"/>
        <v>-45.55</v>
      </c>
      <c r="P87">
        <f t="shared" si="9"/>
        <v>44.3</v>
      </c>
    </row>
    <row r="88" spans="1:16">
      <c r="A88" t="s">
        <v>19</v>
      </c>
      <c r="B88" t="s">
        <v>20</v>
      </c>
      <c r="C88" t="s">
        <v>119</v>
      </c>
      <c r="D88">
        <v>114.033529</v>
      </c>
      <c r="E88">
        <v>5.204</v>
      </c>
      <c r="F88">
        <v>10.78</v>
      </c>
      <c r="G88" s="1">
        <f t="shared" si="5"/>
        <v>28.9647495361781</v>
      </c>
      <c r="H88">
        <v>40</v>
      </c>
      <c r="I88" s="1">
        <f t="shared" si="6"/>
        <v>7.806</v>
      </c>
      <c r="K88">
        <v>25.3</v>
      </c>
      <c r="L88">
        <f t="shared" si="7"/>
        <v>12.3415019762846</v>
      </c>
      <c r="N88" t="str">
        <f>LOOKUP(E88,{0,4.999,9.999,14.999,19.999,24.999,30.999},{"0-5","5-10","10-15","15-20","20-25","25-35"})</f>
        <v>5-10</v>
      </c>
      <c r="O88" s="1">
        <f t="shared" si="8"/>
        <v>-29.22</v>
      </c>
      <c r="P88">
        <f t="shared" si="9"/>
        <v>-14.7</v>
      </c>
    </row>
    <row r="89" spans="1:16">
      <c r="A89" t="s">
        <v>19</v>
      </c>
      <c r="B89" t="s">
        <v>20</v>
      </c>
      <c r="C89" t="s">
        <v>120</v>
      </c>
      <c r="D89">
        <v>114.041912</v>
      </c>
      <c r="E89">
        <v>10.876</v>
      </c>
      <c r="F89">
        <v>29.65</v>
      </c>
      <c r="G89" s="1">
        <f t="shared" si="5"/>
        <v>22.0087689713322</v>
      </c>
      <c r="H89">
        <v>62.27</v>
      </c>
      <c r="I89" s="1">
        <f t="shared" si="6"/>
        <v>10.4795246507146</v>
      </c>
      <c r="K89">
        <v>47.67</v>
      </c>
      <c r="L89">
        <f t="shared" si="7"/>
        <v>13.6891126494651</v>
      </c>
      <c r="N89" t="str">
        <f>LOOKUP(E89,{0,4.999,9.999,14.999,19.999,24.999,30.999},{"0-5","5-10","10-15","15-20","20-25","25-35"})</f>
        <v>10-15</v>
      </c>
      <c r="O89" s="1">
        <f t="shared" si="8"/>
        <v>-32.62</v>
      </c>
      <c r="P89">
        <f t="shared" si="9"/>
        <v>-14.6</v>
      </c>
    </row>
    <row r="90" spans="1:16">
      <c r="A90" t="s">
        <v>19</v>
      </c>
      <c r="B90" t="s">
        <v>20</v>
      </c>
      <c r="C90" t="s">
        <v>121</v>
      </c>
      <c r="D90">
        <v>114.023948</v>
      </c>
      <c r="E90">
        <v>10.229</v>
      </c>
      <c r="F90">
        <v>25.82</v>
      </c>
      <c r="G90" s="1">
        <f t="shared" si="5"/>
        <v>23.7699457784663</v>
      </c>
      <c r="H90">
        <v>58</v>
      </c>
      <c r="I90" s="1">
        <f t="shared" si="6"/>
        <v>10.581724137931</v>
      </c>
      <c r="K90">
        <v>43.7</v>
      </c>
      <c r="L90">
        <f t="shared" si="7"/>
        <v>14.0443935926773</v>
      </c>
      <c r="N90" t="str">
        <f>LOOKUP(E90,{0,4.999,9.999,14.999,19.999,24.999,30.999},{"0-5","5-10","10-15","15-20","20-25","25-35"})</f>
        <v>10-15</v>
      </c>
      <c r="O90" s="1">
        <f t="shared" si="8"/>
        <v>-32.18</v>
      </c>
      <c r="P90">
        <f t="shared" si="9"/>
        <v>-14.3</v>
      </c>
    </row>
    <row r="91" spans="1:16">
      <c r="A91" t="s">
        <v>19</v>
      </c>
      <c r="B91" t="s">
        <v>20</v>
      </c>
      <c r="C91" t="s">
        <v>122</v>
      </c>
      <c r="D91">
        <v>114.032194</v>
      </c>
      <c r="E91">
        <v>19.024</v>
      </c>
      <c r="F91">
        <v>35.2</v>
      </c>
      <c r="G91" s="1">
        <f t="shared" si="5"/>
        <v>32.4272727272727</v>
      </c>
      <c r="H91">
        <v>90.33</v>
      </c>
      <c r="I91" s="1">
        <f t="shared" si="6"/>
        <v>12.6363334440385</v>
      </c>
      <c r="K91">
        <v>76.1</v>
      </c>
      <c r="L91">
        <f t="shared" si="7"/>
        <v>14.9992115637319</v>
      </c>
      <c r="N91" t="str">
        <f>LOOKUP(E91,{0,4.999,9.999,14.999,19.999,24.999,30.999},{"0-5","5-10","10-15","15-20","20-25","25-35"})</f>
        <v>15-20</v>
      </c>
      <c r="O91" s="1">
        <f t="shared" si="8"/>
        <v>-55.13</v>
      </c>
      <c r="P91">
        <f t="shared" si="9"/>
        <v>-14.23</v>
      </c>
    </row>
    <row r="92" spans="1:16">
      <c r="A92" t="s">
        <v>19</v>
      </c>
      <c r="B92" t="s">
        <v>20</v>
      </c>
      <c r="C92" t="s">
        <v>123</v>
      </c>
      <c r="D92">
        <v>114.048529</v>
      </c>
      <c r="E92">
        <v>16.622</v>
      </c>
      <c r="F92">
        <v>28.57</v>
      </c>
      <c r="G92" s="1">
        <f t="shared" si="5"/>
        <v>34.9079453972699</v>
      </c>
      <c r="H92">
        <v>80.83</v>
      </c>
      <c r="I92" s="1">
        <f t="shared" si="6"/>
        <v>12.3384881850798</v>
      </c>
      <c r="K92">
        <v>67.05</v>
      </c>
      <c r="L92">
        <f t="shared" si="7"/>
        <v>14.8742729306488</v>
      </c>
      <c r="N92" t="str">
        <f>LOOKUP(E92,{0,4.999,9.999,14.999,19.999,24.999,30.999},{"0-5","5-10","10-15","15-20","20-25","25-35"})</f>
        <v>15-20</v>
      </c>
      <c r="O92" s="1">
        <f t="shared" si="8"/>
        <v>-52.26</v>
      </c>
      <c r="P92">
        <f t="shared" si="9"/>
        <v>-13.78</v>
      </c>
    </row>
    <row r="93" spans="1:16">
      <c r="A93" t="s">
        <v>19</v>
      </c>
      <c r="B93" t="s">
        <v>20</v>
      </c>
      <c r="C93" t="s">
        <v>124</v>
      </c>
      <c r="D93">
        <v>114.043405</v>
      </c>
      <c r="E93">
        <v>10.211</v>
      </c>
      <c r="F93">
        <v>24.7</v>
      </c>
      <c r="G93" s="1">
        <f t="shared" si="5"/>
        <v>24.804048582996</v>
      </c>
      <c r="H93">
        <v>59.15</v>
      </c>
      <c r="I93" s="1">
        <f t="shared" si="6"/>
        <v>10.3577345731192</v>
      </c>
      <c r="K93">
        <v>45.87</v>
      </c>
      <c r="L93">
        <f t="shared" si="7"/>
        <v>13.356442119032</v>
      </c>
      <c r="N93" t="str">
        <f>LOOKUP(E93,{0,4.999,9.999,14.999,19.999,24.999,30.999},{"0-5","5-10","10-15","15-20","20-25","25-35"})</f>
        <v>10-15</v>
      </c>
      <c r="O93" s="1">
        <f t="shared" si="8"/>
        <v>-34.45</v>
      </c>
      <c r="P93">
        <f t="shared" si="9"/>
        <v>-13.28</v>
      </c>
    </row>
    <row r="94" spans="1:16">
      <c r="A94" t="s">
        <v>19</v>
      </c>
      <c r="B94" t="s">
        <v>20</v>
      </c>
      <c r="C94" t="s">
        <v>125</v>
      </c>
      <c r="D94">
        <v>114.037894</v>
      </c>
      <c r="E94">
        <v>11.484</v>
      </c>
      <c r="F94">
        <v>30.18</v>
      </c>
      <c r="G94" s="1">
        <f t="shared" si="5"/>
        <v>22.831013916501</v>
      </c>
      <c r="H94">
        <v>61.72</v>
      </c>
      <c r="I94" s="1">
        <f t="shared" si="6"/>
        <v>11.1639662994167</v>
      </c>
      <c r="K94">
        <v>49.1</v>
      </c>
      <c r="L94">
        <f t="shared" si="7"/>
        <v>14.0334012219959</v>
      </c>
      <c r="N94" t="str">
        <f>LOOKUP(E94,{0,4.999,9.999,14.999,19.999,24.999,30.999},{"0-5","5-10","10-15","15-20","20-25","25-35"})</f>
        <v>10-15</v>
      </c>
      <c r="O94" s="1">
        <f t="shared" si="8"/>
        <v>-31.54</v>
      </c>
      <c r="P94">
        <f t="shared" si="9"/>
        <v>-12.62</v>
      </c>
    </row>
    <row r="95" spans="1:16">
      <c r="A95" t="s">
        <v>19</v>
      </c>
      <c r="B95" t="s">
        <v>20</v>
      </c>
      <c r="C95" t="s">
        <v>126</v>
      </c>
      <c r="D95">
        <v>114.044226</v>
      </c>
      <c r="E95">
        <v>8.96</v>
      </c>
      <c r="F95">
        <v>20.38</v>
      </c>
      <c r="G95" s="1">
        <f t="shared" si="5"/>
        <v>26.378802747792</v>
      </c>
      <c r="H95">
        <v>51.73</v>
      </c>
      <c r="I95" s="1">
        <f t="shared" si="6"/>
        <v>10.3924221921516</v>
      </c>
      <c r="K95">
        <v>39.22</v>
      </c>
      <c r="L95">
        <f t="shared" si="7"/>
        <v>13.7072921978582</v>
      </c>
      <c r="N95" t="str">
        <f>LOOKUP(E95,{0,4.999,9.999,14.999,19.999,24.999,30.999},{"0-5","5-10","10-15","15-20","20-25","25-35"})</f>
        <v>5-10</v>
      </c>
      <c r="O95" s="1">
        <f t="shared" si="8"/>
        <v>-31.35</v>
      </c>
      <c r="P95">
        <f t="shared" si="9"/>
        <v>-12.51</v>
      </c>
    </row>
    <row r="96" spans="1:16">
      <c r="A96" t="s">
        <v>19</v>
      </c>
      <c r="B96" t="s">
        <v>20</v>
      </c>
      <c r="C96" t="s">
        <v>127</v>
      </c>
      <c r="D96">
        <v>114.05521</v>
      </c>
      <c r="E96">
        <v>25.218</v>
      </c>
      <c r="F96">
        <v>52.98</v>
      </c>
      <c r="G96" s="1">
        <f t="shared" si="5"/>
        <v>28.559456398641</v>
      </c>
      <c r="H96">
        <v>89.1</v>
      </c>
      <c r="I96" s="1">
        <f t="shared" si="6"/>
        <v>16.9818181818182</v>
      </c>
      <c r="K96">
        <v>132.77</v>
      </c>
      <c r="L96">
        <f t="shared" si="7"/>
        <v>11.39624915267</v>
      </c>
      <c r="N96" t="str">
        <f>LOOKUP(E96,{0,4.999,9.999,14.999,19.999,24.999,30.999},{"0-5","5-10","10-15","15-20","20-25","25-35"})</f>
        <v>25-35</v>
      </c>
      <c r="O96" s="1">
        <f t="shared" si="8"/>
        <v>-36.12</v>
      </c>
      <c r="P96">
        <f t="shared" si="9"/>
        <v>43.67</v>
      </c>
    </row>
    <row r="97" spans="1:16">
      <c r="A97" t="s">
        <v>19</v>
      </c>
      <c r="B97" t="s">
        <v>20</v>
      </c>
      <c r="C97" t="s">
        <v>128</v>
      </c>
      <c r="D97">
        <v>114.017567</v>
      </c>
      <c r="E97">
        <v>25.467</v>
      </c>
      <c r="F97">
        <v>50.93</v>
      </c>
      <c r="G97" s="1">
        <f t="shared" si="5"/>
        <v>30.0023561751423</v>
      </c>
      <c r="H97">
        <v>102</v>
      </c>
      <c r="I97" s="1">
        <f t="shared" si="6"/>
        <v>14.9805882352941</v>
      </c>
      <c r="K97">
        <v>143.62</v>
      </c>
      <c r="L97">
        <f t="shared" si="7"/>
        <v>10.6393259991645</v>
      </c>
      <c r="N97" t="str">
        <f>LOOKUP(E97,{0,4.999,9.999,14.999,19.999,24.999,30.999},{"0-5","5-10","10-15","15-20","20-25","25-35"})</f>
        <v>25-35</v>
      </c>
      <c r="O97" s="1">
        <f t="shared" si="8"/>
        <v>-51.07</v>
      </c>
      <c r="P97">
        <f t="shared" si="9"/>
        <v>41.62</v>
      </c>
    </row>
    <row r="98" spans="1:16">
      <c r="A98" t="s">
        <v>19</v>
      </c>
      <c r="B98" t="s">
        <v>20</v>
      </c>
      <c r="C98" t="s">
        <v>129</v>
      </c>
      <c r="D98">
        <v>114.025788</v>
      </c>
      <c r="E98">
        <v>18.642</v>
      </c>
      <c r="F98">
        <v>42.12</v>
      </c>
      <c r="G98" s="1">
        <f t="shared" si="5"/>
        <v>26.5555555555556</v>
      </c>
      <c r="H98">
        <v>87.1</v>
      </c>
      <c r="I98" s="1">
        <f t="shared" si="6"/>
        <v>12.8417910447761</v>
      </c>
      <c r="K98">
        <v>74.92</v>
      </c>
      <c r="L98">
        <f t="shared" si="7"/>
        <v>14.9295248264816</v>
      </c>
      <c r="N98" t="str">
        <f>LOOKUP(E98,{0,4.999,9.999,14.999,19.999,24.999,30.999},{"0-5","5-10","10-15","15-20","20-25","25-35"})</f>
        <v>15-20</v>
      </c>
      <c r="O98" s="1">
        <f t="shared" si="8"/>
        <v>-44.98</v>
      </c>
      <c r="P98">
        <f t="shared" si="9"/>
        <v>-12.18</v>
      </c>
    </row>
    <row r="99" spans="1:16">
      <c r="A99" t="s">
        <v>19</v>
      </c>
      <c r="B99" t="s">
        <v>20</v>
      </c>
      <c r="C99" t="s">
        <v>130</v>
      </c>
      <c r="D99">
        <v>114.033435</v>
      </c>
      <c r="E99">
        <v>18.775</v>
      </c>
      <c r="F99">
        <v>34.37</v>
      </c>
      <c r="G99" s="1">
        <f t="shared" si="5"/>
        <v>32.7756764620308</v>
      </c>
      <c r="H99">
        <v>86.78</v>
      </c>
      <c r="I99" s="1">
        <f t="shared" si="6"/>
        <v>12.9811016363217</v>
      </c>
      <c r="K99">
        <v>75.1</v>
      </c>
      <c r="L99">
        <f t="shared" si="7"/>
        <v>15</v>
      </c>
      <c r="N99" t="str">
        <f>LOOKUP(E99,{0,4.999,9.999,14.999,19.999,24.999,30.999},{"0-5","5-10","10-15","15-20","20-25","25-35"})</f>
        <v>15-20</v>
      </c>
      <c r="O99" s="1">
        <f t="shared" si="8"/>
        <v>-52.41</v>
      </c>
      <c r="P99">
        <f t="shared" si="9"/>
        <v>-11.68</v>
      </c>
    </row>
    <row r="100" spans="1:16">
      <c r="A100" t="s">
        <v>19</v>
      </c>
      <c r="B100" t="s">
        <v>20</v>
      </c>
      <c r="C100" t="s">
        <v>131</v>
      </c>
      <c r="D100">
        <v>114.025009</v>
      </c>
      <c r="E100">
        <v>25.615</v>
      </c>
      <c r="F100">
        <v>54.42</v>
      </c>
      <c r="G100" s="1">
        <f t="shared" si="5"/>
        <v>28.2414553472988</v>
      </c>
      <c r="H100">
        <v>97.85</v>
      </c>
      <c r="I100" s="1">
        <f t="shared" si="6"/>
        <v>15.7066939192642</v>
      </c>
      <c r="K100">
        <v>145.47</v>
      </c>
      <c r="L100">
        <f t="shared" si="7"/>
        <v>10.5650649618478</v>
      </c>
      <c r="N100" t="str">
        <f>LOOKUP(E100,{0,4.999,9.999,14.999,19.999,24.999,30.999},{"0-5","5-10","10-15","15-20","20-25","25-35"})</f>
        <v>25-35</v>
      </c>
      <c r="O100" s="1">
        <f t="shared" si="8"/>
        <v>-43.43</v>
      </c>
      <c r="P100">
        <f t="shared" si="9"/>
        <v>47.62</v>
      </c>
    </row>
    <row r="101" spans="1:16">
      <c r="A101" t="s">
        <v>19</v>
      </c>
      <c r="B101" t="s">
        <v>20</v>
      </c>
      <c r="C101" t="s">
        <v>132</v>
      </c>
      <c r="D101">
        <v>114.031282</v>
      </c>
      <c r="E101">
        <v>24.557</v>
      </c>
      <c r="F101">
        <v>51.47</v>
      </c>
      <c r="G101" s="1">
        <f t="shared" si="5"/>
        <v>28.6267728774043</v>
      </c>
      <c r="H101">
        <v>88.53</v>
      </c>
      <c r="I101" s="1">
        <f t="shared" si="6"/>
        <v>16.6431718061674</v>
      </c>
      <c r="K101">
        <v>140.15</v>
      </c>
      <c r="L101">
        <f t="shared" si="7"/>
        <v>10.5131644666429</v>
      </c>
      <c r="N101" t="str">
        <f>LOOKUP(E101,{0,4.999,9.999,14.999,19.999,24.999,30.999},{"0-5","5-10","10-15","15-20","20-25","25-35"})</f>
        <v>20-25</v>
      </c>
      <c r="O101" s="1">
        <f t="shared" si="8"/>
        <v>-37.06</v>
      </c>
      <c r="P101">
        <f t="shared" si="9"/>
        <v>51.62</v>
      </c>
    </row>
    <row r="102" spans="1:16">
      <c r="A102" t="s">
        <v>19</v>
      </c>
      <c r="B102" t="s">
        <v>20</v>
      </c>
      <c r="C102" t="s">
        <v>133</v>
      </c>
      <c r="D102">
        <v>114.04177</v>
      </c>
      <c r="E102">
        <v>9.588</v>
      </c>
      <c r="F102">
        <v>24.02</v>
      </c>
      <c r="G102" s="1">
        <f t="shared" si="5"/>
        <v>23.9500416319734</v>
      </c>
      <c r="H102">
        <v>52.78</v>
      </c>
      <c r="I102" s="1">
        <f t="shared" si="6"/>
        <v>10.8995831754452</v>
      </c>
      <c r="K102">
        <v>41.4</v>
      </c>
      <c r="L102">
        <f t="shared" si="7"/>
        <v>13.895652173913</v>
      </c>
      <c r="N102" t="str">
        <f>LOOKUP(E102,{0,4.999,9.999,14.999,19.999,24.999,30.999},{"0-5","5-10","10-15","15-20","20-25","25-35"})</f>
        <v>5-10</v>
      </c>
      <c r="O102" s="1">
        <f t="shared" si="8"/>
        <v>-28.76</v>
      </c>
      <c r="P102">
        <f t="shared" si="9"/>
        <v>-11.38</v>
      </c>
    </row>
    <row r="103" spans="1:16">
      <c r="A103" t="s">
        <v>19</v>
      </c>
      <c r="B103" t="s">
        <v>20</v>
      </c>
      <c r="C103" t="s">
        <v>134</v>
      </c>
      <c r="D103">
        <v>114.041199</v>
      </c>
      <c r="E103">
        <v>10.495</v>
      </c>
      <c r="F103">
        <v>24.97</v>
      </c>
      <c r="G103" s="1">
        <f t="shared" si="5"/>
        <v>25.2182619142972</v>
      </c>
      <c r="H103">
        <v>56.17</v>
      </c>
      <c r="I103" s="1">
        <f t="shared" si="6"/>
        <v>11.2106106462524</v>
      </c>
      <c r="K103">
        <v>45</v>
      </c>
      <c r="L103">
        <f t="shared" si="7"/>
        <v>13.9933333333333</v>
      </c>
      <c r="N103" t="str">
        <f>LOOKUP(E103,{0,4.999,9.999,14.999,19.999,24.999,30.999},{"0-5","5-10","10-15","15-20","20-25","25-35"})</f>
        <v>10-15</v>
      </c>
      <c r="O103" s="1">
        <f t="shared" si="8"/>
        <v>-31.2</v>
      </c>
      <c r="P103">
        <f t="shared" si="9"/>
        <v>-11.17</v>
      </c>
    </row>
    <row r="104" spans="1:16">
      <c r="A104" t="s">
        <v>19</v>
      </c>
      <c r="B104" t="s">
        <v>20</v>
      </c>
      <c r="C104" t="s">
        <v>135</v>
      </c>
      <c r="D104">
        <v>114.039093</v>
      </c>
      <c r="E104">
        <v>24.51</v>
      </c>
      <c r="F104">
        <v>55.4</v>
      </c>
      <c r="G104" s="1">
        <f t="shared" si="5"/>
        <v>26.5451263537906</v>
      </c>
      <c r="H104">
        <v>93.5</v>
      </c>
      <c r="I104" s="1">
        <f t="shared" si="6"/>
        <v>15.7283422459893</v>
      </c>
      <c r="K104">
        <v>133.65</v>
      </c>
      <c r="L104">
        <f t="shared" si="7"/>
        <v>11.003367003367</v>
      </c>
      <c r="N104" t="str">
        <f>LOOKUP(E104,{0,4.999,9.999,14.999,19.999,24.999,30.999},{"0-5","5-10","10-15","15-20","20-25","25-35"})</f>
        <v>20-25</v>
      </c>
      <c r="O104" s="1">
        <f t="shared" si="8"/>
        <v>-38.1</v>
      </c>
      <c r="P104">
        <f t="shared" si="9"/>
        <v>40.15</v>
      </c>
    </row>
    <row r="105" spans="1:16">
      <c r="A105" t="s">
        <v>19</v>
      </c>
      <c r="B105" t="s">
        <v>20</v>
      </c>
      <c r="C105" t="s">
        <v>136</v>
      </c>
      <c r="D105">
        <v>114.044555</v>
      </c>
      <c r="E105">
        <v>22.906</v>
      </c>
      <c r="F105">
        <v>39.82</v>
      </c>
      <c r="G105" s="1">
        <f t="shared" si="5"/>
        <v>34.5143144148669</v>
      </c>
      <c r="H105">
        <v>120.93</v>
      </c>
      <c r="I105" s="1">
        <f t="shared" si="6"/>
        <v>11.364921855619</v>
      </c>
      <c r="K105">
        <v>159.62</v>
      </c>
      <c r="L105">
        <f t="shared" si="7"/>
        <v>8.61019922315499</v>
      </c>
      <c r="N105" t="str">
        <f>LOOKUP(E105,{0,4.999,9.999,14.999,19.999,24.999,30.999},{"0-5","5-10","10-15","15-20","20-25","25-35"})</f>
        <v>20-25</v>
      </c>
      <c r="O105" s="1">
        <f t="shared" si="8"/>
        <v>-81.11</v>
      </c>
      <c r="P105">
        <f t="shared" si="9"/>
        <v>38.69</v>
      </c>
    </row>
    <row r="106" spans="1:16">
      <c r="A106" t="s">
        <v>19</v>
      </c>
      <c r="B106" t="s">
        <v>20</v>
      </c>
      <c r="C106" t="s">
        <v>137</v>
      </c>
      <c r="D106">
        <v>114.023206</v>
      </c>
      <c r="E106">
        <v>24.09</v>
      </c>
      <c r="F106">
        <v>53.62</v>
      </c>
      <c r="G106" s="1">
        <f t="shared" si="5"/>
        <v>26.9563595673256</v>
      </c>
      <c r="H106">
        <v>89.82</v>
      </c>
      <c r="I106" s="1">
        <f t="shared" si="6"/>
        <v>16.0921843687375</v>
      </c>
      <c r="K106">
        <v>143.5</v>
      </c>
      <c r="L106">
        <f t="shared" si="7"/>
        <v>10.0724738675958</v>
      </c>
      <c r="N106" t="str">
        <f>LOOKUP(E106,{0,4.999,9.999,14.999,19.999,24.999,30.999},{"0-5","5-10","10-15","15-20","20-25","25-35"})</f>
        <v>20-25</v>
      </c>
      <c r="O106" s="1">
        <f t="shared" si="8"/>
        <v>-36.2</v>
      </c>
      <c r="P106">
        <f t="shared" si="9"/>
        <v>53.68</v>
      </c>
    </row>
    <row r="107" spans="1:16">
      <c r="A107" t="s">
        <v>19</v>
      </c>
      <c r="B107" t="s">
        <v>20</v>
      </c>
      <c r="C107" t="s">
        <v>138</v>
      </c>
      <c r="D107">
        <v>114.0262</v>
      </c>
      <c r="E107">
        <v>5.264</v>
      </c>
      <c r="F107">
        <v>11.27</v>
      </c>
      <c r="G107" s="1">
        <f t="shared" si="5"/>
        <v>28.0248447204969</v>
      </c>
      <c r="H107">
        <v>41.92</v>
      </c>
      <c r="I107" s="1">
        <f t="shared" si="6"/>
        <v>7.53435114503817</v>
      </c>
      <c r="K107">
        <v>31.18</v>
      </c>
      <c r="L107">
        <f t="shared" si="7"/>
        <v>10.1295702373316</v>
      </c>
      <c r="N107" t="str">
        <f>LOOKUP(E107,{0,4.999,9.999,14.999,19.999,24.999,30.999},{"0-5","5-10","10-15","15-20","20-25","25-35"})</f>
        <v>5-10</v>
      </c>
      <c r="O107" s="1">
        <f t="shared" si="8"/>
        <v>-30.65</v>
      </c>
      <c r="P107">
        <f t="shared" si="9"/>
        <v>-10.74</v>
      </c>
    </row>
    <row r="108" spans="1:16">
      <c r="A108" t="s">
        <v>19</v>
      </c>
      <c r="B108" t="s">
        <v>20</v>
      </c>
      <c r="C108" t="s">
        <v>139</v>
      </c>
      <c r="D108">
        <v>114.019699</v>
      </c>
      <c r="E108">
        <v>24.857</v>
      </c>
      <c r="F108">
        <v>50.17</v>
      </c>
      <c r="G108" s="1">
        <f t="shared" si="5"/>
        <v>29.7273270879011</v>
      </c>
      <c r="H108">
        <v>116.92</v>
      </c>
      <c r="I108" s="1">
        <f t="shared" si="6"/>
        <v>12.7559014710913</v>
      </c>
      <c r="K108">
        <v>143.92</v>
      </c>
      <c r="L108">
        <f t="shared" si="7"/>
        <v>10.3628404669261</v>
      </c>
      <c r="N108" t="str">
        <f>LOOKUP(E108,{0,4.999,9.999,14.999,19.999,24.999,30.999},{"0-5","5-10","10-15","15-20","20-25","25-35"})</f>
        <v>20-25</v>
      </c>
      <c r="O108" s="1">
        <f t="shared" si="8"/>
        <v>-66.75</v>
      </c>
      <c r="P108">
        <f t="shared" si="9"/>
        <v>27</v>
      </c>
    </row>
    <row r="109" spans="1:16">
      <c r="A109" t="s">
        <v>19</v>
      </c>
      <c r="B109" t="s">
        <v>20</v>
      </c>
      <c r="C109" t="s">
        <v>140</v>
      </c>
      <c r="D109">
        <v>114.024747</v>
      </c>
      <c r="E109">
        <v>10.762</v>
      </c>
      <c r="F109">
        <v>25.62</v>
      </c>
      <c r="G109" s="1">
        <f t="shared" si="5"/>
        <v>25.2037470725995</v>
      </c>
      <c r="H109">
        <v>55.5</v>
      </c>
      <c r="I109" s="1">
        <f t="shared" si="6"/>
        <v>11.6345945945946</v>
      </c>
      <c r="K109">
        <v>44.9</v>
      </c>
      <c r="L109">
        <f t="shared" si="7"/>
        <v>14.3812917594655</v>
      </c>
      <c r="N109" t="str">
        <f>LOOKUP(E109,{0,4.999,9.999,14.999,19.999,24.999,30.999},{"0-5","5-10","10-15","15-20","20-25","25-35"})</f>
        <v>10-15</v>
      </c>
      <c r="O109" s="1">
        <f t="shared" si="8"/>
        <v>-29.88</v>
      </c>
      <c r="P109">
        <f t="shared" si="9"/>
        <v>-10.6</v>
      </c>
    </row>
    <row r="110" spans="1:16">
      <c r="A110" t="s">
        <v>19</v>
      </c>
      <c r="B110" t="s">
        <v>20</v>
      </c>
      <c r="C110" t="s">
        <v>141</v>
      </c>
      <c r="D110">
        <v>114.046629</v>
      </c>
      <c r="E110">
        <v>17.571</v>
      </c>
      <c r="F110">
        <v>29.47</v>
      </c>
      <c r="G110" s="1">
        <f t="shared" si="5"/>
        <v>35.7740074652189</v>
      </c>
      <c r="H110">
        <v>70.37</v>
      </c>
      <c r="I110" s="1">
        <f t="shared" si="6"/>
        <v>14.9816683245701</v>
      </c>
      <c r="K110">
        <v>73.9</v>
      </c>
      <c r="L110">
        <f t="shared" si="7"/>
        <v>14.2660351826793</v>
      </c>
      <c r="N110" t="str">
        <f>LOOKUP(E110,{0,4.999,9.999,14.999,19.999,24.999,30.999},{"0-5","5-10","10-15","15-20","20-25","25-35"})</f>
        <v>15-20</v>
      </c>
      <c r="O110" s="1">
        <f t="shared" si="8"/>
        <v>-40.9</v>
      </c>
      <c r="P110">
        <f t="shared" si="9"/>
        <v>3.53</v>
      </c>
    </row>
    <row r="111" spans="1:16">
      <c r="A111" t="s">
        <v>19</v>
      </c>
      <c r="B111" t="s">
        <v>20</v>
      </c>
      <c r="C111" t="s">
        <v>142</v>
      </c>
      <c r="D111">
        <v>114.039781</v>
      </c>
      <c r="E111">
        <v>24.524</v>
      </c>
      <c r="F111">
        <v>54.65</v>
      </c>
      <c r="G111" s="1">
        <f t="shared" si="5"/>
        <v>26.9247941445563</v>
      </c>
      <c r="H111">
        <v>103.57</v>
      </c>
      <c r="I111" s="1">
        <f t="shared" si="6"/>
        <v>14.2072028579705</v>
      </c>
      <c r="K111">
        <v>134.63</v>
      </c>
      <c r="L111">
        <f t="shared" si="7"/>
        <v>10.9295105102875</v>
      </c>
      <c r="N111" t="str">
        <f>LOOKUP(E111,{0,4.999,9.999,14.999,19.999,24.999,30.999},{"0-5","5-10","10-15","15-20","20-25","25-35"})</f>
        <v>20-25</v>
      </c>
      <c r="O111" s="1">
        <f t="shared" si="8"/>
        <v>-48.92</v>
      </c>
      <c r="P111">
        <f t="shared" si="9"/>
        <v>31.06</v>
      </c>
    </row>
    <row r="112" spans="1:16">
      <c r="A112" t="s">
        <v>19</v>
      </c>
      <c r="B112" t="s">
        <v>20</v>
      </c>
      <c r="C112" t="s">
        <v>143</v>
      </c>
      <c r="D112">
        <v>114.018052</v>
      </c>
      <c r="E112">
        <v>24.033</v>
      </c>
      <c r="F112">
        <v>70.62</v>
      </c>
      <c r="G112" s="1">
        <f t="shared" si="5"/>
        <v>20.4188615123195</v>
      </c>
      <c r="H112">
        <v>144.48</v>
      </c>
      <c r="I112" s="1">
        <f t="shared" si="6"/>
        <v>9.98048172757475</v>
      </c>
      <c r="K112">
        <v>145.07</v>
      </c>
      <c r="L112">
        <f t="shared" si="7"/>
        <v>9.93989108706142</v>
      </c>
      <c r="N112" t="str">
        <f>LOOKUP(E112,{0,4.999,9.999,14.999,19.999,24.999,30.999},{"0-5","5-10","10-15","15-20","20-25","25-35"})</f>
        <v>20-25</v>
      </c>
      <c r="O112" s="1">
        <f t="shared" si="8"/>
        <v>-73.86</v>
      </c>
      <c r="P112">
        <f t="shared" si="9"/>
        <v>0.590000000000003</v>
      </c>
    </row>
    <row r="113" spans="1:16">
      <c r="A113" t="s">
        <v>19</v>
      </c>
      <c r="B113" t="s">
        <v>20</v>
      </c>
      <c r="C113" t="s">
        <v>144</v>
      </c>
      <c r="D113">
        <v>114.055965</v>
      </c>
      <c r="E113">
        <v>24.746</v>
      </c>
      <c r="F113">
        <v>59.42</v>
      </c>
      <c r="G113" s="1">
        <f t="shared" si="5"/>
        <v>24.9875462807136</v>
      </c>
      <c r="H113">
        <v>82.35</v>
      </c>
      <c r="I113" s="1">
        <f t="shared" si="6"/>
        <v>18.0298724954463</v>
      </c>
      <c r="K113">
        <v>128.82</v>
      </c>
      <c r="L113">
        <f t="shared" si="7"/>
        <v>11.5258500232883</v>
      </c>
      <c r="N113" t="str">
        <f>LOOKUP(E113,{0,4.999,9.999,14.999,19.999,24.999,30.999},{"0-5","5-10","10-15","15-20","20-25","25-35"})</f>
        <v>20-25</v>
      </c>
      <c r="O113" s="1">
        <f t="shared" si="8"/>
        <v>-22.93</v>
      </c>
      <c r="P113">
        <f t="shared" si="9"/>
        <v>46.47</v>
      </c>
    </row>
    <row r="114" spans="1:16">
      <c r="A114" t="s">
        <v>19</v>
      </c>
      <c r="B114" t="s">
        <v>20</v>
      </c>
      <c r="C114" t="s">
        <v>145</v>
      </c>
      <c r="D114">
        <v>114.028149</v>
      </c>
      <c r="E114">
        <v>15.819</v>
      </c>
      <c r="F114">
        <v>39.15</v>
      </c>
      <c r="G114" s="1">
        <f t="shared" si="5"/>
        <v>24.2436781609195</v>
      </c>
      <c r="H114">
        <v>75.63</v>
      </c>
      <c r="I114" s="1">
        <f t="shared" si="6"/>
        <v>12.5497818326061</v>
      </c>
      <c r="K114">
        <v>65.22</v>
      </c>
      <c r="L114">
        <f t="shared" si="7"/>
        <v>14.5528978840846</v>
      </c>
      <c r="N114" t="str">
        <f>LOOKUP(E114,{0,4.999,9.999,14.999,19.999,24.999,30.999},{"0-5","5-10","10-15","15-20","20-25","25-35"})</f>
        <v>15-20</v>
      </c>
      <c r="O114" s="1">
        <f t="shared" si="8"/>
        <v>-36.48</v>
      </c>
      <c r="P114">
        <f t="shared" si="9"/>
        <v>-10.41</v>
      </c>
    </row>
    <row r="115" spans="1:16">
      <c r="A115" t="s">
        <v>19</v>
      </c>
      <c r="B115" t="s">
        <v>20</v>
      </c>
      <c r="C115" t="s">
        <v>146</v>
      </c>
      <c r="D115">
        <v>114.020663</v>
      </c>
      <c r="E115">
        <v>14.128</v>
      </c>
      <c r="F115">
        <v>31.62</v>
      </c>
      <c r="G115" s="1">
        <f t="shared" si="5"/>
        <v>26.8083491461101</v>
      </c>
      <c r="H115">
        <v>70.42</v>
      </c>
      <c r="I115" s="1">
        <f t="shared" si="6"/>
        <v>12.0374893496166</v>
      </c>
      <c r="K115">
        <v>60.52</v>
      </c>
      <c r="L115">
        <f t="shared" si="7"/>
        <v>14.0066093853272</v>
      </c>
      <c r="N115" t="str">
        <f>LOOKUP(E115,{0,4.999,9.999,14.999,19.999,24.999,30.999},{"0-5","5-10","10-15","15-20","20-25","25-35"})</f>
        <v>10-15</v>
      </c>
      <c r="O115" s="1">
        <f t="shared" si="8"/>
        <v>-38.8</v>
      </c>
      <c r="P115">
        <f t="shared" si="9"/>
        <v>-9.9</v>
      </c>
    </row>
    <row r="116" spans="1:16">
      <c r="A116" t="s">
        <v>19</v>
      </c>
      <c r="B116" t="s">
        <v>20</v>
      </c>
      <c r="C116" t="s">
        <v>147</v>
      </c>
      <c r="D116">
        <v>114.020308</v>
      </c>
      <c r="E116">
        <v>9.073</v>
      </c>
      <c r="F116">
        <v>16.63</v>
      </c>
      <c r="G116" s="1">
        <f t="shared" si="5"/>
        <v>32.7348165965123</v>
      </c>
      <c r="H116">
        <v>50.43</v>
      </c>
      <c r="I116" s="1">
        <f t="shared" si="6"/>
        <v>10.7947650208209</v>
      </c>
      <c r="K116">
        <v>41.22</v>
      </c>
      <c r="L116">
        <f t="shared" si="7"/>
        <v>13.2066957787482</v>
      </c>
      <c r="N116" t="str">
        <f>LOOKUP(E116,{0,4.999,9.999,14.999,19.999,24.999,30.999},{"0-5","5-10","10-15","15-20","20-25","25-35"})</f>
        <v>5-10</v>
      </c>
      <c r="O116" s="1">
        <f t="shared" si="8"/>
        <v>-33.8</v>
      </c>
      <c r="P116">
        <f t="shared" si="9"/>
        <v>-9.21</v>
      </c>
    </row>
    <row r="117" spans="1:16">
      <c r="A117" t="s">
        <v>19</v>
      </c>
      <c r="B117" t="s">
        <v>20</v>
      </c>
      <c r="C117" t="s">
        <v>148</v>
      </c>
      <c r="D117">
        <v>114.036204</v>
      </c>
      <c r="E117">
        <v>10.018</v>
      </c>
      <c r="F117">
        <v>26.42</v>
      </c>
      <c r="G117" s="1">
        <f t="shared" si="5"/>
        <v>22.7509462528388</v>
      </c>
      <c r="H117">
        <v>55.95</v>
      </c>
      <c r="I117" s="1">
        <f t="shared" si="6"/>
        <v>10.743163538874</v>
      </c>
      <c r="K117">
        <v>46.77</v>
      </c>
      <c r="L117">
        <f t="shared" si="7"/>
        <v>12.8518280949326</v>
      </c>
      <c r="N117" t="str">
        <f>LOOKUP(E117,{0,4.999,9.999,14.999,19.999,24.999,30.999},{"0-5","5-10","10-15","15-20","20-25","25-35"})</f>
        <v>10-15</v>
      </c>
      <c r="O117" s="1">
        <f t="shared" si="8"/>
        <v>-29.53</v>
      </c>
      <c r="P117">
        <f t="shared" si="9"/>
        <v>-9.18</v>
      </c>
    </row>
    <row r="118" spans="1:16">
      <c r="A118" t="s">
        <v>19</v>
      </c>
      <c r="B118" t="s">
        <v>20</v>
      </c>
      <c r="C118" t="s">
        <v>149</v>
      </c>
      <c r="D118">
        <v>114.037496</v>
      </c>
      <c r="E118">
        <v>19.382</v>
      </c>
      <c r="F118">
        <v>34.28</v>
      </c>
      <c r="G118" s="1">
        <f t="shared" si="5"/>
        <v>33.9241540256709</v>
      </c>
      <c r="H118">
        <v>165.62</v>
      </c>
      <c r="I118" s="1">
        <f t="shared" si="6"/>
        <v>7.02161574689047</v>
      </c>
      <c r="K118">
        <v>156.75</v>
      </c>
      <c r="L118">
        <f t="shared" si="7"/>
        <v>7.41894736842105</v>
      </c>
      <c r="N118" t="str">
        <f>LOOKUP(E118,{0,4.999,9.999,14.999,19.999,24.999,30.999},{"0-5","5-10","10-15","15-20","20-25","25-35"})</f>
        <v>15-20</v>
      </c>
      <c r="O118" s="1">
        <f t="shared" si="8"/>
        <v>-131.34</v>
      </c>
      <c r="P118">
        <f t="shared" si="9"/>
        <v>-8.87</v>
      </c>
    </row>
    <row r="119" spans="1:16">
      <c r="A119" t="s">
        <v>19</v>
      </c>
      <c r="B119" t="s">
        <v>20</v>
      </c>
      <c r="C119" t="s">
        <v>150</v>
      </c>
      <c r="D119">
        <v>114.039343</v>
      </c>
      <c r="E119">
        <v>24.063</v>
      </c>
      <c r="F119">
        <v>53.27</v>
      </c>
      <c r="G119" s="1">
        <f t="shared" si="5"/>
        <v>27.1030598836118</v>
      </c>
      <c r="H119">
        <v>87.35</v>
      </c>
      <c r="I119" s="1">
        <f t="shared" si="6"/>
        <v>16.528677733257</v>
      </c>
      <c r="K119">
        <v>131.87</v>
      </c>
      <c r="L119">
        <f t="shared" si="7"/>
        <v>10.9485098961098</v>
      </c>
      <c r="N119" t="str">
        <f>LOOKUP(E119,{0,4.999,9.999,14.999,19.999,24.999,30.999},{"0-5","5-10","10-15","15-20","20-25","25-35"})</f>
        <v>20-25</v>
      </c>
      <c r="O119" s="1">
        <f t="shared" si="8"/>
        <v>-34.08</v>
      </c>
      <c r="P119">
        <f t="shared" si="9"/>
        <v>44.52</v>
      </c>
    </row>
    <row r="120" spans="1:16">
      <c r="A120" t="s">
        <v>19</v>
      </c>
      <c r="B120" t="s">
        <v>20</v>
      </c>
      <c r="C120" t="s">
        <v>151</v>
      </c>
      <c r="D120">
        <v>114.023201</v>
      </c>
      <c r="E120">
        <v>12.135</v>
      </c>
      <c r="F120">
        <v>29.37</v>
      </c>
      <c r="G120" s="1">
        <f t="shared" si="5"/>
        <v>24.7906026557712</v>
      </c>
      <c r="H120">
        <v>62.13</v>
      </c>
      <c r="I120" s="1">
        <f t="shared" si="6"/>
        <v>11.7189763399324</v>
      </c>
      <c r="K120">
        <v>53.3</v>
      </c>
      <c r="L120">
        <f t="shared" si="7"/>
        <v>13.6604127579737</v>
      </c>
      <c r="N120" t="str">
        <f>LOOKUP(E120,{0,4.999,9.999,14.999,19.999,24.999,30.999},{"0-5","5-10","10-15","15-20","20-25","25-35"})</f>
        <v>10-15</v>
      </c>
      <c r="O120" s="1">
        <f t="shared" si="8"/>
        <v>-32.76</v>
      </c>
      <c r="P120">
        <f t="shared" si="9"/>
        <v>-8.83000000000001</v>
      </c>
    </row>
    <row r="121" spans="1:16">
      <c r="A121" t="s">
        <v>19</v>
      </c>
      <c r="B121" t="s">
        <v>20</v>
      </c>
      <c r="C121" t="s">
        <v>152</v>
      </c>
      <c r="D121">
        <v>114.054019</v>
      </c>
      <c r="E121">
        <v>18.526</v>
      </c>
      <c r="F121">
        <v>37.42</v>
      </c>
      <c r="G121" s="1">
        <f t="shared" si="5"/>
        <v>29.7049706039551</v>
      </c>
      <c r="H121">
        <v>67.73</v>
      </c>
      <c r="I121" s="1">
        <f t="shared" si="6"/>
        <v>16.4116344308283</v>
      </c>
      <c r="K121">
        <v>74.08</v>
      </c>
      <c r="L121">
        <f t="shared" si="7"/>
        <v>15.0048596112311</v>
      </c>
      <c r="N121" t="str">
        <f>LOOKUP(E121,{0,4.999,9.999,14.999,19.999,24.999,30.999},{"0-5","5-10","10-15","15-20","20-25","25-35"})</f>
        <v>15-20</v>
      </c>
      <c r="O121" s="1">
        <f t="shared" si="8"/>
        <v>-30.31</v>
      </c>
      <c r="P121">
        <f t="shared" si="9"/>
        <v>6.34999999999999</v>
      </c>
    </row>
    <row r="122" spans="1:16">
      <c r="A122" t="s">
        <v>19</v>
      </c>
      <c r="B122" t="s">
        <v>20</v>
      </c>
      <c r="C122" t="s">
        <v>153</v>
      </c>
      <c r="D122">
        <v>114.059396</v>
      </c>
      <c r="E122">
        <v>22.098</v>
      </c>
      <c r="F122">
        <v>46.07</v>
      </c>
      <c r="G122" s="1">
        <f t="shared" si="5"/>
        <v>28.7796830909486</v>
      </c>
      <c r="H122">
        <v>75.87</v>
      </c>
      <c r="I122" s="1">
        <f t="shared" si="6"/>
        <v>17.4756820877817</v>
      </c>
      <c r="K122">
        <v>124.15</v>
      </c>
      <c r="L122">
        <f t="shared" si="7"/>
        <v>10.679661699557</v>
      </c>
      <c r="N122" t="str">
        <f>LOOKUP(E122,{0,4.999,9.999,14.999,19.999,24.999,30.999},{"0-5","5-10","10-15","15-20","20-25","25-35"})</f>
        <v>20-25</v>
      </c>
      <c r="O122" s="1">
        <f t="shared" si="8"/>
        <v>-29.8</v>
      </c>
      <c r="P122">
        <f t="shared" si="9"/>
        <v>48.28</v>
      </c>
    </row>
    <row r="123" spans="1:16">
      <c r="A123" t="s">
        <v>19</v>
      </c>
      <c r="B123" t="s">
        <v>20</v>
      </c>
      <c r="C123" t="s">
        <v>154</v>
      </c>
      <c r="D123">
        <v>114.044618</v>
      </c>
      <c r="E123">
        <v>15.808</v>
      </c>
      <c r="F123">
        <v>35.47</v>
      </c>
      <c r="G123" s="1">
        <f t="shared" si="5"/>
        <v>26.740343952636</v>
      </c>
      <c r="H123">
        <v>71.27</v>
      </c>
      <c r="I123" s="1">
        <f t="shared" si="6"/>
        <v>13.30826434685</v>
      </c>
      <c r="K123">
        <v>63.25</v>
      </c>
      <c r="L123">
        <f t="shared" si="7"/>
        <v>14.9957312252964</v>
      </c>
      <c r="N123" t="str">
        <f>LOOKUP(E123,{0,4.999,9.999,14.999,19.999,24.999,30.999},{"0-5","5-10","10-15","15-20","20-25","25-35"})</f>
        <v>15-20</v>
      </c>
      <c r="O123" s="1">
        <f t="shared" si="8"/>
        <v>-35.8</v>
      </c>
      <c r="P123">
        <f t="shared" si="9"/>
        <v>-8.02</v>
      </c>
    </row>
    <row r="124" spans="1:16">
      <c r="A124" t="s">
        <v>19</v>
      </c>
      <c r="B124" t="s">
        <v>20</v>
      </c>
      <c r="C124" t="s">
        <v>155</v>
      </c>
      <c r="D124">
        <v>114.022722</v>
      </c>
      <c r="E124">
        <v>10.954</v>
      </c>
      <c r="F124">
        <v>24.7</v>
      </c>
      <c r="G124" s="1">
        <f t="shared" si="5"/>
        <v>26.6089068825911</v>
      </c>
      <c r="H124">
        <v>53.95</v>
      </c>
      <c r="I124" s="1">
        <f t="shared" si="6"/>
        <v>12.182391102873</v>
      </c>
      <c r="K124">
        <v>45.97</v>
      </c>
      <c r="L124">
        <f t="shared" si="7"/>
        <v>14.2971503154231</v>
      </c>
      <c r="N124" t="str">
        <f>LOOKUP(E124,{0,4.999,9.999,14.999,19.999,24.999,30.999},{"0-5","5-10","10-15","15-20","20-25","25-35"})</f>
        <v>10-15</v>
      </c>
      <c r="O124" s="1">
        <f t="shared" si="8"/>
        <v>-29.25</v>
      </c>
      <c r="P124">
        <f t="shared" si="9"/>
        <v>-7.98</v>
      </c>
    </row>
    <row r="125" spans="1:16">
      <c r="A125" t="s">
        <v>19</v>
      </c>
      <c r="B125" t="s">
        <v>20</v>
      </c>
      <c r="C125" t="s">
        <v>156</v>
      </c>
      <c r="D125">
        <v>114.036198</v>
      </c>
      <c r="E125">
        <v>18.706</v>
      </c>
      <c r="F125">
        <v>33.53</v>
      </c>
      <c r="G125" s="1">
        <f t="shared" si="5"/>
        <v>33.4733074858336</v>
      </c>
      <c r="H125">
        <v>82.08</v>
      </c>
      <c r="I125" s="1">
        <f t="shared" si="6"/>
        <v>13.6739766081871</v>
      </c>
      <c r="K125">
        <v>74.82</v>
      </c>
      <c r="L125">
        <f t="shared" si="7"/>
        <v>15.0008019246191</v>
      </c>
      <c r="N125" t="str">
        <f>LOOKUP(E125,{0,4.999,9.999,14.999,19.999,24.999,30.999},{"0-5","5-10","10-15","15-20","20-25","25-35"})</f>
        <v>15-20</v>
      </c>
      <c r="O125" s="1">
        <f t="shared" si="8"/>
        <v>-48.55</v>
      </c>
      <c r="P125">
        <f t="shared" si="9"/>
        <v>-7.26000000000001</v>
      </c>
    </row>
    <row r="126" spans="1:16">
      <c r="A126" t="s">
        <v>19</v>
      </c>
      <c r="B126" t="s">
        <v>20</v>
      </c>
      <c r="C126" t="s">
        <v>157</v>
      </c>
      <c r="D126">
        <v>114.018155</v>
      </c>
      <c r="E126">
        <v>19.528</v>
      </c>
      <c r="F126">
        <v>48.32</v>
      </c>
      <c r="G126" s="1">
        <f t="shared" si="5"/>
        <v>24.2483443708609</v>
      </c>
      <c r="H126">
        <v>83.08</v>
      </c>
      <c r="I126" s="1">
        <f t="shared" si="6"/>
        <v>14.1030332209918</v>
      </c>
      <c r="K126">
        <v>78.15</v>
      </c>
      <c r="L126">
        <f t="shared" si="7"/>
        <v>14.9927063339731</v>
      </c>
      <c r="N126" t="str">
        <f>LOOKUP(E126,{0,4.999,9.999,14.999,19.999,24.999,30.999},{"0-5","5-10","10-15","15-20","20-25","25-35"})</f>
        <v>15-20</v>
      </c>
      <c r="O126" s="1">
        <f t="shared" si="8"/>
        <v>-34.76</v>
      </c>
      <c r="P126">
        <f t="shared" si="9"/>
        <v>-4.92999999999999</v>
      </c>
    </row>
    <row r="127" spans="1:16">
      <c r="A127" t="s">
        <v>19</v>
      </c>
      <c r="B127" t="s">
        <v>20</v>
      </c>
      <c r="C127" t="s">
        <v>158</v>
      </c>
      <c r="D127">
        <v>114.018549</v>
      </c>
      <c r="E127">
        <v>8.342</v>
      </c>
      <c r="F127">
        <v>15.68</v>
      </c>
      <c r="G127" s="1">
        <f t="shared" si="5"/>
        <v>31.9209183673469</v>
      </c>
      <c r="H127">
        <v>56.47</v>
      </c>
      <c r="I127" s="1">
        <f t="shared" si="6"/>
        <v>8.86346732778467</v>
      </c>
      <c r="K127">
        <v>51.68</v>
      </c>
      <c r="L127">
        <f t="shared" si="7"/>
        <v>9.68498452012384</v>
      </c>
      <c r="N127" t="str">
        <f>LOOKUP(E127,{0,4.999,9.999,14.999,19.999,24.999,30.999},{"0-5","5-10","10-15","15-20","20-25","25-35"})</f>
        <v>5-10</v>
      </c>
      <c r="O127" s="1">
        <f t="shared" si="8"/>
        <v>-40.79</v>
      </c>
      <c r="P127">
        <f t="shared" si="9"/>
        <v>-4.79</v>
      </c>
    </row>
    <row r="128" spans="1:16">
      <c r="A128" t="s">
        <v>19</v>
      </c>
      <c r="B128" t="s">
        <v>20</v>
      </c>
      <c r="C128" t="s">
        <v>159</v>
      </c>
      <c r="D128">
        <v>114.045547</v>
      </c>
      <c r="E128">
        <v>23.871</v>
      </c>
      <c r="F128">
        <v>51.48</v>
      </c>
      <c r="G128" s="1">
        <f t="shared" si="5"/>
        <v>27.8216783216783</v>
      </c>
      <c r="H128">
        <v>95.05</v>
      </c>
      <c r="I128" s="1">
        <f t="shared" si="6"/>
        <v>15.0684902682799</v>
      </c>
      <c r="K128">
        <v>131.13</v>
      </c>
      <c r="L128">
        <f t="shared" si="7"/>
        <v>10.9224433768016</v>
      </c>
      <c r="N128" t="str">
        <f>LOOKUP(E128,{0,4.999,9.999,14.999,19.999,24.999,30.999},{"0-5","5-10","10-15","15-20","20-25","25-35"})</f>
        <v>20-25</v>
      </c>
      <c r="O128" s="1">
        <f t="shared" si="8"/>
        <v>-43.57</v>
      </c>
      <c r="P128">
        <f t="shared" si="9"/>
        <v>36.08</v>
      </c>
    </row>
    <row r="129" spans="1:16">
      <c r="A129" t="s">
        <v>19</v>
      </c>
      <c r="B129" t="s">
        <v>20</v>
      </c>
      <c r="C129" t="s">
        <v>160</v>
      </c>
      <c r="D129">
        <v>114.049594</v>
      </c>
      <c r="E129">
        <v>17.822</v>
      </c>
      <c r="F129">
        <v>30.38</v>
      </c>
      <c r="G129" s="1">
        <f t="shared" si="5"/>
        <v>35.1981566820277</v>
      </c>
      <c r="H129">
        <v>74.75</v>
      </c>
      <c r="I129" s="1">
        <f t="shared" si="6"/>
        <v>14.3052842809365</v>
      </c>
      <c r="K129">
        <v>71.28</v>
      </c>
      <c r="L129">
        <f t="shared" si="7"/>
        <v>15.0016835016835</v>
      </c>
      <c r="N129" t="str">
        <f>LOOKUP(E129,{0,4.999,9.999,14.999,19.999,24.999,30.999},{"0-5","5-10","10-15","15-20","20-25","25-35"})</f>
        <v>15-20</v>
      </c>
      <c r="O129" s="1">
        <f t="shared" si="8"/>
        <v>-44.37</v>
      </c>
      <c r="P129">
        <f t="shared" si="9"/>
        <v>-3.47</v>
      </c>
    </row>
    <row r="130" spans="1:16">
      <c r="A130" t="s">
        <v>19</v>
      </c>
      <c r="B130" t="s">
        <v>20</v>
      </c>
      <c r="C130" t="s">
        <v>161</v>
      </c>
      <c r="D130">
        <v>114.025035</v>
      </c>
      <c r="E130">
        <v>20.481</v>
      </c>
      <c r="F130">
        <v>42.62</v>
      </c>
      <c r="G130" s="1">
        <f>E130/(F130/60)</f>
        <v>28.8329422806194</v>
      </c>
      <c r="H130">
        <v>153.83</v>
      </c>
      <c r="I130" s="1">
        <f>E130/(H130/60)</f>
        <v>7.98842878502243</v>
      </c>
      <c r="K130">
        <v>150.85</v>
      </c>
      <c r="L130">
        <f>E130/(K130/60)</f>
        <v>8.14623798475307</v>
      </c>
      <c r="N130" t="str">
        <f>LOOKUP(E130,{0,4.999,9.999,14.999,19.999,24.999,30.999},{"0-5","5-10","10-15","15-20","20-25","25-35"})</f>
        <v>20-25</v>
      </c>
      <c r="O130" s="1">
        <f>F130-H130</f>
        <v>-111.21</v>
      </c>
      <c r="P130">
        <f>K130-H130</f>
        <v>-2.98000000000002</v>
      </c>
    </row>
    <row r="131" spans="1:16">
      <c r="A131" t="s">
        <v>19</v>
      </c>
      <c r="B131" t="s">
        <v>20</v>
      </c>
      <c r="C131" t="s">
        <v>162</v>
      </c>
      <c r="D131">
        <v>114.021097</v>
      </c>
      <c r="E131">
        <v>26.854</v>
      </c>
      <c r="F131">
        <v>57.08</v>
      </c>
      <c r="G131" s="1">
        <f>E131/(F131/60)</f>
        <v>28.2277505255781</v>
      </c>
      <c r="H131">
        <v>111.6</v>
      </c>
      <c r="I131" s="1">
        <f>E131/(H131/60)</f>
        <v>14.4376344086022</v>
      </c>
      <c r="K131">
        <v>143.92</v>
      </c>
      <c r="L131">
        <f>E131/(K131/60)</f>
        <v>11.1953863257365</v>
      </c>
      <c r="N131" t="str">
        <f>LOOKUP(E131,{0,4.999,9.999,14.999,19.999,24.999,30.999},{"0-5","5-10","10-15","15-20","20-25","25-35"})</f>
        <v>25-35</v>
      </c>
      <c r="O131" s="1">
        <f>F131-H131</f>
        <v>-54.52</v>
      </c>
      <c r="P131">
        <f>K131-H131</f>
        <v>32.32</v>
      </c>
    </row>
    <row r="132" spans="1:16">
      <c r="A132" t="s">
        <v>19</v>
      </c>
      <c r="B132" t="s">
        <v>20</v>
      </c>
      <c r="C132" t="s">
        <v>163</v>
      </c>
      <c r="D132">
        <v>114.0429</v>
      </c>
      <c r="E132">
        <v>16.932</v>
      </c>
      <c r="F132">
        <v>31.82</v>
      </c>
      <c r="G132" s="1">
        <f>E132/(F132/60)</f>
        <v>31.9270898805783</v>
      </c>
      <c r="H132">
        <v>70.07</v>
      </c>
      <c r="I132" s="1">
        <f>E132/(H132/60)</f>
        <v>14.4986442129299</v>
      </c>
      <c r="K132">
        <v>70.02</v>
      </c>
      <c r="L132">
        <f>E132/(K132/60)</f>
        <v>14.5089974293059</v>
      </c>
      <c r="N132" t="str">
        <f>LOOKUP(E132,{0,4.999,9.999,14.999,19.999,24.999,30.999},{"0-5","5-10","10-15","15-20","20-25","25-35"})</f>
        <v>15-20</v>
      </c>
      <c r="O132" s="1">
        <f>F132-H132</f>
        <v>-38.25</v>
      </c>
      <c r="P132">
        <f>K132-H132</f>
        <v>-0.0499999999999972</v>
      </c>
    </row>
  </sheetData>
  <autoFilter ref="A1:T132">
    <extLst/>
  </autoFilter>
  <mergeCells count="1">
    <mergeCell ref="V10:W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xuank</dc:creator>
  <cp:lastModifiedBy>Sean 蒲</cp:lastModifiedBy>
  <dcterms:created xsi:type="dcterms:W3CDTF">2021-07-15T00:17:00Z</dcterms:created>
  <dcterms:modified xsi:type="dcterms:W3CDTF">2021-07-15T08:04:53Z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5DD92B0A30504185B6B75C4EC3D1E099</vt:lpwstr>
  </property>
  <property fmtid="{D5CDD505-2E9C-101B-9397-08002B2CF9AE}" pid="3" name="KSOProductBuildVer">
    <vt:lpwstr>2052-11.1.0.10578</vt:lpwstr>
  </property>
</Properties>
</file>