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ёба\Обработка ИФН\"/>
    </mc:Choice>
  </mc:AlternateContent>
  <xr:revisionPtr revIDLastSave="0" documentId="13_ncr:1_{2A77FBEE-A69F-4B06-860D-DD0B4D0A9E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P32" i="1"/>
  <c r="C48" i="1"/>
  <c r="C47" i="1"/>
  <c r="C46" i="1"/>
  <c r="C45" i="1"/>
  <c r="C44" i="1"/>
  <c r="C43" i="1"/>
  <c r="C41" i="1"/>
  <c r="C42" i="1"/>
  <c r="C40" i="1"/>
  <c r="C39" i="1"/>
  <c r="C38" i="1"/>
  <c r="C37" i="1"/>
  <c r="C36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4" i="1"/>
  <c r="D4" i="1"/>
  <c r="E4" i="1" s="1"/>
  <c r="D5" i="1"/>
  <c r="E5" i="1" s="1"/>
  <c r="D6" i="1"/>
  <c r="E6" i="1" s="1"/>
  <c r="D3" i="1"/>
  <c r="E3" i="1" s="1"/>
  <c r="C7" i="1"/>
  <c r="D9" i="1" l="1"/>
  <c r="E7" i="1"/>
  <c r="D7" i="1"/>
</calcChain>
</file>

<file path=xl/sharedStrings.xml><?xml version="1.0" encoding="utf-8"?>
<sst xmlns="http://schemas.openxmlformats.org/spreadsheetml/2006/main" count="33" uniqueCount="32">
  <si>
    <t>J(ai)</t>
  </si>
  <si>
    <t>ai</t>
  </si>
  <si>
    <t>nai</t>
  </si>
  <si>
    <t>p(ai)</t>
  </si>
  <si>
    <t>3442443324424433244224422443443344244223442244223442441244321443442234424432442234422443324424422344</t>
  </si>
  <si>
    <t>Jобщ =</t>
  </si>
  <si>
    <t>Вероятности появления символов</t>
  </si>
  <si>
    <t>Тип источника</t>
  </si>
  <si>
    <r>
      <t>a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a</t>
    </r>
    <r>
      <rPr>
        <vertAlign val="subscript"/>
        <sz val="12"/>
        <color theme="1"/>
        <rFont val="Calibri"/>
        <family val="2"/>
        <charset val="204"/>
        <scheme val="minor"/>
      </rPr>
      <t>j</t>
    </r>
  </si>
  <si>
    <r>
      <t>n(a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a</t>
    </r>
    <r>
      <rPr>
        <vertAlign val="subscript"/>
        <sz val="12"/>
        <color theme="1"/>
        <rFont val="Calibri"/>
        <family val="2"/>
        <charset val="204"/>
        <scheme val="minor"/>
      </rPr>
      <t>j</t>
    </r>
    <r>
      <rPr>
        <sz val="12"/>
        <color theme="1"/>
        <rFont val="Calibri"/>
        <family val="2"/>
        <charset val="204"/>
        <scheme val="minor"/>
      </rPr>
      <t>)</t>
    </r>
  </si>
  <si>
    <r>
      <t>p(a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a</t>
    </r>
    <r>
      <rPr>
        <vertAlign val="subscript"/>
        <sz val="12"/>
        <color theme="1"/>
        <rFont val="Calibri"/>
        <family val="2"/>
        <charset val="204"/>
        <scheme val="minor"/>
      </rPr>
      <t>j</t>
    </r>
    <r>
      <rPr>
        <sz val="12"/>
        <color theme="1"/>
        <rFont val="Calibri"/>
        <family val="2"/>
        <charset val="204"/>
        <scheme val="minor"/>
      </rPr>
      <t>)</t>
    </r>
  </si>
  <si>
    <r>
      <t>p(a</t>
    </r>
    <r>
      <rPr>
        <vertAlign val="subscript"/>
        <sz val="12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charset val="204"/>
        <scheme val="minor"/>
      </rPr>
      <t>)p(a</t>
    </r>
    <r>
      <rPr>
        <vertAlign val="subscript"/>
        <sz val="12"/>
        <color theme="1"/>
        <rFont val="Calibri"/>
        <family val="2"/>
        <charset val="204"/>
        <scheme val="minor"/>
      </rPr>
      <t>j</t>
    </r>
    <r>
      <rPr>
        <sz val="12"/>
        <color theme="1"/>
        <rFont val="Calibri"/>
        <family val="2"/>
        <charset val="204"/>
        <scheme val="minor"/>
      </rPr>
      <t>)</t>
    </r>
  </si>
  <si>
    <t>Источник марковский  (в сообщении 
есть корреляционные связи между 
Символами, т.е. вероятность появления 
символа зависит от того какой символ 
появился ранее)</t>
  </si>
  <si>
    <t>Энтропия источника</t>
  </si>
  <si>
    <t>p(2/1)</t>
  </si>
  <si>
    <t>p(4/1)</t>
  </si>
  <si>
    <t>p(1/2)</t>
  </si>
  <si>
    <t>p(2/2)</t>
  </si>
  <si>
    <t>p(3/2)</t>
  </si>
  <si>
    <t>p(3/4)</t>
  </si>
  <si>
    <t>p(3/3)</t>
  </si>
  <si>
    <t>p(4/2)</t>
  </si>
  <si>
    <t>p(2/3)</t>
  </si>
  <si>
    <t>p(4/3)</t>
  </si>
  <si>
    <t>p(1/4)</t>
  </si>
  <si>
    <t>p(2/4)</t>
  </si>
  <si>
    <t>p(4/4)</t>
  </si>
  <si>
    <t>H(A/A')=</t>
  </si>
  <si>
    <t>Lkmin=</t>
  </si>
  <si>
    <t>Избыточность</t>
  </si>
  <si>
    <t>Пусть 4 это кол-во уникальных символов</t>
  </si>
  <si>
    <t>Большая избыточность?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</si>
</sst>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1" fillId="0" borderId="7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horizontal="center" vertical="center" wrapText="1" readingOrder="1"/>
    </xf>
    <xf numFmtId="0" fontId="1" fillId="0" borderId="9" xfId="0" applyFont="1" applyFill="1" applyBorder="1" applyAlignment="1">
      <alignment horizontal="center" vertical="center" wrapText="1" readingOrder="1"/>
    </xf>
    <xf numFmtId="2" fontId="0" fillId="0" borderId="1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2" borderId="1" xfId="0" applyFill="1" applyBorder="1"/>
    <xf numFmtId="2" fontId="0" fillId="2" borderId="6" xfId="0" applyNumberForma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9</xdr:col>
          <xdr:colOff>7620</xdr:colOff>
          <xdr:row>16</xdr:row>
          <xdr:rowOff>167640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256430</xdr:colOff>
          <xdr:row>30</xdr:row>
          <xdr:rowOff>144780</xdr:rowOff>
        </xdr:from>
        <xdr:to>
          <xdr:col>12</xdr:col>
          <xdr:colOff>576470</xdr:colOff>
          <xdr:row>42</xdr:row>
          <xdr:rowOff>137160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601980</xdr:colOff>
          <xdr:row>27</xdr:row>
          <xdr:rowOff>68580</xdr:rowOff>
        </xdr:from>
        <xdr:to>
          <xdr:col>13</xdr:col>
          <xdr:colOff>594360</xdr:colOff>
          <xdr:row>30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496294</xdr:colOff>
      <xdr:row>42</xdr:row>
      <xdr:rowOff>133516</xdr:rowOff>
    </xdr:from>
    <xdr:to>
      <xdr:col>12</xdr:col>
      <xdr:colOff>468035</xdr:colOff>
      <xdr:row>48</xdr:row>
      <xdr:rowOff>163995</xdr:rowOff>
    </xdr:to>
    <xdr:pic>
      <xdr:nvPicPr>
        <xdr:cNvPr id="5" name="table">
          <a:extLst>
            <a:ext uri="{FF2B5EF4-FFF2-40B4-BE49-F238E27FC236}">
              <a16:creationId xmlns:a16="http://schemas.microsoft.com/office/drawing/2014/main" id="{DF9B541E-254E-48A9-91A4-579F08A76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8259" y="8005307"/>
          <a:ext cx="2410141" cy="1143662"/>
        </a:xfrm>
        <a:prstGeom prst="rect">
          <a:avLst/>
        </a:prstGeom>
      </xdr:spPr>
    </xdr:pic>
    <xdr:clientData/>
  </xdr:twoCellAnchor>
  <xdr:twoCellAnchor editAs="oneCell">
    <xdr:from>
      <xdr:col>7</xdr:col>
      <xdr:colOff>485078</xdr:colOff>
      <xdr:row>48</xdr:row>
      <xdr:rowOff>133515</xdr:rowOff>
    </xdr:from>
    <xdr:to>
      <xdr:col>12</xdr:col>
      <xdr:colOff>534299</xdr:colOff>
      <xdr:row>63</xdr:row>
      <xdr:rowOff>176806</xdr:rowOff>
    </xdr:to>
    <xdr:pic>
      <xdr:nvPicPr>
        <xdr:cNvPr id="6" name="table">
          <a:extLst>
            <a:ext uri="{FF2B5EF4-FFF2-40B4-BE49-F238E27FC236}">
              <a16:creationId xmlns:a16="http://schemas.microsoft.com/office/drawing/2014/main" id="{ED3896A5-4BDE-434B-ACAE-00F0B72B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7443" y="9118489"/>
          <a:ext cx="3097221" cy="2826247"/>
        </a:xfrm>
        <a:prstGeom prst="rect">
          <a:avLst/>
        </a:prstGeom>
      </xdr:spPr>
    </xdr:pic>
    <xdr:clientData/>
  </xdr:twoCellAnchor>
  <xdr:twoCellAnchor editAs="oneCell">
    <xdr:from>
      <xdr:col>0</xdr:col>
      <xdr:colOff>22177</xdr:colOff>
      <xdr:row>50</xdr:row>
      <xdr:rowOff>182885</xdr:rowOff>
    </xdr:from>
    <xdr:to>
      <xdr:col>2</xdr:col>
      <xdr:colOff>527347</xdr:colOff>
      <xdr:row>57</xdr:row>
      <xdr:rowOff>19878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D27D9C-1470-4F95-8DA1-0FFAE2A8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77" y="9538920"/>
          <a:ext cx="1724370" cy="1135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zoomScale="115" zoomScaleNormal="115" workbookViewId="0">
      <selection activeCell="C65" sqref="C65"/>
    </sheetView>
  </sheetViews>
  <sheetFormatPr defaultRowHeight="14.4" x14ac:dyDescent="0.3"/>
  <cols>
    <col min="5" max="5" width="10.88671875" customWidth="1"/>
    <col min="7" max="7" width="10.44140625" bestFit="1" customWidth="1"/>
    <col min="16" max="16" width="9.33203125" bestFit="1" customWidth="1"/>
  </cols>
  <sheetData>
    <row r="1" spans="2:8" ht="15" thickBot="1" x14ac:dyDescent="0.35">
      <c r="B1" s="22" t="s">
        <v>6</v>
      </c>
      <c r="C1" s="23"/>
      <c r="D1" s="23"/>
      <c r="E1" s="24"/>
      <c r="H1" s="1" t="s">
        <v>4</v>
      </c>
    </row>
    <row r="2" spans="2:8" x14ac:dyDescent="0.3">
      <c r="B2" s="3" t="s">
        <v>1</v>
      </c>
      <c r="C2" s="4" t="s">
        <v>2</v>
      </c>
      <c r="D2" s="4" t="s">
        <v>3</v>
      </c>
      <c r="E2" s="5" t="s">
        <v>0</v>
      </c>
    </row>
    <row r="3" spans="2:8" x14ac:dyDescent="0.3">
      <c r="B3" s="6">
        <v>1</v>
      </c>
      <c r="C3" s="2">
        <v>2</v>
      </c>
      <c r="D3" s="2">
        <f>C3/100</f>
        <v>0.02</v>
      </c>
      <c r="E3" s="7">
        <f>-1 * LOG(D3,2)</f>
        <v>5.6438561897747244</v>
      </c>
    </row>
    <row r="4" spans="2:8" x14ac:dyDescent="0.3">
      <c r="B4" s="6">
        <v>2</v>
      </c>
      <c r="C4" s="2">
        <v>30</v>
      </c>
      <c r="D4" s="2">
        <f t="shared" ref="D4:D6" si="0">C4/100</f>
        <v>0.3</v>
      </c>
      <c r="E4" s="7">
        <f t="shared" ref="E4:E6" si="1">-1 * LOG(D4,2)</f>
        <v>1.7369655941662063</v>
      </c>
    </row>
    <row r="5" spans="2:8" x14ac:dyDescent="0.3">
      <c r="B5" s="6">
        <v>3</v>
      </c>
      <c r="C5" s="2">
        <v>18</v>
      </c>
      <c r="D5" s="2">
        <f t="shared" si="0"/>
        <v>0.18</v>
      </c>
      <c r="E5" s="7">
        <f t="shared" si="1"/>
        <v>2.4739311883324122</v>
      </c>
    </row>
    <row r="6" spans="2:8" x14ac:dyDescent="0.3">
      <c r="B6" s="6">
        <v>4</v>
      </c>
      <c r="C6" s="2">
        <v>50</v>
      </c>
      <c r="D6" s="2">
        <f t="shared" si="0"/>
        <v>0.5</v>
      </c>
      <c r="E6" s="7">
        <f t="shared" si="1"/>
        <v>1</v>
      </c>
    </row>
    <row r="7" spans="2:8" x14ac:dyDescent="0.3">
      <c r="B7" s="6"/>
      <c r="C7" s="2">
        <f>SUM(C3:C6)</f>
        <v>100</v>
      </c>
      <c r="D7" s="2">
        <f>SUM(D3:D6)</f>
        <v>1</v>
      </c>
      <c r="E7" s="7">
        <f>SUM(E3:E6)</f>
        <v>10.854752972273342</v>
      </c>
    </row>
    <row r="8" spans="2:8" x14ac:dyDescent="0.3">
      <c r="B8" s="6"/>
      <c r="C8" s="2"/>
      <c r="D8" s="2"/>
      <c r="E8" s="7"/>
    </row>
    <row r="9" spans="2:8" ht="15" thickBot="1" x14ac:dyDescent="0.35">
      <c r="B9" s="8"/>
      <c r="C9" s="9" t="s">
        <v>5</v>
      </c>
      <c r="D9" s="10">
        <f>C3*E3+C4*E4+C5*E5+C6*E6</f>
        <v>157.92744159451905</v>
      </c>
      <c r="E9" s="11"/>
    </row>
    <row r="11" spans="2:8" ht="15" thickBot="1" x14ac:dyDescent="0.35"/>
    <row r="12" spans="2:8" x14ac:dyDescent="0.3">
      <c r="B12" s="3" t="s">
        <v>7</v>
      </c>
      <c r="C12" s="4"/>
      <c r="D12" s="4"/>
      <c r="E12" s="5"/>
    </row>
    <row r="13" spans="2:8" ht="18.600000000000001" thickBot="1" x14ac:dyDescent="0.35">
      <c r="B13" s="14" t="s">
        <v>8</v>
      </c>
      <c r="C13" s="15" t="s">
        <v>9</v>
      </c>
      <c r="D13" s="15" t="s">
        <v>10</v>
      </c>
      <c r="E13" s="16" t="s">
        <v>11</v>
      </c>
    </row>
    <row r="14" spans="2:8" x14ac:dyDescent="0.3">
      <c r="B14" s="12">
        <v>11</v>
      </c>
      <c r="C14" s="13">
        <v>0</v>
      </c>
      <c r="D14" s="13">
        <f>C14/100</f>
        <v>0</v>
      </c>
      <c r="E14" s="17">
        <v>4.0000000000000002E-4</v>
      </c>
    </row>
    <row r="15" spans="2:8" x14ac:dyDescent="0.3">
      <c r="B15" s="6">
        <v>12</v>
      </c>
      <c r="C15" s="2">
        <v>1</v>
      </c>
      <c r="D15" s="2">
        <f t="shared" ref="D15:D29" si="2">C15/100</f>
        <v>0.01</v>
      </c>
      <c r="E15" s="18">
        <v>6.0000000000000001E-3</v>
      </c>
    </row>
    <row r="16" spans="2:8" x14ac:dyDescent="0.3">
      <c r="B16" s="6">
        <v>13</v>
      </c>
      <c r="C16" s="2">
        <v>0</v>
      </c>
      <c r="D16" s="2">
        <f t="shared" si="2"/>
        <v>0</v>
      </c>
      <c r="E16" s="18">
        <v>3.5999999999999999E-3</v>
      </c>
    </row>
    <row r="17" spans="2:16" x14ac:dyDescent="0.3">
      <c r="B17" s="6">
        <v>14</v>
      </c>
      <c r="C17" s="2">
        <v>1</v>
      </c>
      <c r="D17" s="2">
        <f t="shared" si="2"/>
        <v>0.01</v>
      </c>
      <c r="E17" s="18">
        <v>0.01</v>
      </c>
    </row>
    <row r="18" spans="2:16" x14ac:dyDescent="0.3">
      <c r="B18" s="6">
        <v>21</v>
      </c>
      <c r="C18" s="2">
        <v>1</v>
      </c>
      <c r="D18" s="2">
        <f t="shared" si="2"/>
        <v>0.01</v>
      </c>
      <c r="E18" s="18">
        <v>6.0000000000000001E-3</v>
      </c>
    </row>
    <row r="19" spans="2:16" x14ac:dyDescent="0.3">
      <c r="B19" s="6">
        <v>22</v>
      </c>
      <c r="C19" s="2">
        <v>9</v>
      </c>
      <c r="D19" s="2">
        <f t="shared" si="2"/>
        <v>0.09</v>
      </c>
      <c r="E19" s="18">
        <v>0.09</v>
      </c>
      <c r="G19" s="25" t="s">
        <v>12</v>
      </c>
      <c r="H19" s="25"/>
      <c r="I19" s="25"/>
      <c r="J19" s="25"/>
      <c r="K19" s="25"/>
    </row>
    <row r="20" spans="2:16" x14ac:dyDescent="0.3">
      <c r="B20" s="6">
        <v>23</v>
      </c>
      <c r="C20" s="2">
        <v>5</v>
      </c>
      <c r="D20" s="2">
        <f t="shared" si="2"/>
        <v>0.05</v>
      </c>
      <c r="E20" s="18">
        <v>5.3999999999999999E-2</v>
      </c>
      <c r="G20" s="25"/>
      <c r="H20" s="25"/>
      <c r="I20" s="25"/>
      <c r="J20" s="25"/>
      <c r="K20" s="25"/>
    </row>
    <row r="21" spans="2:16" x14ac:dyDescent="0.3">
      <c r="B21" s="6">
        <v>24</v>
      </c>
      <c r="C21" s="2">
        <v>15</v>
      </c>
      <c r="D21" s="2">
        <f t="shared" si="2"/>
        <v>0.15</v>
      </c>
      <c r="E21" s="18">
        <v>0.15</v>
      </c>
      <c r="G21" s="25"/>
      <c r="H21" s="25"/>
      <c r="I21" s="25"/>
      <c r="J21" s="25"/>
      <c r="K21" s="25"/>
    </row>
    <row r="22" spans="2:16" x14ac:dyDescent="0.3">
      <c r="B22" s="6">
        <v>31</v>
      </c>
      <c r="C22" s="2">
        <v>0</v>
      </c>
      <c r="D22" s="2">
        <f t="shared" si="2"/>
        <v>0</v>
      </c>
      <c r="E22" s="18">
        <v>3.5999999999999999E-3</v>
      </c>
      <c r="G22" s="25"/>
      <c r="H22" s="25"/>
      <c r="I22" s="25"/>
      <c r="J22" s="25"/>
      <c r="K22" s="25"/>
    </row>
    <row r="23" spans="2:16" x14ac:dyDescent="0.3">
      <c r="B23" s="6">
        <v>32</v>
      </c>
      <c r="C23" s="2">
        <v>5</v>
      </c>
      <c r="D23" s="2">
        <f t="shared" si="2"/>
        <v>0.05</v>
      </c>
      <c r="E23" s="18">
        <v>5.3999999999999999E-2</v>
      </c>
      <c r="G23" s="25"/>
      <c r="H23" s="25"/>
      <c r="I23" s="25"/>
      <c r="J23" s="25"/>
      <c r="K23" s="25"/>
    </row>
    <row r="24" spans="2:16" x14ac:dyDescent="0.3">
      <c r="B24" s="6">
        <v>33</v>
      </c>
      <c r="C24" s="2">
        <v>4</v>
      </c>
      <c r="D24" s="20">
        <f t="shared" si="2"/>
        <v>0.04</v>
      </c>
      <c r="E24" s="21">
        <v>3.2399999999999998E-2</v>
      </c>
      <c r="G24" s="25"/>
      <c r="H24" s="25"/>
      <c r="I24" s="25"/>
      <c r="J24" s="25"/>
      <c r="K24" s="25"/>
    </row>
    <row r="25" spans="2:16" x14ac:dyDescent="0.3">
      <c r="B25" s="6">
        <v>34</v>
      </c>
      <c r="C25" s="2">
        <v>1</v>
      </c>
      <c r="D25" s="20">
        <f t="shared" si="2"/>
        <v>0.01</v>
      </c>
      <c r="E25" s="21">
        <v>0.09</v>
      </c>
      <c r="G25" s="25"/>
      <c r="H25" s="25"/>
      <c r="I25" s="25"/>
      <c r="J25" s="25"/>
      <c r="K25" s="25"/>
    </row>
    <row r="26" spans="2:16" x14ac:dyDescent="0.3">
      <c r="B26" s="6">
        <v>41</v>
      </c>
      <c r="C26" s="2">
        <v>1</v>
      </c>
      <c r="D26" s="2">
        <f t="shared" si="2"/>
        <v>0.01</v>
      </c>
      <c r="E26" s="18">
        <v>0.01</v>
      </c>
    </row>
    <row r="27" spans="2:16" x14ac:dyDescent="0.3">
      <c r="B27" s="6">
        <v>42</v>
      </c>
      <c r="C27" s="2">
        <v>15</v>
      </c>
      <c r="D27" s="2">
        <f t="shared" si="2"/>
        <v>0.15</v>
      </c>
      <c r="E27" s="18">
        <v>0.15</v>
      </c>
    </row>
    <row r="28" spans="2:16" x14ac:dyDescent="0.3">
      <c r="B28" s="6">
        <v>43</v>
      </c>
      <c r="C28" s="2">
        <v>8</v>
      </c>
      <c r="D28" s="20">
        <f t="shared" si="2"/>
        <v>0.08</v>
      </c>
      <c r="E28" s="21">
        <v>0.09</v>
      </c>
    </row>
    <row r="29" spans="2:16" ht="15" thickBot="1" x14ac:dyDescent="0.35">
      <c r="B29" s="8">
        <v>44</v>
      </c>
      <c r="C29" s="9">
        <v>25</v>
      </c>
      <c r="D29" s="9">
        <f t="shared" si="2"/>
        <v>0.25</v>
      </c>
      <c r="E29" s="19">
        <v>0.25</v>
      </c>
    </row>
    <row r="32" spans="2:16" x14ac:dyDescent="0.3">
      <c r="O32" t="s">
        <v>27</v>
      </c>
      <c r="P32" s="27">
        <f>(0.4*(0.25*LOG(0.25,2)+0.5*LOG(0.5,2)+0.25*LOG(0.25,2)))+(0.3*(0.33*LOG(0.33,2)+0.67*LOG(0.67,2))+(0.3*(1*LOG(1,2))))</f>
        <v>-0.87447791183391832</v>
      </c>
    </row>
    <row r="34" spans="2:17" x14ac:dyDescent="0.3">
      <c r="B34" t="s">
        <v>13</v>
      </c>
    </row>
    <row r="36" spans="2:17" x14ac:dyDescent="0.3">
      <c r="B36" t="s">
        <v>14</v>
      </c>
      <c r="C36">
        <f>D15/D3</f>
        <v>0.5</v>
      </c>
    </row>
    <row r="37" spans="2:17" x14ac:dyDescent="0.3">
      <c r="B37" t="s">
        <v>15</v>
      </c>
      <c r="C37">
        <f>D17/D3</f>
        <v>0.5</v>
      </c>
    </row>
    <row r="38" spans="2:17" x14ac:dyDescent="0.3">
      <c r="B38" t="s">
        <v>16</v>
      </c>
      <c r="C38">
        <f>D18/D4</f>
        <v>3.3333333333333333E-2</v>
      </c>
    </row>
    <row r="39" spans="2:17" x14ac:dyDescent="0.3">
      <c r="B39" t="s">
        <v>17</v>
      </c>
      <c r="C39">
        <f>D19/D4</f>
        <v>0.3</v>
      </c>
    </row>
    <row r="40" spans="2:17" x14ac:dyDescent="0.3">
      <c r="B40" t="s">
        <v>18</v>
      </c>
      <c r="C40">
        <f>D20/D4</f>
        <v>0.16666666666666669</v>
      </c>
    </row>
    <row r="41" spans="2:17" x14ac:dyDescent="0.3">
      <c r="B41" t="s">
        <v>21</v>
      </c>
      <c r="C41">
        <f>D21/D4</f>
        <v>0.5</v>
      </c>
    </row>
    <row r="42" spans="2:17" x14ac:dyDescent="0.3">
      <c r="B42" t="s">
        <v>22</v>
      </c>
      <c r="C42">
        <f>D23/D5</f>
        <v>0.27777777777777779</v>
      </c>
      <c r="E42" t="s">
        <v>27</v>
      </c>
      <c r="F42">
        <f>(0.02*(0.5*LOG(0.5,2)+(0.5*LOG(0.5,2))+(0.3*(0.03*LOG(0.03,2)+0.3*LOG(0.3,2)+0.17*LOG(0.17,2)+0.5*LOG(0.5,2))+(0.18*(0.28*LOG(0.28,2)+0.22*LOG(0.22,2)+0.05*LOG(0.05,2))+(0.5*(0.02*LOG(0.02,2)+0.3*LOG(0.3,2)+0.16*LOG(0.16,2)+0.5*LOG(0.5,2)))))))</f>
        <v>-4.9573702668396231E-2</v>
      </c>
      <c r="N42" s="28"/>
      <c r="O42" s="28"/>
      <c r="P42" s="28"/>
      <c r="Q42" s="28"/>
    </row>
    <row r="43" spans="2:17" x14ac:dyDescent="0.3">
      <c r="B43" t="s">
        <v>20</v>
      </c>
      <c r="C43">
        <f>D24/D5</f>
        <v>0.22222222222222224</v>
      </c>
      <c r="F43" s="27">
        <f>F42*-1</f>
        <v>4.9573702668396231E-2</v>
      </c>
      <c r="N43" s="28"/>
      <c r="O43" s="28"/>
      <c r="P43" s="28"/>
      <c r="Q43" s="28"/>
    </row>
    <row r="44" spans="2:17" x14ac:dyDescent="0.3">
      <c r="B44" t="s">
        <v>23</v>
      </c>
      <c r="C44">
        <f>D25/D5</f>
        <v>5.5555555555555559E-2</v>
      </c>
      <c r="E44" t="s">
        <v>28</v>
      </c>
      <c r="F44">
        <f>ROUND(F43*100,0)</f>
        <v>5</v>
      </c>
    </row>
    <row r="45" spans="2:17" x14ac:dyDescent="0.3">
      <c r="B45" t="s">
        <v>24</v>
      </c>
      <c r="C45">
        <f>D26/D6</f>
        <v>0.02</v>
      </c>
    </row>
    <row r="46" spans="2:17" x14ac:dyDescent="0.3">
      <c r="B46" t="s">
        <v>25</v>
      </c>
      <c r="C46">
        <f>D27/D6</f>
        <v>0.3</v>
      </c>
    </row>
    <row r="47" spans="2:17" x14ac:dyDescent="0.3">
      <c r="B47" t="s">
        <v>19</v>
      </c>
      <c r="C47">
        <f>D28/D6</f>
        <v>0.16</v>
      </c>
    </row>
    <row r="48" spans="2:17" x14ac:dyDescent="0.3">
      <c r="B48" t="s">
        <v>26</v>
      </c>
      <c r="C48">
        <f>D29/D6</f>
        <v>0.5</v>
      </c>
    </row>
    <row r="51" spans="1:6" x14ac:dyDescent="0.3">
      <c r="A51" t="s">
        <v>29</v>
      </c>
    </row>
    <row r="53" spans="1:6" ht="14.4" customHeight="1" x14ac:dyDescent="0.3">
      <c r="E53" s="29" t="s">
        <v>30</v>
      </c>
      <c r="F53" s="29"/>
    </row>
    <row r="54" spans="1:6" x14ac:dyDescent="0.3">
      <c r="E54" s="29"/>
      <c r="F54" s="29"/>
    </row>
    <row r="55" spans="1:6" x14ac:dyDescent="0.3">
      <c r="E55" s="29"/>
      <c r="F55" s="29"/>
    </row>
    <row r="56" spans="1:6" x14ac:dyDescent="0.3">
      <c r="E56" s="29"/>
      <c r="F56" s="29"/>
    </row>
    <row r="59" spans="1:6" x14ac:dyDescent="0.3">
      <c r="A59" s="26" t="s">
        <v>31</v>
      </c>
      <c r="B59" s="26"/>
      <c r="C59" s="26"/>
    </row>
  </sheetData>
  <mergeCells count="4">
    <mergeCell ref="A59:C59"/>
    <mergeCell ref="B1:E1"/>
    <mergeCell ref="G19:K25"/>
    <mergeCell ref="E53:F56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9</xdr:col>
                <xdr:colOff>7620</xdr:colOff>
                <xdr:row>16</xdr:row>
                <xdr:rowOff>167640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8</xdr:col>
                <xdr:colOff>259080</xdr:colOff>
                <xdr:row>30</xdr:row>
                <xdr:rowOff>144780</xdr:rowOff>
              </from>
              <to>
                <xdr:col>12</xdr:col>
                <xdr:colOff>579120</xdr:colOff>
                <xdr:row>42</xdr:row>
                <xdr:rowOff>137160</xdr:rowOff>
              </to>
            </anchor>
          </objectPr>
        </oleObject>
      </mc:Choice>
      <mc:Fallback>
        <oleObject shapeId="1026" r:id="rId6"/>
      </mc:Fallback>
    </mc:AlternateContent>
    <mc:AlternateContent xmlns:mc="http://schemas.openxmlformats.org/markup-compatibility/2006">
      <mc:Choice Requires="x14">
        <oleObject shapeId="1027" r:id="rId8">
          <objectPr defaultSize="0" autoPict="0" r:id="rId9">
            <anchor moveWithCells="1">
              <from>
                <xdr:col>7</xdr:col>
                <xdr:colOff>601980</xdr:colOff>
                <xdr:row>27</xdr:row>
                <xdr:rowOff>68580</xdr:rowOff>
              </from>
              <to>
                <xdr:col>13</xdr:col>
                <xdr:colOff>594360</xdr:colOff>
                <xdr:row>30</xdr:row>
                <xdr:rowOff>38100</xdr:rowOff>
              </to>
            </anchor>
          </objectPr>
        </oleObject>
      </mc:Choice>
      <mc:Fallback>
        <oleObject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Вячеслав Кузнецов</cp:lastModifiedBy>
  <dcterms:created xsi:type="dcterms:W3CDTF">2015-06-05T18:19:34Z</dcterms:created>
  <dcterms:modified xsi:type="dcterms:W3CDTF">2024-02-29T03:34:31Z</dcterms:modified>
</cp:coreProperties>
</file>