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-75" yWindow="-420" windowWidth="20730" windowHeight="11760" tabRatio="500"/>
  </bookViews>
  <sheets>
    <sheet name="Simple Example" sheetId="2" r:id="rId1"/>
    <sheet name="Detailed Example" sheetId="1" r:id="rId2"/>
  </sheets>
  <definedNames>
    <definedName name="_xlnm.Print_Area" localSheetId="1">'Detailed Example'!$A$1:$L$82</definedName>
    <definedName name="_xlnm.Print_Area" localSheetId="0">'Simple Example'!$A$1:$H$57</definedName>
    <definedName name="Print_Area_MI" localSheetId="1">'Detailed Example'!$A$2:$L$59</definedName>
    <definedName name="Print_Area_MI">#REF!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4" i="2" l="1"/>
  <c r="F48" i="2"/>
  <c r="F47" i="2"/>
  <c r="F46" i="2"/>
  <c r="F43" i="2"/>
  <c r="F42" i="2"/>
  <c r="H42" i="2" s="1"/>
  <c r="H41" i="2"/>
  <c r="F41" i="2"/>
  <c r="F38" i="2"/>
  <c r="H36" i="2"/>
  <c r="H51" i="2" s="1"/>
  <c r="H53" i="2" s="1"/>
  <c r="F34" i="2"/>
  <c r="F33" i="2"/>
  <c r="F31" i="2"/>
  <c r="F30" i="2"/>
  <c r="F29" i="2"/>
  <c r="H26" i="2"/>
  <c r="G26" i="2"/>
  <c r="D26" i="2"/>
  <c r="B26" i="2"/>
  <c r="D23" i="2"/>
  <c r="B23" i="2"/>
  <c r="J72" i="1" l="1"/>
  <c r="K72" i="1"/>
  <c r="J71" i="1"/>
  <c r="K71" i="1"/>
  <c r="J66" i="1"/>
  <c r="K66" i="1"/>
  <c r="J65" i="1"/>
  <c r="K65" i="1"/>
  <c r="L60" i="1"/>
  <c r="H60" i="1"/>
  <c r="J60" i="1"/>
  <c r="K60" i="1"/>
  <c r="L59" i="1"/>
  <c r="O12" i="1"/>
  <c r="H59" i="1"/>
  <c r="K59" i="1"/>
  <c r="P12" i="1"/>
  <c r="J59" i="1"/>
  <c r="L58" i="1"/>
  <c r="Y24" i="1"/>
  <c r="H58" i="1"/>
  <c r="Z24" i="1"/>
  <c r="J58" i="1"/>
  <c r="L57" i="1"/>
  <c r="T17" i="1"/>
  <c r="T24" i="1"/>
  <c r="T18" i="1"/>
  <c r="T19" i="1"/>
  <c r="T20" i="1"/>
  <c r="T21" i="1"/>
  <c r="T22" i="1"/>
  <c r="T23" i="1"/>
  <c r="U24" i="1"/>
  <c r="J57" i="1"/>
  <c r="J52" i="1"/>
  <c r="K5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2" i="1"/>
  <c r="B52" i="1"/>
  <c r="H45" i="1"/>
  <c r="K45" i="1"/>
  <c r="L45" i="1"/>
  <c r="J45" i="1"/>
  <c r="V28" i="1"/>
  <c r="Y4" i="1"/>
  <c r="H44" i="1"/>
  <c r="K44" i="1"/>
  <c r="L44" i="1"/>
  <c r="Z4" i="1"/>
  <c r="J44" i="1"/>
  <c r="H43" i="1"/>
  <c r="K43" i="1"/>
  <c r="L43" i="1"/>
  <c r="J43" i="1"/>
  <c r="L36" i="1"/>
  <c r="K20" i="1"/>
  <c r="H32" i="1"/>
  <c r="H36" i="1"/>
  <c r="H38" i="1"/>
  <c r="L32" i="1"/>
  <c r="O36" i="1"/>
  <c r="Q36" i="1"/>
  <c r="P36" i="1"/>
  <c r="Q28" i="1"/>
  <c r="Q29" i="1"/>
  <c r="Q30" i="1"/>
  <c r="Q31" i="1"/>
  <c r="Q32" i="1"/>
  <c r="Q33" i="1"/>
  <c r="Q34" i="1"/>
  <c r="Q35" i="1"/>
  <c r="AA24" i="1"/>
  <c r="O24" i="1"/>
  <c r="P24" i="1"/>
  <c r="Q24" i="1"/>
  <c r="AA16" i="1"/>
  <c r="AA17" i="1"/>
  <c r="AA18" i="1"/>
  <c r="AA19" i="1"/>
  <c r="AA20" i="1"/>
  <c r="AA21" i="1"/>
  <c r="AA22" i="1"/>
  <c r="AA23" i="1"/>
  <c r="V16" i="1"/>
  <c r="V17" i="1"/>
  <c r="V18" i="1"/>
  <c r="V19" i="1"/>
  <c r="V20" i="1"/>
  <c r="V21" i="1"/>
  <c r="V22" i="1"/>
  <c r="V23" i="1"/>
  <c r="Q16" i="1"/>
  <c r="Q17" i="1"/>
  <c r="Q18" i="1"/>
  <c r="Q19" i="1"/>
  <c r="Q20" i="1"/>
  <c r="Q21" i="1"/>
  <c r="Q22" i="1"/>
  <c r="Q23" i="1"/>
  <c r="L20" i="1"/>
  <c r="G11" i="1"/>
  <c r="G13" i="1"/>
  <c r="B11" i="1"/>
  <c r="B13" i="1"/>
  <c r="Y5" i="1"/>
  <c r="Y6" i="1"/>
  <c r="Y7" i="1"/>
  <c r="Y8" i="1"/>
  <c r="Y9" i="1"/>
  <c r="Y10" i="1"/>
  <c r="Y11" i="1"/>
  <c r="Y12" i="1"/>
  <c r="AA12" i="1"/>
  <c r="Z12" i="1"/>
  <c r="T12" i="1"/>
  <c r="U12" i="1"/>
  <c r="V12" i="1"/>
  <c r="Q12" i="1"/>
  <c r="AA4" i="1"/>
  <c r="AA5" i="1"/>
  <c r="AA6" i="1"/>
  <c r="AA7" i="1"/>
  <c r="AA8" i="1"/>
  <c r="AA9" i="1"/>
  <c r="AA10" i="1"/>
  <c r="AA11" i="1"/>
  <c r="V4" i="1"/>
  <c r="V5" i="1"/>
  <c r="V6" i="1"/>
  <c r="V7" i="1"/>
  <c r="V8" i="1"/>
  <c r="V9" i="1"/>
  <c r="V10" i="1"/>
  <c r="V11" i="1"/>
  <c r="Q4" i="1"/>
  <c r="Q5" i="1"/>
  <c r="Q6" i="1"/>
  <c r="Q7" i="1"/>
  <c r="Q8" i="1"/>
  <c r="Q9" i="1"/>
  <c r="Q10" i="1"/>
  <c r="Q11" i="1"/>
  <c r="L11" i="1"/>
  <c r="L10" i="1"/>
  <c r="H37" i="1"/>
  <c r="K58" i="1"/>
  <c r="H57" i="1"/>
  <c r="K57" i="1"/>
  <c r="V24" i="1"/>
</calcChain>
</file>

<file path=xl/sharedStrings.xml><?xml version="1.0" encoding="utf-8"?>
<sst xmlns="http://schemas.openxmlformats.org/spreadsheetml/2006/main" count="301" uniqueCount="184">
  <si>
    <t>Daily Total</t>
  </si>
  <si>
    <t>Force Calls</t>
  </si>
  <si>
    <t>Included in overtime</t>
  </si>
  <si>
    <t>TOTAL</t>
  </si>
  <si>
    <t>Cast / Stunt Overtime</t>
  </si>
  <si>
    <t>NOTES:</t>
  </si>
  <si>
    <t>EXTRAS</t>
  </si>
  <si>
    <t>Lunches  (#)</t>
  </si>
  <si>
    <t>ManDays  (#)</t>
  </si>
  <si>
    <t>S/I MDays  (#)</t>
  </si>
  <si>
    <t>Mandays   ($'s)</t>
  </si>
  <si>
    <t>CONSTRUCTION</t>
  </si>
  <si>
    <t>Labor/Box</t>
  </si>
  <si>
    <t>Purchases</t>
  </si>
  <si>
    <t>EXTRA MAN DAYS</t>
  </si>
  <si>
    <t>Grips</t>
  </si>
  <si>
    <t>Electricians</t>
  </si>
  <si>
    <t>PAGE/SCRIPT NOTES:</t>
  </si>
  <si>
    <t>Episode:</t>
  </si>
  <si>
    <t>Director:</t>
  </si>
  <si>
    <t>Report Date:</t>
  </si>
  <si>
    <t>STANDIN MANDAYS</t>
  </si>
  <si>
    <t>CUMULATIVE</t>
  </si>
  <si>
    <t>RAW STOCK</t>
  </si>
  <si>
    <t>PROCESSING</t>
  </si>
  <si>
    <t>Film Date:</t>
  </si>
  <si>
    <t>Exec Producer:</t>
  </si>
  <si>
    <t>DAY</t>
  </si>
  <si>
    <t>BDGT</t>
  </si>
  <si>
    <t>ACTUAL</t>
  </si>
  <si>
    <t>VARIANCE</t>
  </si>
  <si>
    <t xml:space="preserve">Call Time: </t>
  </si>
  <si>
    <t>Camera Wrap Time:</t>
  </si>
  <si>
    <t>Co-Exec Producer:</t>
  </si>
  <si>
    <t>Location Wrap Time:</t>
  </si>
  <si>
    <t>Co-Exec Prod:</t>
  </si>
  <si>
    <t>Location:</t>
  </si>
  <si>
    <t>Line Producer:</t>
  </si>
  <si>
    <t xml:space="preserve"> </t>
  </si>
  <si>
    <t>UPM:</t>
  </si>
  <si>
    <t>Prod Acct:</t>
  </si>
  <si>
    <t>Total Pages Sched:</t>
  </si>
  <si>
    <t>Total Pages To Go:</t>
  </si>
  <si>
    <t>Estimated Final Cost:</t>
  </si>
  <si>
    <t>Pages Ahead/(Behind):</t>
  </si>
  <si>
    <t>Episodic Budget:</t>
  </si>
  <si>
    <t>Pattern Budget:</t>
  </si>
  <si>
    <t># Days Scheduled:</t>
  </si>
  <si>
    <t>(Over)/Under Budget:</t>
  </si>
  <si>
    <t>(Over)/Under Pattern:</t>
  </si>
  <si>
    <t># Days To Date:</t>
  </si>
  <si>
    <t>CREW MEALS</t>
  </si>
  <si>
    <t>EXTRAS MEALS</t>
  </si>
  <si>
    <t>EXTRA MANDAYS</t>
  </si>
  <si>
    <t>All numbers reflected    (OVER)/UNDER</t>
  </si>
  <si>
    <t>(OVER)/UNDER</t>
  </si>
  <si>
    <t>ITEM</t>
  </si>
  <si>
    <t>TODAY</t>
  </si>
  <si>
    <t>TO DATE</t>
  </si>
  <si>
    <t>PAGES</t>
  </si>
  <si>
    <t>TOTAL PAY HOURS</t>
  </si>
  <si>
    <t>EST.FINAL COST</t>
  </si>
  <si>
    <t>SCHED</t>
  </si>
  <si>
    <t>BUDGET</t>
  </si>
  <si>
    <t>Producers</t>
  </si>
  <si>
    <t>Writers</t>
  </si>
  <si>
    <t>Director</t>
  </si>
  <si>
    <t>Cast</t>
  </si>
  <si>
    <t>Stunts</t>
  </si>
  <si>
    <t>Casting</t>
  </si>
  <si>
    <t>ATL Tvl/Lvg</t>
  </si>
  <si>
    <t>EXTRAS/SI'S $</t>
  </si>
  <si>
    <t>raw stock /foot rate</t>
  </si>
  <si>
    <t>ATL Fringe</t>
  </si>
  <si>
    <t>dev /foot rate</t>
  </si>
  <si>
    <t>Extras</t>
  </si>
  <si>
    <t>crew lunch rate</t>
  </si>
  <si>
    <t>Production Staff</t>
  </si>
  <si>
    <t>extras lunch rate</t>
  </si>
  <si>
    <t>Camera</t>
  </si>
  <si>
    <t>Art Dept</t>
  </si>
  <si>
    <t>Set Construction</t>
  </si>
  <si>
    <t>E.F.C. BEFORE BREAKAGE:</t>
  </si>
  <si>
    <t>EPISODIC BUDGET:</t>
  </si>
  <si>
    <t>Set Strike</t>
  </si>
  <si>
    <t>Set Operations</t>
  </si>
  <si>
    <t>BREAKAGE:</t>
  </si>
  <si>
    <t>**</t>
  </si>
  <si>
    <t>Electric</t>
  </si>
  <si>
    <t>Special FX</t>
  </si>
  <si>
    <t>E.F.C. AFTER BREAKAGE:</t>
  </si>
  <si>
    <t>PATTERN BUDGET:</t>
  </si>
  <si>
    <t>Second Unit</t>
  </si>
  <si>
    <t>(OVER)/UNDER EPISODIC:</t>
  </si>
  <si>
    <t>Set Dressing</t>
  </si>
  <si>
    <t>(OVER)/UNDER PATTERN:</t>
  </si>
  <si>
    <t>Props</t>
  </si>
  <si>
    <t>Wardrobe</t>
  </si>
  <si>
    <t>M/U-Hair</t>
  </si>
  <si>
    <t>Day Budget</t>
  </si>
  <si>
    <t>Day Usage</t>
  </si>
  <si>
    <t>(Over)/Under</t>
  </si>
  <si>
    <t>Cumulative</t>
  </si>
  <si>
    <t>Prod Sound</t>
  </si>
  <si>
    <t>Transportation</t>
  </si>
  <si>
    <t>Raw Stock</t>
  </si>
  <si>
    <t>Locations/Catering</t>
  </si>
  <si>
    <t>Dev</t>
  </si>
  <si>
    <t>BTL Fringe</t>
  </si>
  <si>
    <t>Crew Lunches</t>
  </si>
  <si>
    <t>Dailies</t>
  </si>
  <si>
    <t>(See Extra Lunches Below)</t>
  </si>
  <si>
    <t>Post ProdTelecine</t>
  </si>
  <si>
    <t>Administr.</t>
  </si>
  <si>
    <t>CAST</t>
  </si>
  <si>
    <t>Total Budget</t>
  </si>
  <si>
    <t>Total Used</t>
  </si>
  <si>
    <t>Balance</t>
  </si>
  <si>
    <t>DAILY HOT COST</t>
  </si>
  <si>
    <t>Date:</t>
  </si>
  <si>
    <t>TO:</t>
  </si>
  <si>
    <t>Day</t>
  </si>
  <si>
    <t>of       23</t>
  </si>
  <si>
    <t>FROM:</t>
  </si>
  <si>
    <t>Location</t>
  </si>
  <si>
    <t>EXEC PRODUCER:</t>
  </si>
  <si>
    <t>Start Date</t>
  </si>
  <si>
    <t>PRODUCER:</t>
  </si>
  <si>
    <t>Finish Date</t>
  </si>
  <si>
    <t>DIRECTOR:</t>
  </si>
  <si>
    <t>Revised Finish Date</t>
  </si>
  <si>
    <t>N/A</t>
  </si>
  <si>
    <t>APPROX DAILY COST:</t>
  </si>
  <si>
    <t>$40,000</t>
  </si>
  <si>
    <t>Ahead/(Behind)</t>
  </si>
  <si>
    <t>Page Count Per Call Sheet:</t>
  </si>
  <si>
    <t>Pages Shot Per Production Report:</t>
  </si>
  <si>
    <t>Scenes Scheduled per Call Sheet:</t>
  </si>
  <si>
    <t>29, 41, 5v</t>
  </si>
  <si>
    <t>Scenes Shot Per Production Report:</t>
  </si>
  <si>
    <t>Script Status</t>
  </si>
  <si>
    <t>Pages</t>
  </si>
  <si>
    <t>Scenes</t>
  </si>
  <si>
    <t>Schedule</t>
  </si>
  <si>
    <t xml:space="preserve"> Days Scheduled</t>
  </si>
  <si>
    <t xml:space="preserve">  Actual To Date</t>
  </si>
  <si>
    <t>Shot Today</t>
  </si>
  <si>
    <t>Shooting Days</t>
  </si>
  <si>
    <t>Shot Previously</t>
  </si>
  <si>
    <t>Holidays</t>
  </si>
  <si>
    <t>Total To Date</t>
  </si>
  <si>
    <t>Travel Days</t>
  </si>
  <si>
    <t>Script Total</t>
  </si>
  <si>
    <t>Ins Claim Days</t>
  </si>
  <si>
    <t>Added/Deleted</t>
  </si>
  <si>
    <t>Idle Days</t>
  </si>
  <si>
    <t xml:space="preserve">  Total Remaining</t>
  </si>
  <si>
    <t xml:space="preserve">      Totals</t>
  </si>
  <si>
    <t>BUDGETED</t>
  </si>
  <si>
    <t>APPROXIMATE COST</t>
  </si>
  <si>
    <t>Crew Hours</t>
  </si>
  <si>
    <t>Crew M P V</t>
  </si>
  <si>
    <t>Drivers Hours</t>
  </si>
  <si>
    <t xml:space="preserve">Standins </t>
  </si>
  <si>
    <t>Extras - N/U</t>
  </si>
  <si>
    <t>B T L Fringe</t>
  </si>
  <si>
    <t>Cast OT Hours</t>
  </si>
  <si>
    <t>Cast Fringes</t>
  </si>
  <si>
    <t>Catering Crew/Cast</t>
  </si>
  <si>
    <t>Catering Extras/Security</t>
  </si>
  <si>
    <t>Telecine</t>
  </si>
  <si>
    <t>Additional Items:</t>
  </si>
  <si>
    <t># 1</t>
  </si>
  <si>
    <t># 2</t>
  </si>
  <si>
    <t># 3</t>
  </si>
  <si>
    <t>Budget</t>
  </si>
  <si>
    <t>Today's Variance</t>
  </si>
  <si>
    <t>Approved Overage</t>
  </si>
  <si>
    <t>Prior Cumulative Weekly Variance</t>
  </si>
  <si>
    <t>Total  (Over) / Under</t>
  </si>
  <si>
    <t>Total Weekly Variance</t>
  </si>
  <si>
    <t>Estimated Final Cost</t>
  </si>
  <si>
    <t xml:space="preserve">     (Producer/U P M Acknowledgement)</t>
  </si>
  <si>
    <t xml:space="preserve">        (Accountant Acknowledgement)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</si>
</sst>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(* #,##0.00_);_(* \(#,##0.00\);_(* &quot;-&quot;??_);_(@_)"/>
    <numFmt numFmtId="165" formatCode="&quot;$&quot;#,##0_);\(&quot;$&quot;#,##0\)"/>
    <numFmt numFmtId="166" formatCode="&quot;$&quot;#,##0_);[Red]\(&quot;$&quot;#,##0\)"/>
    <numFmt numFmtId="167" formatCode="&quot;$&quot;#,##0.00_);[Red]\(&quot;$&quot;#,##0.00\)"/>
    <numFmt numFmtId="168" formatCode="_(&quot;$&quot;* #,##0.00_);_(&quot;$&quot;* \(#,##0.00\);_(&quot;$&quot;* &quot;-&quot;??_);_(@_)"/>
    <numFmt numFmtId="169" formatCode="General_)"/>
    <numFmt numFmtId="170" formatCode="_(&quot;$&quot;* #,##0_);_(&quot;$&quot;* \(#,##0\);_(&quot;$&quot;* &quot;-&quot;??_);_(@_)"/>
    <numFmt numFmtId="171" formatCode="_(* #,##0_);_(* \(#,##0\);_(* &quot;-&quot;??_);_(@_)"/>
    <numFmt numFmtId="172" formatCode="mm/dd/yy"/>
    <numFmt numFmtId="173" formatCode="#\ ?/8"/>
    <numFmt numFmtId="174" formatCode="#,##0.0_);[Red]\(#,##0.0\)"/>
    <numFmt numFmtId="175" formatCode="#,##0.0_);\(#,##0.0\)"/>
    <numFmt numFmtId="176" formatCode="[$$-409]#,##0"/>
    <numFmt numFmtId="177" formatCode="[$$-409]#,##0_ ;\-[$$-409]#,##0\ "/>
  </numFmts>
  <fonts count="32" x14ac:knownFonts="1">
    <font>
      <sz val="10"/>
      <name val="Arial"/>
    </font>
    <font>
      <sz val="10"/>
      <name val="Courier"/>
      <family val="3"/>
    </font>
    <font>
      <sz val="8"/>
      <name val="Verdana"/>
      <family val="2"/>
    </font>
    <font>
      <b/>
      <sz val="12"/>
      <color indexed="10"/>
      <name val="Arial"/>
      <family val="2"/>
    </font>
    <font>
      <sz val="10"/>
      <color indexed="8"/>
      <name val="Courier"/>
      <family val="3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25"/>
      <name val="Courier"/>
      <family val="3"/>
    </font>
    <font>
      <b/>
      <sz val="14"/>
      <name val="Arial"/>
      <family val="2"/>
    </font>
    <font>
      <b/>
      <sz val="9"/>
      <name val="Arial"/>
      <family val="2"/>
    </font>
    <font>
      <b/>
      <sz val="10"/>
      <name val="Courier"/>
      <family val="3"/>
    </font>
    <font>
      <sz val="10"/>
      <name val="MS Sans Serif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sz val="11"/>
      <name val="Courier"/>
      <family val="3"/>
    </font>
    <font>
      <sz val="11"/>
      <name val="Arial"/>
      <family val="2"/>
    </font>
    <font>
      <b/>
      <sz val="11"/>
      <name val="Courier"/>
      <family val="3"/>
    </font>
    <font>
      <i/>
      <sz val="9"/>
      <name val="Arial"/>
      <family val="2"/>
    </font>
    <font>
      <b/>
      <i/>
      <sz val="9"/>
      <name val="Courier"/>
      <family val="3"/>
    </font>
    <font>
      <b/>
      <i/>
      <sz val="10"/>
      <name val="Courier"/>
      <family val="3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name val="Comic Sans MS"/>
      <family val="4"/>
    </font>
    <font>
      <b/>
      <sz val="11"/>
      <name val="Arial"/>
      <family val="2"/>
    </font>
    <font>
      <b/>
      <sz val="11"/>
      <name val="Comic Sans MS"/>
      <family val="4"/>
    </font>
    <font>
      <b/>
      <sz val="8"/>
      <name val="Comic Sans MS"/>
      <family val="4"/>
    </font>
    <font>
      <b/>
      <sz val="9"/>
      <name val="Comic Sans MS"/>
      <family val="4"/>
    </font>
    <font>
      <sz val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1" fillId="0" borderId="0"/>
    <xf numFmtId="4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22" fillId="0" borderId="0"/>
  </cellStyleXfs>
  <cellXfs count="374">
    <xf numFmtId="0" fontId="0" fillId="0" borderId="0" xfId="0"/>
    <xf numFmtId="169" fontId="1" fillId="0" borderId="0" xfId="3" applyFont="1" applyFill="1"/>
    <xf numFmtId="169" fontId="3" fillId="0" borderId="1" xfId="3" applyFont="1" applyFill="1" applyBorder="1" applyAlignment="1" applyProtection="1">
      <alignment horizontal="center"/>
    </xf>
    <xf numFmtId="169" fontId="1" fillId="0" borderId="1" xfId="3" applyFont="1" applyFill="1" applyBorder="1"/>
    <xf numFmtId="0" fontId="0" fillId="2" borderId="0" xfId="0" applyFill="1"/>
    <xf numFmtId="169" fontId="4" fillId="0" borderId="0" xfId="3" applyFont="1" applyFill="1" applyAlignment="1">
      <alignment horizontal="center"/>
    </xf>
    <xf numFmtId="169" fontId="1" fillId="0" borderId="0" xfId="3" applyFont="1" applyFill="1" applyAlignment="1">
      <alignment horizontal="center"/>
    </xf>
    <xf numFmtId="169" fontId="1" fillId="0" borderId="0" xfId="3" applyFont="1"/>
    <xf numFmtId="169" fontId="5" fillId="0" borderId="2" xfId="3" applyFont="1" applyFill="1" applyBorder="1" applyAlignment="1" applyProtection="1">
      <alignment horizontal="right"/>
    </xf>
    <xf numFmtId="169" fontId="5" fillId="0" borderId="3" xfId="3" applyFont="1" applyFill="1" applyBorder="1" applyAlignment="1" applyProtection="1">
      <alignment horizontal="left"/>
    </xf>
    <xf numFmtId="169" fontId="5" fillId="0" borderId="3" xfId="3" applyFont="1" applyFill="1" applyBorder="1" applyProtection="1"/>
    <xf numFmtId="0" fontId="0" fillId="0" borderId="3" xfId="0" applyFill="1" applyBorder="1"/>
    <xf numFmtId="169" fontId="5" fillId="0" borderId="0" xfId="3" applyFont="1" applyFill="1" applyBorder="1" applyAlignment="1" applyProtection="1">
      <alignment horizontal="right"/>
    </xf>
    <xf numFmtId="0" fontId="5" fillId="0" borderId="0" xfId="0" applyFont="1" applyFill="1" applyBorder="1"/>
    <xf numFmtId="0" fontId="0" fillId="0" borderId="0" xfId="0" applyFill="1" applyBorder="1"/>
    <xf numFmtId="169" fontId="5" fillId="0" borderId="0" xfId="3" applyFont="1" applyFill="1" applyBorder="1" applyProtection="1"/>
    <xf numFmtId="169" fontId="5" fillId="0" borderId="3" xfId="3" applyFont="1" applyFill="1" applyBorder="1" applyAlignment="1" applyProtection="1">
      <alignment horizontal="right"/>
    </xf>
    <xf numFmtId="172" fontId="5" fillId="0" borderId="4" xfId="3" applyNumberFormat="1" applyFont="1" applyFill="1" applyBorder="1" applyProtection="1"/>
    <xf numFmtId="169" fontId="6" fillId="0" borderId="2" xfId="3" applyFont="1" applyFill="1" applyBorder="1" applyAlignment="1">
      <alignment horizontal="left"/>
    </xf>
    <xf numFmtId="169" fontId="6" fillId="0" borderId="3" xfId="3" applyFont="1" applyFill="1" applyBorder="1" applyAlignment="1">
      <alignment horizontal="center"/>
    </xf>
    <xf numFmtId="169" fontId="6" fillId="0" borderId="4" xfId="3" applyFont="1" applyFill="1" applyBorder="1" applyAlignment="1">
      <alignment horizontal="center"/>
    </xf>
    <xf numFmtId="169" fontId="0" fillId="0" borderId="0" xfId="3" applyFont="1" applyFill="1"/>
    <xf numFmtId="169" fontId="0" fillId="0" borderId="0" xfId="3" applyFont="1"/>
    <xf numFmtId="169" fontId="5" fillId="0" borderId="5" xfId="3" applyFont="1" applyFill="1" applyBorder="1" applyAlignment="1" applyProtection="1">
      <alignment horizontal="right"/>
    </xf>
    <xf numFmtId="172" fontId="5" fillId="0" borderId="0" xfId="3" applyNumberFormat="1" applyFont="1" applyFill="1" applyBorder="1" applyAlignment="1" applyProtection="1">
      <alignment horizontal="left"/>
    </xf>
    <xf numFmtId="169" fontId="5" fillId="0" borderId="6" xfId="3" applyFont="1" applyFill="1" applyBorder="1" applyProtection="1"/>
    <xf numFmtId="169" fontId="6" fillId="0" borderId="7" xfId="3" applyFont="1" applyFill="1" applyBorder="1" applyAlignment="1">
      <alignment horizontal="center"/>
    </xf>
    <xf numFmtId="169" fontId="6" fillId="0" borderId="1" xfId="3" applyFont="1" applyFill="1" applyBorder="1" applyAlignment="1">
      <alignment horizontal="center"/>
    </xf>
    <xf numFmtId="169" fontId="6" fillId="0" borderId="8" xfId="3" applyFont="1" applyFill="1" applyBorder="1" applyAlignment="1">
      <alignment horizontal="center"/>
    </xf>
    <xf numFmtId="18" fontId="5" fillId="0" borderId="0" xfId="3" quotePrefix="1" applyNumberFormat="1" applyFont="1" applyFill="1" applyBorder="1" applyAlignment="1" applyProtection="1">
      <alignment horizontal="left"/>
    </xf>
    <xf numFmtId="169" fontId="1" fillId="0" borderId="0" xfId="3" applyFont="1" applyFill="1" applyBorder="1"/>
    <xf numFmtId="169" fontId="7" fillId="2" borderId="0" xfId="3" applyFont="1" applyFill="1"/>
    <xf numFmtId="169" fontId="6" fillId="0" borderId="5" xfId="3" applyFont="1" applyFill="1" applyBorder="1" applyAlignment="1">
      <alignment horizontal="center"/>
    </xf>
    <xf numFmtId="169" fontId="0" fillId="0" borderId="0" xfId="3" applyFont="1" applyFill="1" applyBorder="1" applyAlignment="1">
      <alignment horizontal="center"/>
    </xf>
    <xf numFmtId="169" fontId="0" fillId="0" borderId="6" xfId="3" applyFont="1" applyFill="1" applyBorder="1" applyAlignment="1">
      <alignment horizontal="center"/>
    </xf>
    <xf numFmtId="18" fontId="5" fillId="0" borderId="0" xfId="3" applyNumberFormat="1" applyFont="1" applyFill="1" applyBorder="1" applyAlignment="1" applyProtection="1">
      <alignment horizontal="left"/>
    </xf>
    <xf numFmtId="169" fontId="5" fillId="0" borderId="0" xfId="3" applyFont="1" applyFill="1" applyBorder="1"/>
    <xf numFmtId="169" fontId="5" fillId="0" borderId="6" xfId="3" applyFont="1" applyFill="1" applyBorder="1"/>
    <xf numFmtId="169" fontId="5" fillId="0" borderId="5" xfId="3" applyFont="1" applyFill="1" applyBorder="1" applyAlignment="1">
      <alignment horizontal="right"/>
    </xf>
    <xf numFmtId="18" fontId="5" fillId="0" borderId="0" xfId="3" applyNumberFormat="1" applyFont="1" applyFill="1" applyBorder="1" applyAlignment="1">
      <alignment horizontal="left"/>
    </xf>
    <xf numFmtId="169" fontId="5" fillId="0" borderId="0" xfId="3" applyFont="1" applyFill="1" applyBorder="1" applyAlignment="1">
      <alignment horizontal="right"/>
    </xf>
    <xf numFmtId="169" fontId="5" fillId="0" borderId="5" xfId="3" applyFont="1" applyFill="1" applyBorder="1"/>
    <xf numFmtId="169" fontId="5" fillId="0" borderId="0" xfId="3" applyFont="1" applyFill="1" applyBorder="1" applyAlignment="1">
      <alignment horizontal="left"/>
    </xf>
    <xf numFmtId="0" fontId="0" fillId="0" borderId="0" xfId="0" applyFill="1" applyBorder="1" applyAlignment="1">
      <alignment horizontal="centerContinuous"/>
    </xf>
    <xf numFmtId="169" fontId="5" fillId="0" borderId="6" xfId="3" applyFont="1" applyFill="1" applyBorder="1" applyAlignment="1" applyProtection="1">
      <alignment horizontal="centerContinuous"/>
    </xf>
    <xf numFmtId="169" fontId="5" fillId="0" borderId="5" xfId="3" applyFont="1" applyFill="1" applyBorder="1" applyProtection="1"/>
    <xf numFmtId="0" fontId="5" fillId="0" borderId="0" xfId="0" applyFont="1" applyFill="1" applyBorder="1" applyAlignment="1">
      <alignment horizontal="right"/>
    </xf>
    <xf numFmtId="0" fontId="5" fillId="0" borderId="9" xfId="0" applyFont="1" applyFill="1" applyBorder="1"/>
    <xf numFmtId="169" fontId="5" fillId="0" borderId="10" xfId="3" applyFont="1" applyFill="1" applyBorder="1" applyProtection="1"/>
    <xf numFmtId="173" fontId="5" fillId="0" borderId="11" xfId="3" applyNumberFormat="1" applyFont="1" applyFill="1" applyBorder="1" applyAlignment="1" applyProtection="1">
      <alignment horizontal="centerContinuous"/>
    </xf>
    <xf numFmtId="169" fontId="5" fillId="0" borderId="12" xfId="3" applyFont="1" applyFill="1" applyBorder="1" applyProtection="1"/>
    <xf numFmtId="169" fontId="5" fillId="0" borderId="13" xfId="3" applyFont="1" applyFill="1" applyBorder="1" applyProtection="1"/>
    <xf numFmtId="0" fontId="0" fillId="0" borderId="13" xfId="0" applyFill="1" applyBorder="1"/>
    <xf numFmtId="169" fontId="5" fillId="0" borderId="13" xfId="3" applyFont="1" applyFill="1" applyBorder="1" applyAlignment="1" applyProtection="1">
      <alignment horizontal="left"/>
    </xf>
    <xf numFmtId="0" fontId="5" fillId="0" borderId="14" xfId="0" applyFont="1" applyFill="1" applyBorder="1"/>
    <xf numFmtId="173" fontId="5" fillId="0" borderId="6" xfId="3" applyNumberFormat="1" applyFont="1" applyFill="1" applyBorder="1" applyAlignment="1" applyProtection="1">
      <alignment horizontal="centerContinuous"/>
    </xf>
    <xf numFmtId="170" fontId="5" fillId="0" borderId="15" xfId="2" applyNumberFormat="1" applyFont="1" applyFill="1" applyBorder="1" applyProtection="1"/>
    <xf numFmtId="169" fontId="5" fillId="0" borderId="9" xfId="3" applyFont="1" applyFill="1" applyBorder="1" applyProtection="1"/>
    <xf numFmtId="0" fontId="0" fillId="0" borderId="10" xfId="0" applyFill="1" applyBorder="1"/>
    <xf numFmtId="170" fontId="5" fillId="0" borderId="16" xfId="2" applyNumberFormat="1" applyFont="1" applyFill="1" applyBorder="1" applyAlignment="1" applyProtection="1">
      <alignment horizontal="right"/>
    </xf>
    <xf numFmtId="173" fontId="5" fillId="0" borderId="6" xfId="3" quotePrefix="1" applyNumberFormat="1" applyFont="1" applyFill="1" applyBorder="1" applyAlignment="1" applyProtection="1">
      <alignment horizontal="centerContinuous"/>
    </xf>
    <xf numFmtId="169" fontId="5" fillId="0" borderId="14" xfId="3" applyFont="1" applyFill="1" applyBorder="1" applyProtection="1"/>
    <xf numFmtId="170" fontId="5" fillId="0" borderId="15" xfId="2" applyNumberFormat="1" applyFont="1" applyFill="1" applyBorder="1" applyAlignment="1" applyProtection="1">
      <alignment horizontal="right"/>
    </xf>
    <xf numFmtId="169" fontId="5" fillId="0" borderId="6" xfId="3" quotePrefix="1" applyFont="1" applyFill="1" applyBorder="1" applyAlignment="1" applyProtection="1">
      <alignment horizontal="centerContinuous"/>
    </xf>
    <xf numFmtId="169" fontId="0" fillId="0" borderId="7" xfId="3" applyFont="1" applyFill="1" applyBorder="1" applyAlignment="1">
      <alignment horizontal="center"/>
    </xf>
    <xf numFmtId="169" fontId="0" fillId="0" borderId="1" xfId="3" applyFont="1" applyFill="1" applyBorder="1" applyAlignment="1">
      <alignment horizontal="center"/>
    </xf>
    <xf numFmtId="169" fontId="0" fillId="0" borderId="8" xfId="3" applyFont="1" applyFill="1" applyBorder="1" applyAlignment="1">
      <alignment horizontal="center"/>
    </xf>
    <xf numFmtId="169" fontId="5" fillId="0" borderId="12" xfId="3" applyFont="1" applyFill="1" applyBorder="1"/>
    <xf numFmtId="170" fontId="5" fillId="0" borderId="17" xfId="2" applyNumberFormat="1" applyFont="1" applyFill="1" applyBorder="1" applyProtection="1"/>
    <xf numFmtId="169" fontId="5" fillId="0" borderId="18" xfId="3" applyFont="1" applyFill="1" applyBorder="1"/>
    <xf numFmtId="0" fontId="5" fillId="0" borderId="18" xfId="0" applyFont="1" applyFill="1" applyBorder="1"/>
    <xf numFmtId="169" fontId="5" fillId="0" borderId="19" xfId="3" quotePrefix="1" applyFont="1" applyFill="1" applyBorder="1" applyAlignment="1" applyProtection="1">
      <alignment horizontal="centerContinuous"/>
    </xf>
    <xf numFmtId="169" fontId="0" fillId="0" borderId="0" xfId="3" applyFont="1" applyFill="1" applyAlignment="1">
      <alignment horizontal="center"/>
    </xf>
    <xf numFmtId="169" fontId="5" fillId="0" borderId="20" xfId="3" applyFont="1" applyFill="1" applyBorder="1" applyProtection="1"/>
    <xf numFmtId="169" fontId="5" fillId="0" borderId="21" xfId="3" applyFont="1" applyFill="1" applyBorder="1" applyProtection="1"/>
    <xf numFmtId="169" fontId="5" fillId="0" borderId="21" xfId="3" applyFont="1" applyFill="1" applyBorder="1"/>
    <xf numFmtId="0" fontId="0" fillId="0" borderId="21" xfId="0" applyFill="1" applyBorder="1"/>
    <xf numFmtId="0" fontId="0" fillId="0" borderId="1" xfId="0" applyFill="1" applyBorder="1"/>
    <xf numFmtId="169" fontId="5" fillId="0" borderId="1" xfId="3" applyFont="1" applyFill="1" applyBorder="1"/>
    <xf numFmtId="169" fontId="5" fillId="0" borderId="8" xfId="3" applyFont="1" applyFill="1" applyBorder="1"/>
    <xf numFmtId="169" fontId="6" fillId="0" borderId="2" xfId="3" applyFont="1" applyFill="1" applyBorder="1" applyAlignment="1"/>
    <xf numFmtId="0" fontId="0" fillId="0" borderId="0" xfId="0" applyFill="1"/>
    <xf numFmtId="169" fontId="8" fillId="0" borderId="0" xfId="3" applyFont="1" applyFill="1" applyAlignment="1" applyProtection="1">
      <alignment horizontal="centerContinuous"/>
    </xf>
    <xf numFmtId="0" fontId="0" fillId="0" borderId="0" xfId="0" applyFill="1" applyAlignment="1">
      <alignment horizontal="centerContinuous"/>
    </xf>
    <xf numFmtId="169" fontId="5" fillId="0" borderId="0" xfId="3" applyFont="1" applyFill="1" applyAlignment="1">
      <alignment horizontal="centerContinuous"/>
    </xf>
    <xf numFmtId="169" fontId="6" fillId="0" borderId="7" xfId="3" applyFont="1" applyFill="1" applyBorder="1" applyAlignment="1">
      <alignment horizontal="left"/>
    </xf>
    <xf numFmtId="169" fontId="5" fillId="0" borderId="0" xfId="3" quotePrefix="1" applyFont="1" applyFill="1" applyAlignment="1">
      <alignment horizontal="centerContinuous"/>
    </xf>
    <xf numFmtId="169" fontId="5" fillId="0" borderId="1" xfId="3" applyFont="1" applyFill="1" applyBorder="1" applyAlignment="1">
      <alignment horizontal="centerContinuous"/>
    </xf>
    <xf numFmtId="169" fontId="5" fillId="0" borderId="0" xfId="3" applyFont="1" applyFill="1" applyBorder="1" applyAlignment="1">
      <alignment horizontal="centerContinuous"/>
    </xf>
    <xf numFmtId="169" fontId="6" fillId="0" borderId="2" xfId="3" applyFont="1" applyFill="1" applyBorder="1" applyProtection="1"/>
    <xf numFmtId="169" fontId="9" fillId="0" borderId="3" xfId="3" applyFont="1" applyFill="1" applyBorder="1" applyAlignment="1" applyProtection="1">
      <alignment horizontal="centerContinuous"/>
    </xf>
    <xf numFmtId="170" fontId="9" fillId="0" borderId="4" xfId="2" applyNumberFormat="1" applyFont="1" applyFill="1" applyBorder="1" applyProtection="1"/>
    <xf numFmtId="169" fontId="6" fillId="0" borderId="0" xfId="3" applyFont="1" applyFill="1" applyBorder="1" applyAlignment="1" applyProtection="1">
      <alignment horizontal="centerContinuous"/>
    </xf>
    <xf numFmtId="169" fontId="6" fillId="0" borderId="3" xfId="3" applyFont="1" applyFill="1" applyBorder="1"/>
    <xf numFmtId="169" fontId="6" fillId="0" borderId="3" xfId="3" applyFont="1" applyFill="1" applyBorder="1" applyProtection="1"/>
    <xf numFmtId="169" fontId="6" fillId="0" borderId="22" xfId="3" applyFont="1" applyFill="1" applyBorder="1" applyAlignment="1" applyProtection="1">
      <alignment horizontal="left"/>
    </xf>
    <xf numFmtId="169" fontId="6" fillId="0" borderId="3" xfId="3" applyFont="1" applyFill="1" applyBorder="1" applyAlignment="1">
      <alignment horizontal="left"/>
    </xf>
    <xf numFmtId="169" fontId="6" fillId="0" borderId="22" xfId="3" applyFont="1" applyFill="1" applyBorder="1" applyAlignment="1" applyProtection="1">
      <alignment horizontal="center"/>
    </xf>
    <xf numFmtId="170" fontId="6" fillId="0" borderId="6" xfId="2" applyNumberFormat="1" applyFont="1" applyFill="1" applyBorder="1" applyProtection="1"/>
    <xf numFmtId="169" fontId="6" fillId="0" borderId="12" xfId="3" applyFont="1" applyFill="1" applyBorder="1" applyAlignment="1" applyProtection="1">
      <alignment horizontal="left"/>
    </xf>
    <xf numFmtId="169" fontId="6" fillId="0" borderId="13" xfId="3" applyFont="1" applyFill="1" applyBorder="1" applyAlignment="1" applyProtection="1">
      <alignment horizontal="center"/>
    </xf>
    <xf numFmtId="169" fontId="6" fillId="0" borderId="19" xfId="3" applyFont="1" applyFill="1" applyBorder="1" applyAlignment="1" applyProtection="1">
      <alignment horizontal="center"/>
    </xf>
    <xf numFmtId="169" fontId="6" fillId="0" borderId="0" xfId="3" applyFont="1" applyFill="1" applyBorder="1" applyAlignment="1" applyProtection="1">
      <alignment horizontal="center"/>
    </xf>
    <xf numFmtId="169" fontId="6" fillId="0" borderId="5" xfId="3" applyFont="1" applyFill="1" applyBorder="1" applyAlignment="1" applyProtection="1">
      <alignment horizontal="centerContinuous"/>
    </xf>
    <xf numFmtId="169" fontId="6" fillId="0" borderId="14" xfId="3" applyFont="1" applyFill="1" applyBorder="1" applyAlignment="1" applyProtection="1">
      <alignment horizontal="centerContinuous"/>
    </xf>
    <xf numFmtId="169" fontId="6" fillId="0" borderId="14" xfId="3" applyFont="1" applyFill="1" applyBorder="1" applyAlignment="1" applyProtection="1">
      <alignment horizontal="center"/>
    </xf>
    <xf numFmtId="169" fontId="6" fillId="0" borderId="6" xfId="3" applyFont="1" applyFill="1" applyBorder="1" applyAlignment="1" applyProtection="1">
      <alignment horizontal="center"/>
    </xf>
    <xf numFmtId="169" fontId="10" fillId="0" borderId="5" xfId="3" applyFont="1" applyFill="1" applyBorder="1" applyAlignment="1" applyProtection="1">
      <alignment horizontal="left"/>
    </xf>
    <xf numFmtId="169" fontId="10" fillId="0" borderId="0" xfId="3" applyFont="1" applyFill="1" applyBorder="1" applyAlignment="1" applyProtection="1">
      <alignment horizontal="center"/>
    </xf>
    <xf numFmtId="169" fontId="10" fillId="0" borderId="6" xfId="3" applyFont="1" applyFill="1" applyBorder="1" applyAlignment="1" applyProtection="1">
      <alignment horizontal="center"/>
    </xf>
    <xf numFmtId="169" fontId="6" fillId="0" borderId="12" xfId="3" applyFont="1" applyFill="1" applyBorder="1" applyAlignment="1" applyProtection="1">
      <alignment horizontal="center"/>
    </xf>
    <xf numFmtId="169" fontId="6" fillId="0" borderId="18" xfId="3" applyFont="1" applyFill="1" applyBorder="1" applyAlignment="1" applyProtection="1">
      <alignment horizontal="centerContinuous"/>
    </xf>
    <xf numFmtId="169" fontId="6" fillId="0" borderId="13" xfId="3" applyFont="1" applyFill="1" applyBorder="1" applyAlignment="1" applyProtection="1">
      <alignment horizontal="centerContinuous"/>
    </xf>
    <xf numFmtId="169" fontId="6" fillId="0" borderId="18" xfId="3" applyFont="1" applyFill="1" applyBorder="1" applyAlignment="1" applyProtection="1">
      <alignment horizontal="center"/>
    </xf>
    <xf numFmtId="169" fontId="6" fillId="0" borderId="5" xfId="3" applyFont="1" applyFill="1" applyBorder="1" applyAlignment="1" applyProtection="1">
      <alignment horizontal="left"/>
    </xf>
    <xf numFmtId="170" fontId="6" fillId="0" borderId="0" xfId="2" applyNumberFormat="1" applyFont="1" applyFill="1" applyBorder="1" applyProtection="1"/>
    <xf numFmtId="169" fontId="6" fillId="0" borderId="5" xfId="3" applyFont="1" applyFill="1" applyBorder="1" applyAlignment="1" applyProtection="1">
      <alignment horizontal="center"/>
    </xf>
    <xf numFmtId="173" fontId="6" fillId="0" borderId="0" xfId="3" applyNumberFormat="1" applyFont="1" applyFill="1" applyBorder="1" applyAlignment="1">
      <alignment horizontal="centerContinuous"/>
    </xf>
    <xf numFmtId="173" fontId="6" fillId="0" borderId="0" xfId="3" applyNumberFormat="1" applyFont="1" applyFill="1" applyBorder="1" applyAlignment="1">
      <alignment horizontal="center"/>
    </xf>
    <xf numFmtId="2" fontId="6" fillId="0" borderId="14" xfId="1" applyNumberFormat="1" applyFont="1" applyFill="1" applyBorder="1" applyAlignment="1">
      <alignment horizontal="center"/>
    </xf>
    <xf numFmtId="2" fontId="6" fillId="0" borderId="0" xfId="3" applyNumberFormat="1" applyFont="1" applyFill="1" applyBorder="1" applyAlignment="1">
      <alignment horizontal="center"/>
    </xf>
    <xf numFmtId="2" fontId="6" fillId="0" borderId="0" xfId="3" applyNumberFormat="1" applyFont="1" applyFill="1" applyBorder="1" applyAlignment="1">
      <alignment horizontal="centerContinuous"/>
    </xf>
    <xf numFmtId="170" fontId="6" fillId="0" borderId="14" xfId="2" applyNumberFormat="1" applyFont="1" applyFill="1" applyBorder="1" applyAlignment="1">
      <alignment horizontal="center"/>
    </xf>
    <xf numFmtId="40" fontId="6" fillId="0" borderId="0" xfId="4" applyFont="1" applyFill="1" applyBorder="1" applyAlignment="1" applyProtection="1">
      <alignment horizontal="right"/>
    </xf>
    <xf numFmtId="2" fontId="6" fillId="0" borderId="0" xfId="4" applyNumberFormat="1" applyFont="1" applyFill="1" applyBorder="1" applyAlignment="1" applyProtection="1">
      <alignment horizontal="center"/>
    </xf>
    <xf numFmtId="2" fontId="6" fillId="0" borderId="0" xfId="1" applyNumberFormat="1" applyFont="1" applyFill="1" applyBorder="1" applyAlignment="1" applyProtection="1">
      <alignment horizontal="center"/>
    </xf>
    <xf numFmtId="170" fontId="6" fillId="0" borderId="14" xfId="2" applyNumberFormat="1" applyFont="1" applyFill="1" applyBorder="1" applyProtection="1"/>
    <xf numFmtId="169" fontId="6" fillId="0" borderId="0" xfId="3" applyFont="1" applyFill="1" applyBorder="1" applyAlignment="1" applyProtection="1">
      <alignment horizontal="right"/>
    </xf>
    <xf numFmtId="2" fontId="6" fillId="0" borderId="0" xfId="3" applyNumberFormat="1" applyFont="1" applyFill="1" applyBorder="1" applyAlignment="1" applyProtection="1">
      <alignment horizontal="center"/>
    </xf>
    <xf numFmtId="2" fontId="6" fillId="0" borderId="0" xfId="4" applyNumberFormat="1" applyFont="1" applyFill="1" applyBorder="1" applyProtection="1"/>
    <xf numFmtId="2" fontId="6" fillId="0" borderId="0" xfId="3" applyNumberFormat="1" applyFont="1" applyFill="1" applyBorder="1" applyProtection="1"/>
    <xf numFmtId="2" fontId="6" fillId="0" borderId="0" xfId="1" applyNumberFormat="1" applyFont="1" applyFill="1" applyBorder="1" applyProtection="1"/>
    <xf numFmtId="169" fontId="0" fillId="0" borderId="0" xfId="3" applyFont="1" applyFill="1" applyBorder="1" applyAlignment="1" applyProtection="1">
      <alignment horizontal="center"/>
    </xf>
    <xf numFmtId="38" fontId="0" fillId="0" borderId="0" xfId="4" applyNumberFormat="1" applyFont="1" applyFill="1" applyBorder="1" applyAlignment="1" applyProtection="1">
      <alignment horizontal="center"/>
    </xf>
    <xf numFmtId="169" fontId="6" fillId="0" borderId="0" xfId="3" applyFont="1" applyFill="1" applyAlignment="1">
      <alignment horizontal="left"/>
    </xf>
    <xf numFmtId="169" fontId="6" fillId="0" borderId="0" xfId="3" applyFont="1" applyFill="1" applyAlignment="1">
      <alignment horizontal="center"/>
    </xf>
    <xf numFmtId="169" fontId="6" fillId="0" borderId="0" xfId="3" applyFont="1" applyFill="1" applyAlignment="1">
      <alignment horizontal="right"/>
    </xf>
    <xf numFmtId="169" fontId="6" fillId="0" borderId="0" xfId="3" applyFont="1" applyFill="1" applyBorder="1" applyAlignment="1" applyProtection="1">
      <alignment horizontal="left"/>
    </xf>
    <xf numFmtId="2" fontId="6" fillId="0" borderId="14" xfId="4" applyNumberFormat="1" applyFont="1" applyFill="1" applyBorder="1" applyAlignment="1" applyProtection="1">
      <alignment horizontal="right"/>
    </xf>
    <xf numFmtId="2" fontId="6" fillId="0" borderId="0" xfId="3" applyNumberFormat="1" applyFont="1" applyFill="1" applyBorder="1"/>
    <xf numFmtId="164" fontId="6" fillId="0" borderId="0" xfId="1" applyFont="1" applyFill="1" applyAlignment="1">
      <alignment horizontal="center"/>
    </xf>
    <xf numFmtId="169" fontId="6" fillId="0" borderId="7" xfId="3" applyFont="1" applyFill="1" applyBorder="1" applyAlignment="1" applyProtection="1">
      <alignment horizontal="center"/>
    </xf>
    <xf numFmtId="40" fontId="6" fillId="0" borderId="23" xfId="4" applyFont="1" applyFill="1" applyBorder="1" applyAlignment="1" applyProtection="1">
      <alignment horizontal="right"/>
    </xf>
    <xf numFmtId="0" fontId="0" fillId="0" borderId="23" xfId="0" applyFill="1" applyBorder="1"/>
    <xf numFmtId="170" fontId="6" fillId="0" borderId="8" xfId="2" applyNumberFormat="1" applyFont="1" applyFill="1" applyBorder="1" applyProtection="1"/>
    <xf numFmtId="169" fontId="6" fillId="0" borderId="1" xfId="3" applyFont="1" applyFill="1" applyBorder="1" applyAlignment="1" applyProtection="1">
      <alignment horizontal="center"/>
    </xf>
    <xf numFmtId="169" fontId="6" fillId="0" borderId="1" xfId="3" quotePrefix="1" applyFont="1" applyFill="1" applyBorder="1" applyAlignment="1" applyProtection="1">
      <alignment horizontal="left"/>
    </xf>
    <xf numFmtId="169" fontId="6" fillId="0" borderId="1" xfId="3" quotePrefix="1" applyFont="1" applyFill="1" applyBorder="1" applyAlignment="1" applyProtection="1">
      <alignment horizontal="right"/>
    </xf>
    <xf numFmtId="40" fontId="6" fillId="0" borderId="1" xfId="4" applyFont="1" applyFill="1" applyBorder="1" applyAlignment="1" applyProtection="1">
      <alignment horizontal="right"/>
    </xf>
    <xf numFmtId="169" fontId="6" fillId="0" borderId="1" xfId="3" applyFont="1" applyFill="1" applyBorder="1"/>
    <xf numFmtId="164" fontId="6" fillId="0" borderId="1" xfId="1" applyFont="1" applyFill="1" applyBorder="1" applyProtection="1"/>
    <xf numFmtId="170" fontId="6" fillId="0" borderId="1" xfId="2" applyNumberFormat="1" applyFont="1" applyFill="1" applyBorder="1" applyProtection="1"/>
    <xf numFmtId="169" fontId="6" fillId="0" borderId="2" xfId="3" applyFont="1" applyFill="1" applyBorder="1" applyAlignment="1" applyProtection="1">
      <alignment horizontal="center"/>
    </xf>
    <xf numFmtId="169" fontId="6" fillId="0" borderId="3" xfId="3" quotePrefix="1" applyFont="1" applyFill="1" applyBorder="1" applyAlignment="1" applyProtection="1">
      <alignment horizontal="left"/>
    </xf>
    <xf numFmtId="169" fontId="6" fillId="0" borderId="3" xfId="3" quotePrefix="1" applyFont="1" applyFill="1" applyBorder="1" applyAlignment="1" applyProtection="1">
      <alignment horizontal="right"/>
    </xf>
    <xf numFmtId="40" fontId="6" fillId="0" borderId="3" xfId="4" applyFont="1" applyFill="1" applyBorder="1" applyAlignment="1" applyProtection="1">
      <alignment horizontal="right"/>
    </xf>
    <xf numFmtId="164" fontId="6" fillId="0" borderId="3" xfId="1" applyFont="1" applyFill="1" applyBorder="1" applyProtection="1"/>
    <xf numFmtId="170" fontId="6" fillId="0" borderId="3" xfId="2" applyNumberFormat="1" applyFont="1" applyFill="1" applyBorder="1" applyProtection="1"/>
    <xf numFmtId="170" fontId="6" fillId="0" borderId="4" xfId="2" applyNumberFormat="1" applyFont="1" applyFill="1" applyBorder="1" applyProtection="1"/>
    <xf numFmtId="169" fontId="6" fillId="0" borderId="0" xfId="3" applyFont="1" applyFill="1" applyBorder="1" applyAlignment="1" applyProtection="1"/>
    <xf numFmtId="169" fontId="6" fillId="0" borderId="0" xfId="3" quotePrefix="1" applyFont="1" applyFill="1" applyBorder="1" applyAlignment="1" applyProtection="1">
      <alignment horizontal="right"/>
    </xf>
    <xf numFmtId="38" fontId="6" fillId="0" borderId="0" xfId="4" applyNumberFormat="1" applyFont="1" applyFill="1" applyBorder="1" applyAlignment="1" applyProtection="1">
      <alignment horizontal="right"/>
    </xf>
    <xf numFmtId="169" fontId="6" fillId="0" borderId="0" xfId="3" applyFont="1" applyFill="1" applyBorder="1"/>
    <xf numFmtId="168" fontId="6" fillId="0" borderId="0" xfId="2" applyFont="1" applyFill="1" applyBorder="1" applyProtection="1"/>
    <xf numFmtId="171" fontId="6" fillId="0" borderId="6" xfId="1" applyNumberFormat="1" applyFont="1" applyFill="1" applyBorder="1" applyProtection="1"/>
    <xf numFmtId="0" fontId="0" fillId="0" borderId="0" xfId="0" applyFont="1" applyFill="1" applyBorder="1"/>
    <xf numFmtId="169" fontId="12" fillId="0" borderId="0" xfId="3" applyFont="1" applyFill="1" applyBorder="1"/>
    <xf numFmtId="169" fontId="6" fillId="0" borderId="0" xfId="3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right"/>
    </xf>
    <xf numFmtId="169" fontId="6" fillId="0" borderId="0" xfId="3" quotePrefix="1" applyFont="1" applyFill="1" applyBorder="1" applyAlignment="1" applyProtection="1"/>
    <xf numFmtId="164" fontId="6" fillId="0" borderId="0" xfId="1" applyFont="1" applyFill="1" applyBorder="1" applyProtection="1"/>
    <xf numFmtId="169" fontId="6" fillId="0" borderId="0" xfId="3" applyFont="1" applyFill="1" applyBorder="1" applyProtection="1"/>
    <xf numFmtId="38" fontId="13" fillId="0" borderId="0" xfId="4" applyNumberFormat="1" applyFont="1" applyFill="1" applyBorder="1" applyAlignment="1" applyProtection="1">
      <alignment horizontal="right"/>
    </xf>
    <xf numFmtId="169" fontId="8" fillId="0" borderId="0" xfId="3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Continuous"/>
    </xf>
    <xf numFmtId="169" fontId="6" fillId="0" borderId="0" xfId="3" quotePrefix="1" applyFont="1" applyFill="1" applyBorder="1" applyAlignment="1" applyProtection="1">
      <alignment horizontal="left"/>
    </xf>
    <xf numFmtId="169" fontId="6" fillId="0" borderId="5" xfId="3" applyFont="1" applyFill="1" applyBorder="1"/>
    <xf numFmtId="0" fontId="6" fillId="0" borderId="0" xfId="0" applyFont="1" applyFill="1" applyBorder="1"/>
    <xf numFmtId="169" fontId="0" fillId="0" borderId="0" xfId="3" applyFont="1" applyFill="1" applyBorder="1"/>
    <xf numFmtId="169" fontId="6" fillId="0" borderId="0" xfId="3" applyFont="1" applyFill="1" applyBorder="1" applyAlignment="1">
      <alignment horizontal="right"/>
    </xf>
    <xf numFmtId="169" fontId="6" fillId="0" borderId="2" xfId="3" applyFont="1" applyFill="1" applyBorder="1" applyAlignment="1" applyProtection="1">
      <alignment horizontal="left"/>
    </xf>
    <xf numFmtId="169" fontId="6" fillId="0" borderId="3" xfId="3" applyFont="1" applyFill="1" applyBorder="1" applyAlignment="1" applyProtection="1">
      <alignment horizontal="left"/>
    </xf>
    <xf numFmtId="0" fontId="0" fillId="0" borderId="3" xfId="0" applyFont="1" applyFill="1" applyBorder="1"/>
    <xf numFmtId="169" fontId="6" fillId="0" borderId="24" xfId="3" applyFont="1" applyFill="1" applyBorder="1" applyAlignment="1" applyProtection="1">
      <alignment horizontal="right"/>
    </xf>
    <xf numFmtId="169" fontId="6" fillId="0" borderId="24" xfId="3" applyFont="1" applyFill="1" applyBorder="1" applyAlignment="1" applyProtection="1">
      <alignment horizontal="center"/>
    </xf>
    <xf numFmtId="169" fontId="6" fillId="0" borderId="25" xfId="3" applyFont="1" applyFill="1" applyBorder="1" applyAlignment="1" applyProtection="1">
      <alignment horizontal="center"/>
    </xf>
    <xf numFmtId="165" fontId="6" fillId="0" borderId="26" xfId="3" applyNumberFormat="1" applyFont="1" applyFill="1" applyBorder="1" applyAlignment="1" applyProtection="1">
      <alignment horizontal="right"/>
    </xf>
    <xf numFmtId="169" fontId="6" fillId="0" borderId="15" xfId="3" applyFont="1" applyFill="1" applyBorder="1" applyAlignment="1" applyProtection="1">
      <alignment horizontal="center"/>
    </xf>
    <xf numFmtId="165" fontId="6" fillId="0" borderId="6" xfId="3" applyNumberFormat="1" applyFont="1" applyFill="1" applyBorder="1" applyAlignment="1" applyProtection="1">
      <alignment horizontal="right"/>
    </xf>
    <xf numFmtId="38" fontId="6" fillId="0" borderId="0" xfId="4" applyNumberFormat="1" applyFont="1" applyFill="1" applyBorder="1" applyProtection="1"/>
    <xf numFmtId="38" fontId="6" fillId="0" borderId="15" xfId="4" applyNumberFormat="1" applyFont="1" applyFill="1" applyBorder="1" applyProtection="1"/>
    <xf numFmtId="170" fontId="6" fillId="0" borderId="0" xfId="2" applyNumberFormat="1" applyFont="1" applyFill="1" applyBorder="1" applyAlignment="1" applyProtection="1"/>
    <xf numFmtId="170" fontId="6" fillId="0" borderId="6" xfId="2" applyNumberFormat="1" applyFont="1" applyFill="1" applyBorder="1" applyAlignment="1" applyProtection="1">
      <alignment horizontal="right"/>
    </xf>
    <xf numFmtId="169" fontId="6" fillId="0" borderId="7" xfId="3" applyFont="1" applyFill="1" applyBorder="1"/>
    <xf numFmtId="0" fontId="0" fillId="0" borderId="1" xfId="0" applyFont="1" applyFill="1" applyBorder="1"/>
    <xf numFmtId="169" fontId="6" fillId="0" borderId="27" xfId="3" applyFont="1" applyFill="1" applyBorder="1"/>
    <xf numFmtId="169" fontId="6" fillId="0" borderId="8" xfId="3" applyFont="1" applyFill="1" applyBorder="1"/>
    <xf numFmtId="169" fontId="6" fillId="0" borderId="0" xfId="3" applyFont="1" applyFill="1" applyAlignment="1" applyProtection="1">
      <alignment horizontal="center"/>
    </xf>
    <xf numFmtId="0" fontId="0" fillId="0" borderId="0" xfId="0" applyFont="1" applyFill="1"/>
    <xf numFmtId="169" fontId="10" fillId="0" borderId="0" xfId="3" applyFont="1" applyFill="1" applyAlignment="1" applyProtection="1">
      <alignment horizontal="center"/>
    </xf>
    <xf numFmtId="170" fontId="6" fillId="0" borderId="13" xfId="2" applyNumberFormat="1" applyFont="1" applyFill="1" applyBorder="1" applyProtection="1"/>
    <xf numFmtId="170" fontId="6" fillId="0" borderId="19" xfId="2" applyNumberFormat="1" applyFont="1" applyFill="1" applyBorder="1" applyProtection="1"/>
    <xf numFmtId="169" fontId="6" fillId="0" borderId="24" xfId="3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169" fontId="6" fillId="0" borderId="5" xfId="3" applyFont="1" applyFill="1" applyBorder="1" applyProtection="1"/>
    <xf numFmtId="0" fontId="0" fillId="0" borderId="6" xfId="0" applyFill="1" applyBorder="1"/>
    <xf numFmtId="170" fontId="6" fillId="0" borderId="0" xfId="2" applyNumberFormat="1" applyFont="1" applyFill="1" applyBorder="1" applyAlignment="1" applyProtection="1">
      <alignment horizontal="fill"/>
    </xf>
    <xf numFmtId="0" fontId="6" fillId="0" borderId="5" xfId="0" applyFont="1" applyFill="1" applyBorder="1"/>
    <xf numFmtId="0" fontId="6" fillId="0" borderId="6" xfId="0" applyFont="1" applyFill="1" applyBorder="1"/>
    <xf numFmtId="170" fontId="6" fillId="0" borderId="0" xfId="2" applyNumberFormat="1" applyFont="1" applyFill="1" applyBorder="1" applyAlignment="1" applyProtection="1">
      <alignment horizontal="centerContinuous"/>
    </xf>
    <xf numFmtId="38" fontId="6" fillId="0" borderId="0" xfId="4" applyNumberFormat="1" applyFont="1" applyFill="1" applyBorder="1" applyAlignment="1" applyProtection="1">
      <alignment horizontal="centerContinuous"/>
    </xf>
    <xf numFmtId="170" fontId="6" fillId="0" borderId="0" xfId="2" applyNumberFormat="1" applyFont="1" applyFill="1" applyBorder="1" applyAlignment="1">
      <alignment horizontal="centerContinuous"/>
    </xf>
    <xf numFmtId="170" fontId="6" fillId="0" borderId="6" xfId="2" applyNumberFormat="1" applyFont="1" applyFill="1" applyBorder="1" applyAlignment="1">
      <alignment horizontal="centerContinuous"/>
    </xf>
    <xf numFmtId="170" fontId="6" fillId="0" borderId="1" xfId="2" applyNumberFormat="1" applyFont="1" applyFill="1" applyBorder="1"/>
    <xf numFmtId="170" fontId="6" fillId="0" borderId="8" xfId="2" applyNumberFormat="1" applyFont="1" applyFill="1" applyBorder="1"/>
    <xf numFmtId="170" fontId="6" fillId="0" borderId="0" xfId="2" applyNumberFormat="1" applyFont="1" applyFill="1" applyBorder="1"/>
    <xf numFmtId="169" fontId="6" fillId="0" borderId="7" xfId="3" applyFont="1" applyFill="1" applyBorder="1" applyAlignment="1" applyProtection="1">
      <alignment horizontal="left"/>
    </xf>
    <xf numFmtId="169" fontId="6" fillId="0" borderId="1" xfId="3" applyFont="1" applyFill="1" applyBorder="1" applyProtection="1"/>
    <xf numFmtId="38" fontId="6" fillId="0" borderId="1" xfId="4" applyNumberFormat="1" applyFont="1" applyFill="1" applyBorder="1" applyProtection="1"/>
    <xf numFmtId="170" fontId="6" fillId="0" borderId="8" xfId="2" applyNumberFormat="1" applyFont="1" applyFill="1" applyBorder="1" applyAlignment="1">
      <alignment horizontal="center"/>
    </xf>
    <xf numFmtId="0" fontId="0" fillId="0" borderId="8" xfId="0" applyFill="1" applyBorder="1"/>
    <xf numFmtId="169" fontId="6" fillId="0" borderId="0" xfId="3" applyFont="1" applyFill="1" applyBorder="1" applyAlignment="1" applyProtection="1">
      <alignment horizontal="fill"/>
    </xf>
    <xf numFmtId="166" fontId="6" fillId="0" borderId="0" xfId="5" applyNumberFormat="1" applyFont="1" applyFill="1" applyBorder="1" applyProtection="1"/>
    <xf numFmtId="170" fontId="6" fillId="0" borderId="0" xfId="2" applyNumberFormat="1" applyFont="1" applyFill="1" applyBorder="1" applyAlignment="1">
      <alignment horizontal="center"/>
    </xf>
    <xf numFmtId="0" fontId="14" fillId="0" borderId="0" xfId="0" applyFont="1" applyFill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0" xfId="0" applyFont="1" applyFill="1"/>
    <xf numFmtId="0" fontId="10" fillId="0" borderId="0" xfId="0" applyFont="1" applyFill="1"/>
    <xf numFmtId="166" fontId="10" fillId="0" borderId="0" xfId="5" applyNumberFormat="1" applyFont="1" applyFill="1"/>
    <xf numFmtId="171" fontId="6" fillId="0" borderId="0" xfId="1" applyNumberFormat="1" applyFont="1" applyFill="1" applyBorder="1" applyAlignment="1">
      <alignment horizontal="right"/>
    </xf>
    <xf numFmtId="169" fontId="6" fillId="0" borderId="6" xfId="0" applyNumberFormat="1" applyFont="1" applyFill="1" applyBorder="1" applyAlignment="1">
      <alignment horizontal="right"/>
    </xf>
    <xf numFmtId="169" fontId="10" fillId="0" borderId="0" xfId="3" applyFont="1" applyFill="1" applyAlignment="1" applyProtection="1">
      <alignment horizontal="fill"/>
    </xf>
    <xf numFmtId="169" fontId="10" fillId="0" borderId="0" xfId="3" applyFont="1" applyFill="1"/>
    <xf numFmtId="171" fontId="6" fillId="0" borderId="0" xfId="1" applyNumberFormat="1" applyFont="1" applyFill="1" applyBorder="1" applyAlignment="1" applyProtection="1">
      <alignment horizontal="right"/>
    </xf>
    <xf numFmtId="170" fontId="6" fillId="0" borderId="8" xfId="2" applyNumberFormat="1" applyFont="1" applyFill="1" applyBorder="1" applyAlignment="1"/>
    <xf numFmtId="169" fontId="10" fillId="0" borderId="0" xfId="3" applyFont="1" applyFill="1" applyProtection="1"/>
    <xf numFmtId="170" fontId="6" fillId="0" borderId="0" xfId="2" applyNumberFormat="1" applyFont="1" applyFill="1" applyBorder="1" applyAlignment="1"/>
    <xf numFmtId="169" fontId="6" fillId="0" borderId="2" xfId="3" applyFont="1" applyFill="1" applyBorder="1"/>
    <xf numFmtId="169" fontId="6" fillId="0" borderId="6" xfId="3" applyFont="1" applyFill="1" applyBorder="1"/>
    <xf numFmtId="170" fontId="6" fillId="0" borderId="6" xfId="2" applyNumberFormat="1" applyFont="1" applyFill="1" applyBorder="1"/>
    <xf numFmtId="169" fontId="6" fillId="0" borderId="0" xfId="3" applyFont="1" applyFill="1"/>
    <xf numFmtId="169" fontId="10" fillId="0" borderId="0" xfId="3" applyFont="1" applyFill="1" applyAlignment="1" applyProtection="1">
      <alignment horizontal="left"/>
    </xf>
    <xf numFmtId="0" fontId="6" fillId="0" borderId="6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right"/>
    </xf>
    <xf numFmtId="0" fontId="6" fillId="0" borderId="8" xfId="0" applyFont="1" applyFill="1" applyBorder="1" applyAlignment="1">
      <alignment horizontal="center"/>
    </xf>
    <xf numFmtId="169" fontId="14" fillId="0" borderId="0" xfId="3" applyFont="1" applyFill="1"/>
    <xf numFmtId="169" fontId="1" fillId="0" borderId="1" xfId="3" applyFont="1" applyFill="1" applyBorder="1" applyProtection="1"/>
    <xf numFmtId="0" fontId="6" fillId="0" borderId="1" xfId="0" applyFont="1" applyFill="1" applyBorder="1"/>
    <xf numFmtId="169" fontId="15" fillId="0" borderId="0" xfId="3" applyFont="1" applyFill="1" applyBorder="1"/>
    <xf numFmtId="169" fontId="16" fillId="0" borderId="0" xfId="3" applyFont="1" applyFill="1" applyBorder="1"/>
    <xf numFmtId="0" fontId="17" fillId="0" borderId="0" xfId="0" applyFont="1" applyFill="1" applyBorder="1"/>
    <xf numFmtId="0" fontId="15" fillId="0" borderId="0" xfId="0" applyFont="1" applyFill="1" applyBorder="1"/>
    <xf numFmtId="169" fontId="18" fillId="0" borderId="0" xfId="3" applyFont="1" applyFill="1" applyBorder="1" applyAlignment="1" applyProtection="1">
      <alignment horizontal="right"/>
    </xf>
    <xf numFmtId="169" fontId="16" fillId="0" borderId="0" xfId="3" applyFont="1" applyFill="1"/>
    <xf numFmtId="169" fontId="7" fillId="0" borderId="0" xfId="3" applyFont="1" applyFill="1"/>
    <xf numFmtId="169" fontId="10" fillId="0" borderId="0" xfId="3" applyFont="1" applyFill="1" applyAlignment="1">
      <alignment horizontal="right"/>
    </xf>
    <xf numFmtId="0" fontId="9" fillId="0" borderId="0" xfId="0" applyFont="1" applyFill="1"/>
    <xf numFmtId="169" fontId="5" fillId="0" borderId="0" xfId="3" applyFont="1" applyFill="1" applyProtection="1"/>
    <xf numFmtId="169" fontId="9" fillId="0" borderId="0" xfId="3" quotePrefix="1" applyFont="1" applyFill="1"/>
    <xf numFmtId="169" fontId="1" fillId="0" borderId="0" xfId="3" applyFont="1" applyFill="1" applyProtection="1"/>
    <xf numFmtId="169" fontId="5" fillId="0" borderId="0" xfId="3" applyFont="1" applyFill="1"/>
    <xf numFmtId="0" fontId="19" fillId="0" borderId="0" xfId="0" applyFont="1" applyFill="1"/>
    <xf numFmtId="0" fontId="20" fillId="0" borderId="0" xfId="0" applyFont="1" applyFill="1"/>
    <xf numFmtId="169" fontId="21" fillId="0" borderId="0" xfId="3" quotePrefix="1" applyFont="1" applyFill="1"/>
    <xf numFmtId="169" fontId="1" fillId="0" borderId="0" xfId="3" quotePrefix="1" applyFont="1" applyFill="1"/>
    <xf numFmtId="38" fontId="23" fillId="3" borderId="0" xfId="6" applyNumberFormat="1" applyFont="1" applyFill="1"/>
    <xf numFmtId="38" fontId="17" fillId="3" borderId="0" xfId="6" applyNumberFormat="1" applyFont="1" applyFill="1" applyBorder="1"/>
    <xf numFmtId="38" fontId="22" fillId="3" borderId="0" xfId="6" applyNumberFormat="1" applyFont="1" applyFill="1"/>
    <xf numFmtId="38" fontId="24" fillId="3" borderId="0" xfId="6" applyNumberFormat="1" applyFont="1" applyFill="1"/>
    <xf numFmtId="38" fontId="6" fillId="3" borderId="0" xfId="6" applyNumberFormat="1" applyFont="1" applyFill="1" applyAlignment="1">
      <alignment horizontal="center"/>
    </xf>
    <xf numFmtId="14" fontId="24" fillId="3" borderId="0" xfId="6" applyNumberFormat="1" applyFont="1" applyFill="1" applyAlignment="1">
      <alignment horizontal="left"/>
    </xf>
    <xf numFmtId="38" fontId="25" fillId="3" borderId="0" xfId="6" applyNumberFormat="1" applyFont="1" applyFill="1"/>
    <xf numFmtId="38" fontId="26" fillId="3" borderId="2" xfId="6" applyNumberFormat="1" applyFont="1" applyFill="1" applyBorder="1"/>
    <xf numFmtId="38" fontId="26" fillId="3" borderId="3" xfId="6" applyNumberFormat="1" applyFont="1" applyFill="1" applyBorder="1"/>
    <xf numFmtId="38" fontId="26" fillId="3" borderId="4" xfId="6" applyNumberFormat="1" applyFont="1" applyFill="1" applyBorder="1"/>
    <xf numFmtId="38" fontId="26" fillId="3" borderId="0" xfId="6" applyNumberFormat="1" applyFont="1" applyFill="1"/>
    <xf numFmtId="38" fontId="27" fillId="3" borderId="0" xfId="6" applyNumberFormat="1" applyFont="1" applyFill="1"/>
    <xf numFmtId="38" fontId="12" fillId="3" borderId="5" xfId="6" applyNumberFormat="1" applyFont="1" applyFill="1" applyBorder="1" applyAlignment="1">
      <alignment horizontal="right"/>
    </xf>
    <xf numFmtId="38" fontId="9" fillId="3" borderId="13" xfId="6" applyNumberFormat="1" applyFont="1" applyFill="1" applyBorder="1"/>
    <xf numFmtId="38" fontId="26" fillId="3" borderId="19" xfId="6" applyNumberFormat="1" applyFont="1" applyFill="1" applyBorder="1"/>
    <xf numFmtId="38" fontId="9" fillId="3" borderId="0" xfId="6" applyNumberFormat="1" applyFont="1" applyFill="1"/>
    <xf numFmtId="38" fontId="6" fillId="3" borderId="13" xfId="6" applyNumberFormat="1" applyFont="1" applyFill="1" applyBorder="1" applyAlignment="1">
      <alignment horizontal="right"/>
    </xf>
    <xf numFmtId="38" fontId="6" fillId="3" borderId="19" xfId="6" applyNumberFormat="1" applyFont="1" applyFill="1" applyBorder="1" applyAlignment="1">
      <alignment horizontal="left"/>
    </xf>
    <xf numFmtId="38" fontId="9" fillId="3" borderId="5" xfId="6" applyNumberFormat="1" applyFont="1" applyFill="1" applyBorder="1" applyAlignment="1">
      <alignment horizontal="right"/>
    </xf>
    <xf numFmtId="38" fontId="9" fillId="3" borderId="0" xfId="6" applyNumberFormat="1" applyFont="1" applyFill="1" applyBorder="1"/>
    <xf numFmtId="38" fontId="9" fillId="3" borderId="6" xfId="6" applyNumberFormat="1" applyFont="1" applyFill="1" applyBorder="1"/>
    <xf numFmtId="38" fontId="6" fillId="3" borderId="0" xfId="6" applyNumberFormat="1" applyFont="1" applyFill="1" applyBorder="1"/>
    <xf numFmtId="38" fontId="26" fillId="3" borderId="6" xfId="6" applyNumberFormat="1" applyFont="1" applyFill="1" applyBorder="1"/>
    <xf numFmtId="38" fontId="9" fillId="3" borderId="19" xfId="6" applyNumberFormat="1" applyFont="1" applyFill="1" applyBorder="1"/>
    <xf numFmtId="38" fontId="6" fillId="3" borderId="6" xfId="6" applyNumberFormat="1" applyFont="1" applyFill="1" applyBorder="1"/>
    <xf numFmtId="38" fontId="6" fillId="3" borderId="13" xfId="6" applyNumberFormat="1" applyFont="1" applyFill="1" applyBorder="1"/>
    <xf numFmtId="14" fontId="17" fillId="3" borderId="0" xfId="6" applyNumberFormat="1" applyFont="1" applyFill="1" applyAlignment="1">
      <alignment horizontal="left"/>
    </xf>
    <xf numFmtId="38" fontId="6" fillId="3" borderId="13" xfId="6" applyNumberFormat="1" applyFont="1" applyFill="1" applyBorder="1" applyAlignment="1">
      <alignment horizontal="left"/>
    </xf>
    <xf numFmtId="38" fontId="12" fillId="3" borderId="5" xfId="6" applyNumberFormat="1" applyFont="1" applyFill="1" applyBorder="1"/>
    <xf numFmtId="14" fontId="22" fillId="3" borderId="0" xfId="6" applyNumberFormat="1" applyFont="1" applyFill="1"/>
    <xf numFmtId="38" fontId="12" fillId="3" borderId="7" xfId="6" applyNumberFormat="1" applyFont="1" applyFill="1" applyBorder="1"/>
    <xf numFmtId="38" fontId="26" fillId="3" borderId="1" xfId="6" applyNumberFormat="1" applyFont="1" applyFill="1" applyBorder="1"/>
    <xf numFmtId="38" fontId="26" fillId="3" borderId="8" xfId="6" applyNumberFormat="1" applyFont="1" applyFill="1" applyBorder="1"/>
    <xf numFmtId="38" fontId="12" fillId="3" borderId="7" xfId="6" applyNumberFormat="1" applyFont="1" applyFill="1" applyBorder="1" applyAlignment="1">
      <alignment horizontal="right"/>
    </xf>
    <xf numFmtId="38" fontId="22" fillId="3" borderId="1" xfId="6" applyNumberFormat="1" applyFont="1" applyFill="1" applyBorder="1" applyAlignment="1">
      <alignment horizontal="left"/>
    </xf>
    <xf numFmtId="38" fontId="9" fillId="3" borderId="8" xfId="6" applyNumberFormat="1" applyFont="1" applyFill="1" applyBorder="1" applyAlignment="1">
      <alignment horizontal="right"/>
    </xf>
    <xf numFmtId="38" fontId="26" fillId="3" borderId="0" xfId="6" applyNumberFormat="1" applyFont="1" applyFill="1" applyBorder="1"/>
    <xf numFmtId="173" fontId="26" fillId="3" borderId="19" xfId="6" applyNumberFormat="1" applyFont="1" applyFill="1" applyBorder="1" applyAlignment="1">
      <alignment horizontal="center"/>
    </xf>
    <xf numFmtId="38" fontId="12" fillId="3" borderId="0" xfId="6" applyNumberFormat="1" applyFont="1" applyFill="1" applyBorder="1"/>
    <xf numFmtId="173" fontId="26" fillId="0" borderId="19" xfId="6" applyNumberFormat="1" applyFont="1" applyFill="1" applyBorder="1" applyAlignment="1">
      <alignment horizontal="center"/>
    </xf>
    <xf numFmtId="38" fontId="26" fillId="3" borderId="19" xfId="6" applyNumberFormat="1" applyFont="1" applyFill="1" applyBorder="1" applyAlignment="1">
      <alignment horizontal="center" wrapText="1"/>
    </xf>
    <xf numFmtId="38" fontId="26" fillId="3" borderId="8" xfId="6" applyNumberFormat="1" applyFont="1" applyFill="1" applyBorder="1" applyAlignment="1">
      <alignment horizontal="center"/>
    </xf>
    <xf numFmtId="38" fontId="12" fillId="3" borderId="1" xfId="6" applyNumberFormat="1" applyFont="1" applyFill="1" applyBorder="1"/>
    <xf numFmtId="38" fontId="12" fillId="3" borderId="28" xfId="6" applyNumberFormat="1" applyFont="1" applyFill="1" applyBorder="1"/>
    <xf numFmtId="38" fontId="12" fillId="3" borderId="29" xfId="6" applyNumberFormat="1" applyFont="1" applyFill="1" applyBorder="1" applyAlignment="1">
      <alignment horizontal="center"/>
    </xf>
    <xf numFmtId="38" fontId="12" fillId="3" borderId="28" xfId="6" applyNumberFormat="1" applyFont="1" applyFill="1" applyBorder="1" applyAlignment="1">
      <alignment horizontal="center"/>
    </xf>
    <xf numFmtId="38" fontId="12" fillId="3" borderId="30" xfId="6" applyNumberFormat="1" applyFont="1" applyFill="1" applyBorder="1"/>
    <xf numFmtId="38" fontId="12" fillId="3" borderId="28" xfId="6" applyNumberFormat="1" applyFont="1" applyFill="1" applyBorder="1" applyAlignment="1">
      <alignment horizontal="left"/>
    </xf>
    <xf numFmtId="38" fontId="28" fillId="3" borderId="0" xfId="6" applyNumberFormat="1" applyFont="1" applyFill="1"/>
    <xf numFmtId="38" fontId="12" fillId="3" borderId="31" xfId="6" applyNumberFormat="1" applyFont="1" applyFill="1" applyBorder="1"/>
    <xf numFmtId="173" fontId="12" fillId="3" borderId="32" xfId="6" applyNumberFormat="1" applyFont="1" applyFill="1" applyBorder="1" applyAlignment="1">
      <alignment horizontal="center"/>
    </xf>
    <xf numFmtId="173" fontId="12" fillId="3" borderId="33" xfId="6" applyNumberFormat="1" applyFont="1" applyFill="1" applyBorder="1" applyAlignment="1">
      <alignment horizontal="center"/>
    </xf>
    <xf numFmtId="38" fontId="12" fillId="3" borderId="31" xfId="6" applyNumberFormat="1" applyFont="1" applyFill="1" applyBorder="1" applyAlignment="1">
      <alignment horizontal="center"/>
    </xf>
    <xf numFmtId="38" fontId="12" fillId="3" borderId="34" xfId="6" applyNumberFormat="1" applyFont="1" applyFill="1" applyBorder="1" applyAlignment="1">
      <alignment horizontal="center"/>
    </xf>
    <xf numFmtId="173" fontId="12" fillId="3" borderId="5" xfId="6" applyNumberFormat="1" applyFont="1" applyFill="1" applyBorder="1" applyAlignment="1">
      <alignment horizontal="center"/>
    </xf>
    <xf numFmtId="173" fontId="12" fillId="3" borderId="6" xfId="6" applyNumberFormat="1" applyFont="1" applyFill="1" applyBorder="1" applyAlignment="1">
      <alignment horizontal="center"/>
    </xf>
    <xf numFmtId="38" fontId="12" fillId="3" borderId="35" xfId="6" applyNumberFormat="1" applyFont="1" applyFill="1" applyBorder="1"/>
    <xf numFmtId="173" fontId="12" fillId="3" borderId="36" xfId="6" applyNumberFormat="1" applyFont="1" applyFill="1" applyBorder="1" applyAlignment="1">
      <alignment horizontal="center"/>
    </xf>
    <xf numFmtId="173" fontId="12" fillId="3" borderId="37" xfId="6" applyNumberFormat="1" applyFont="1" applyFill="1" applyBorder="1" applyAlignment="1">
      <alignment horizontal="center"/>
    </xf>
    <xf numFmtId="38" fontId="12" fillId="3" borderId="35" xfId="6" applyNumberFormat="1" applyFont="1" applyFill="1" applyBorder="1" applyAlignment="1">
      <alignment horizontal="center"/>
    </xf>
    <xf numFmtId="38" fontId="12" fillId="3" borderId="36" xfId="6" applyNumberFormat="1" applyFont="1" applyFill="1" applyBorder="1"/>
    <xf numFmtId="38" fontId="12" fillId="3" borderId="38" xfId="6" applyNumberFormat="1" applyFont="1" applyFill="1" applyBorder="1"/>
    <xf numFmtId="173" fontId="12" fillId="3" borderId="39" xfId="6" applyNumberFormat="1" applyFont="1" applyFill="1" applyBorder="1" applyAlignment="1">
      <alignment horizontal="center"/>
    </xf>
    <xf numFmtId="173" fontId="12" fillId="3" borderId="40" xfId="6" applyNumberFormat="1" applyFont="1" applyFill="1" applyBorder="1" applyAlignment="1">
      <alignment horizontal="center"/>
    </xf>
    <xf numFmtId="38" fontId="12" fillId="3" borderId="38" xfId="6" applyNumberFormat="1" applyFont="1" applyFill="1" applyBorder="1" applyAlignment="1">
      <alignment horizontal="center"/>
    </xf>
    <xf numFmtId="38" fontId="26" fillId="3" borderId="41" xfId="6" applyNumberFormat="1" applyFont="1" applyFill="1" applyBorder="1"/>
    <xf numFmtId="38" fontId="6" fillId="3" borderId="42" xfId="6" applyNumberFormat="1" applyFont="1" applyFill="1" applyBorder="1" applyAlignment="1">
      <alignment horizontal="center"/>
    </xf>
    <xf numFmtId="38" fontId="26" fillId="3" borderId="42" xfId="6" applyNumberFormat="1" applyFont="1" applyFill="1" applyBorder="1"/>
    <xf numFmtId="38" fontId="6" fillId="3" borderId="42" xfId="6" applyNumberFormat="1" applyFont="1" applyFill="1" applyBorder="1"/>
    <xf numFmtId="38" fontId="6" fillId="3" borderId="43" xfId="6" applyNumberFormat="1" applyFont="1" applyFill="1" applyBorder="1" applyAlignment="1">
      <alignment horizontal="right"/>
    </xf>
    <xf numFmtId="38" fontId="9" fillId="3" borderId="5" xfId="6" applyNumberFormat="1" applyFont="1" applyFill="1" applyBorder="1"/>
    <xf numFmtId="174" fontId="26" fillId="3" borderId="13" xfId="6" applyNumberFormat="1" applyFont="1" applyFill="1" applyBorder="1"/>
    <xf numFmtId="174" fontId="26" fillId="3" borderId="24" xfId="6" applyNumberFormat="1" applyFont="1" applyFill="1" applyBorder="1"/>
    <xf numFmtId="175" fontId="17" fillId="3" borderId="24" xfId="6" applyNumberFormat="1" applyFont="1" applyFill="1" applyBorder="1"/>
    <xf numFmtId="176" fontId="17" fillId="3" borderId="26" xfId="6" applyNumberFormat="1" applyFont="1" applyFill="1" applyBorder="1"/>
    <xf numFmtId="175" fontId="17" fillId="3" borderId="44" xfId="6" applyNumberFormat="1" applyFont="1" applyFill="1" applyBorder="1"/>
    <xf numFmtId="176" fontId="17" fillId="3" borderId="6" xfId="6" applyNumberFormat="1" applyFont="1" applyFill="1" applyBorder="1"/>
    <xf numFmtId="174" fontId="26" fillId="3" borderId="44" xfId="6" applyNumberFormat="1" applyFont="1" applyFill="1" applyBorder="1"/>
    <xf numFmtId="176" fontId="17" fillId="3" borderId="45" xfId="6" applyNumberFormat="1" applyFont="1" applyFill="1" applyBorder="1"/>
    <xf numFmtId="175" fontId="17" fillId="3" borderId="0" xfId="6" applyNumberFormat="1" applyFont="1" applyFill="1" applyBorder="1"/>
    <xf numFmtId="175" fontId="17" fillId="3" borderId="13" xfId="6" applyNumberFormat="1" applyFont="1" applyFill="1" applyBorder="1"/>
    <xf numFmtId="38" fontId="29" fillId="3" borderId="0" xfId="6" applyNumberFormat="1" applyFont="1" applyFill="1"/>
    <xf numFmtId="38" fontId="26" fillId="3" borderId="13" xfId="6" applyNumberFormat="1" applyFont="1" applyFill="1" applyBorder="1"/>
    <xf numFmtId="176" fontId="17" fillId="3" borderId="19" xfId="6" applyNumberFormat="1" applyFont="1" applyFill="1" applyBorder="1"/>
    <xf numFmtId="175" fontId="17" fillId="3" borderId="10" xfId="6" applyNumberFormat="1" applyFont="1" applyFill="1" applyBorder="1"/>
    <xf numFmtId="176" fontId="17" fillId="3" borderId="11" xfId="6" applyNumberFormat="1" applyFont="1" applyFill="1" applyBorder="1"/>
    <xf numFmtId="38" fontId="26" fillId="3" borderId="44" xfId="6" applyNumberFormat="1" applyFont="1" applyFill="1" applyBorder="1"/>
    <xf numFmtId="38" fontId="12" fillId="3" borderId="5" xfId="6" applyNumberFormat="1" applyFont="1" applyFill="1" applyBorder="1" applyAlignment="1">
      <alignment horizontal="center"/>
    </xf>
    <xf numFmtId="38" fontId="12" fillId="3" borderId="36" xfId="6" applyNumberFormat="1" applyFont="1" applyFill="1" applyBorder="1" applyAlignment="1">
      <alignment horizontal="center"/>
    </xf>
    <xf numFmtId="38" fontId="26" fillId="3" borderId="46" xfId="6" applyNumberFormat="1" applyFont="1" applyFill="1" applyBorder="1"/>
    <xf numFmtId="38" fontId="17" fillId="3" borderId="46" xfId="6" applyNumberFormat="1" applyFont="1" applyFill="1" applyBorder="1"/>
    <xf numFmtId="176" fontId="17" fillId="3" borderId="37" xfId="6" applyNumberFormat="1" applyFont="1" applyFill="1" applyBorder="1"/>
    <xf numFmtId="176" fontId="17" fillId="3" borderId="0" xfId="6" applyNumberFormat="1" applyFont="1" applyFill="1" applyBorder="1"/>
    <xf numFmtId="38" fontId="12" fillId="3" borderId="0" xfId="6" applyNumberFormat="1" applyFont="1" applyFill="1" applyBorder="1" applyAlignment="1">
      <alignment horizontal="right"/>
    </xf>
    <xf numFmtId="177" fontId="17" fillId="3" borderId="13" xfId="6" applyNumberFormat="1" applyFont="1" applyFill="1" applyBorder="1"/>
    <xf numFmtId="176" fontId="17" fillId="3" borderId="13" xfId="6" applyNumberFormat="1" applyFont="1" applyFill="1" applyBorder="1"/>
    <xf numFmtId="177" fontId="26" fillId="3" borderId="44" xfId="6" applyNumberFormat="1" applyFont="1" applyFill="1" applyBorder="1"/>
    <xf numFmtId="176" fontId="26" fillId="3" borderId="44" xfId="6" applyNumberFormat="1" applyFont="1" applyFill="1" applyBorder="1"/>
    <xf numFmtId="177" fontId="26" fillId="3" borderId="13" xfId="6" applyNumberFormat="1" applyFont="1" applyFill="1" applyBorder="1"/>
    <xf numFmtId="176" fontId="17" fillId="3" borderId="46" xfId="6" applyNumberFormat="1" applyFont="1" applyFill="1" applyBorder="1"/>
    <xf numFmtId="38" fontId="9" fillId="3" borderId="0" xfId="6" applyNumberFormat="1" applyFont="1" applyFill="1" applyBorder="1" applyAlignment="1">
      <alignment horizontal="right"/>
    </xf>
    <xf numFmtId="177" fontId="26" fillId="3" borderId="47" xfId="6" applyNumberFormat="1" applyFont="1" applyFill="1" applyBorder="1"/>
    <xf numFmtId="38" fontId="9" fillId="3" borderId="1" xfId="6" applyNumberFormat="1" applyFont="1" applyFill="1" applyBorder="1" applyAlignment="1">
      <alignment horizontal="center"/>
    </xf>
    <xf numFmtId="0" fontId="30" fillId="0" borderId="1" xfId="6" applyFont="1" applyBorder="1" applyAlignment="1">
      <alignment horizontal="center"/>
    </xf>
    <xf numFmtId="38" fontId="31" fillId="3" borderId="0" xfId="6" applyNumberFormat="1" applyFont="1" applyFill="1" applyBorder="1"/>
    <xf numFmtId="38" fontId="31" fillId="3" borderId="0" xfId="6" applyNumberFormat="1" applyFont="1" applyFill="1" applyBorder="1" applyAlignment="1">
      <alignment horizontal="left"/>
    </xf>
  </cellXfs>
  <cellStyles count="7">
    <cellStyle name="Comma" xfId="1" builtinId="3"/>
    <cellStyle name="Comma_HOT" xfId="4"/>
    <cellStyle name="Currency" xfId="2" builtinId="4"/>
    <cellStyle name="Currency_HOT" xfId="5"/>
    <cellStyle name="Normal" xfId="0" builtinId="0"/>
    <cellStyle name="Normal 2" xfId="6"/>
    <cellStyle name="Normal_HOT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30480</xdr:rowOff>
    </xdr:from>
    <xdr:to>
      <xdr:col>3</xdr:col>
      <xdr:colOff>977315</xdr:colOff>
      <xdr:row>45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333500" y="7298055"/>
          <a:ext cx="2139365" cy="16002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Put a description there if you have an item</a:t>
          </a:r>
        </a:p>
      </xdr:txBody>
    </xdr:sp>
    <xdr:clientData fPrintsWithSheet="0"/>
  </xdr:twoCellAnchor>
  <xdr:twoCellAnchor>
    <xdr:from>
      <xdr:col>0</xdr:col>
      <xdr:colOff>733425</xdr:colOff>
      <xdr:row>44</xdr:row>
      <xdr:rowOff>142875</xdr:rowOff>
    </xdr:from>
    <xdr:to>
      <xdr:col>0</xdr:col>
      <xdr:colOff>1143000</xdr:colOff>
      <xdr:row>45</xdr:row>
      <xdr:rowOff>114300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>
          <a:off x="733425" y="7410450"/>
          <a:ext cx="409575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 fPrintsWithSheet="0"/>
  </xdr:twoCellAnchor>
  <xdr:twoCellAnchor>
    <xdr:from>
      <xdr:col>2</xdr:col>
      <xdr:colOff>0</xdr:colOff>
      <xdr:row>58</xdr:row>
      <xdr:rowOff>32385</xdr:rowOff>
    </xdr:from>
    <xdr:to>
      <xdr:col>7</xdr:col>
      <xdr:colOff>144780</xdr:colOff>
      <xdr:row>61</xdr:row>
      <xdr:rowOff>7700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2247900" y="9852660"/>
          <a:ext cx="3745230" cy="66111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 submission to the studio each day, you can just type names on these lines - (once UPM has approved) - that way's cleaner than faxing a copy with actual signatures.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Just get actual signatures on your copy that goes in show files.</a:t>
          </a:r>
        </a:p>
      </xdr:txBody>
    </xdr:sp>
    <xdr:clientData fPrintsWithSheet="0"/>
  </xdr:twoCellAnchor>
  <xdr:twoCellAnchor>
    <xdr:from>
      <xdr:col>1</xdr:col>
      <xdr:colOff>838200</xdr:colOff>
      <xdr:row>56</xdr:row>
      <xdr:rowOff>28575</xdr:rowOff>
    </xdr:from>
    <xdr:to>
      <xdr:col>2</xdr:col>
      <xdr:colOff>9525</xdr:colOff>
      <xdr:row>58</xdr:row>
      <xdr:rowOff>19050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H="1" flipV="1">
          <a:off x="2171700" y="9458325"/>
          <a:ext cx="85725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 fPrintsWithSheet="0"/>
  </xdr:twoCellAnchor>
  <xdr:twoCellAnchor>
    <xdr:from>
      <xdr:col>5</xdr:col>
      <xdr:colOff>876300</xdr:colOff>
      <xdr:row>56</xdr:row>
      <xdr:rowOff>9525</xdr:rowOff>
    </xdr:from>
    <xdr:to>
      <xdr:col>6</xdr:col>
      <xdr:colOff>180975</xdr:colOff>
      <xdr:row>58</xdr:row>
      <xdr:rowOff>38100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 flipV="1">
          <a:off x="4600575" y="9439275"/>
          <a:ext cx="352425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tabSelected="1" workbookViewId="0">
      <selection activeCell="I24" sqref="I24"/>
    </sheetView>
  </sheetViews>
  <sheetFormatPr defaultColWidth="8" defaultRowHeight="18" x14ac:dyDescent="0.35"/>
  <cols>
    <col min="1" max="1" width="20" style="279" customWidth="1"/>
    <col min="2" max="2" width="13.7109375" style="279" customWidth="1"/>
    <col min="3" max="3" width="3.7109375" style="279" customWidth="1"/>
    <col min="4" max="4" width="15.7109375" style="279" customWidth="1"/>
    <col min="5" max="5" width="2.7109375" style="279" customWidth="1"/>
    <col min="6" max="6" width="15.7109375" style="279" customWidth="1"/>
    <col min="7" max="7" width="16.140625" style="279" customWidth="1"/>
    <col min="8" max="8" width="17.28515625" style="279" customWidth="1"/>
    <col min="9" max="16384" width="8" style="279"/>
  </cols>
  <sheetData>
    <row r="1" spans="1:8" s="274" customFormat="1" ht="21" thickBot="1" x14ac:dyDescent="0.45">
      <c r="A1" s="268" t="s">
        <v>118</v>
      </c>
      <c r="B1" s="269"/>
      <c r="C1" s="270"/>
      <c r="D1" s="271"/>
      <c r="E1" s="271"/>
      <c r="F1" s="271"/>
      <c r="G1" s="272" t="s">
        <v>119</v>
      </c>
      <c r="H1" s="273"/>
    </row>
    <row r="2" spans="1:8" ht="3.95" customHeight="1" x14ac:dyDescent="0.35">
      <c r="A2" s="275"/>
      <c r="B2" s="276"/>
      <c r="C2" s="276"/>
      <c r="D2" s="277"/>
      <c r="E2" s="278"/>
      <c r="F2" s="275"/>
      <c r="G2" s="276"/>
      <c r="H2" s="277"/>
    </row>
    <row r="3" spans="1:8" ht="14.1" customHeight="1" x14ac:dyDescent="0.35">
      <c r="A3" s="280" t="s">
        <v>120</v>
      </c>
      <c r="B3" s="281"/>
      <c r="C3" s="281"/>
      <c r="D3" s="282"/>
      <c r="E3" s="283"/>
      <c r="F3" s="280" t="s">
        <v>121</v>
      </c>
      <c r="G3" s="284">
        <v>8</v>
      </c>
      <c r="H3" s="285" t="s">
        <v>122</v>
      </c>
    </row>
    <row r="4" spans="1:8" ht="5.0999999999999996" customHeight="1" x14ac:dyDescent="0.35">
      <c r="A4" s="286"/>
      <c r="B4" s="287"/>
      <c r="C4" s="287"/>
      <c r="D4" s="288"/>
      <c r="E4" s="283"/>
      <c r="F4" s="280"/>
      <c r="G4" s="289"/>
      <c r="H4" s="290"/>
    </row>
    <row r="5" spans="1:8" ht="14.1" customHeight="1" x14ac:dyDescent="0.35">
      <c r="A5" s="280" t="s">
        <v>123</v>
      </c>
      <c r="B5" s="281"/>
      <c r="C5" s="281"/>
      <c r="D5" s="291"/>
      <c r="E5" s="283"/>
      <c r="F5" s="280" t="s">
        <v>124</v>
      </c>
      <c r="G5" s="287"/>
      <c r="H5" s="292"/>
    </row>
    <row r="6" spans="1:8" ht="5.0999999999999996" customHeight="1" x14ac:dyDescent="0.35">
      <c r="A6" s="280"/>
      <c r="B6" s="287"/>
      <c r="C6" s="287"/>
      <c r="D6" s="288"/>
      <c r="E6" s="283"/>
      <c r="F6" s="280"/>
      <c r="G6" s="293"/>
      <c r="H6" s="282"/>
    </row>
    <row r="7" spans="1:8" ht="17.100000000000001" customHeight="1" x14ac:dyDescent="0.35">
      <c r="A7" s="280" t="s">
        <v>125</v>
      </c>
      <c r="B7" s="281"/>
      <c r="C7" s="281"/>
      <c r="D7" s="291"/>
      <c r="E7" s="283"/>
      <c r="F7" s="280" t="s">
        <v>126</v>
      </c>
      <c r="G7" s="294">
        <v>41968</v>
      </c>
      <c r="H7" s="290"/>
    </row>
    <row r="8" spans="1:8" ht="5.0999999999999996" customHeight="1" x14ac:dyDescent="0.35">
      <c r="A8" s="280"/>
      <c r="B8" s="287"/>
      <c r="C8" s="287"/>
      <c r="D8" s="288"/>
      <c r="E8" s="283"/>
      <c r="F8" s="280"/>
      <c r="G8" s="295"/>
      <c r="H8" s="282"/>
    </row>
    <row r="9" spans="1:8" ht="17.100000000000001" customHeight="1" x14ac:dyDescent="0.35">
      <c r="A9" s="280" t="s">
        <v>127</v>
      </c>
      <c r="B9" s="281"/>
      <c r="C9" s="281"/>
      <c r="D9" s="291"/>
      <c r="E9" s="283"/>
      <c r="F9" s="280" t="s">
        <v>128</v>
      </c>
      <c r="G9" s="294">
        <v>42034</v>
      </c>
      <c r="H9" s="290"/>
    </row>
    <row r="10" spans="1:8" ht="5.0999999999999996" customHeight="1" x14ac:dyDescent="0.35">
      <c r="A10" s="296"/>
      <c r="B10" s="287"/>
      <c r="C10" s="287"/>
      <c r="D10" s="288"/>
      <c r="E10" s="283"/>
      <c r="F10" s="280"/>
      <c r="G10" s="293"/>
      <c r="H10" s="282"/>
    </row>
    <row r="11" spans="1:8" ht="17.100000000000001" customHeight="1" x14ac:dyDescent="0.35">
      <c r="A11" s="280" t="s">
        <v>129</v>
      </c>
      <c r="B11" s="281"/>
      <c r="C11" s="281"/>
      <c r="D11" s="291"/>
      <c r="E11" s="283"/>
      <c r="F11" s="280" t="s">
        <v>130</v>
      </c>
      <c r="G11" s="297" t="s">
        <v>131</v>
      </c>
      <c r="H11" s="290"/>
    </row>
    <row r="12" spans="1:8" ht="5.0999999999999996" customHeight="1" x14ac:dyDescent="0.35">
      <c r="A12" s="280"/>
      <c r="B12" s="287"/>
      <c r="C12" s="287"/>
      <c r="D12" s="288"/>
      <c r="E12" s="283"/>
      <c r="F12" s="280"/>
      <c r="G12" s="281"/>
      <c r="H12" s="282"/>
    </row>
    <row r="13" spans="1:8" ht="18" customHeight="1" thickBot="1" x14ac:dyDescent="0.4">
      <c r="A13" s="298" t="s">
        <v>132</v>
      </c>
      <c r="B13" s="299" t="s">
        <v>133</v>
      </c>
      <c r="C13" s="299"/>
      <c r="D13" s="300"/>
      <c r="E13" s="278"/>
      <c r="F13" s="301" t="s">
        <v>134</v>
      </c>
      <c r="G13" s="302"/>
      <c r="H13" s="303"/>
    </row>
    <row r="14" spans="1:8" ht="6" customHeight="1" thickBot="1" x14ac:dyDescent="0.4">
      <c r="A14" s="304"/>
      <c r="B14" s="304"/>
      <c r="C14" s="304"/>
      <c r="D14" s="304"/>
      <c r="E14" s="278"/>
      <c r="F14" s="304"/>
      <c r="G14" s="304"/>
      <c r="H14" s="304"/>
    </row>
    <row r="15" spans="1:8" ht="6" customHeight="1" x14ac:dyDescent="0.35">
      <c r="A15" s="275"/>
      <c r="B15" s="276"/>
      <c r="C15" s="276"/>
      <c r="D15" s="277"/>
      <c r="E15" s="278"/>
      <c r="F15" s="275"/>
      <c r="G15" s="276"/>
      <c r="H15" s="277"/>
    </row>
    <row r="16" spans="1:8" ht="18.75" customHeight="1" x14ac:dyDescent="0.35">
      <c r="A16" s="296" t="s">
        <v>135</v>
      </c>
      <c r="B16" s="304"/>
      <c r="C16" s="304"/>
      <c r="D16" s="305">
        <v>4.125</v>
      </c>
      <c r="E16" s="278"/>
      <c r="F16" s="296" t="s">
        <v>136</v>
      </c>
      <c r="G16" s="306"/>
      <c r="H16" s="307">
        <v>4.125</v>
      </c>
    </row>
    <row r="17" spans="1:8" ht="33.75" customHeight="1" x14ac:dyDescent="0.35">
      <c r="A17" s="296" t="s">
        <v>137</v>
      </c>
      <c r="B17" s="304"/>
      <c r="C17" s="304"/>
      <c r="D17" s="308" t="s">
        <v>138</v>
      </c>
      <c r="E17" s="278"/>
      <c r="F17" s="296" t="s">
        <v>139</v>
      </c>
      <c r="G17" s="306"/>
      <c r="H17" s="308" t="s">
        <v>138</v>
      </c>
    </row>
    <row r="18" spans="1:8" ht="14.1" customHeight="1" thickBot="1" x14ac:dyDescent="0.4">
      <c r="A18" s="298"/>
      <c r="B18" s="299"/>
      <c r="C18" s="299"/>
      <c r="D18" s="309"/>
      <c r="E18" s="278"/>
      <c r="F18" s="298"/>
      <c r="G18" s="310"/>
      <c r="H18" s="309"/>
    </row>
    <row r="19" spans="1:8" ht="6" customHeight="1" thickBot="1" x14ac:dyDescent="0.4">
      <c r="A19" s="304"/>
      <c r="B19" s="304"/>
      <c r="C19" s="304"/>
      <c r="D19" s="304"/>
      <c r="E19" s="278"/>
      <c r="F19" s="304"/>
      <c r="G19" s="304"/>
      <c r="H19" s="304"/>
    </row>
    <row r="20" spans="1:8" s="316" customFormat="1" ht="15" thickBot="1" x14ac:dyDescent="0.35">
      <c r="A20" s="311" t="s">
        <v>140</v>
      </c>
      <c r="B20" s="312" t="s">
        <v>141</v>
      </c>
      <c r="C20" s="312"/>
      <c r="D20" s="313" t="s">
        <v>142</v>
      </c>
      <c r="E20" s="306"/>
      <c r="F20" s="314" t="s">
        <v>143</v>
      </c>
      <c r="G20" s="315" t="s">
        <v>144</v>
      </c>
      <c r="H20" s="311" t="s">
        <v>145</v>
      </c>
    </row>
    <row r="21" spans="1:8" s="316" customFormat="1" ht="14.1" customHeight="1" thickTop="1" x14ac:dyDescent="0.3">
      <c r="A21" s="317" t="s">
        <v>146</v>
      </c>
      <c r="B21" s="318">
        <v>4.125</v>
      </c>
      <c r="C21" s="319"/>
      <c r="D21" s="320">
        <v>3</v>
      </c>
      <c r="E21" s="306"/>
      <c r="F21" s="296" t="s">
        <v>147</v>
      </c>
      <c r="G21" s="321">
        <v>23</v>
      </c>
      <c r="H21" s="321">
        <v>6</v>
      </c>
    </row>
    <row r="22" spans="1:8" s="316" customFormat="1" ht="14.1" customHeight="1" x14ac:dyDescent="0.3">
      <c r="A22" s="317" t="s">
        <v>148</v>
      </c>
      <c r="B22" s="322">
        <v>18.875</v>
      </c>
      <c r="C22" s="323"/>
      <c r="D22" s="320">
        <v>23</v>
      </c>
      <c r="E22" s="306"/>
      <c r="F22" s="296" t="s">
        <v>149</v>
      </c>
      <c r="G22" s="320">
        <v>0</v>
      </c>
      <c r="H22" s="320">
        <v>0</v>
      </c>
    </row>
    <row r="23" spans="1:8" s="316" customFormat="1" ht="14.1" customHeight="1" x14ac:dyDescent="0.3">
      <c r="A23" s="317" t="s">
        <v>150</v>
      </c>
      <c r="B23" s="322">
        <f>B21+B22</f>
        <v>23</v>
      </c>
      <c r="C23" s="323"/>
      <c r="D23" s="320">
        <f>D21+D22</f>
        <v>26</v>
      </c>
      <c r="E23" s="306"/>
      <c r="F23" s="296" t="s">
        <v>151</v>
      </c>
      <c r="G23" s="320">
        <v>0</v>
      </c>
      <c r="H23" s="320">
        <v>0</v>
      </c>
    </row>
    <row r="24" spans="1:8" s="316" customFormat="1" ht="14.1" customHeight="1" x14ac:dyDescent="0.3">
      <c r="A24" s="317" t="s">
        <v>152</v>
      </c>
      <c r="B24" s="322">
        <v>80.375</v>
      </c>
      <c r="C24" s="323"/>
      <c r="D24" s="320">
        <v>119</v>
      </c>
      <c r="E24" s="306"/>
      <c r="F24" s="296" t="s">
        <v>153</v>
      </c>
      <c r="G24" s="320">
        <v>0</v>
      </c>
      <c r="H24" s="320">
        <v>0</v>
      </c>
    </row>
    <row r="25" spans="1:8" s="316" customFormat="1" ht="14.1" customHeight="1" thickBot="1" x14ac:dyDescent="0.35">
      <c r="A25" s="324" t="s">
        <v>154</v>
      </c>
      <c r="B25" s="325">
        <v>0</v>
      </c>
      <c r="C25" s="326"/>
      <c r="D25" s="327">
        <v>0</v>
      </c>
      <c r="E25" s="306"/>
      <c r="F25" s="328" t="s">
        <v>155</v>
      </c>
      <c r="G25" s="327">
        <v>0</v>
      </c>
      <c r="H25" s="327">
        <v>0</v>
      </c>
    </row>
    <row r="26" spans="1:8" s="316" customFormat="1" ht="15" customHeight="1" thickTop="1" thickBot="1" x14ac:dyDescent="0.35">
      <c r="A26" s="329" t="s">
        <v>156</v>
      </c>
      <c r="B26" s="330">
        <f>B24+B25-B23</f>
        <v>57.375</v>
      </c>
      <c r="C26" s="331"/>
      <c r="D26" s="332">
        <f>D24+D25-D23</f>
        <v>93</v>
      </c>
      <c r="E26" s="306"/>
      <c r="F26" s="298" t="s">
        <v>157</v>
      </c>
      <c r="G26" s="332">
        <f>SUM(G21:G25)</f>
        <v>23</v>
      </c>
      <c r="H26" s="332">
        <f>SUM(H21:H25)</f>
        <v>6</v>
      </c>
    </row>
    <row r="27" spans="1:8" ht="6" customHeight="1" thickBot="1" x14ac:dyDescent="0.4">
      <c r="A27" s="304"/>
      <c r="B27" s="304"/>
      <c r="C27" s="304"/>
      <c r="D27" s="304"/>
      <c r="E27" s="278"/>
      <c r="F27" s="278"/>
      <c r="G27" s="278"/>
      <c r="H27" s="278"/>
    </row>
    <row r="28" spans="1:8" ht="20.100000000000001" customHeight="1" thickBot="1" x14ac:dyDescent="0.4">
      <c r="A28" s="333"/>
      <c r="B28" s="334" t="s">
        <v>158</v>
      </c>
      <c r="C28" s="334"/>
      <c r="D28" s="334" t="s">
        <v>29</v>
      </c>
      <c r="E28" s="335"/>
      <c r="F28" s="336" t="s">
        <v>55</v>
      </c>
      <c r="G28" s="335"/>
      <c r="H28" s="337" t="s">
        <v>159</v>
      </c>
    </row>
    <row r="29" spans="1:8" ht="15" customHeight="1" x14ac:dyDescent="0.35">
      <c r="A29" s="338" t="s">
        <v>160</v>
      </c>
      <c r="B29" s="339">
        <v>13</v>
      </c>
      <c r="C29" s="304"/>
      <c r="D29" s="340">
        <v>12</v>
      </c>
      <c r="E29" s="304"/>
      <c r="F29" s="341">
        <f>B29-D29</f>
        <v>1</v>
      </c>
      <c r="G29" s="304"/>
      <c r="H29" s="342">
        <v>1050</v>
      </c>
    </row>
    <row r="30" spans="1:8" ht="15" customHeight="1" thickBot="1" x14ac:dyDescent="0.4">
      <c r="A30" s="338" t="s">
        <v>161</v>
      </c>
      <c r="B30" s="304">
        <v>0</v>
      </c>
      <c r="C30" s="304"/>
      <c r="D30" s="304">
        <v>0</v>
      </c>
      <c r="E30" s="304"/>
      <c r="F30" s="343">
        <f t="shared" ref="F30:F47" si="0">B30-D30</f>
        <v>0</v>
      </c>
      <c r="G30" s="304"/>
      <c r="H30" s="344">
        <v>0</v>
      </c>
    </row>
    <row r="31" spans="1:8" ht="15" customHeight="1" x14ac:dyDescent="0.35">
      <c r="A31" s="338" t="s">
        <v>162</v>
      </c>
      <c r="B31" s="345">
        <v>15</v>
      </c>
      <c r="C31" s="304"/>
      <c r="D31" s="345">
        <v>14</v>
      </c>
      <c r="E31" s="304"/>
      <c r="F31" s="341">
        <f t="shared" si="0"/>
        <v>1</v>
      </c>
      <c r="G31" s="304"/>
      <c r="H31" s="346">
        <v>108</v>
      </c>
    </row>
    <row r="32" spans="1:8" ht="11.1" customHeight="1" x14ac:dyDescent="0.35">
      <c r="A32" s="338"/>
      <c r="B32" s="304"/>
      <c r="C32" s="304"/>
      <c r="D32" s="304"/>
      <c r="E32" s="304"/>
      <c r="F32" s="347"/>
      <c r="G32" s="304"/>
      <c r="H32" s="344"/>
    </row>
    <row r="33" spans="1:21" s="349" customFormat="1" ht="15" customHeight="1" x14ac:dyDescent="0.35">
      <c r="A33" s="338" t="s">
        <v>163</v>
      </c>
      <c r="B33" s="304">
        <v>3</v>
      </c>
      <c r="C33" s="304"/>
      <c r="D33" s="304">
        <v>3</v>
      </c>
      <c r="E33" s="304"/>
      <c r="F33" s="348">
        <f t="shared" si="0"/>
        <v>0</v>
      </c>
      <c r="G33" s="287"/>
      <c r="H33" s="344">
        <v>0</v>
      </c>
      <c r="I33" s="279"/>
      <c r="J33" s="279"/>
      <c r="K33" s="279"/>
      <c r="L33" s="279"/>
      <c r="M33" s="279"/>
      <c r="N33" s="279"/>
      <c r="O33" s="279"/>
    </row>
    <row r="34" spans="1:21" s="349" customFormat="1" ht="15" customHeight="1" x14ac:dyDescent="0.35">
      <c r="A34" s="338" t="s">
        <v>164</v>
      </c>
      <c r="B34" s="350">
        <v>32</v>
      </c>
      <c r="C34" s="304"/>
      <c r="D34" s="350">
        <v>32</v>
      </c>
      <c r="E34" s="304"/>
      <c r="F34" s="343">
        <f t="shared" si="0"/>
        <v>0</v>
      </c>
      <c r="G34" s="287"/>
      <c r="H34" s="351">
        <v>0</v>
      </c>
      <c r="I34" s="279"/>
      <c r="J34" s="279"/>
      <c r="K34" s="279"/>
      <c r="L34" s="279"/>
      <c r="M34" s="279"/>
      <c r="N34" s="279"/>
      <c r="O34" s="279"/>
    </row>
    <row r="35" spans="1:21" ht="11.1" customHeight="1" x14ac:dyDescent="0.35">
      <c r="A35" s="338"/>
      <c r="B35" s="304"/>
      <c r="C35" s="304"/>
      <c r="D35" s="304"/>
      <c r="E35" s="304"/>
      <c r="F35" s="347"/>
      <c r="G35" s="304"/>
      <c r="H35" s="344"/>
      <c r="P35" s="349"/>
      <c r="Q35" s="349"/>
      <c r="R35" s="349"/>
      <c r="S35" s="349"/>
      <c r="T35" s="349"/>
      <c r="U35" s="349"/>
    </row>
    <row r="36" spans="1:21" ht="15" customHeight="1" x14ac:dyDescent="0.35">
      <c r="A36" s="338" t="s">
        <v>165</v>
      </c>
      <c r="B36" s="304"/>
      <c r="C36" s="304"/>
      <c r="D36" s="304"/>
      <c r="E36" s="304"/>
      <c r="F36" s="347"/>
      <c r="G36" s="304"/>
      <c r="H36" s="351">
        <f>(H29+H30+H31)*0.02</f>
        <v>23.16</v>
      </c>
      <c r="P36" s="349"/>
      <c r="Q36" s="349"/>
      <c r="R36" s="349"/>
      <c r="S36" s="349"/>
      <c r="T36" s="349"/>
      <c r="U36" s="349"/>
    </row>
    <row r="37" spans="1:21" ht="11.1" customHeight="1" x14ac:dyDescent="0.35">
      <c r="A37" s="338"/>
      <c r="B37" s="304"/>
      <c r="C37" s="304"/>
      <c r="D37" s="304"/>
      <c r="E37" s="304"/>
      <c r="F37" s="347"/>
      <c r="G37" s="304"/>
      <c r="H37" s="344"/>
      <c r="P37" s="349"/>
      <c r="Q37" s="349"/>
      <c r="R37" s="349"/>
      <c r="S37" s="349"/>
      <c r="T37" s="349"/>
      <c r="U37" s="349"/>
    </row>
    <row r="38" spans="1:21" ht="15" customHeight="1" x14ac:dyDescent="0.35">
      <c r="A38" s="338" t="s">
        <v>166</v>
      </c>
      <c r="B38" s="350">
        <v>1</v>
      </c>
      <c r="C38" s="304"/>
      <c r="D38" s="350">
        <v>0</v>
      </c>
      <c r="E38" s="304"/>
      <c r="F38" s="348">
        <f t="shared" si="0"/>
        <v>1</v>
      </c>
      <c r="G38" s="304"/>
      <c r="H38" s="351">
        <v>1850</v>
      </c>
      <c r="P38" s="349"/>
      <c r="Q38" s="349"/>
      <c r="R38" s="349"/>
      <c r="S38" s="349"/>
      <c r="T38" s="349"/>
      <c r="U38" s="349"/>
    </row>
    <row r="39" spans="1:21" ht="15" customHeight="1" x14ac:dyDescent="0.35">
      <c r="A39" s="338" t="s">
        <v>167</v>
      </c>
      <c r="B39" s="304"/>
      <c r="C39" s="304"/>
      <c r="D39" s="304"/>
      <c r="E39" s="304"/>
      <c r="F39" s="352"/>
      <c r="G39" s="304"/>
      <c r="H39" s="353"/>
      <c r="P39" s="349"/>
      <c r="Q39" s="349"/>
      <c r="R39" s="349"/>
      <c r="S39" s="349"/>
      <c r="T39" s="349"/>
      <c r="U39" s="349"/>
    </row>
    <row r="40" spans="1:21" ht="11.1" customHeight="1" x14ac:dyDescent="0.35">
      <c r="A40" s="338"/>
      <c r="B40" s="304"/>
      <c r="C40" s="304"/>
      <c r="D40" s="304"/>
      <c r="E40" s="304"/>
      <c r="F40" s="347"/>
      <c r="G40" s="304"/>
      <c r="H40" s="344"/>
      <c r="P40" s="349"/>
      <c r="Q40" s="349"/>
      <c r="R40" s="349"/>
      <c r="S40" s="349"/>
      <c r="T40" s="349"/>
      <c r="U40" s="349"/>
    </row>
    <row r="41" spans="1:21" ht="15" customHeight="1" x14ac:dyDescent="0.35">
      <c r="A41" s="338" t="s">
        <v>168</v>
      </c>
      <c r="B41" s="304">
        <v>145</v>
      </c>
      <c r="C41" s="304"/>
      <c r="D41" s="304">
        <v>160</v>
      </c>
      <c r="E41" s="304"/>
      <c r="F41" s="348">
        <f t="shared" si="0"/>
        <v>-15</v>
      </c>
      <c r="G41" s="304"/>
      <c r="H41" s="351">
        <f>F41*190/15.9282</f>
        <v>-178.92793912683166</v>
      </c>
      <c r="P41" s="349"/>
      <c r="Q41" s="349"/>
      <c r="R41" s="349"/>
      <c r="S41" s="349"/>
      <c r="T41" s="349"/>
      <c r="U41" s="349"/>
    </row>
    <row r="42" spans="1:21" ht="25.5" customHeight="1" x14ac:dyDescent="0.35">
      <c r="A42" s="338" t="s">
        <v>169</v>
      </c>
      <c r="B42" s="354">
        <v>47</v>
      </c>
      <c r="C42" s="304"/>
      <c r="D42" s="354">
        <v>42</v>
      </c>
      <c r="E42" s="304"/>
      <c r="F42" s="348">
        <f t="shared" si="0"/>
        <v>5</v>
      </c>
      <c r="G42" s="304"/>
      <c r="H42" s="351">
        <f>F42*190/15.9282</f>
        <v>59.642646375610553</v>
      </c>
      <c r="P42" s="349"/>
      <c r="Q42" s="349"/>
      <c r="R42" s="349"/>
      <c r="S42" s="349"/>
      <c r="T42" s="349"/>
      <c r="U42" s="349"/>
    </row>
    <row r="43" spans="1:21" ht="15" customHeight="1" x14ac:dyDescent="0.35">
      <c r="A43" s="338" t="s">
        <v>170</v>
      </c>
      <c r="B43" s="354">
        <v>0</v>
      </c>
      <c r="C43" s="304"/>
      <c r="D43" s="354">
        <v>0</v>
      </c>
      <c r="E43" s="304"/>
      <c r="F43" s="343">
        <f t="shared" si="0"/>
        <v>0</v>
      </c>
      <c r="G43" s="304"/>
      <c r="H43" s="346"/>
    </row>
    <row r="44" spans="1:21" ht="6" customHeight="1" x14ac:dyDescent="0.35">
      <c r="A44" s="296"/>
      <c r="B44" s="304"/>
      <c r="C44" s="304"/>
      <c r="D44" s="304"/>
      <c r="E44" s="304"/>
      <c r="F44" s="347"/>
      <c r="G44" s="304"/>
      <c r="H44" s="344"/>
    </row>
    <row r="45" spans="1:21" ht="12" customHeight="1" x14ac:dyDescent="0.35">
      <c r="A45" s="296" t="s">
        <v>171</v>
      </c>
      <c r="B45" s="304"/>
      <c r="C45" s="304"/>
      <c r="D45" s="269"/>
      <c r="E45" s="304"/>
      <c r="F45" s="347"/>
      <c r="G45" s="304"/>
      <c r="H45" s="344"/>
    </row>
    <row r="46" spans="1:21" ht="15" customHeight="1" x14ac:dyDescent="0.35">
      <c r="A46" s="355" t="s">
        <v>172</v>
      </c>
      <c r="B46" s="350"/>
      <c r="C46" s="304"/>
      <c r="D46" s="350"/>
      <c r="E46" s="304"/>
      <c r="F46" s="348">
        <f t="shared" si="0"/>
        <v>0</v>
      </c>
      <c r="G46" s="304"/>
      <c r="H46" s="351"/>
    </row>
    <row r="47" spans="1:21" ht="15" customHeight="1" x14ac:dyDescent="0.35">
      <c r="A47" s="355" t="s">
        <v>173</v>
      </c>
      <c r="B47" s="350"/>
      <c r="C47" s="304"/>
      <c r="D47" s="350"/>
      <c r="E47" s="304"/>
      <c r="F47" s="348">
        <f t="shared" si="0"/>
        <v>0</v>
      </c>
      <c r="G47" s="304"/>
      <c r="H47" s="351"/>
    </row>
    <row r="48" spans="1:21" ht="15" customHeight="1" x14ac:dyDescent="0.35">
      <c r="A48" s="355" t="s">
        <v>174</v>
      </c>
      <c r="B48" s="350"/>
      <c r="C48" s="304"/>
      <c r="D48" s="350"/>
      <c r="E48" s="304"/>
      <c r="F48" s="348">
        <f>B48-D48</f>
        <v>0</v>
      </c>
      <c r="G48" s="304"/>
      <c r="H48" s="351"/>
    </row>
    <row r="49" spans="1:8" ht="8.25" customHeight="1" thickBot="1" x14ac:dyDescent="0.4">
      <c r="A49" s="356"/>
      <c r="B49" s="357"/>
      <c r="C49" s="357"/>
      <c r="D49" s="357"/>
      <c r="E49" s="357"/>
      <c r="F49" s="358"/>
      <c r="G49" s="357"/>
      <c r="H49" s="359"/>
    </row>
    <row r="50" spans="1:8" ht="6.75" customHeight="1" thickTop="1" x14ac:dyDescent="0.35">
      <c r="A50" s="306"/>
      <c r="B50" s="304"/>
      <c r="C50" s="304"/>
      <c r="D50" s="304"/>
      <c r="E50" s="304"/>
      <c r="F50" s="304"/>
      <c r="G50" s="304"/>
      <c r="H50" s="360"/>
    </row>
    <row r="51" spans="1:8" ht="17.100000000000001" customHeight="1" x14ac:dyDescent="0.35">
      <c r="A51" s="361"/>
      <c r="B51" s="361" t="s">
        <v>175</v>
      </c>
      <c r="C51" s="361"/>
      <c r="D51" s="362">
        <v>3753334</v>
      </c>
      <c r="E51" s="304"/>
      <c r="F51" s="306"/>
      <c r="G51" s="361" t="s">
        <v>176</v>
      </c>
      <c r="H51" s="363">
        <f>SUM(H29:H49)</f>
        <v>2911.874707248779</v>
      </c>
    </row>
    <row r="52" spans="1:8" ht="17.100000000000001" customHeight="1" x14ac:dyDescent="0.35">
      <c r="A52" s="361"/>
      <c r="B52" s="361" t="s">
        <v>177</v>
      </c>
      <c r="C52" s="361"/>
      <c r="D52" s="364">
        <v>0</v>
      </c>
      <c r="E52" s="304"/>
      <c r="F52" s="306"/>
      <c r="G52" s="361" t="s">
        <v>178</v>
      </c>
      <c r="H52" s="365">
        <v>14883</v>
      </c>
    </row>
    <row r="53" spans="1:8" ht="17.100000000000001" customHeight="1" thickBot="1" x14ac:dyDescent="0.4">
      <c r="A53" s="361"/>
      <c r="B53" s="361" t="s">
        <v>179</v>
      </c>
      <c r="C53" s="361"/>
      <c r="D53" s="366">
        <v>0</v>
      </c>
      <c r="E53" s="304"/>
      <c r="F53" s="306"/>
      <c r="G53" s="361" t="s">
        <v>180</v>
      </c>
      <c r="H53" s="367">
        <f>SUM(H51:H52)</f>
        <v>17794.874707248779</v>
      </c>
    </row>
    <row r="54" spans="1:8" ht="17.100000000000001" customHeight="1" thickTop="1" thickBot="1" x14ac:dyDescent="0.4">
      <c r="A54" s="368"/>
      <c r="B54" s="368" t="s">
        <v>181</v>
      </c>
      <c r="C54" s="368"/>
      <c r="D54" s="369">
        <f>D51+D53</f>
        <v>3753334</v>
      </c>
      <c r="E54" s="304"/>
      <c r="F54" s="306"/>
      <c r="G54" s="361"/>
      <c r="H54" s="304"/>
    </row>
    <row r="55" spans="1:8" ht="14.1" customHeight="1" thickTop="1" x14ac:dyDescent="0.35">
      <c r="A55" s="304"/>
      <c r="B55" s="304"/>
      <c r="C55" s="304"/>
      <c r="D55" s="304"/>
      <c r="E55" s="304"/>
      <c r="F55" s="304"/>
      <c r="G55" s="361"/>
      <c r="H55" s="304"/>
    </row>
    <row r="56" spans="1:8" ht="18.75" thickBot="1" x14ac:dyDescent="0.4">
      <c r="A56" s="370"/>
      <c r="B56" s="370"/>
      <c r="C56" s="304"/>
      <c r="D56" s="304"/>
      <c r="E56" s="304"/>
      <c r="F56" s="304"/>
      <c r="G56" s="370"/>
      <c r="H56" s="371"/>
    </row>
    <row r="57" spans="1:8" x14ac:dyDescent="0.35">
      <c r="A57" s="372" t="s">
        <v>182</v>
      </c>
      <c r="B57" s="306"/>
      <c r="C57" s="306"/>
      <c r="D57" s="306"/>
      <c r="E57" s="304"/>
      <c r="F57" s="304"/>
      <c r="G57" s="373" t="s">
        <v>183</v>
      </c>
      <c r="H57" s="304"/>
    </row>
    <row r="58" spans="1:8" ht="12.75" customHeight="1" x14ac:dyDescent="0.35"/>
  </sheetData>
  <mergeCells count="8">
    <mergeCell ref="A56:B56"/>
    <mergeCell ref="G56:H56"/>
    <mergeCell ref="B21:C21"/>
    <mergeCell ref="B22:C22"/>
    <mergeCell ref="B23:C23"/>
    <mergeCell ref="B24:C24"/>
    <mergeCell ref="B25:C25"/>
    <mergeCell ref="B26:C26"/>
  </mergeCells>
  <printOptions horizontalCentered="1"/>
  <pageMargins left="0" right="0" top="0.31496062992125984" bottom="0" header="0.15748031496062992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397"/>
  <sheetViews>
    <sheetView showGridLines="0" zoomScale="75" zoomScaleNormal="75" workbookViewId="0">
      <selection activeCell="H23" sqref="H23"/>
    </sheetView>
  </sheetViews>
  <sheetFormatPr defaultColWidth="9.42578125" defaultRowHeight="12" x14ac:dyDescent="0.15"/>
  <cols>
    <col min="1" max="1" width="24.7109375" style="1" customWidth="1"/>
    <col min="2" max="2" width="16.85546875" style="1" customWidth="1"/>
    <col min="3" max="3" width="18.140625" style="1" customWidth="1"/>
    <col min="4" max="4" width="1.85546875" style="1" customWidth="1"/>
    <col min="5" max="5" width="4.85546875" style="1" customWidth="1"/>
    <col min="6" max="6" width="7.7109375" style="1" customWidth="1"/>
    <col min="7" max="7" width="22.42578125" style="1" customWidth="1"/>
    <col min="8" max="8" width="13.7109375" style="1" customWidth="1"/>
    <col min="9" max="9" width="1.85546875" style="1" customWidth="1"/>
    <col min="10" max="10" width="14.42578125" style="1" customWidth="1"/>
    <col min="11" max="11" width="22.7109375" style="1" customWidth="1"/>
    <col min="12" max="12" width="17.85546875" style="1" customWidth="1"/>
    <col min="13" max="13" width="6.42578125" style="257" customWidth="1"/>
    <col min="14" max="14" width="6.42578125" style="6" customWidth="1"/>
    <col min="15" max="15" width="7.85546875" style="6" customWidth="1"/>
    <col min="16" max="16" width="11" style="6" customWidth="1"/>
    <col min="17" max="17" width="15" style="6" customWidth="1"/>
    <col min="18" max="18" width="2.28515625" style="1" customWidth="1"/>
    <col min="19" max="19" width="6.42578125" style="6" customWidth="1"/>
    <col min="20" max="20" width="7.85546875" style="6" customWidth="1"/>
    <col min="21" max="21" width="11" style="6" customWidth="1"/>
    <col min="22" max="22" width="14" style="6" customWidth="1"/>
    <col min="23" max="23" width="2.28515625" style="1" customWidth="1"/>
    <col min="24" max="24" width="6.42578125" style="6" customWidth="1"/>
    <col min="25" max="25" width="7.85546875" style="6" customWidth="1"/>
    <col min="26" max="26" width="11" style="6" customWidth="1"/>
    <col min="27" max="27" width="14.7109375" style="6" customWidth="1"/>
    <col min="28" max="16384" width="9.42578125" style="7"/>
  </cols>
  <sheetData>
    <row r="1" spans="1:43" ht="16.5" thickBot="1" x14ac:dyDescent="0.3">
      <c r="G1" s="2"/>
      <c r="H1" s="2"/>
      <c r="I1" s="3"/>
      <c r="J1" s="3"/>
      <c r="M1" s="4"/>
      <c r="N1" s="5"/>
    </row>
    <row r="2" spans="1:43" ht="15.75" x14ac:dyDescent="0.25">
      <c r="A2" s="8" t="s">
        <v>18</v>
      </c>
      <c r="B2" s="9"/>
      <c r="C2" s="10"/>
      <c r="D2" s="10"/>
      <c r="E2" s="10"/>
      <c r="F2" s="11"/>
      <c r="G2" s="12" t="s">
        <v>19</v>
      </c>
      <c r="H2" s="13"/>
      <c r="I2" s="14"/>
      <c r="J2" s="15"/>
      <c r="K2" s="16" t="s">
        <v>20</v>
      </c>
      <c r="L2" s="17">
        <v>42625</v>
      </c>
      <c r="M2" s="4"/>
      <c r="N2" s="18" t="s">
        <v>21</v>
      </c>
      <c r="O2" s="19"/>
      <c r="P2" s="19"/>
      <c r="Q2" s="20" t="s">
        <v>22</v>
      </c>
      <c r="R2" s="21"/>
      <c r="S2" s="18" t="s">
        <v>23</v>
      </c>
      <c r="T2" s="19"/>
      <c r="U2" s="19"/>
      <c r="V2" s="20" t="s">
        <v>22</v>
      </c>
      <c r="W2" s="21"/>
      <c r="X2" s="18" t="s">
        <v>24</v>
      </c>
      <c r="Y2" s="19"/>
      <c r="Z2" s="19"/>
      <c r="AA2" s="20" t="s">
        <v>22</v>
      </c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</row>
    <row r="3" spans="1:43" ht="16.5" thickBot="1" x14ac:dyDescent="0.3">
      <c r="A3" s="23" t="s">
        <v>25</v>
      </c>
      <c r="B3" s="24"/>
      <c r="C3" s="15"/>
      <c r="D3" s="15"/>
      <c r="E3" s="15"/>
      <c r="F3" s="14"/>
      <c r="G3" s="12" t="s">
        <v>26</v>
      </c>
      <c r="H3" s="13"/>
      <c r="I3" s="14"/>
      <c r="J3" s="15"/>
      <c r="K3" s="15"/>
      <c r="L3" s="25"/>
      <c r="M3" s="4"/>
      <c r="N3" s="26" t="s">
        <v>27</v>
      </c>
      <c r="O3" s="27" t="s">
        <v>28</v>
      </c>
      <c r="P3" s="27" t="s">
        <v>29</v>
      </c>
      <c r="Q3" s="28" t="s">
        <v>30</v>
      </c>
      <c r="R3" s="21"/>
      <c r="S3" s="26" t="s">
        <v>27</v>
      </c>
      <c r="T3" s="27" t="s">
        <v>28</v>
      </c>
      <c r="U3" s="27" t="s">
        <v>29</v>
      </c>
      <c r="V3" s="28" t="s">
        <v>30</v>
      </c>
      <c r="W3" s="21"/>
      <c r="X3" s="26" t="s">
        <v>27</v>
      </c>
      <c r="Y3" s="27" t="s">
        <v>28</v>
      </c>
      <c r="Z3" s="27" t="s">
        <v>29</v>
      </c>
      <c r="AA3" s="28" t="s">
        <v>30</v>
      </c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</row>
    <row r="4" spans="1:43" ht="15.75" x14ac:dyDescent="0.25">
      <c r="A4" s="23" t="s">
        <v>31</v>
      </c>
      <c r="B4" s="29"/>
      <c r="C4" s="15"/>
      <c r="D4" s="15"/>
      <c r="E4" s="15"/>
      <c r="F4" s="14"/>
      <c r="G4" s="12" t="s">
        <v>26</v>
      </c>
      <c r="H4" s="13"/>
      <c r="I4" s="30"/>
      <c r="J4" s="30"/>
      <c r="K4" s="15"/>
      <c r="L4" s="25"/>
      <c r="M4" s="31"/>
      <c r="N4" s="32">
        <v>1</v>
      </c>
      <c r="O4" s="33">
        <v>2</v>
      </c>
      <c r="P4" s="33">
        <v>2</v>
      </c>
      <c r="Q4" s="34">
        <f>SUM(O4-P4)</f>
        <v>0</v>
      </c>
      <c r="R4" s="21"/>
      <c r="S4" s="32">
        <v>1</v>
      </c>
      <c r="T4" s="33">
        <v>0</v>
      </c>
      <c r="U4" s="33">
        <v>0</v>
      </c>
      <c r="V4" s="34">
        <f>SUM(T4-U4)</f>
        <v>0</v>
      </c>
      <c r="W4" s="21"/>
      <c r="X4" s="32">
        <v>1</v>
      </c>
      <c r="Y4" s="33">
        <f>T4*0.9</f>
        <v>0</v>
      </c>
      <c r="Z4" s="33">
        <f>U4*0.9</f>
        <v>0</v>
      </c>
      <c r="AA4" s="34">
        <f>SUM(Y4-Z4)</f>
        <v>0</v>
      </c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</row>
    <row r="5" spans="1:43" ht="15.75" x14ac:dyDescent="0.25">
      <c r="A5" s="23" t="s">
        <v>32</v>
      </c>
      <c r="B5" s="35"/>
      <c r="C5" s="36"/>
      <c r="D5" s="36"/>
      <c r="E5" s="36"/>
      <c r="F5" s="14"/>
      <c r="G5" s="12" t="s">
        <v>33</v>
      </c>
      <c r="H5" s="13"/>
      <c r="I5" s="14"/>
      <c r="J5" s="13"/>
      <c r="K5" s="36"/>
      <c r="L5" s="37"/>
      <c r="M5" s="31"/>
      <c r="N5" s="32">
        <v>2</v>
      </c>
      <c r="O5" s="33">
        <v>0</v>
      </c>
      <c r="P5" s="33">
        <v>0</v>
      </c>
      <c r="Q5" s="34">
        <f t="shared" ref="Q5:Q11" si="0">SUM(Q4+O5-P5)</f>
        <v>0</v>
      </c>
      <c r="R5" s="21"/>
      <c r="S5" s="32">
        <v>2</v>
      </c>
      <c r="T5" s="33">
        <v>0</v>
      </c>
      <c r="U5" s="33">
        <v>0</v>
      </c>
      <c r="V5" s="34">
        <f t="shared" ref="V5:V11" si="1">SUM(V4+T5-U5)</f>
        <v>0</v>
      </c>
      <c r="W5" s="21"/>
      <c r="X5" s="32">
        <v>2</v>
      </c>
      <c r="Y5" s="33">
        <f t="shared" ref="Y5:Y11" si="2">SUM(T5*90%)</f>
        <v>0</v>
      </c>
      <c r="Z5" s="33">
        <v>0</v>
      </c>
      <c r="AA5" s="34">
        <f t="shared" ref="AA5:AA11" si="3">SUM(AA4+Y5-Z5)</f>
        <v>0</v>
      </c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</row>
    <row r="6" spans="1:43" ht="15.75" x14ac:dyDescent="0.25">
      <c r="A6" s="38" t="s">
        <v>34</v>
      </c>
      <c r="B6" s="39"/>
      <c r="C6" s="15"/>
      <c r="D6" s="15"/>
      <c r="E6" s="15"/>
      <c r="F6" s="14"/>
      <c r="G6" s="40" t="s">
        <v>35</v>
      </c>
      <c r="H6" s="36"/>
      <c r="I6" s="14"/>
      <c r="J6" s="15"/>
      <c r="K6" s="15"/>
      <c r="L6" s="25"/>
      <c r="M6" s="31"/>
      <c r="N6" s="32">
        <v>3</v>
      </c>
      <c r="O6" s="33">
        <v>0</v>
      </c>
      <c r="P6" s="33">
        <v>0</v>
      </c>
      <c r="Q6" s="34">
        <f t="shared" si="0"/>
        <v>0</v>
      </c>
      <c r="R6" s="21"/>
      <c r="S6" s="32">
        <v>3</v>
      </c>
      <c r="T6" s="33">
        <v>0</v>
      </c>
      <c r="U6" s="33">
        <v>0</v>
      </c>
      <c r="V6" s="34">
        <f t="shared" si="1"/>
        <v>0</v>
      </c>
      <c r="W6" s="21"/>
      <c r="X6" s="32">
        <v>3</v>
      </c>
      <c r="Y6" s="33">
        <f t="shared" si="2"/>
        <v>0</v>
      </c>
      <c r="Z6" s="33">
        <v>0</v>
      </c>
      <c r="AA6" s="34">
        <f t="shared" si="3"/>
        <v>0</v>
      </c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</row>
    <row r="7" spans="1:43" ht="16.5" customHeight="1" x14ac:dyDescent="0.25">
      <c r="A7" s="23" t="s">
        <v>36</v>
      </c>
      <c r="B7" s="15"/>
      <c r="C7" s="15"/>
      <c r="D7" s="15"/>
      <c r="E7" s="15"/>
      <c r="F7" s="14"/>
      <c r="G7" s="12" t="s">
        <v>37</v>
      </c>
      <c r="H7" s="13"/>
      <c r="I7" s="13"/>
      <c r="J7" s="15"/>
      <c r="K7" s="15"/>
      <c r="L7" s="25"/>
      <c r="M7" s="31"/>
      <c r="N7" s="32">
        <v>4</v>
      </c>
      <c r="O7" s="33">
        <v>0</v>
      </c>
      <c r="P7" s="33">
        <v>0</v>
      </c>
      <c r="Q7" s="34">
        <f t="shared" si="0"/>
        <v>0</v>
      </c>
      <c r="R7" s="21"/>
      <c r="S7" s="32">
        <v>4</v>
      </c>
      <c r="T7" s="33">
        <v>0</v>
      </c>
      <c r="U7" s="33">
        <v>0</v>
      </c>
      <c r="V7" s="34">
        <f t="shared" si="1"/>
        <v>0</v>
      </c>
      <c r="W7" s="21"/>
      <c r="X7" s="32">
        <v>4</v>
      </c>
      <c r="Y7" s="33">
        <f t="shared" si="2"/>
        <v>0</v>
      </c>
      <c r="Z7" s="33">
        <v>0</v>
      </c>
      <c r="AA7" s="34">
        <f t="shared" si="3"/>
        <v>0</v>
      </c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</row>
    <row r="8" spans="1:43" ht="15.75" x14ac:dyDescent="0.25">
      <c r="A8" s="41" t="s">
        <v>38</v>
      </c>
      <c r="B8" s="42"/>
      <c r="C8" s="15"/>
      <c r="D8" s="15"/>
      <c r="E8" s="15"/>
      <c r="F8" s="14"/>
      <c r="G8" s="12" t="s">
        <v>39</v>
      </c>
      <c r="H8" s="13"/>
      <c r="I8" s="43"/>
      <c r="J8" s="13"/>
      <c r="K8" s="15"/>
      <c r="L8" s="44"/>
      <c r="M8" s="31"/>
      <c r="N8" s="32">
        <v>5</v>
      </c>
      <c r="O8" s="33">
        <v>0</v>
      </c>
      <c r="P8" s="33">
        <v>0</v>
      </c>
      <c r="Q8" s="34">
        <f t="shared" si="0"/>
        <v>0</v>
      </c>
      <c r="R8" s="21"/>
      <c r="S8" s="32">
        <v>5</v>
      </c>
      <c r="T8" s="33">
        <v>0</v>
      </c>
      <c r="U8" s="33">
        <v>0</v>
      </c>
      <c r="V8" s="34">
        <f t="shared" si="1"/>
        <v>0</v>
      </c>
      <c r="W8" s="21"/>
      <c r="X8" s="32">
        <v>5</v>
      </c>
      <c r="Y8" s="33">
        <f t="shared" si="2"/>
        <v>0</v>
      </c>
      <c r="Z8" s="33">
        <v>0</v>
      </c>
      <c r="AA8" s="34">
        <f t="shared" si="3"/>
        <v>0</v>
      </c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</row>
    <row r="9" spans="1:43" ht="15.75" x14ac:dyDescent="0.25">
      <c r="A9" s="45" t="s">
        <v>38</v>
      </c>
      <c r="B9" s="15" t="s">
        <v>38</v>
      </c>
      <c r="C9" s="15"/>
      <c r="D9" s="15"/>
      <c r="E9" s="15"/>
      <c r="F9" s="14"/>
      <c r="G9" s="46" t="s">
        <v>40</v>
      </c>
      <c r="H9" s="13"/>
      <c r="I9" s="14"/>
      <c r="J9" s="47" t="s">
        <v>41</v>
      </c>
      <c r="K9" s="48"/>
      <c r="L9" s="49">
        <v>42.75</v>
      </c>
      <c r="M9" s="31"/>
      <c r="N9" s="32">
        <v>6</v>
      </c>
      <c r="O9" s="33">
        <v>0</v>
      </c>
      <c r="P9" s="33">
        <v>0</v>
      </c>
      <c r="Q9" s="34">
        <f t="shared" si="0"/>
        <v>0</v>
      </c>
      <c r="R9" s="21"/>
      <c r="S9" s="32">
        <v>6</v>
      </c>
      <c r="T9" s="33">
        <v>0</v>
      </c>
      <c r="U9" s="33">
        <v>0</v>
      </c>
      <c r="V9" s="34">
        <f t="shared" si="1"/>
        <v>0</v>
      </c>
      <c r="W9" s="21"/>
      <c r="X9" s="32">
        <v>6</v>
      </c>
      <c r="Y9" s="33">
        <f t="shared" si="2"/>
        <v>0</v>
      </c>
      <c r="Z9" s="33">
        <v>0</v>
      </c>
      <c r="AA9" s="34">
        <f t="shared" si="3"/>
        <v>0</v>
      </c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</row>
    <row r="10" spans="1:43" ht="15.75" x14ac:dyDescent="0.25">
      <c r="A10" s="50"/>
      <c r="B10" s="51"/>
      <c r="C10" s="51"/>
      <c r="D10" s="51"/>
      <c r="E10" s="51"/>
      <c r="F10" s="52"/>
      <c r="G10" s="53"/>
      <c r="H10" s="14"/>
      <c r="I10" s="14"/>
      <c r="J10" s="54" t="s">
        <v>42</v>
      </c>
      <c r="K10" s="15"/>
      <c r="L10" s="55">
        <f>L9-G20</f>
        <v>36.25</v>
      </c>
      <c r="M10" s="31"/>
      <c r="N10" s="32">
        <v>7</v>
      </c>
      <c r="O10" s="33">
        <v>0</v>
      </c>
      <c r="P10" s="33">
        <v>0</v>
      </c>
      <c r="Q10" s="34">
        <f t="shared" si="0"/>
        <v>0</v>
      </c>
      <c r="R10" s="21"/>
      <c r="S10" s="32">
        <v>7</v>
      </c>
      <c r="T10" s="33">
        <v>0</v>
      </c>
      <c r="U10" s="33">
        <v>0</v>
      </c>
      <c r="V10" s="34">
        <f t="shared" si="1"/>
        <v>0</v>
      </c>
      <c r="W10" s="21"/>
      <c r="X10" s="32">
        <v>7</v>
      </c>
      <c r="Y10" s="33">
        <f t="shared" si="2"/>
        <v>0</v>
      </c>
      <c r="Z10" s="33">
        <v>0</v>
      </c>
      <c r="AA10" s="34">
        <f t="shared" si="3"/>
        <v>0</v>
      </c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</row>
    <row r="11" spans="1:43" ht="15.75" x14ac:dyDescent="0.25">
      <c r="A11" s="45" t="s">
        <v>43</v>
      </c>
      <c r="B11" s="56">
        <f>+K20</f>
        <v>1400478</v>
      </c>
      <c r="C11" s="57" t="s">
        <v>43</v>
      </c>
      <c r="D11" s="48"/>
      <c r="E11" s="48"/>
      <c r="F11" s="58"/>
      <c r="G11" s="59">
        <f>+K20</f>
        <v>1400478</v>
      </c>
      <c r="H11" s="14"/>
      <c r="I11" s="14"/>
      <c r="J11" s="54" t="s">
        <v>44</v>
      </c>
      <c r="K11" s="15"/>
      <c r="L11" s="60">
        <f>G20-F20</f>
        <v>-0.625</v>
      </c>
      <c r="M11" s="31"/>
      <c r="N11" s="32">
        <v>8</v>
      </c>
      <c r="O11" s="33">
        <v>0</v>
      </c>
      <c r="P11" s="33">
        <v>0</v>
      </c>
      <c r="Q11" s="34">
        <f t="shared" si="0"/>
        <v>0</v>
      </c>
      <c r="R11" s="21"/>
      <c r="S11" s="32">
        <v>8</v>
      </c>
      <c r="T11" s="33">
        <v>0</v>
      </c>
      <c r="U11" s="33">
        <v>0</v>
      </c>
      <c r="V11" s="34">
        <f t="shared" si="1"/>
        <v>0</v>
      </c>
      <c r="W11" s="21"/>
      <c r="X11" s="32">
        <v>8</v>
      </c>
      <c r="Y11" s="33">
        <f t="shared" si="2"/>
        <v>0</v>
      </c>
      <c r="Z11" s="33">
        <v>0</v>
      </c>
      <c r="AA11" s="34">
        <f t="shared" si="3"/>
        <v>0</v>
      </c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</row>
    <row r="12" spans="1:43" ht="16.5" thickBot="1" x14ac:dyDescent="0.3">
      <c r="A12" s="45" t="s">
        <v>45</v>
      </c>
      <c r="B12" s="56">
        <v>1402236</v>
      </c>
      <c r="C12" s="61" t="s">
        <v>46</v>
      </c>
      <c r="D12" s="15"/>
      <c r="E12" s="15"/>
      <c r="F12" s="14"/>
      <c r="G12" s="62">
        <v>1500000</v>
      </c>
      <c r="H12" s="14"/>
      <c r="I12" s="14"/>
      <c r="J12" s="54" t="s">
        <v>47</v>
      </c>
      <c r="K12" s="15"/>
      <c r="L12" s="63">
        <v>7</v>
      </c>
      <c r="M12" s="31"/>
      <c r="N12" s="64"/>
      <c r="O12" s="65">
        <f>SUM(O4:O11)</f>
        <v>2</v>
      </c>
      <c r="P12" s="65">
        <f>SUM(P4:P11)</f>
        <v>2</v>
      </c>
      <c r="Q12" s="66">
        <f>(O12-P12)</f>
        <v>0</v>
      </c>
      <c r="R12" s="21"/>
      <c r="S12" s="64"/>
      <c r="T12" s="65">
        <f>SUM(T4:T11)</f>
        <v>0</v>
      </c>
      <c r="U12" s="65">
        <f>SUM(U4:U11)</f>
        <v>0</v>
      </c>
      <c r="V12" s="66">
        <f>(T12-U12)</f>
        <v>0</v>
      </c>
      <c r="W12" s="21"/>
      <c r="X12" s="64"/>
      <c r="Y12" s="65">
        <f>SUM(Y4:Y11)</f>
        <v>0</v>
      </c>
      <c r="Z12" s="65">
        <f>SUM(Z4:Z11)</f>
        <v>0</v>
      </c>
      <c r="AA12" s="66">
        <f>(Y12-Z12)</f>
        <v>0</v>
      </c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</row>
    <row r="13" spans="1:43" ht="16.5" thickBot="1" x14ac:dyDescent="0.3">
      <c r="A13" s="67" t="s">
        <v>48</v>
      </c>
      <c r="B13" s="68">
        <f>SUM(B12-B11)</f>
        <v>1758</v>
      </c>
      <c r="C13" s="69" t="s">
        <v>49</v>
      </c>
      <c r="D13" s="51"/>
      <c r="E13" s="51"/>
      <c r="F13" s="53"/>
      <c r="G13" s="68">
        <f>SUM(G12-G11)+H34</f>
        <v>117022</v>
      </c>
      <c r="H13" s="14"/>
      <c r="I13" s="14"/>
      <c r="J13" s="70" t="s">
        <v>50</v>
      </c>
      <c r="K13" s="51"/>
      <c r="L13" s="71">
        <v>1</v>
      </c>
      <c r="M13" s="31"/>
      <c r="N13" s="72"/>
      <c r="O13" s="72"/>
      <c r="P13" s="72"/>
      <c r="Q13" s="72"/>
      <c r="R13" s="21"/>
      <c r="S13" s="72"/>
      <c r="T13" s="72"/>
      <c r="U13" s="72"/>
      <c r="V13" s="72"/>
      <c r="W13" s="21"/>
      <c r="X13" s="72"/>
      <c r="Y13" s="72"/>
      <c r="Z13" s="72"/>
      <c r="AA13" s="7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</row>
    <row r="14" spans="1:43" ht="13.5" customHeight="1" thickBot="1" x14ac:dyDescent="0.3">
      <c r="A14" s="73" t="s">
        <v>38</v>
      </c>
      <c r="B14" s="74" t="s">
        <v>38</v>
      </c>
      <c r="C14" s="75"/>
      <c r="D14" s="75"/>
      <c r="E14" s="75"/>
      <c r="F14" s="76"/>
      <c r="G14" s="76"/>
      <c r="H14" s="77"/>
      <c r="I14" s="77"/>
      <c r="J14" s="77"/>
      <c r="K14" s="78"/>
      <c r="L14" s="79"/>
      <c r="M14" s="31"/>
      <c r="N14" s="18" t="s">
        <v>51</v>
      </c>
      <c r="O14" s="19"/>
      <c r="P14" s="19"/>
      <c r="Q14" s="20" t="s">
        <v>22</v>
      </c>
      <c r="R14" s="21"/>
      <c r="S14" s="18" t="s">
        <v>52</v>
      </c>
      <c r="T14" s="19"/>
      <c r="U14" s="19"/>
      <c r="V14" s="20" t="s">
        <v>22</v>
      </c>
      <c r="W14" s="21"/>
      <c r="X14" s="80" t="s">
        <v>53</v>
      </c>
      <c r="Y14" s="19"/>
      <c r="Z14" s="19"/>
      <c r="AA14" s="20" t="s">
        <v>22</v>
      </c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</row>
    <row r="15" spans="1:43" ht="18.75" thickBot="1" x14ac:dyDescent="0.3">
      <c r="A15" s="81"/>
      <c r="B15" s="82"/>
      <c r="C15" s="82"/>
      <c r="D15" s="82"/>
      <c r="E15" s="82"/>
      <c r="F15" s="82"/>
      <c r="G15" s="82"/>
      <c r="H15" s="83"/>
      <c r="I15" s="83"/>
      <c r="J15" s="83"/>
      <c r="K15" s="84"/>
      <c r="L15" s="84"/>
      <c r="M15" s="31"/>
      <c r="N15" s="85" t="s">
        <v>27</v>
      </c>
      <c r="O15" s="27" t="s">
        <v>28</v>
      </c>
      <c r="P15" s="27" t="s">
        <v>29</v>
      </c>
      <c r="Q15" s="28" t="s">
        <v>30</v>
      </c>
      <c r="R15" s="21"/>
      <c r="S15" s="85" t="s">
        <v>27</v>
      </c>
      <c r="T15" s="27" t="s">
        <v>28</v>
      </c>
      <c r="U15" s="27" t="s">
        <v>29</v>
      </c>
      <c r="V15" s="28" t="s">
        <v>30</v>
      </c>
      <c r="W15" s="21"/>
      <c r="X15" s="26" t="s">
        <v>27</v>
      </c>
      <c r="Y15" s="27" t="s">
        <v>28</v>
      </c>
      <c r="Z15" s="27" t="s">
        <v>29</v>
      </c>
      <c r="AA15" s="28" t="s">
        <v>30</v>
      </c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</row>
    <row r="16" spans="1:43" ht="18.75" thickBot="1" x14ac:dyDescent="0.3">
      <c r="A16" s="82" t="s">
        <v>54</v>
      </c>
      <c r="B16" s="86"/>
      <c r="C16" s="87"/>
      <c r="D16" s="88"/>
      <c r="E16" s="84"/>
      <c r="F16" s="83"/>
      <c r="G16" s="83"/>
      <c r="H16" s="83"/>
      <c r="I16" s="83"/>
      <c r="J16" s="83"/>
      <c r="K16" s="84"/>
      <c r="L16" s="87"/>
      <c r="M16" s="31"/>
      <c r="N16" s="32">
        <v>1</v>
      </c>
      <c r="O16" s="33">
        <v>180</v>
      </c>
      <c r="P16" s="33">
        <v>182</v>
      </c>
      <c r="Q16" s="34">
        <f>SUM(O16-P16)</f>
        <v>-2</v>
      </c>
      <c r="R16" s="21"/>
      <c r="S16" s="32">
        <v>1</v>
      </c>
      <c r="T16" s="33">
        <v>0</v>
      </c>
      <c r="U16" s="33">
        <v>0</v>
      </c>
      <c r="V16" s="34">
        <f>SUM(T16-U16)</f>
        <v>0</v>
      </c>
      <c r="W16" s="21"/>
      <c r="X16" s="32">
        <v>1</v>
      </c>
      <c r="Y16" s="33">
        <v>0</v>
      </c>
      <c r="Z16" s="33">
        <v>0</v>
      </c>
      <c r="AA16" s="34">
        <f>SUM(Y16-Z16)</f>
        <v>0</v>
      </c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</row>
    <row r="17" spans="1:43" ht="12.75" x14ac:dyDescent="0.2">
      <c r="A17" s="89"/>
      <c r="B17" s="90" t="s">
        <v>55</v>
      </c>
      <c r="C17" s="91" t="s">
        <v>55</v>
      </c>
      <c r="D17" s="92"/>
      <c r="E17" s="89"/>
      <c r="F17" s="93"/>
      <c r="G17" s="94"/>
      <c r="H17" s="95"/>
      <c r="I17" s="19" t="s">
        <v>38</v>
      </c>
      <c r="J17" s="96"/>
      <c r="K17" s="97" t="s">
        <v>38</v>
      </c>
      <c r="L17" s="98" t="s">
        <v>38</v>
      </c>
      <c r="M17" s="31"/>
      <c r="N17" s="32">
        <v>2</v>
      </c>
      <c r="O17" s="33">
        <v>0</v>
      </c>
      <c r="P17" s="33">
        <v>0</v>
      </c>
      <c r="Q17" s="34">
        <f>SUM(Q16+O17-P17)</f>
        <v>-2</v>
      </c>
      <c r="R17" s="21"/>
      <c r="S17" s="32">
        <v>2</v>
      </c>
      <c r="T17" s="33">
        <f t="shared" ref="T17:T23" si="4">O5+Y17</f>
        <v>0</v>
      </c>
      <c r="U17" s="33">
        <v>0</v>
      </c>
      <c r="V17" s="34">
        <f>SUM(V16+T17-U17)</f>
        <v>0</v>
      </c>
      <c r="W17" s="21"/>
      <c r="X17" s="32">
        <v>2</v>
      </c>
      <c r="Y17" s="33">
        <v>0</v>
      </c>
      <c r="Z17" s="33">
        <v>0</v>
      </c>
      <c r="AA17" s="34">
        <f>SUM(AA16+Y17-Z17)</f>
        <v>0</v>
      </c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</row>
    <row r="18" spans="1:43" ht="12.75" x14ac:dyDescent="0.2">
      <c r="A18" s="99" t="s">
        <v>56</v>
      </c>
      <c r="B18" s="100" t="s">
        <v>57</v>
      </c>
      <c r="C18" s="101" t="s">
        <v>58</v>
      </c>
      <c r="D18" s="102"/>
      <c r="E18" s="103" t="s">
        <v>59</v>
      </c>
      <c r="F18" s="92"/>
      <c r="G18" s="83"/>
      <c r="H18" s="104" t="s">
        <v>60</v>
      </c>
      <c r="I18" s="43"/>
      <c r="J18" s="43"/>
      <c r="K18" s="105" t="s">
        <v>61</v>
      </c>
      <c r="L18" s="106" t="s">
        <v>55</v>
      </c>
      <c r="M18" s="31"/>
      <c r="N18" s="32">
        <v>3</v>
      </c>
      <c r="O18" s="33">
        <v>0</v>
      </c>
      <c r="P18" s="33">
        <v>0</v>
      </c>
      <c r="Q18" s="34">
        <f t="shared" ref="Q18:Q23" si="5">SUM(Q17+O18-P18)</f>
        <v>-2</v>
      </c>
      <c r="R18" s="21"/>
      <c r="S18" s="32">
        <v>3</v>
      </c>
      <c r="T18" s="33">
        <f t="shared" si="4"/>
        <v>0</v>
      </c>
      <c r="U18" s="33">
        <v>0</v>
      </c>
      <c r="V18" s="34">
        <f t="shared" ref="V18:V23" si="6">SUM(V17+T18-U18)</f>
        <v>0</v>
      </c>
      <c r="W18" s="21"/>
      <c r="X18" s="32">
        <v>3</v>
      </c>
      <c r="Y18" s="33">
        <v>0</v>
      </c>
      <c r="Z18" s="33">
        <v>0</v>
      </c>
      <c r="AA18" s="34">
        <f t="shared" ref="AA18:AA23" si="7">SUM(AA17+Y18-Z18)</f>
        <v>0</v>
      </c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</row>
    <row r="19" spans="1:43" ht="12.75" x14ac:dyDescent="0.2">
      <c r="A19" s="107"/>
      <c r="B19" s="108"/>
      <c r="C19" s="109"/>
      <c r="D19" s="108"/>
      <c r="E19" s="110" t="s">
        <v>27</v>
      </c>
      <c r="F19" s="100" t="s">
        <v>62</v>
      </c>
      <c r="G19" s="100" t="s">
        <v>29</v>
      </c>
      <c r="H19" s="111" t="s">
        <v>63</v>
      </c>
      <c r="I19" s="112"/>
      <c r="J19" s="112" t="s">
        <v>29</v>
      </c>
      <c r="K19" s="113" t="s">
        <v>22</v>
      </c>
      <c r="L19" s="101" t="s">
        <v>63</v>
      </c>
      <c r="M19" s="31"/>
      <c r="N19" s="32">
        <v>4</v>
      </c>
      <c r="O19" s="33">
        <v>0</v>
      </c>
      <c r="P19" s="33">
        <v>0</v>
      </c>
      <c r="Q19" s="34">
        <f t="shared" si="5"/>
        <v>-2</v>
      </c>
      <c r="R19" s="21"/>
      <c r="S19" s="32">
        <v>4</v>
      </c>
      <c r="T19" s="33">
        <f t="shared" si="4"/>
        <v>0</v>
      </c>
      <c r="U19" s="33">
        <v>0</v>
      </c>
      <c r="V19" s="34">
        <f t="shared" si="6"/>
        <v>0</v>
      </c>
      <c r="W19" s="21"/>
      <c r="X19" s="32">
        <v>4</v>
      </c>
      <c r="Y19" s="33">
        <v>0</v>
      </c>
      <c r="Z19" s="33">
        <v>0</v>
      </c>
      <c r="AA19" s="34">
        <f t="shared" si="7"/>
        <v>0</v>
      </c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</row>
    <row r="20" spans="1:43" ht="12.75" x14ac:dyDescent="0.2">
      <c r="A20" s="114" t="s">
        <v>64</v>
      </c>
      <c r="B20" s="115"/>
      <c r="C20" s="98">
        <f>+B20</f>
        <v>0</v>
      </c>
      <c r="D20" s="115"/>
      <c r="E20" s="116">
        <v>1</v>
      </c>
      <c r="F20" s="117">
        <v>7.125</v>
      </c>
      <c r="G20" s="118">
        <v>6.5</v>
      </c>
      <c r="H20" s="119">
        <v>12.5</v>
      </c>
      <c r="I20" s="120"/>
      <c r="J20" s="121">
        <v>11.5</v>
      </c>
      <c r="K20" s="122">
        <f>(B12-C52)</f>
        <v>1400478</v>
      </c>
      <c r="L20" s="98">
        <f>(B12-K20)</f>
        <v>1758</v>
      </c>
      <c r="M20" s="31"/>
      <c r="N20" s="32">
        <v>5</v>
      </c>
      <c r="O20" s="33">
        <v>0</v>
      </c>
      <c r="P20" s="33">
        <v>0</v>
      </c>
      <c r="Q20" s="34">
        <f t="shared" si="5"/>
        <v>-2</v>
      </c>
      <c r="R20" s="21"/>
      <c r="S20" s="32">
        <v>5</v>
      </c>
      <c r="T20" s="33">
        <f t="shared" si="4"/>
        <v>0</v>
      </c>
      <c r="U20" s="33">
        <v>0</v>
      </c>
      <c r="V20" s="34">
        <f t="shared" si="6"/>
        <v>0</v>
      </c>
      <c r="W20" s="21"/>
      <c r="X20" s="32">
        <v>5</v>
      </c>
      <c r="Y20" s="33">
        <v>0</v>
      </c>
      <c r="Z20" s="33">
        <v>0</v>
      </c>
      <c r="AA20" s="34">
        <f t="shared" si="7"/>
        <v>0</v>
      </c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</row>
    <row r="21" spans="1:43" ht="12.75" x14ac:dyDescent="0.2">
      <c r="A21" s="114" t="s">
        <v>65</v>
      </c>
      <c r="B21" s="115">
        <v>0</v>
      </c>
      <c r="C21" s="98">
        <f>+B21</f>
        <v>0</v>
      </c>
      <c r="D21" s="115"/>
      <c r="E21" s="116">
        <v>2</v>
      </c>
      <c r="F21" s="92"/>
      <c r="G21" s="123" t="s">
        <v>38</v>
      </c>
      <c r="H21" s="119"/>
      <c r="I21" s="124"/>
      <c r="J21" s="125"/>
      <c r="K21" s="126" t="s">
        <v>38</v>
      </c>
      <c r="L21" s="98" t="s">
        <v>38</v>
      </c>
      <c r="M21" s="31"/>
      <c r="N21" s="32">
        <v>6</v>
      </c>
      <c r="O21" s="33">
        <v>0</v>
      </c>
      <c r="P21" s="33">
        <v>0</v>
      </c>
      <c r="Q21" s="34">
        <f t="shared" si="5"/>
        <v>-2</v>
      </c>
      <c r="R21" s="21"/>
      <c r="S21" s="32">
        <v>6</v>
      </c>
      <c r="T21" s="33">
        <f t="shared" si="4"/>
        <v>0</v>
      </c>
      <c r="U21" s="33">
        <v>0</v>
      </c>
      <c r="V21" s="34">
        <f t="shared" si="6"/>
        <v>0</v>
      </c>
      <c r="W21" s="21"/>
      <c r="X21" s="32">
        <v>6</v>
      </c>
      <c r="Y21" s="33">
        <v>0</v>
      </c>
      <c r="Z21" s="33">
        <v>0</v>
      </c>
      <c r="AA21" s="34">
        <f t="shared" si="7"/>
        <v>0</v>
      </c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</row>
    <row r="22" spans="1:43" ht="12.75" x14ac:dyDescent="0.2">
      <c r="A22" s="114" t="s">
        <v>66</v>
      </c>
      <c r="B22" s="115">
        <v>0</v>
      </c>
      <c r="C22" s="98">
        <f t="shared" ref="C22:C48" si="8">+B22</f>
        <v>0</v>
      </c>
      <c r="D22" s="115"/>
      <c r="E22" s="116">
        <v>3</v>
      </c>
      <c r="F22" s="92"/>
      <c r="G22" s="127" t="s">
        <v>38</v>
      </c>
      <c r="H22" s="119"/>
      <c r="I22" s="128"/>
      <c r="J22" s="129"/>
      <c r="K22" s="126" t="s">
        <v>38</v>
      </c>
      <c r="L22" s="98" t="s">
        <v>38</v>
      </c>
      <c r="M22" s="31"/>
      <c r="N22" s="32">
        <v>7</v>
      </c>
      <c r="O22" s="33">
        <v>0</v>
      </c>
      <c r="P22" s="33">
        <v>0</v>
      </c>
      <c r="Q22" s="34">
        <f t="shared" si="5"/>
        <v>-2</v>
      </c>
      <c r="R22" s="21"/>
      <c r="S22" s="32">
        <v>7</v>
      </c>
      <c r="T22" s="33">
        <f t="shared" si="4"/>
        <v>0</v>
      </c>
      <c r="U22" s="33">
        <v>0</v>
      </c>
      <c r="V22" s="34">
        <f t="shared" si="6"/>
        <v>0</v>
      </c>
      <c r="W22" s="21"/>
      <c r="X22" s="32">
        <v>7</v>
      </c>
      <c r="Y22" s="33">
        <v>0</v>
      </c>
      <c r="Z22" s="33">
        <v>0</v>
      </c>
      <c r="AA22" s="34">
        <f t="shared" si="7"/>
        <v>0</v>
      </c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</row>
    <row r="23" spans="1:43" ht="12.75" x14ac:dyDescent="0.2">
      <c r="A23" s="114" t="s">
        <v>67</v>
      </c>
      <c r="B23" s="115">
        <v>100</v>
      </c>
      <c r="C23" s="98">
        <f t="shared" si="8"/>
        <v>100</v>
      </c>
      <c r="D23" s="115"/>
      <c r="E23" s="116">
        <v>4</v>
      </c>
      <c r="F23" s="92"/>
      <c r="G23" s="127" t="s">
        <v>38</v>
      </c>
      <c r="H23" s="119"/>
      <c r="I23" s="128"/>
      <c r="J23" s="130"/>
      <c r="K23" s="126" t="s">
        <v>38</v>
      </c>
      <c r="L23" s="98" t="s">
        <v>38</v>
      </c>
      <c r="M23" s="31"/>
      <c r="N23" s="32">
        <v>8</v>
      </c>
      <c r="O23" s="33">
        <v>0</v>
      </c>
      <c r="P23" s="33">
        <v>0</v>
      </c>
      <c r="Q23" s="34">
        <f t="shared" si="5"/>
        <v>-2</v>
      </c>
      <c r="R23" s="21"/>
      <c r="S23" s="32">
        <v>8</v>
      </c>
      <c r="T23" s="33">
        <f t="shared" si="4"/>
        <v>0</v>
      </c>
      <c r="U23" s="33">
        <v>0</v>
      </c>
      <c r="V23" s="34">
        <f t="shared" si="6"/>
        <v>0</v>
      </c>
      <c r="W23" s="21"/>
      <c r="X23" s="32">
        <v>8</v>
      </c>
      <c r="Y23" s="33">
        <v>0</v>
      </c>
      <c r="Z23" s="33">
        <v>0</v>
      </c>
      <c r="AA23" s="34">
        <f t="shared" si="7"/>
        <v>0</v>
      </c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</row>
    <row r="24" spans="1:43" ht="13.5" thickBot="1" x14ac:dyDescent="0.25">
      <c r="A24" s="114" t="s">
        <v>68</v>
      </c>
      <c r="B24" s="115">
        <v>135</v>
      </c>
      <c r="C24" s="98">
        <f t="shared" si="8"/>
        <v>135</v>
      </c>
      <c r="D24" s="115"/>
      <c r="E24" s="116">
        <v>5</v>
      </c>
      <c r="F24" s="92"/>
      <c r="G24" s="127" t="s">
        <v>38</v>
      </c>
      <c r="H24" s="119"/>
      <c r="I24" s="120"/>
      <c r="J24" s="130"/>
      <c r="K24" s="126" t="s">
        <v>38</v>
      </c>
      <c r="L24" s="98" t="s">
        <v>38</v>
      </c>
      <c r="M24" s="31"/>
      <c r="N24" s="64"/>
      <c r="O24" s="65">
        <f>SUM(O16:O23)</f>
        <v>180</v>
      </c>
      <c r="P24" s="65">
        <f>SUM(P16:P23)</f>
        <v>182</v>
      </c>
      <c r="Q24" s="66">
        <f>(O24-P24)</f>
        <v>-2</v>
      </c>
      <c r="R24" s="21"/>
      <c r="S24" s="64"/>
      <c r="T24" s="65">
        <f>SUM(T16:T23)</f>
        <v>0</v>
      </c>
      <c r="U24" s="65">
        <f>SUM(U16:U23)</f>
        <v>0</v>
      </c>
      <c r="V24" s="66">
        <f>(T24-U24)</f>
        <v>0</v>
      </c>
      <c r="W24" s="21"/>
      <c r="X24" s="64"/>
      <c r="Y24" s="65">
        <f>SUM(Y16:Y23)</f>
        <v>0</v>
      </c>
      <c r="Z24" s="65">
        <f>SUM(Z16:Z23)</f>
        <v>0</v>
      </c>
      <c r="AA24" s="66">
        <f>(Y24-Z24)</f>
        <v>0</v>
      </c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</row>
    <row r="25" spans="1:43" ht="13.5" thickBot="1" x14ac:dyDescent="0.25">
      <c r="A25" s="114" t="s">
        <v>69</v>
      </c>
      <c r="B25" s="115">
        <v>0</v>
      </c>
      <c r="C25" s="98">
        <f t="shared" si="8"/>
        <v>0</v>
      </c>
      <c r="D25" s="115"/>
      <c r="E25" s="116">
        <v>6</v>
      </c>
      <c r="F25" s="92"/>
      <c r="G25" s="127" t="s">
        <v>38</v>
      </c>
      <c r="H25" s="119"/>
      <c r="I25" s="120"/>
      <c r="J25" s="131"/>
      <c r="K25" s="126" t="s">
        <v>38</v>
      </c>
      <c r="L25" s="98" t="s">
        <v>38</v>
      </c>
      <c r="M25" s="31"/>
      <c r="N25" s="72"/>
      <c r="O25" s="72"/>
      <c r="P25" s="72"/>
      <c r="Q25" s="72"/>
      <c r="R25" s="21"/>
      <c r="S25" s="72"/>
      <c r="T25" s="72"/>
      <c r="U25" s="72"/>
      <c r="V25" s="72"/>
      <c r="W25" s="81"/>
      <c r="X25" s="81"/>
      <c r="Y25" s="132"/>
      <c r="Z25" s="133"/>
      <c r="AA25" s="133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</row>
    <row r="26" spans="1:43" ht="12.75" x14ac:dyDescent="0.2">
      <c r="A26" s="114" t="s">
        <v>70</v>
      </c>
      <c r="B26" s="115">
        <v>0</v>
      </c>
      <c r="C26" s="98">
        <f t="shared" si="8"/>
        <v>0</v>
      </c>
      <c r="D26" s="115"/>
      <c r="E26" s="116">
        <v>7</v>
      </c>
      <c r="F26" s="92"/>
      <c r="G26" s="127" t="s">
        <v>38</v>
      </c>
      <c r="H26" s="119"/>
      <c r="I26" s="120"/>
      <c r="J26" s="131"/>
      <c r="K26" s="126" t="s">
        <v>38</v>
      </c>
      <c r="L26" s="98" t="s">
        <v>38</v>
      </c>
      <c r="M26" s="31"/>
      <c r="N26" s="18" t="s">
        <v>71</v>
      </c>
      <c r="O26" s="19"/>
      <c r="P26" s="19"/>
      <c r="Q26" s="20" t="s">
        <v>22</v>
      </c>
      <c r="R26" s="21"/>
      <c r="S26" s="134" t="s">
        <v>72</v>
      </c>
      <c r="T26" s="135"/>
      <c r="U26" s="135"/>
      <c r="V26" s="136">
        <v>0.30099999999999999</v>
      </c>
      <c r="W26" s="21"/>
      <c r="X26" s="81"/>
      <c r="Y26" s="81"/>
      <c r="Z26" s="81"/>
      <c r="AA26" s="81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</row>
    <row r="27" spans="1:43" ht="13.5" thickBot="1" x14ac:dyDescent="0.25">
      <c r="A27" s="114" t="s">
        <v>73</v>
      </c>
      <c r="B27" s="115">
        <v>0</v>
      </c>
      <c r="C27" s="98">
        <f t="shared" si="8"/>
        <v>0</v>
      </c>
      <c r="D27" s="115"/>
      <c r="E27" s="116"/>
      <c r="F27" s="92"/>
      <c r="G27" s="127" t="s">
        <v>38</v>
      </c>
      <c r="H27" s="119"/>
      <c r="I27" s="120"/>
      <c r="J27" s="131"/>
      <c r="K27" s="126" t="s">
        <v>38</v>
      </c>
      <c r="L27" s="98" t="s">
        <v>38</v>
      </c>
      <c r="M27" s="31"/>
      <c r="N27" s="85" t="s">
        <v>27</v>
      </c>
      <c r="O27" s="27" t="s">
        <v>28</v>
      </c>
      <c r="P27" s="27" t="s">
        <v>29</v>
      </c>
      <c r="Q27" s="28" t="s">
        <v>30</v>
      </c>
      <c r="R27" s="21"/>
      <c r="S27" s="134" t="s">
        <v>74</v>
      </c>
      <c r="T27" s="135"/>
      <c r="U27" s="135"/>
      <c r="V27" s="136">
        <v>0.09</v>
      </c>
      <c r="W27" s="21"/>
      <c r="X27" s="81"/>
      <c r="Y27" s="81"/>
      <c r="Z27" s="81"/>
      <c r="AA27" s="81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</row>
    <row r="28" spans="1:43" ht="12.75" x14ac:dyDescent="0.2">
      <c r="A28" s="114" t="s">
        <v>75</v>
      </c>
      <c r="B28" s="115">
        <v>0</v>
      </c>
      <c r="C28" s="98">
        <f t="shared" si="8"/>
        <v>0</v>
      </c>
      <c r="D28" s="115"/>
      <c r="E28" s="116"/>
      <c r="F28" s="137" t="s">
        <v>38</v>
      </c>
      <c r="G28" s="127" t="s">
        <v>38</v>
      </c>
      <c r="H28" s="138"/>
      <c r="I28" s="139"/>
      <c r="J28" s="131"/>
      <c r="K28" s="126" t="s">
        <v>38</v>
      </c>
      <c r="L28" s="98" t="s">
        <v>38</v>
      </c>
      <c r="M28" s="31"/>
      <c r="N28" s="32">
        <v>1</v>
      </c>
      <c r="O28" s="33">
        <v>40</v>
      </c>
      <c r="P28" s="33">
        <v>33</v>
      </c>
      <c r="Q28" s="34">
        <f>SUM(O28-P28)</f>
        <v>7</v>
      </c>
      <c r="R28" s="21"/>
      <c r="S28" s="134" t="s">
        <v>76</v>
      </c>
      <c r="T28" s="72"/>
      <c r="U28" s="72"/>
      <c r="V28" s="140">
        <f>222/17.2</f>
        <v>12.906976744186046</v>
      </c>
      <c r="W28" s="21"/>
      <c r="X28" s="81"/>
      <c r="Y28" s="81"/>
      <c r="Z28" s="81"/>
      <c r="AA28" s="81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</row>
    <row r="29" spans="1:43" ht="13.5" thickBot="1" x14ac:dyDescent="0.25">
      <c r="A29" s="114" t="s">
        <v>77</v>
      </c>
      <c r="B29" s="115">
        <v>890</v>
      </c>
      <c r="C29" s="98">
        <f t="shared" si="8"/>
        <v>890</v>
      </c>
      <c r="D29" s="115"/>
      <c r="E29" s="141"/>
      <c r="F29" s="77"/>
      <c r="G29" s="77"/>
      <c r="H29" s="142"/>
      <c r="I29" s="77"/>
      <c r="J29" s="77"/>
      <c r="K29" s="143"/>
      <c r="L29" s="144"/>
      <c r="M29" s="31"/>
      <c r="N29" s="32">
        <v>2</v>
      </c>
      <c r="O29" s="33">
        <v>0</v>
      </c>
      <c r="P29" s="33">
        <v>0</v>
      </c>
      <c r="Q29" s="34">
        <f t="shared" ref="Q29:Q35" si="9">SUM(Q28+O29-P29)</f>
        <v>7</v>
      </c>
      <c r="R29" s="21"/>
      <c r="S29" s="134" t="s">
        <v>78</v>
      </c>
      <c r="T29" s="72"/>
      <c r="U29" s="72"/>
      <c r="V29" s="140">
        <v>12.91</v>
      </c>
      <c r="W29" s="21"/>
      <c r="X29" s="81"/>
      <c r="Y29" s="81"/>
      <c r="Z29" s="81"/>
      <c r="AA29" s="81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</row>
    <row r="30" spans="1:43" ht="13.5" thickBot="1" x14ac:dyDescent="0.25">
      <c r="A30" s="114" t="s">
        <v>79</v>
      </c>
      <c r="B30" s="115">
        <v>25</v>
      </c>
      <c r="C30" s="98">
        <f t="shared" si="8"/>
        <v>25</v>
      </c>
      <c r="D30" s="115"/>
      <c r="E30" s="145" t="s">
        <v>38</v>
      </c>
      <c r="F30" s="146"/>
      <c r="G30" s="147"/>
      <c r="H30" s="148" t="s">
        <v>38</v>
      </c>
      <c r="I30" s="149"/>
      <c r="J30" s="150"/>
      <c r="K30" s="151"/>
      <c r="L30" s="151"/>
      <c r="M30" s="31"/>
      <c r="N30" s="32">
        <v>3</v>
      </c>
      <c r="O30" s="33">
        <v>0</v>
      </c>
      <c r="P30" s="33">
        <v>0</v>
      </c>
      <c r="Q30" s="34">
        <f t="shared" si="9"/>
        <v>7</v>
      </c>
      <c r="R30" s="21"/>
      <c r="S30" s="72"/>
      <c r="T30" s="72"/>
      <c r="U30" s="72"/>
      <c r="V30" s="72"/>
      <c r="W30" s="21"/>
      <c r="X30" s="72"/>
      <c r="Y30" s="72"/>
      <c r="Z30" s="72"/>
      <c r="AA30" s="7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</row>
    <row r="31" spans="1:43" ht="12.75" x14ac:dyDescent="0.2">
      <c r="A31" s="114" t="s">
        <v>80</v>
      </c>
      <c r="B31" s="115">
        <v>71</v>
      </c>
      <c r="C31" s="98">
        <f t="shared" si="8"/>
        <v>71</v>
      </c>
      <c r="D31" s="115"/>
      <c r="E31" s="152" t="s">
        <v>38</v>
      </c>
      <c r="F31" s="153"/>
      <c r="G31" s="154"/>
      <c r="H31" s="155" t="s">
        <v>38</v>
      </c>
      <c r="I31" s="93"/>
      <c r="J31" s="156"/>
      <c r="K31" s="157"/>
      <c r="L31" s="158" t="s">
        <v>38</v>
      </c>
      <c r="M31" s="31"/>
      <c r="N31" s="32">
        <v>4</v>
      </c>
      <c r="O31" s="6">
        <v>0</v>
      </c>
      <c r="P31" s="33">
        <v>0</v>
      </c>
      <c r="Q31" s="34">
        <f t="shared" si="9"/>
        <v>7</v>
      </c>
      <c r="R31" s="21"/>
      <c r="S31" s="72"/>
      <c r="T31" s="72"/>
      <c r="U31" s="72"/>
      <c r="V31" s="72"/>
      <c r="W31" s="21"/>
      <c r="X31" s="72"/>
      <c r="Y31" s="72"/>
      <c r="Z31" s="72"/>
      <c r="AA31" s="7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</row>
    <row r="32" spans="1:43" ht="12.75" x14ac:dyDescent="0.2">
      <c r="A32" s="114" t="s">
        <v>81</v>
      </c>
      <c r="B32" s="115">
        <v>0</v>
      </c>
      <c r="C32" s="98">
        <f t="shared" si="8"/>
        <v>0</v>
      </c>
      <c r="D32" s="115"/>
      <c r="E32" s="116" t="s">
        <v>38</v>
      </c>
      <c r="F32" s="159" t="s">
        <v>82</v>
      </c>
      <c r="G32" s="160"/>
      <c r="H32" s="161">
        <f>+K20</f>
        <v>1400478</v>
      </c>
      <c r="I32" s="162"/>
      <c r="J32" s="163" t="s">
        <v>38</v>
      </c>
      <c r="K32" s="115" t="s">
        <v>83</v>
      </c>
      <c r="L32" s="164">
        <f>+B12</f>
        <v>1402236</v>
      </c>
      <c r="M32" s="31"/>
      <c r="N32" s="32">
        <v>5</v>
      </c>
      <c r="O32" s="33">
        <v>0</v>
      </c>
      <c r="P32" s="33">
        <v>0</v>
      </c>
      <c r="Q32" s="34">
        <f t="shared" si="9"/>
        <v>7</v>
      </c>
      <c r="R32" s="21"/>
      <c r="S32" s="162"/>
      <c r="T32" s="165"/>
      <c r="U32" s="166"/>
      <c r="V32" s="127"/>
      <c r="W32" s="127"/>
      <c r="X32" s="127"/>
      <c r="Y32" s="167"/>
      <c r="Z32" s="167"/>
      <c r="AA32" s="168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</row>
    <row r="33" spans="1:43" ht="12.75" x14ac:dyDescent="0.2">
      <c r="A33" s="114" t="s">
        <v>84</v>
      </c>
      <c r="B33" s="115">
        <v>0</v>
      </c>
      <c r="C33" s="98">
        <f t="shared" si="8"/>
        <v>0</v>
      </c>
      <c r="D33" s="115"/>
      <c r="E33" s="116" t="s">
        <v>38</v>
      </c>
      <c r="F33" s="169"/>
      <c r="G33" s="160"/>
      <c r="H33" s="123" t="s">
        <v>38</v>
      </c>
      <c r="I33" s="162"/>
      <c r="J33" s="170"/>
      <c r="K33" s="115"/>
      <c r="L33" s="98" t="s">
        <v>38</v>
      </c>
      <c r="M33" s="31"/>
      <c r="N33" s="32">
        <v>6</v>
      </c>
      <c r="O33" s="33">
        <v>0</v>
      </c>
      <c r="P33" s="33">
        <v>0</v>
      </c>
      <c r="Q33" s="34">
        <f t="shared" si="9"/>
        <v>7</v>
      </c>
      <c r="R33" s="21"/>
      <c r="S33" s="162"/>
      <c r="T33" s="165"/>
      <c r="U33" s="162"/>
      <c r="V33" s="171"/>
      <c r="W33" s="171"/>
      <c r="X33" s="171"/>
      <c r="Y33" s="167"/>
      <c r="Z33" s="167"/>
      <c r="AA33" s="16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</row>
    <row r="34" spans="1:43" ht="18" x14ac:dyDescent="0.25">
      <c r="A34" s="114" t="s">
        <v>85</v>
      </c>
      <c r="B34" s="115">
        <v>0</v>
      </c>
      <c r="C34" s="98">
        <f t="shared" si="8"/>
        <v>0</v>
      </c>
      <c r="D34" s="115"/>
      <c r="E34" s="116" t="s">
        <v>38</v>
      </c>
      <c r="F34" s="137" t="s">
        <v>86</v>
      </c>
      <c r="G34" s="160"/>
      <c r="H34" s="172">
        <v>17500</v>
      </c>
      <c r="I34" s="173" t="s">
        <v>87</v>
      </c>
      <c r="J34" s="170"/>
      <c r="K34" s="115"/>
      <c r="L34" s="98" t="s">
        <v>38</v>
      </c>
      <c r="M34" s="31"/>
      <c r="N34" s="32">
        <v>7</v>
      </c>
      <c r="O34" s="33">
        <v>0</v>
      </c>
      <c r="P34" s="33">
        <v>0</v>
      </c>
      <c r="Q34" s="34">
        <f t="shared" si="9"/>
        <v>7</v>
      </c>
      <c r="R34" s="21"/>
      <c r="S34" s="162"/>
      <c r="T34" s="165"/>
      <c r="U34" s="162"/>
      <c r="V34" s="174"/>
      <c r="W34" s="174"/>
      <c r="X34" s="174"/>
      <c r="Y34" s="175"/>
      <c r="Z34" s="175"/>
      <c r="AA34" s="174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</row>
    <row r="35" spans="1:43" ht="12.75" x14ac:dyDescent="0.2">
      <c r="A35" s="114" t="s">
        <v>88</v>
      </c>
      <c r="B35" s="115">
        <v>60</v>
      </c>
      <c r="C35" s="98">
        <f t="shared" si="8"/>
        <v>60</v>
      </c>
      <c r="D35" s="115"/>
      <c r="E35" s="116" t="s">
        <v>38</v>
      </c>
      <c r="F35" s="176"/>
      <c r="G35" s="160"/>
      <c r="H35" s="123" t="s">
        <v>38</v>
      </c>
      <c r="I35" s="162"/>
      <c r="J35" s="170"/>
      <c r="K35" s="115"/>
      <c r="L35" s="98" t="s">
        <v>38</v>
      </c>
      <c r="M35" s="31"/>
      <c r="N35" s="32">
        <v>8</v>
      </c>
      <c r="O35" s="33">
        <v>0</v>
      </c>
      <c r="P35" s="33">
        <v>0</v>
      </c>
      <c r="Q35" s="34">
        <f t="shared" si="9"/>
        <v>7</v>
      </c>
      <c r="R35" s="21"/>
      <c r="S35" s="162"/>
      <c r="T35" s="165"/>
      <c r="U35" s="162"/>
      <c r="V35" s="174"/>
      <c r="W35" s="174"/>
      <c r="X35" s="174"/>
      <c r="Y35" s="175"/>
      <c r="Z35" s="175"/>
      <c r="AA35" s="174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</row>
    <row r="36" spans="1:43" ht="13.5" thickBot="1" x14ac:dyDescent="0.25">
      <c r="A36" s="177" t="s">
        <v>89</v>
      </c>
      <c r="B36" s="115">
        <v>50</v>
      </c>
      <c r="C36" s="98">
        <f t="shared" si="8"/>
        <v>50</v>
      </c>
      <c r="D36" s="115"/>
      <c r="E36" s="116" t="s">
        <v>38</v>
      </c>
      <c r="F36" s="137" t="s">
        <v>90</v>
      </c>
      <c r="G36" s="160"/>
      <c r="H36" s="161">
        <f>SUM(H32-H34)</f>
        <v>1382978</v>
      </c>
      <c r="I36" s="162"/>
      <c r="J36" s="170"/>
      <c r="K36" s="115" t="s">
        <v>91</v>
      </c>
      <c r="L36" s="98">
        <f>G12</f>
        <v>1500000</v>
      </c>
      <c r="M36" s="31"/>
      <c r="N36" s="64"/>
      <c r="O36" s="65">
        <f>SUM(O28:O35)</f>
        <v>40</v>
      </c>
      <c r="P36" s="65">
        <f>SUM(P28:P35)</f>
        <v>33</v>
      </c>
      <c r="Q36" s="66">
        <f>(O36-P36)</f>
        <v>7</v>
      </c>
      <c r="R36" s="174"/>
      <c r="S36" s="174"/>
      <c r="T36" s="174"/>
      <c r="U36" s="175"/>
      <c r="V36" s="175"/>
      <c r="W36" s="174"/>
      <c r="X36" s="21"/>
      <c r="Y36" s="21"/>
      <c r="Z36" s="21"/>
      <c r="AA36" s="21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</row>
    <row r="37" spans="1:43" ht="12.75" customHeight="1" x14ac:dyDescent="0.2">
      <c r="A37" s="177" t="s">
        <v>92</v>
      </c>
      <c r="B37" s="115">
        <v>0</v>
      </c>
      <c r="C37" s="98">
        <f t="shared" si="8"/>
        <v>0</v>
      </c>
      <c r="D37" s="115"/>
      <c r="E37" s="116" t="s">
        <v>38</v>
      </c>
      <c r="F37" s="178" t="s">
        <v>93</v>
      </c>
      <c r="G37" s="165"/>
      <c r="H37" s="161">
        <f>SUM(L32-H36)</f>
        <v>19258</v>
      </c>
      <c r="I37" s="165"/>
      <c r="J37" s="165"/>
      <c r="K37" s="165"/>
      <c r="L37" s="98" t="s">
        <v>38</v>
      </c>
      <c r="M37" s="31"/>
      <c r="N37" s="81"/>
      <c r="O37" s="81"/>
      <c r="P37" s="81"/>
      <c r="Q37" s="81"/>
      <c r="R37" s="33"/>
      <c r="S37" s="179"/>
      <c r="T37" s="33"/>
      <c r="U37" s="33"/>
      <c r="V37" s="33"/>
      <c r="W37" s="33"/>
      <c r="X37" s="81"/>
      <c r="Y37" s="21"/>
      <c r="Z37" s="21"/>
      <c r="AA37" s="21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</row>
    <row r="38" spans="1:43" ht="12.75" x14ac:dyDescent="0.2">
      <c r="A38" s="114" t="s">
        <v>94</v>
      </c>
      <c r="B38" s="115">
        <v>120</v>
      </c>
      <c r="C38" s="98">
        <f t="shared" si="8"/>
        <v>120</v>
      </c>
      <c r="D38" s="115"/>
      <c r="E38" s="116" t="s">
        <v>38</v>
      </c>
      <c r="F38" s="178" t="s">
        <v>95</v>
      </c>
      <c r="G38" s="165"/>
      <c r="H38" s="161">
        <f>SUM(+L36-H36)</f>
        <v>117022</v>
      </c>
      <c r="I38" s="165"/>
      <c r="J38" s="165"/>
      <c r="K38" s="165"/>
      <c r="L38" s="98" t="s">
        <v>38</v>
      </c>
      <c r="M38" s="31"/>
      <c r="N38" s="81"/>
      <c r="O38" s="81"/>
      <c r="P38" s="81"/>
      <c r="Q38" s="81"/>
      <c r="R38" s="127"/>
      <c r="S38" s="127"/>
      <c r="T38" s="127"/>
      <c r="U38" s="180"/>
      <c r="V38" s="168"/>
      <c r="W38" s="72"/>
      <c r="X38" s="81"/>
      <c r="Y38" s="21"/>
      <c r="Z38" s="21"/>
      <c r="AA38" s="21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</row>
    <row r="39" spans="1:43" ht="13.5" thickBot="1" x14ac:dyDescent="0.25">
      <c r="A39" s="114" t="s">
        <v>96</v>
      </c>
      <c r="B39" s="115">
        <v>50</v>
      </c>
      <c r="C39" s="98">
        <f t="shared" si="8"/>
        <v>50</v>
      </c>
      <c r="D39" s="115"/>
      <c r="E39" s="141" t="s">
        <v>38</v>
      </c>
      <c r="F39" s="77"/>
      <c r="G39" s="77"/>
      <c r="H39" s="148" t="s">
        <v>38</v>
      </c>
      <c r="I39" s="77"/>
      <c r="J39" s="77"/>
      <c r="K39" s="77"/>
      <c r="L39" s="144"/>
      <c r="M39" s="31"/>
      <c r="N39" s="81"/>
      <c r="O39" s="81"/>
      <c r="P39" s="81"/>
      <c r="Q39" s="81"/>
      <c r="R39" s="171"/>
      <c r="S39" s="171"/>
      <c r="T39" s="171"/>
      <c r="U39" s="162"/>
      <c r="V39" s="162"/>
      <c r="W39" s="72"/>
      <c r="X39" s="81"/>
      <c r="Y39" s="21"/>
      <c r="Z39" s="21"/>
      <c r="AA39" s="21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</row>
    <row r="40" spans="1:43" ht="13.5" thickBot="1" x14ac:dyDescent="0.25">
      <c r="A40" s="114" t="s">
        <v>97</v>
      </c>
      <c r="B40" s="115">
        <v>20</v>
      </c>
      <c r="C40" s="98">
        <f t="shared" si="8"/>
        <v>20</v>
      </c>
      <c r="D40" s="115"/>
      <c r="E40" s="102" t="s">
        <v>38</v>
      </c>
      <c r="F40" s="81"/>
      <c r="G40" s="81"/>
      <c r="H40" s="81"/>
      <c r="I40" s="81"/>
      <c r="J40" s="81"/>
      <c r="K40" s="81"/>
      <c r="L40" s="81"/>
      <c r="M40" s="31"/>
      <c r="N40" s="81"/>
      <c r="O40" s="81"/>
      <c r="P40" s="81"/>
      <c r="Q40" s="81"/>
      <c r="R40" s="14"/>
      <c r="S40" s="14"/>
      <c r="T40" s="14"/>
      <c r="U40" s="14"/>
      <c r="V40" s="14"/>
      <c r="W40" s="72"/>
      <c r="X40" s="81"/>
      <c r="Y40" s="21"/>
      <c r="Z40" s="21"/>
      <c r="AA40" s="21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</row>
    <row r="41" spans="1:43" ht="12.75" x14ac:dyDescent="0.2">
      <c r="A41" s="114" t="s">
        <v>98</v>
      </c>
      <c r="B41" s="115">
        <v>30</v>
      </c>
      <c r="C41" s="98">
        <f t="shared" si="8"/>
        <v>30</v>
      </c>
      <c r="D41" s="115"/>
      <c r="E41" s="181" t="s">
        <v>38</v>
      </c>
      <c r="F41" s="182"/>
      <c r="G41" s="183"/>
      <c r="H41" s="184" t="s">
        <v>99</v>
      </c>
      <c r="I41" s="185"/>
      <c r="J41" s="186" t="s">
        <v>100</v>
      </c>
      <c r="K41" s="184" t="s">
        <v>101</v>
      </c>
      <c r="L41" s="187" t="s">
        <v>102</v>
      </c>
      <c r="M41" s="31"/>
      <c r="N41" s="72"/>
      <c r="O41" s="72"/>
      <c r="P41" s="72"/>
      <c r="Q41" s="72"/>
      <c r="R41" s="174"/>
      <c r="S41" s="174"/>
      <c r="T41" s="174"/>
      <c r="U41" s="174"/>
      <c r="V41" s="174"/>
      <c r="W41" s="72"/>
      <c r="X41" s="81"/>
      <c r="Y41" s="21"/>
      <c r="Z41" s="21"/>
      <c r="AA41" s="21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</row>
    <row r="42" spans="1:43" ht="12.75" x14ac:dyDescent="0.2">
      <c r="A42" s="114" t="s">
        <v>103</v>
      </c>
      <c r="B42" s="115">
        <v>32</v>
      </c>
      <c r="C42" s="98">
        <f t="shared" si="8"/>
        <v>32</v>
      </c>
      <c r="D42" s="115"/>
      <c r="E42" s="114"/>
      <c r="F42" s="137"/>
      <c r="G42" s="165"/>
      <c r="H42" s="127"/>
      <c r="I42" s="102"/>
      <c r="J42" s="188"/>
      <c r="K42" s="127"/>
      <c r="L42" s="189"/>
      <c r="M42" s="31"/>
      <c r="N42" s="72"/>
      <c r="O42" s="72"/>
      <c r="P42" s="72"/>
      <c r="Q42" s="72"/>
      <c r="R42" s="33"/>
      <c r="S42" s="179"/>
      <c r="T42" s="33"/>
      <c r="U42" s="33"/>
      <c r="V42" s="33"/>
      <c r="W42" s="72"/>
      <c r="X42" s="81"/>
      <c r="Y42" s="21"/>
      <c r="Z42" s="21"/>
      <c r="AA42" s="21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</row>
    <row r="43" spans="1:43" ht="12.75" x14ac:dyDescent="0.2">
      <c r="A43" s="114" t="s">
        <v>104</v>
      </c>
      <c r="B43" s="115">
        <v>55</v>
      </c>
      <c r="C43" s="98">
        <f t="shared" si="8"/>
        <v>55</v>
      </c>
      <c r="D43" s="115"/>
      <c r="E43" s="114" t="s">
        <v>105</v>
      </c>
      <c r="F43" s="171"/>
      <c r="G43" s="165"/>
      <c r="H43" s="190">
        <f>T4</f>
        <v>0</v>
      </c>
      <c r="I43" s="190"/>
      <c r="J43" s="191">
        <f>U4</f>
        <v>0</v>
      </c>
      <c r="K43" s="192">
        <f>(+H43-J43)*(V26)</f>
        <v>0</v>
      </c>
      <c r="L43" s="193">
        <f>K43</f>
        <v>0</v>
      </c>
      <c r="M43" s="31"/>
      <c r="N43" s="72"/>
      <c r="O43" s="72"/>
      <c r="P43" s="72"/>
      <c r="Q43" s="72"/>
      <c r="R43" s="33"/>
      <c r="S43" s="179"/>
      <c r="T43" s="33"/>
      <c r="U43" s="33"/>
      <c r="V43" s="33"/>
      <c r="W43" s="72"/>
      <c r="X43" s="81"/>
      <c r="Y43" s="21"/>
      <c r="Z43" s="21"/>
      <c r="AA43" s="21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</row>
    <row r="44" spans="1:43" ht="12.75" x14ac:dyDescent="0.2">
      <c r="A44" s="114" t="s">
        <v>106</v>
      </c>
      <c r="B44" s="115">
        <v>120</v>
      </c>
      <c r="C44" s="98">
        <f t="shared" si="8"/>
        <v>120</v>
      </c>
      <c r="D44" s="115"/>
      <c r="E44" s="114" t="s">
        <v>107</v>
      </c>
      <c r="F44" s="171"/>
      <c r="G44" s="165"/>
      <c r="H44" s="190">
        <f>Y4</f>
        <v>0</v>
      </c>
      <c r="I44" s="190"/>
      <c r="J44" s="191">
        <f>Z4</f>
        <v>0</v>
      </c>
      <c r="K44" s="192">
        <f>(+H44-J44)*(V27)</f>
        <v>0</v>
      </c>
      <c r="L44" s="193">
        <f>K44</f>
        <v>0</v>
      </c>
      <c r="M44" s="31"/>
      <c r="N44" s="72"/>
      <c r="O44" s="72"/>
      <c r="P44" s="72"/>
      <c r="Q44" s="72"/>
      <c r="R44" s="127"/>
      <c r="S44" s="127"/>
      <c r="T44" s="127"/>
      <c r="U44" s="180"/>
      <c r="V44" s="168"/>
      <c r="W44" s="72"/>
      <c r="X44" s="81"/>
      <c r="Y44" s="72" t="s">
        <v>38</v>
      </c>
      <c r="Z44" s="21"/>
      <c r="AA44" s="21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</row>
    <row r="45" spans="1:43" ht="12.75" x14ac:dyDescent="0.2">
      <c r="A45" s="114" t="s">
        <v>108</v>
      </c>
      <c r="B45" s="115">
        <v>0</v>
      </c>
      <c r="C45" s="98">
        <f t="shared" si="8"/>
        <v>0</v>
      </c>
      <c r="D45" s="115"/>
      <c r="E45" s="114" t="s">
        <v>109</v>
      </c>
      <c r="F45" s="171"/>
      <c r="G45" s="165"/>
      <c r="H45" s="190">
        <f>O16</f>
        <v>180</v>
      </c>
      <c r="I45" s="190"/>
      <c r="J45" s="191">
        <f>P16</f>
        <v>182</v>
      </c>
      <c r="K45" s="192">
        <f>SUM(H45-J45)*(V28)</f>
        <v>-25.813953488372093</v>
      </c>
      <c r="L45" s="193">
        <f>K45</f>
        <v>-25.813953488372093</v>
      </c>
      <c r="M45" s="31"/>
      <c r="N45" s="72"/>
      <c r="O45" s="72"/>
      <c r="P45" s="72"/>
      <c r="Q45" s="72"/>
      <c r="R45" s="171"/>
      <c r="S45" s="171"/>
      <c r="T45" s="171"/>
      <c r="U45" s="162"/>
      <c r="V45" s="162"/>
      <c r="W45" s="72"/>
      <c r="X45" s="21"/>
      <c r="Y45" s="21"/>
      <c r="Z45" s="21"/>
      <c r="AA45" s="21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</row>
    <row r="46" spans="1:43" ht="13.5" thickBot="1" x14ac:dyDescent="0.25">
      <c r="A46" s="114" t="s">
        <v>110</v>
      </c>
      <c r="B46" s="115">
        <v>0</v>
      </c>
      <c r="C46" s="98">
        <f t="shared" si="8"/>
        <v>0</v>
      </c>
      <c r="D46" s="115"/>
      <c r="E46" s="194" t="s">
        <v>111</v>
      </c>
      <c r="F46" s="149"/>
      <c r="G46" s="195"/>
      <c r="H46" s="149"/>
      <c r="I46" s="149"/>
      <c r="J46" s="196"/>
      <c r="K46" s="149"/>
      <c r="L46" s="197"/>
      <c r="M46" s="31"/>
      <c r="N46" s="72"/>
      <c r="O46" s="72"/>
      <c r="P46" s="72"/>
      <c r="Q46" s="72"/>
      <c r="R46" s="174"/>
      <c r="S46" s="174"/>
      <c r="T46" s="174"/>
      <c r="U46" s="174"/>
      <c r="V46" s="174"/>
      <c r="W46" s="72"/>
      <c r="X46" s="21"/>
      <c r="Y46" s="21"/>
      <c r="Z46" s="21"/>
      <c r="AA46" s="21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</row>
    <row r="47" spans="1:43" ht="12.75" x14ac:dyDescent="0.2">
      <c r="A47" s="114" t="s">
        <v>112</v>
      </c>
      <c r="B47" s="115">
        <v>0</v>
      </c>
      <c r="C47" s="98">
        <f t="shared" si="8"/>
        <v>0</v>
      </c>
      <c r="D47" s="115"/>
      <c r="E47" s="198"/>
      <c r="F47" s="199"/>
      <c r="G47" s="199"/>
      <c r="H47" s="199"/>
      <c r="I47" s="199"/>
      <c r="J47" s="199"/>
      <c r="K47" s="199"/>
      <c r="L47" s="199"/>
      <c r="M47" s="31"/>
      <c r="N47" s="72"/>
      <c r="O47" s="72"/>
      <c r="P47" s="72"/>
      <c r="Q47" s="72"/>
      <c r="R47" s="174"/>
      <c r="S47" s="174"/>
      <c r="T47" s="174"/>
      <c r="U47" s="174"/>
      <c r="V47" s="174"/>
      <c r="W47" s="72"/>
      <c r="X47" s="21"/>
      <c r="Y47" s="81"/>
      <c r="Z47" s="21"/>
      <c r="AA47" s="21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</row>
    <row r="48" spans="1:43" ht="13.5" thickBot="1" x14ac:dyDescent="0.25">
      <c r="A48" s="114" t="s">
        <v>113</v>
      </c>
      <c r="B48" s="115">
        <v>0</v>
      </c>
      <c r="C48" s="98">
        <f t="shared" si="8"/>
        <v>0</v>
      </c>
      <c r="D48" s="115"/>
      <c r="E48" s="200"/>
      <c r="F48" s="81"/>
      <c r="G48" s="81"/>
      <c r="H48" s="81"/>
      <c r="I48" s="81"/>
      <c r="J48" s="81"/>
      <c r="K48" s="81"/>
      <c r="L48" s="81"/>
      <c r="M48" s="31"/>
      <c r="N48" s="72"/>
      <c r="O48" s="72"/>
      <c r="P48" s="72"/>
      <c r="Q48" s="72"/>
      <c r="R48" s="21"/>
      <c r="S48" s="72"/>
      <c r="T48" s="72"/>
      <c r="U48" s="72"/>
      <c r="V48" s="72"/>
      <c r="W48" s="21"/>
      <c r="X48" s="72"/>
      <c r="Y48" s="72"/>
      <c r="Z48" s="72"/>
      <c r="AA48" s="72"/>
      <c r="AB48" s="22"/>
      <c r="AC48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</row>
    <row r="49" spans="1:43" ht="12.75" x14ac:dyDescent="0.2">
      <c r="A49" s="114" t="s">
        <v>38</v>
      </c>
      <c r="B49" s="201">
        <v>0</v>
      </c>
      <c r="C49" s="202">
        <f>+B49</f>
        <v>0</v>
      </c>
      <c r="D49" s="115"/>
      <c r="E49" s="181" t="s">
        <v>114</v>
      </c>
      <c r="F49" s="93"/>
      <c r="G49" s="93"/>
      <c r="H49" s="184" t="s">
        <v>115</v>
      </c>
      <c r="I49" s="184"/>
      <c r="J49" s="184" t="s">
        <v>116</v>
      </c>
      <c r="K49" s="203" t="s">
        <v>117</v>
      </c>
      <c r="L49" s="204" t="s">
        <v>0</v>
      </c>
      <c r="M49" s="31"/>
      <c r="N49" s="72"/>
      <c r="O49" s="72"/>
      <c r="P49" s="72"/>
      <c r="Q49" s="72"/>
      <c r="R49" s="21"/>
      <c r="S49" s="72"/>
      <c r="T49" s="72"/>
      <c r="U49" s="72"/>
      <c r="V49" s="72"/>
      <c r="W49" s="21"/>
      <c r="X49" s="72"/>
      <c r="Y49" s="72"/>
      <c r="Z49" s="72"/>
      <c r="AA49" s="72"/>
      <c r="AB49" s="22"/>
      <c r="AC49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</row>
    <row r="50" spans="1:43" ht="12.75" x14ac:dyDescent="0.2">
      <c r="A50" s="205"/>
      <c r="B50" s="14"/>
      <c r="C50" s="206"/>
      <c r="D50" s="207"/>
      <c r="E50" s="208" t="s">
        <v>38</v>
      </c>
      <c r="F50" s="165"/>
      <c r="G50" s="178"/>
      <c r="H50" s="178"/>
      <c r="I50" s="178"/>
      <c r="J50" s="178"/>
      <c r="K50" s="178"/>
      <c r="L50" s="209"/>
      <c r="M50" s="31"/>
      <c r="N50" s="72"/>
      <c r="O50" s="72"/>
      <c r="P50" s="72"/>
      <c r="Q50" s="72"/>
      <c r="R50" s="21"/>
      <c r="S50" s="72"/>
      <c r="T50" s="72"/>
      <c r="U50" s="72"/>
      <c r="V50" s="72"/>
      <c r="W50" s="21"/>
      <c r="X50" s="72"/>
      <c r="Y50" s="72"/>
      <c r="Z50" s="72"/>
      <c r="AA50" s="72"/>
      <c r="AB50" s="22"/>
      <c r="AC50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12.75" x14ac:dyDescent="0.2">
      <c r="A51" s="205"/>
      <c r="B51" s="14"/>
      <c r="C51" s="206"/>
      <c r="D51" s="207"/>
      <c r="E51" s="177" t="s">
        <v>1</v>
      </c>
      <c r="F51" s="165"/>
      <c r="G51" s="162"/>
      <c r="H51" s="210" t="s">
        <v>2</v>
      </c>
      <c r="I51" s="211"/>
      <c r="J51" s="212"/>
      <c r="K51" s="210"/>
      <c r="L51" s="213">
        <v>0</v>
      </c>
      <c r="M51" s="31"/>
      <c r="N51" s="72"/>
      <c r="O51" s="72"/>
      <c r="P51" s="72"/>
      <c r="Q51" s="72"/>
      <c r="R51" s="21"/>
      <c r="S51" s="72"/>
      <c r="T51" s="72"/>
      <c r="U51" s="72"/>
      <c r="V51" s="72"/>
      <c r="W51" s="21"/>
      <c r="X51" s="72"/>
      <c r="Y51" s="72"/>
      <c r="Z51" s="72"/>
      <c r="AA51" s="72"/>
      <c r="AB51" s="22"/>
      <c r="AC51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</row>
    <row r="52" spans="1:43" ht="13.5" thickBot="1" x14ac:dyDescent="0.25">
      <c r="A52" s="114" t="s">
        <v>3</v>
      </c>
      <c r="B52" s="214">
        <f>SUM(B20:B49)</f>
        <v>1758</v>
      </c>
      <c r="C52" s="215">
        <f>SUM(C20:C49)</f>
        <v>1758</v>
      </c>
      <c r="D52" s="216"/>
      <c r="E52" s="217" t="s">
        <v>4</v>
      </c>
      <c r="F52" s="195"/>
      <c r="G52" s="218"/>
      <c r="H52" s="151">
        <v>1000</v>
      </c>
      <c r="I52" s="219"/>
      <c r="J52" s="214">
        <f>(L52)</f>
        <v>0</v>
      </c>
      <c r="K52" s="151">
        <f>+H52-J52</f>
        <v>1000</v>
      </c>
      <c r="L52" s="220">
        <v>0</v>
      </c>
      <c r="M52" s="31"/>
      <c r="N52" s="72"/>
      <c r="O52" s="72"/>
      <c r="P52" s="72"/>
      <c r="Q52" s="72"/>
      <c r="R52" s="21"/>
      <c r="S52" s="72"/>
      <c r="T52" s="72"/>
      <c r="U52" s="72"/>
      <c r="V52" s="72"/>
      <c r="W52" s="21"/>
      <c r="X52" s="72"/>
      <c r="Y52" s="72"/>
      <c r="Z52" s="72"/>
      <c r="AA52" s="72"/>
      <c r="AB52" s="22"/>
      <c r="AC5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</row>
    <row r="53" spans="1:43" ht="13.5" thickBot="1" x14ac:dyDescent="0.25">
      <c r="A53" s="217"/>
      <c r="B53" s="77"/>
      <c r="C53" s="221"/>
      <c r="D53" s="222"/>
      <c r="E53" s="137"/>
      <c r="F53" s="165"/>
      <c r="G53" s="171"/>
      <c r="H53" s="115"/>
      <c r="I53" s="190"/>
      <c r="J53" s="216"/>
      <c r="K53" s="223"/>
      <c r="L53" s="224"/>
      <c r="M53" s="31"/>
      <c r="N53" s="72"/>
      <c r="O53" s="72"/>
      <c r="P53" s="72"/>
      <c r="Q53" s="72"/>
      <c r="R53" s="21"/>
      <c r="S53" s="72"/>
      <c r="T53" s="72"/>
      <c r="U53" s="72"/>
      <c r="V53" s="72"/>
      <c r="W53" s="21"/>
      <c r="X53" s="72"/>
      <c r="Y53" s="72"/>
      <c r="Z53" s="72"/>
      <c r="AA53" s="72"/>
      <c r="AB53" s="22"/>
      <c r="AC53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1:43" ht="13.5" thickBot="1" x14ac:dyDescent="0.25">
      <c r="A54" s="81"/>
      <c r="B54" s="81"/>
      <c r="C54" s="81"/>
      <c r="D54" s="81"/>
      <c r="E54" s="137"/>
      <c r="F54" s="165"/>
      <c r="G54" s="171"/>
      <c r="H54" s="115"/>
      <c r="I54" s="190"/>
      <c r="J54" s="216"/>
      <c r="K54" s="223"/>
      <c r="L54" s="224"/>
      <c r="M54" s="31"/>
      <c r="N54" s="72"/>
      <c r="O54" s="72"/>
      <c r="P54" s="72"/>
      <c r="Q54" s="72"/>
      <c r="R54" s="21"/>
      <c r="S54" s="72"/>
      <c r="T54" s="72"/>
      <c r="U54" s="72"/>
      <c r="V54" s="72"/>
      <c r="W54" s="21"/>
      <c r="X54" s="72"/>
      <c r="Y54" s="72"/>
      <c r="Z54" s="72"/>
      <c r="AA54" s="72"/>
      <c r="AB54" s="22"/>
      <c r="AC54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</row>
    <row r="55" spans="1:43" ht="12.75" x14ac:dyDescent="0.2">
      <c r="A55" s="225" t="s">
        <v>5</v>
      </c>
      <c r="B55" s="81"/>
      <c r="C55" s="81"/>
      <c r="D55" s="81"/>
      <c r="E55" s="226" t="s">
        <v>6</v>
      </c>
      <c r="F55" s="183"/>
      <c r="G55" s="227"/>
      <c r="H55" s="184" t="s">
        <v>115</v>
      </c>
      <c r="I55" s="184"/>
      <c r="J55" s="184" t="s">
        <v>116</v>
      </c>
      <c r="K55" s="203" t="s">
        <v>117</v>
      </c>
      <c r="L55" s="204" t="s">
        <v>0</v>
      </c>
      <c r="M55" s="31"/>
      <c r="N55" s="72"/>
      <c r="O55" s="72"/>
      <c r="P55" s="72"/>
      <c r="Q55" s="72"/>
      <c r="R55" s="21"/>
      <c r="S55" s="72"/>
      <c r="T55" s="72"/>
      <c r="U55" s="72"/>
      <c r="V55" s="72"/>
      <c r="W55" s="21"/>
      <c r="X55" s="72"/>
      <c r="Y55" s="72"/>
      <c r="Z55" s="72"/>
      <c r="AA55" s="72"/>
      <c r="AB55" s="22"/>
      <c r="AC55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</row>
    <row r="56" spans="1:43" ht="12.75" x14ac:dyDescent="0.2">
      <c r="A56" s="228"/>
      <c r="B56" s="229"/>
      <c r="C56" s="229"/>
      <c r="D56" s="81"/>
      <c r="E56" s="208"/>
      <c r="F56" s="165"/>
      <c r="G56" s="178"/>
      <c r="H56" s="178"/>
      <c r="I56" s="178"/>
      <c r="J56" s="178"/>
      <c r="K56" s="178"/>
      <c r="L56" s="209"/>
      <c r="M56" s="31"/>
      <c r="N56" s="72"/>
      <c r="O56" s="72"/>
      <c r="P56" s="72"/>
      <c r="Q56" s="72"/>
      <c r="R56" s="21"/>
      <c r="S56" s="72"/>
      <c r="T56" s="72"/>
      <c r="U56" s="72"/>
      <c r="V56" s="72"/>
      <c r="W56" s="21"/>
      <c r="X56" s="72"/>
      <c r="Y56" s="72"/>
      <c r="Z56" s="72"/>
      <c r="AA56" s="72"/>
      <c r="AB56" s="22"/>
      <c r="AC56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</row>
    <row r="57" spans="1:43" ht="12.75" x14ac:dyDescent="0.2">
      <c r="A57" s="228"/>
      <c r="B57" s="230"/>
      <c r="C57" s="230"/>
      <c r="D57" s="229"/>
      <c r="E57" s="177" t="s">
        <v>7</v>
      </c>
      <c r="F57" s="165"/>
      <c r="G57" s="162"/>
      <c r="H57" s="231">
        <f>T24</f>
        <v>0</v>
      </c>
      <c r="I57" s="180"/>
      <c r="J57" s="231">
        <f>U24</f>
        <v>0</v>
      </c>
      <c r="K57" s="231">
        <f>SUM(H57-J57)</f>
        <v>0</v>
      </c>
      <c r="L57" s="232">
        <f>U16</f>
        <v>0</v>
      </c>
      <c r="M57" s="31"/>
      <c r="N57" s="72"/>
      <c r="O57" s="72"/>
      <c r="P57" s="72"/>
      <c r="Q57" s="72"/>
      <c r="R57" s="21"/>
      <c r="S57" s="72"/>
      <c r="T57" s="72"/>
      <c r="U57" s="72"/>
      <c r="V57" s="72"/>
      <c r="W57" s="21"/>
      <c r="X57" s="72"/>
      <c r="Y57" s="72"/>
      <c r="Z57" s="72"/>
      <c r="AA57" s="7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</row>
    <row r="58" spans="1:43" ht="12.75" x14ac:dyDescent="0.2">
      <c r="A58" s="228"/>
      <c r="B58" s="233"/>
      <c r="C58" s="233"/>
      <c r="D58" s="230"/>
      <c r="E58" s="177" t="s">
        <v>8</v>
      </c>
      <c r="F58" s="165"/>
      <c r="G58" s="171"/>
      <c r="H58" s="161">
        <f>Y24</f>
        <v>0</v>
      </c>
      <c r="I58" s="161"/>
      <c r="J58" s="231">
        <f>(Z24)</f>
        <v>0</v>
      </c>
      <c r="K58" s="231">
        <f>SUM(H58-J58)</f>
        <v>0</v>
      </c>
      <c r="L58" s="232">
        <f>Z16</f>
        <v>0</v>
      </c>
      <c r="M58" s="31"/>
      <c r="N58" s="72"/>
      <c r="O58" s="72"/>
      <c r="P58" s="72"/>
      <c r="Q58" s="72"/>
      <c r="R58" s="21"/>
      <c r="S58" s="72"/>
      <c r="T58" s="72"/>
      <c r="U58" s="72"/>
      <c r="V58" s="72"/>
      <c r="W58" s="21"/>
      <c r="X58" s="72"/>
      <c r="Y58" s="72"/>
      <c r="Z58" s="72"/>
      <c r="AA58" s="7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</row>
    <row r="59" spans="1:43" ht="12.75" x14ac:dyDescent="0.2">
      <c r="A59" s="228"/>
      <c r="B59" s="234"/>
      <c r="C59" s="234"/>
      <c r="D59" s="233"/>
      <c r="E59" s="177" t="s">
        <v>9</v>
      </c>
      <c r="F59" s="165"/>
      <c r="G59" s="171"/>
      <c r="H59" s="161">
        <f>O12</f>
        <v>2</v>
      </c>
      <c r="I59" s="161"/>
      <c r="J59" s="231">
        <f>(P12)</f>
        <v>2</v>
      </c>
      <c r="K59" s="235">
        <f>SUM(H59-J59)</f>
        <v>0</v>
      </c>
      <c r="L59" s="232">
        <f>P4</f>
        <v>2</v>
      </c>
      <c r="M59" s="31"/>
      <c r="N59" s="72"/>
      <c r="O59" s="72"/>
      <c r="P59" s="72"/>
      <c r="Q59" s="72"/>
      <c r="R59" s="21"/>
      <c r="S59" s="72"/>
      <c r="T59" s="72"/>
      <c r="U59" s="72"/>
      <c r="V59" s="72"/>
      <c r="W59" s="21"/>
      <c r="X59" s="72"/>
      <c r="Y59" s="72"/>
      <c r="Z59" s="72"/>
      <c r="AA59" s="7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</row>
    <row r="60" spans="1:43" ht="13.5" thickBot="1" x14ac:dyDescent="0.25">
      <c r="A60" s="228"/>
      <c r="B60" s="234"/>
      <c r="C60" s="234"/>
      <c r="D60" s="234"/>
      <c r="E60" s="194" t="s">
        <v>10</v>
      </c>
      <c r="F60" s="195"/>
      <c r="G60" s="149"/>
      <c r="H60" s="214">
        <f>O28</f>
        <v>40</v>
      </c>
      <c r="I60" s="214"/>
      <c r="J60" s="214">
        <f>P28</f>
        <v>33</v>
      </c>
      <c r="K60" s="151">
        <f>(H60-J60)</f>
        <v>7</v>
      </c>
      <c r="L60" s="236">
        <f>P28</f>
        <v>33</v>
      </c>
      <c r="M60" s="31"/>
      <c r="N60" s="72"/>
      <c r="O60" s="72"/>
      <c r="P60" s="72"/>
      <c r="Q60" s="72"/>
      <c r="R60" s="21"/>
      <c r="S60" s="72"/>
      <c r="T60" s="72"/>
      <c r="U60" s="72"/>
      <c r="V60" s="72"/>
      <c r="W60" s="21"/>
      <c r="X60" s="72"/>
      <c r="Y60" s="72"/>
      <c r="Z60" s="72"/>
      <c r="AA60" s="7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</row>
    <row r="61" spans="1:43" ht="12.75" x14ac:dyDescent="0.2">
      <c r="A61" s="228"/>
      <c r="B61" s="234"/>
      <c r="C61" s="234"/>
      <c r="D61" s="234"/>
      <c r="E61" s="237"/>
      <c r="F61" s="165"/>
      <c r="G61" s="162"/>
      <c r="H61" s="216"/>
      <c r="I61" s="216"/>
      <c r="J61" s="216"/>
      <c r="K61" s="115"/>
      <c r="L61" s="238"/>
      <c r="M61" s="31"/>
      <c r="N61" s="72"/>
      <c r="O61" s="72"/>
      <c r="P61" s="72"/>
      <c r="Q61" s="72"/>
      <c r="R61" s="21"/>
      <c r="S61" s="72"/>
      <c r="T61" s="72"/>
      <c r="U61" s="72"/>
      <c r="V61" s="72"/>
      <c r="W61" s="21"/>
      <c r="X61" s="72"/>
      <c r="Y61" s="72"/>
      <c r="Z61" s="72"/>
      <c r="AA61" s="7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</row>
    <row r="62" spans="1:43" ht="13.5" thickBot="1" x14ac:dyDescent="0.25">
      <c r="B62" s="234"/>
      <c r="C62" s="234"/>
      <c r="D62" s="234"/>
      <c r="E62" s="237"/>
      <c r="F62" s="165"/>
      <c r="G62" s="162"/>
      <c r="H62" s="216"/>
      <c r="I62" s="216"/>
      <c r="J62" s="216"/>
      <c r="K62" s="115"/>
      <c r="L62" s="238"/>
      <c r="M62" s="31"/>
      <c r="N62" s="72"/>
      <c r="O62" s="72"/>
      <c r="P62" s="72"/>
      <c r="Q62" s="72"/>
      <c r="R62" s="21"/>
      <c r="S62" s="72"/>
      <c r="T62" s="72"/>
      <c r="U62" s="72"/>
      <c r="V62" s="72"/>
      <c r="W62" s="21"/>
      <c r="X62" s="72"/>
      <c r="Y62" s="72"/>
      <c r="Z62" s="72"/>
      <c r="AA62" s="7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</row>
    <row r="63" spans="1:43" ht="12.75" x14ac:dyDescent="0.2">
      <c r="A63" s="228"/>
      <c r="B63" s="234"/>
      <c r="C63" s="234"/>
      <c r="D63" s="234"/>
      <c r="E63" s="239" t="s">
        <v>11</v>
      </c>
      <c r="F63" s="183"/>
      <c r="G63" s="93"/>
      <c r="H63" s="184" t="s">
        <v>115</v>
      </c>
      <c r="I63" s="184"/>
      <c r="J63" s="184" t="s">
        <v>116</v>
      </c>
      <c r="K63" s="203" t="s">
        <v>117</v>
      </c>
      <c r="L63" s="204" t="s">
        <v>0</v>
      </c>
      <c r="M63" s="31"/>
      <c r="N63" s="72"/>
      <c r="O63" s="72"/>
      <c r="P63" s="72"/>
      <c r="Q63" s="72"/>
      <c r="R63" s="21"/>
      <c r="S63" s="72"/>
      <c r="T63" s="72"/>
      <c r="U63" s="72"/>
      <c r="V63" s="72"/>
      <c r="W63" s="21"/>
      <c r="X63" s="72"/>
      <c r="Y63" s="72"/>
      <c r="Z63" s="72"/>
      <c r="AA63" s="7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</row>
    <row r="64" spans="1:43" ht="12.75" x14ac:dyDescent="0.2">
      <c r="A64" s="228"/>
      <c r="B64" s="234"/>
      <c r="C64" s="234"/>
      <c r="D64" s="234"/>
      <c r="E64" s="177"/>
      <c r="F64" s="165"/>
      <c r="G64" s="162"/>
      <c r="H64" s="171"/>
      <c r="I64" s="171"/>
      <c r="J64" s="171"/>
      <c r="K64" s="162"/>
      <c r="L64" s="240"/>
      <c r="M64" s="31"/>
      <c r="N64" s="72"/>
      <c r="O64" s="72"/>
      <c r="P64" s="72"/>
      <c r="Q64" s="72"/>
      <c r="R64" s="21"/>
      <c r="S64" s="72"/>
      <c r="T64" s="72"/>
      <c r="U64" s="72"/>
      <c r="V64" s="72"/>
      <c r="W64" s="21"/>
      <c r="X64" s="72"/>
      <c r="Y64" s="72"/>
      <c r="Z64" s="72"/>
      <c r="AA64" s="7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</row>
    <row r="65" spans="1:43" ht="12.75" x14ac:dyDescent="0.2">
      <c r="A65" s="228"/>
      <c r="B65" s="81"/>
      <c r="C65" s="234"/>
      <c r="D65" s="234"/>
      <c r="E65" s="177" t="s">
        <v>12</v>
      </c>
      <c r="F65" s="165"/>
      <c r="G65" s="162"/>
      <c r="H65" s="115">
        <v>0</v>
      </c>
      <c r="I65" s="115"/>
      <c r="J65" s="216">
        <f>+L65</f>
        <v>0</v>
      </c>
      <c r="K65" s="216">
        <f>+H65-J65</f>
        <v>0</v>
      </c>
      <c r="L65" s="241">
        <v>0</v>
      </c>
      <c r="M65" s="31"/>
      <c r="N65" s="72"/>
      <c r="O65" s="72"/>
      <c r="P65" s="72"/>
      <c r="Q65" s="72"/>
      <c r="R65" s="21"/>
      <c r="S65" s="72"/>
      <c r="T65" s="72"/>
      <c r="U65" s="72"/>
      <c r="V65" s="72"/>
      <c r="W65" s="21"/>
      <c r="X65" s="72"/>
      <c r="Y65" s="72"/>
      <c r="Z65" s="72"/>
      <c r="AA65" s="7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</row>
    <row r="66" spans="1:43" ht="13.5" thickBot="1" x14ac:dyDescent="0.25">
      <c r="A66" s="242"/>
      <c r="B66" s="242"/>
      <c r="C66" s="242"/>
      <c r="D66" s="234"/>
      <c r="E66" s="194" t="s">
        <v>13</v>
      </c>
      <c r="F66" s="195"/>
      <c r="G66" s="149"/>
      <c r="H66" s="214">
        <v>0</v>
      </c>
      <c r="I66" s="214"/>
      <c r="J66" s="214">
        <f>+L66</f>
        <v>0</v>
      </c>
      <c r="K66" s="214">
        <f>+H66-J66</f>
        <v>0</v>
      </c>
      <c r="L66" s="215">
        <v>0</v>
      </c>
      <c r="M66" s="31"/>
      <c r="N66" s="72"/>
      <c r="O66" s="72"/>
      <c r="P66" s="72"/>
      <c r="Q66" s="72"/>
      <c r="R66" s="21"/>
      <c r="S66" s="72"/>
      <c r="T66" s="72"/>
      <c r="U66" s="72"/>
      <c r="V66" s="72"/>
      <c r="W66" s="21"/>
      <c r="X66" s="72"/>
      <c r="Y66" s="72"/>
      <c r="Z66" s="72"/>
      <c r="AA66" s="7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</row>
    <row r="67" spans="1:43" ht="12.75" x14ac:dyDescent="0.2">
      <c r="A67" s="228"/>
      <c r="B67" s="242"/>
      <c r="C67" s="242"/>
      <c r="D67" s="234"/>
      <c r="E67" s="234"/>
      <c r="F67" s="243" t="s">
        <v>38</v>
      </c>
      <c r="G67" s="81"/>
      <c r="H67" s="81"/>
      <c r="I67" s="81"/>
      <c r="J67" s="81"/>
      <c r="K67" s="81"/>
      <c r="L67" s="81"/>
      <c r="M67" s="31"/>
      <c r="N67" s="72"/>
      <c r="O67" s="72"/>
      <c r="P67" s="72"/>
      <c r="Q67" s="72"/>
      <c r="R67" s="21"/>
      <c r="S67" s="72"/>
      <c r="T67" s="72"/>
      <c r="U67" s="72"/>
      <c r="V67" s="72"/>
      <c r="W67" s="21"/>
      <c r="X67" s="72"/>
      <c r="Y67" s="72"/>
      <c r="Z67" s="72"/>
      <c r="AA67" s="7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</row>
    <row r="68" spans="1:43" ht="13.5" thickBot="1" x14ac:dyDescent="0.25">
      <c r="A68" s="228"/>
      <c r="B68" s="234"/>
      <c r="C68" s="234"/>
      <c r="D68" s="234"/>
      <c r="E68" s="234"/>
      <c r="F68" s="243"/>
      <c r="G68" s="81"/>
      <c r="H68" s="81"/>
      <c r="I68" s="81"/>
      <c r="J68" s="81"/>
      <c r="K68" s="81"/>
      <c r="L68" s="81"/>
      <c r="M68" s="31"/>
      <c r="N68" s="72"/>
      <c r="O68" s="72"/>
      <c r="P68" s="72"/>
      <c r="Q68" s="72"/>
      <c r="R68" s="21"/>
      <c r="S68" s="72"/>
      <c r="T68" s="72"/>
      <c r="U68" s="72"/>
      <c r="V68" s="72"/>
      <c r="W68" s="21"/>
      <c r="X68" s="72"/>
      <c r="Y68" s="72"/>
      <c r="Z68" s="72"/>
      <c r="AA68" s="7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</row>
    <row r="69" spans="1:43" ht="12.75" x14ac:dyDescent="0.2">
      <c r="A69" s="242"/>
      <c r="B69" s="242"/>
      <c r="C69" s="242"/>
      <c r="D69" s="234"/>
      <c r="E69" s="239" t="s">
        <v>14</v>
      </c>
      <c r="F69" s="183"/>
      <c r="G69" s="93"/>
      <c r="H69" s="184" t="s">
        <v>115</v>
      </c>
      <c r="I69" s="184"/>
      <c r="J69" s="184" t="s">
        <v>116</v>
      </c>
      <c r="K69" s="203" t="s">
        <v>117</v>
      </c>
      <c r="L69" s="204" t="s">
        <v>0</v>
      </c>
      <c r="M69" s="31"/>
      <c r="N69" s="72"/>
      <c r="O69" s="72"/>
      <c r="P69" s="72"/>
      <c r="Q69" s="72"/>
      <c r="R69" s="21"/>
      <c r="S69" s="72"/>
      <c r="T69" s="72"/>
      <c r="U69" s="72"/>
      <c r="V69" s="72"/>
      <c r="W69" s="21"/>
      <c r="X69" s="72"/>
      <c r="Y69" s="72"/>
      <c r="Z69" s="72"/>
      <c r="AA69" s="7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</row>
    <row r="70" spans="1:43" ht="12.75" x14ac:dyDescent="0.2">
      <c r="A70" s="242"/>
      <c r="B70" s="242"/>
      <c r="C70" s="242"/>
      <c r="D70" s="234"/>
      <c r="E70" s="177"/>
      <c r="F70" s="165"/>
      <c r="G70" s="162"/>
      <c r="H70" s="171"/>
      <c r="I70" s="171"/>
      <c r="J70" s="171"/>
      <c r="K70" s="162"/>
      <c r="L70" s="240"/>
      <c r="M70" s="31"/>
      <c r="N70" s="72"/>
      <c r="O70" s="72"/>
      <c r="P70" s="72"/>
      <c r="Q70" s="72"/>
      <c r="R70" s="21"/>
      <c r="S70" s="72"/>
      <c r="T70" s="72"/>
      <c r="U70" s="72"/>
      <c r="V70" s="72"/>
      <c r="W70" s="21"/>
      <c r="X70" s="72"/>
      <c r="Y70" s="72"/>
      <c r="Z70" s="72"/>
      <c r="AA70" s="7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</row>
    <row r="71" spans="1:43" ht="12.75" x14ac:dyDescent="0.2">
      <c r="B71" s="234"/>
      <c r="C71" s="234"/>
      <c r="D71" s="234"/>
      <c r="E71" s="177" t="s">
        <v>15</v>
      </c>
      <c r="F71" s="165"/>
      <c r="G71" s="162"/>
      <c r="H71" s="174">
        <v>0</v>
      </c>
      <c r="I71" s="174"/>
      <c r="J71" s="174">
        <f>L71</f>
        <v>0</v>
      </c>
      <c r="K71" s="168">
        <f>+H71-J71</f>
        <v>0</v>
      </c>
      <c r="L71" s="244">
        <v>0</v>
      </c>
      <c r="M71" s="31"/>
      <c r="N71" s="72"/>
      <c r="O71" s="72"/>
      <c r="P71" s="72"/>
      <c r="Q71" s="72"/>
      <c r="R71" s="21"/>
      <c r="S71" s="72"/>
      <c r="T71" s="72"/>
      <c r="U71" s="72"/>
      <c r="V71" s="72"/>
      <c r="W71" s="21"/>
      <c r="X71" s="72"/>
      <c r="Y71" s="72"/>
      <c r="Z71" s="72"/>
      <c r="AA71" s="7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</row>
    <row r="72" spans="1:43" ht="13.5" thickBot="1" x14ac:dyDescent="0.25">
      <c r="A72" s="242"/>
      <c r="B72" s="242"/>
      <c r="C72" s="242"/>
      <c r="D72" s="234"/>
      <c r="E72" s="194" t="s">
        <v>16</v>
      </c>
      <c r="F72" s="195"/>
      <c r="G72" s="149"/>
      <c r="H72" s="245">
        <v>0</v>
      </c>
      <c r="I72" s="245"/>
      <c r="J72" s="245">
        <f>L72</f>
        <v>0</v>
      </c>
      <c r="K72" s="246">
        <f>+H72-J72</f>
        <v>0</v>
      </c>
      <c r="L72" s="247">
        <v>0</v>
      </c>
      <c r="M72" s="31"/>
      <c r="N72" s="72"/>
      <c r="O72" s="72"/>
      <c r="P72" s="72"/>
      <c r="Q72" s="72"/>
      <c r="R72" s="21"/>
      <c r="S72" s="72"/>
      <c r="T72" s="72"/>
      <c r="U72" s="72"/>
      <c r="V72" s="72"/>
      <c r="W72" s="21"/>
      <c r="X72" s="72"/>
      <c r="Y72" s="72"/>
      <c r="Z72" s="72"/>
      <c r="AA72" s="7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</row>
    <row r="73" spans="1:43" ht="12.75" x14ac:dyDescent="0.2">
      <c r="A73" s="228"/>
      <c r="B73" s="242"/>
      <c r="C73" s="242"/>
      <c r="D73" s="234"/>
      <c r="E73" s="162"/>
      <c r="F73" s="165"/>
      <c r="G73" s="162"/>
      <c r="H73" s="174"/>
      <c r="I73" s="174"/>
      <c r="J73" s="174"/>
      <c r="K73" s="174"/>
      <c r="L73" s="174"/>
      <c r="M73" s="31"/>
      <c r="N73" s="72"/>
      <c r="O73" s="72"/>
      <c r="P73" s="72"/>
      <c r="Q73" s="72"/>
      <c r="R73" s="21"/>
      <c r="S73" s="72"/>
      <c r="T73" s="72"/>
      <c r="U73" s="72"/>
      <c r="V73" s="72"/>
      <c r="W73" s="21"/>
      <c r="X73" s="72"/>
      <c r="Y73" s="72"/>
      <c r="Z73" s="72"/>
      <c r="AA73" s="7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</row>
    <row r="74" spans="1:43" ht="12.75" x14ac:dyDescent="0.2">
      <c r="B74" s="234"/>
      <c r="C74" s="234"/>
      <c r="D74" s="234"/>
      <c r="E74" s="237"/>
      <c r="F74" s="81"/>
      <c r="G74" s="81"/>
      <c r="H74" s="81"/>
      <c r="I74" s="81"/>
      <c r="J74" s="81"/>
      <c r="K74" s="81"/>
      <c r="L74" s="81"/>
      <c r="M74" s="31"/>
      <c r="N74" s="72"/>
      <c r="O74" s="72"/>
      <c r="P74" s="72"/>
      <c r="Q74" s="72"/>
      <c r="R74" s="21"/>
      <c r="S74" s="72"/>
      <c r="T74" s="72"/>
      <c r="U74" s="72"/>
      <c r="V74" s="72"/>
      <c r="W74" s="21"/>
      <c r="X74" s="72"/>
      <c r="Y74" s="72"/>
      <c r="Z74" s="72"/>
      <c r="AA74" s="7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</row>
    <row r="75" spans="1:43" ht="12.75" x14ac:dyDescent="0.2">
      <c r="A75" s="248" t="s">
        <v>17</v>
      </c>
      <c r="B75" s="234"/>
      <c r="C75" s="234"/>
      <c r="D75" s="234"/>
      <c r="E75" s="237"/>
      <c r="F75" s="81"/>
      <c r="G75" s="81"/>
      <c r="H75" s="81"/>
      <c r="I75" s="81"/>
      <c r="J75" s="81"/>
      <c r="K75" s="81"/>
      <c r="L75" s="81"/>
      <c r="M75" s="31"/>
      <c r="N75" s="72"/>
      <c r="O75" s="72"/>
      <c r="P75" s="72"/>
      <c r="Q75" s="72"/>
      <c r="R75" s="21"/>
      <c r="S75" s="72"/>
      <c r="T75" s="72"/>
      <c r="U75" s="72"/>
      <c r="V75" s="72"/>
      <c r="W75" s="21"/>
      <c r="X75" s="72"/>
      <c r="Y75" s="72"/>
      <c r="Z75" s="72"/>
      <c r="AA75" s="7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</row>
    <row r="76" spans="1:43" ht="12.75" x14ac:dyDescent="0.2">
      <c r="A76" s="248"/>
      <c r="B76" s="234"/>
      <c r="C76" s="234"/>
      <c r="D76" s="234"/>
      <c r="E76" s="237"/>
      <c r="F76" s="81"/>
      <c r="G76" s="81"/>
      <c r="H76" s="81"/>
      <c r="I76" s="81"/>
      <c r="J76" s="81"/>
      <c r="K76" s="81"/>
      <c r="L76" s="81"/>
      <c r="M76" s="31"/>
      <c r="N76" s="72"/>
      <c r="O76" s="72"/>
      <c r="P76" s="72"/>
      <c r="Q76" s="72"/>
      <c r="R76" s="21"/>
      <c r="S76" s="72"/>
      <c r="T76" s="72"/>
      <c r="U76" s="72"/>
      <c r="V76" s="72"/>
      <c r="W76" s="21"/>
      <c r="X76" s="72"/>
      <c r="Y76" s="72"/>
      <c r="Z76" s="72"/>
      <c r="AA76" s="7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</row>
    <row r="77" spans="1:43" ht="12.75" x14ac:dyDescent="0.2">
      <c r="A77" s="248"/>
      <c r="B77" s="234"/>
      <c r="C77" s="234"/>
      <c r="D77" s="234"/>
      <c r="E77" s="237"/>
      <c r="F77" s="81"/>
      <c r="G77" s="81"/>
      <c r="H77" s="81"/>
      <c r="I77" s="81"/>
      <c r="J77" s="81"/>
      <c r="K77" s="81"/>
      <c r="L77" s="81"/>
      <c r="M77" s="31"/>
      <c r="N77" s="72"/>
      <c r="O77" s="72"/>
      <c r="P77" s="72"/>
      <c r="Q77" s="72"/>
      <c r="R77" s="21"/>
      <c r="S77" s="72"/>
      <c r="T77" s="72"/>
      <c r="U77" s="72"/>
      <c r="V77" s="72"/>
      <c r="W77" s="21"/>
      <c r="X77" s="72"/>
      <c r="Y77" s="72"/>
      <c r="Z77" s="72"/>
      <c r="AA77" s="7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</row>
    <row r="78" spans="1:43" ht="12.75" x14ac:dyDescent="0.2">
      <c r="A78" s="248"/>
      <c r="B78" s="234"/>
      <c r="C78" s="234"/>
      <c r="D78" s="234"/>
      <c r="E78" s="237"/>
      <c r="F78" s="81"/>
      <c r="G78" s="81"/>
      <c r="H78" s="81"/>
      <c r="I78" s="81"/>
      <c r="J78" s="81"/>
      <c r="K78" s="81"/>
      <c r="L78" s="81"/>
      <c r="M78" s="31"/>
      <c r="N78" s="72"/>
      <c r="O78" s="72"/>
      <c r="P78" s="72"/>
      <c r="Q78" s="72"/>
      <c r="R78" s="21"/>
      <c r="S78" s="72"/>
      <c r="T78" s="72"/>
      <c r="U78" s="72"/>
      <c r="V78" s="72"/>
      <c r="W78" s="21"/>
      <c r="X78" s="72"/>
      <c r="Y78" s="72"/>
      <c r="Z78" s="72"/>
      <c r="AA78" s="7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</row>
    <row r="79" spans="1:43" ht="12.75" x14ac:dyDescent="0.2">
      <c r="A79" s="248"/>
      <c r="B79" s="234"/>
      <c r="C79" s="234"/>
      <c r="D79" s="234"/>
      <c r="E79" s="237"/>
      <c r="F79" s="81"/>
      <c r="G79" s="81"/>
      <c r="H79" s="81"/>
      <c r="I79" s="81"/>
      <c r="J79" s="81"/>
      <c r="K79" s="81"/>
      <c r="L79" s="81"/>
      <c r="M79" s="31"/>
      <c r="N79" s="72"/>
      <c r="O79" s="72"/>
      <c r="P79" s="72"/>
      <c r="Q79" s="72"/>
      <c r="R79" s="21"/>
      <c r="S79" s="72"/>
      <c r="T79" s="72"/>
      <c r="U79" s="72"/>
      <c r="V79" s="72"/>
      <c r="W79" s="21"/>
      <c r="X79" s="72"/>
      <c r="Y79" s="72"/>
      <c r="Z79" s="72"/>
      <c r="AA79" s="7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</row>
    <row r="80" spans="1:43" ht="13.5" thickBot="1" x14ac:dyDescent="0.25">
      <c r="A80" s="228" t="s">
        <v>38</v>
      </c>
      <c r="B80" s="249"/>
      <c r="C80" s="249"/>
      <c r="D80" s="234"/>
      <c r="E80" s="237"/>
      <c r="F80" s="77"/>
      <c r="G80" s="249"/>
      <c r="H80" s="77"/>
      <c r="I80" s="228"/>
      <c r="J80" s="249"/>
      <c r="K80" s="250"/>
      <c r="L80" s="228"/>
      <c r="M80" s="31"/>
      <c r="N80" s="72"/>
      <c r="O80" s="72"/>
      <c r="P80" s="72"/>
      <c r="Q80" s="72"/>
      <c r="R80" s="21"/>
      <c r="S80" s="72"/>
      <c r="T80" s="72"/>
      <c r="U80" s="72"/>
      <c r="V80" s="72"/>
      <c r="W80" s="21"/>
      <c r="X80" s="72"/>
      <c r="Y80" s="72"/>
      <c r="Z80" s="72"/>
      <c r="AA80" s="7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</row>
    <row r="81" spans="1:43" ht="14.25" x14ac:dyDescent="0.2">
      <c r="A81" s="81"/>
      <c r="B81" s="251"/>
      <c r="C81" s="30"/>
      <c r="D81" s="252"/>
      <c r="E81" s="253"/>
      <c r="F81" s="254"/>
      <c r="G81" s="253"/>
      <c r="H81" s="253"/>
      <c r="I81" s="255"/>
      <c r="J81" s="251"/>
      <c r="K81" s="14"/>
      <c r="L81" s="228"/>
      <c r="M81" s="31"/>
      <c r="N81" s="72"/>
      <c r="O81" s="72"/>
      <c r="P81" s="72"/>
      <c r="Q81" s="72"/>
      <c r="R81" s="21"/>
      <c r="S81" s="72"/>
      <c r="T81" s="72"/>
      <c r="U81" s="72"/>
      <c r="V81" s="72"/>
      <c r="W81" s="21"/>
      <c r="X81" s="72"/>
      <c r="Y81" s="72"/>
      <c r="Z81" s="72"/>
      <c r="AA81" s="7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</row>
    <row r="82" spans="1:43" ht="12.75" x14ac:dyDescent="0.2">
      <c r="A82" s="81"/>
      <c r="C82" s="256"/>
      <c r="D82" s="81"/>
      <c r="E82" s="81"/>
      <c r="F82" s="81"/>
      <c r="G82" s="81"/>
      <c r="H82" s="81"/>
      <c r="I82" s="81"/>
      <c r="J82" s="81"/>
      <c r="K82" s="81"/>
      <c r="L82" s="228"/>
      <c r="N82" s="72"/>
      <c r="O82" s="72"/>
      <c r="P82" s="72"/>
      <c r="Q82" s="72"/>
      <c r="R82" s="21"/>
      <c r="S82" s="72"/>
      <c r="T82" s="72"/>
      <c r="U82" s="72"/>
      <c r="V82" s="72"/>
      <c r="W82" s="21"/>
      <c r="X82" s="72"/>
      <c r="Y82" s="72"/>
      <c r="Z82" s="72"/>
      <c r="AA82" s="7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</row>
    <row r="83" spans="1:43" ht="12.75" x14ac:dyDescent="0.2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228"/>
      <c r="N83" s="72"/>
      <c r="O83" s="72"/>
      <c r="P83" s="72"/>
      <c r="Q83" s="72"/>
      <c r="R83" s="21"/>
      <c r="S83" s="72"/>
      <c r="T83" s="72"/>
      <c r="U83" s="72"/>
      <c r="V83" s="72"/>
      <c r="W83" s="21"/>
      <c r="X83" s="72"/>
      <c r="Y83" s="72"/>
      <c r="Z83" s="72"/>
      <c r="AA83" s="7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</row>
    <row r="84" spans="1:43" ht="12.75" x14ac:dyDescent="0.2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228"/>
      <c r="N84" s="72"/>
      <c r="O84" s="72"/>
      <c r="P84" s="72"/>
      <c r="Q84" s="72"/>
      <c r="R84" s="21"/>
      <c r="S84" s="72"/>
      <c r="T84" s="72"/>
      <c r="U84" s="72"/>
      <c r="V84" s="72"/>
      <c r="W84" s="21"/>
      <c r="X84" s="72"/>
      <c r="Y84" s="72"/>
      <c r="Z84" s="72"/>
      <c r="AA84" s="7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</row>
    <row r="85" spans="1:43" ht="12.75" x14ac:dyDescent="0.2">
      <c r="A85" s="81"/>
      <c r="B85" s="81"/>
      <c r="C85" s="81"/>
      <c r="D85" s="81"/>
      <c r="E85" s="258"/>
      <c r="F85" s="81"/>
      <c r="G85" s="228"/>
      <c r="H85" s="228"/>
      <c r="I85" s="228"/>
      <c r="J85" s="228"/>
      <c r="K85" s="228"/>
      <c r="L85" s="228"/>
      <c r="N85" s="72"/>
      <c r="O85" s="72"/>
      <c r="P85" s="72"/>
      <c r="Q85" s="72"/>
      <c r="R85" s="21"/>
      <c r="S85" s="72"/>
      <c r="T85" s="72"/>
      <c r="U85" s="72"/>
      <c r="V85" s="72"/>
      <c r="W85" s="21"/>
      <c r="X85" s="72"/>
      <c r="Y85" s="72"/>
      <c r="Z85" s="72"/>
      <c r="AA85" s="7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</row>
    <row r="86" spans="1:43" ht="12.75" x14ac:dyDescent="0.2">
      <c r="A86" s="234" t="s">
        <v>38</v>
      </c>
      <c r="B86" s="81"/>
      <c r="C86" s="81"/>
      <c r="D86" s="81"/>
      <c r="E86" s="234"/>
      <c r="F86" s="259"/>
      <c r="G86" s="228"/>
      <c r="H86" s="228"/>
      <c r="I86" s="228"/>
      <c r="J86" s="228"/>
      <c r="K86" s="228"/>
      <c r="L86" s="228"/>
      <c r="N86" s="72"/>
      <c r="O86" s="72"/>
      <c r="P86" s="72"/>
      <c r="Q86" s="72"/>
      <c r="R86" s="21"/>
      <c r="S86" s="72"/>
      <c r="T86" s="72"/>
      <c r="U86" s="72"/>
      <c r="V86" s="72"/>
      <c r="W86" s="21"/>
      <c r="X86" s="72"/>
      <c r="Y86" s="72"/>
      <c r="Z86" s="72"/>
      <c r="AA86" s="7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</row>
    <row r="87" spans="1:43" ht="15.75" x14ac:dyDescent="0.25">
      <c r="A87" s="81"/>
      <c r="B87" s="81"/>
      <c r="C87" s="81"/>
      <c r="D87" s="81"/>
      <c r="E87" s="260"/>
      <c r="F87" s="261"/>
      <c r="G87" s="228"/>
      <c r="H87" s="81"/>
      <c r="I87" s="81"/>
      <c r="J87" s="228"/>
      <c r="K87" s="228"/>
      <c r="L87" s="228"/>
      <c r="N87" s="72"/>
      <c r="O87" s="72"/>
      <c r="P87" s="72"/>
      <c r="Q87" s="72"/>
      <c r="R87" s="21"/>
      <c r="S87" s="72"/>
      <c r="T87" s="72"/>
      <c r="U87" s="72"/>
      <c r="V87" s="72"/>
      <c r="W87" s="21"/>
      <c r="X87" s="72"/>
      <c r="Y87" s="72"/>
      <c r="Z87" s="72"/>
      <c r="AA87" s="7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</row>
    <row r="88" spans="1:43" ht="12.75" x14ac:dyDescent="0.2">
      <c r="D88" s="81"/>
      <c r="E88" s="81"/>
      <c r="F88" s="81"/>
      <c r="G88" s="81"/>
      <c r="H88" s="81"/>
      <c r="I88" s="81"/>
      <c r="J88" s="81"/>
      <c r="K88" s="228"/>
      <c r="L88" s="242"/>
      <c r="N88" s="72"/>
      <c r="O88" s="72"/>
      <c r="P88" s="72"/>
      <c r="Q88" s="72"/>
      <c r="R88" s="21"/>
      <c r="S88" s="72"/>
      <c r="T88" s="72"/>
      <c r="U88" s="72"/>
      <c r="V88" s="72"/>
      <c r="W88" s="21"/>
      <c r="X88" s="72"/>
      <c r="Y88" s="72"/>
      <c r="Z88" s="72"/>
      <c r="AA88" s="7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</row>
    <row r="89" spans="1:43" ht="12.75" x14ac:dyDescent="0.2">
      <c r="B89" s="81"/>
      <c r="C89" s="81"/>
      <c r="D89" s="262"/>
      <c r="E89" s="81"/>
      <c r="F89" s="81"/>
      <c r="G89" s="228"/>
      <c r="H89" s="228"/>
      <c r="I89" s="228"/>
      <c r="J89" s="228"/>
      <c r="K89" s="228"/>
      <c r="L89" s="242"/>
      <c r="N89" s="72"/>
      <c r="O89" s="72"/>
      <c r="P89" s="72"/>
      <c r="Q89" s="72"/>
      <c r="R89" s="21"/>
      <c r="S89" s="72"/>
      <c r="T89" s="72"/>
      <c r="U89" s="72"/>
      <c r="V89" s="72"/>
      <c r="W89" s="21"/>
      <c r="X89" s="72"/>
      <c r="Y89" s="72"/>
      <c r="Z89" s="72"/>
      <c r="AA89" s="7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</row>
    <row r="90" spans="1:43" ht="12.75" x14ac:dyDescent="0.2">
      <c r="E90" s="258" t="s">
        <v>38</v>
      </c>
      <c r="F90" s="81"/>
      <c r="G90" s="228"/>
      <c r="H90" s="228"/>
      <c r="I90" s="228"/>
      <c r="J90" s="228"/>
      <c r="K90" s="228"/>
      <c r="L90" s="242"/>
      <c r="N90" s="72"/>
      <c r="O90" s="72"/>
      <c r="P90" s="72"/>
      <c r="Q90" s="72"/>
      <c r="R90" s="21"/>
      <c r="S90" s="72"/>
      <c r="T90" s="72"/>
      <c r="U90" s="72"/>
      <c r="V90" s="72"/>
      <c r="W90" s="21"/>
      <c r="X90" s="72"/>
      <c r="Y90" s="72"/>
      <c r="Z90" s="72"/>
      <c r="AA90" s="7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</row>
    <row r="91" spans="1:43" ht="12.75" x14ac:dyDescent="0.2">
      <c r="A91" s="81"/>
      <c r="B91" s="81"/>
      <c r="C91" s="81"/>
      <c r="E91" s="234"/>
      <c r="F91" s="81"/>
      <c r="G91" s="228"/>
      <c r="H91" s="228"/>
      <c r="I91" s="228"/>
      <c r="J91" s="228"/>
      <c r="K91" s="228"/>
      <c r="L91" s="242"/>
      <c r="N91" s="72"/>
      <c r="O91" s="72"/>
      <c r="P91" s="72"/>
      <c r="Q91" s="72"/>
      <c r="R91" s="21"/>
      <c r="S91" s="72"/>
      <c r="T91" s="72"/>
      <c r="U91" s="72"/>
      <c r="V91" s="72"/>
      <c r="W91" s="21"/>
      <c r="X91" s="72"/>
      <c r="Y91" s="72"/>
      <c r="Z91" s="72"/>
      <c r="AA91" s="7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</row>
    <row r="92" spans="1:43" ht="15.75" x14ac:dyDescent="0.25">
      <c r="A92" s="81"/>
      <c r="B92" s="81"/>
      <c r="C92" s="81"/>
      <c r="E92" s="234"/>
      <c r="F92" s="263"/>
      <c r="G92" s="242"/>
      <c r="H92" s="242"/>
      <c r="I92" s="242"/>
      <c r="J92" s="242"/>
      <c r="K92" s="242"/>
      <c r="L92" s="242"/>
      <c r="N92" s="72"/>
      <c r="O92" s="72"/>
      <c r="P92" s="72"/>
      <c r="Q92" s="72"/>
      <c r="R92" s="21"/>
      <c r="S92" s="72"/>
      <c r="T92" s="72"/>
      <c r="U92" s="72"/>
      <c r="V92" s="72"/>
      <c r="W92" s="21"/>
      <c r="X92" s="72"/>
      <c r="Y92" s="72"/>
      <c r="Z92" s="72"/>
      <c r="AA92" s="7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</row>
    <row r="93" spans="1:43" ht="12.75" x14ac:dyDescent="0.2">
      <c r="E93" s="234"/>
      <c r="F93" s="228"/>
      <c r="G93" s="242"/>
      <c r="H93" s="242"/>
      <c r="I93" s="242"/>
      <c r="J93" s="242"/>
      <c r="K93" s="242"/>
      <c r="L93" s="242"/>
      <c r="N93" s="72"/>
      <c r="O93" s="72"/>
      <c r="P93" s="72"/>
      <c r="Q93" s="72"/>
      <c r="R93" s="21"/>
      <c r="S93" s="72"/>
      <c r="T93" s="72"/>
      <c r="U93" s="72"/>
      <c r="V93" s="72"/>
      <c r="W93" s="21"/>
      <c r="X93" s="72"/>
      <c r="Y93" s="72"/>
      <c r="Z93" s="72"/>
      <c r="AA93" s="7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</row>
    <row r="94" spans="1:43" ht="12.75" x14ac:dyDescent="0.2">
      <c r="E94" s="237"/>
      <c r="F94" s="264"/>
      <c r="G94" s="242"/>
      <c r="H94" s="242"/>
      <c r="I94" s="242"/>
      <c r="J94" s="242"/>
      <c r="K94" s="242"/>
      <c r="L94" s="242"/>
      <c r="N94" s="72"/>
      <c r="O94" s="72"/>
      <c r="P94" s="72"/>
      <c r="Q94" s="72"/>
      <c r="R94" s="21"/>
      <c r="S94" s="72"/>
      <c r="T94" s="72"/>
      <c r="U94" s="72"/>
      <c r="V94" s="72"/>
      <c r="W94" s="21"/>
      <c r="X94" s="72"/>
      <c r="Y94" s="72"/>
      <c r="Z94" s="72"/>
      <c r="AA94" s="7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</row>
    <row r="95" spans="1:43" ht="12.75" x14ac:dyDescent="0.2">
      <c r="E95" s="262"/>
      <c r="F95" s="265"/>
      <c r="G95" s="229"/>
      <c r="H95" s="229"/>
      <c r="I95" s="229"/>
      <c r="J95" s="229"/>
      <c r="K95" s="229"/>
      <c r="L95" s="229"/>
      <c r="N95" s="72"/>
      <c r="O95" s="72"/>
      <c r="P95" s="72"/>
      <c r="Q95" s="72"/>
      <c r="R95" s="21"/>
      <c r="S95" s="72"/>
      <c r="T95" s="72"/>
      <c r="U95" s="72"/>
      <c r="V95" s="72"/>
      <c r="W95" s="21"/>
      <c r="X95" s="72"/>
      <c r="Y95" s="72"/>
      <c r="Z95" s="72"/>
      <c r="AA95" s="7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</row>
    <row r="96" spans="1:43" ht="12.75" x14ac:dyDescent="0.2">
      <c r="F96" s="266"/>
      <c r="G96" s="234"/>
      <c r="H96" s="234"/>
      <c r="I96" s="234"/>
      <c r="J96" s="234"/>
      <c r="K96" s="234"/>
      <c r="L96" s="234"/>
      <c r="N96" s="72"/>
      <c r="O96" s="72"/>
      <c r="P96" s="72"/>
      <c r="Q96" s="72"/>
      <c r="R96" s="21"/>
      <c r="S96" s="72"/>
      <c r="T96" s="72"/>
      <c r="U96" s="72"/>
      <c r="V96" s="72"/>
      <c r="W96" s="21"/>
      <c r="X96" s="72"/>
      <c r="Y96" s="72"/>
      <c r="Z96" s="72"/>
      <c r="AA96" s="7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</row>
    <row r="97" spans="6:43" ht="12.75" x14ac:dyDescent="0.2">
      <c r="F97" s="267"/>
      <c r="N97" s="72"/>
      <c r="O97" s="72"/>
      <c r="P97" s="72"/>
      <c r="Q97" s="72"/>
      <c r="R97" s="21"/>
      <c r="S97" s="72"/>
      <c r="T97" s="72"/>
      <c r="U97" s="72"/>
      <c r="V97" s="72"/>
      <c r="W97" s="21"/>
      <c r="X97" s="72"/>
      <c r="Y97" s="72"/>
      <c r="Z97" s="72"/>
      <c r="AA97" s="7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</row>
    <row r="98" spans="6:43" ht="12.75" x14ac:dyDescent="0.2">
      <c r="N98" s="72"/>
      <c r="O98" s="72"/>
      <c r="P98" s="72"/>
      <c r="Q98" s="72"/>
      <c r="R98" s="21"/>
      <c r="S98" s="72"/>
      <c r="T98" s="72"/>
      <c r="U98" s="72"/>
      <c r="V98" s="72"/>
      <c r="W98" s="21"/>
      <c r="X98" s="72"/>
      <c r="Y98" s="72"/>
      <c r="Z98" s="72"/>
      <c r="AA98" s="7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</row>
    <row r="99" spans="6:43" ht="12.75" x14ac:dyDescent="0.2">
      <c r="N99" s="72"/>
      <c r="O99" s="72"/>
      <c r="P99" s="72"/>
      <c r="Q99" s="72"/>
      <c r="R99" s="21"/>
      <c r="S99" s="72"/>
      <c r="T99" s="72"/>
      <c r="U99" s="72"/>
      <c r="V99" s="72"/>
      <c r="W99" s="21"/>
      <c r="X99" s="72"/>
      <c r="Y99" s="72"/>
      <c r="Z99" s="72"/>
      <c r="AA99" s="7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</row>
    <row r="100" spans="6:43" ht="12.75" x14ac:dyDescent="0.2">
      <c r="N100" s="72"/>
      <c r="O100" s="72"/>
      <c r="P100" s="72"/>
      <c r="Q100" s="72"/>
      <c r="R100" s="21"/>
      <c r="S100" s="72"/>
      <c r="T100" s="72"/>
      <c r="U100" s="72"/>
      <c r="V100" s="72"/>
      <c r="W100" s="21"/>
      <c r="X100" s="72"/>
      <c r="Y100" s="72"/>
      <c r="Z100" s="72"/>
      <c r="AA100" s="7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</row>
    <row r="101" spans="6:43" ht="12.75" x14ac:dyDescent="0.2">
      <c r="N101" s="72"/>
      <c r="O101" s="72"/>
      <c r="P101" s="72"/>
      <c r="Q101" s="72"/>
      <c r="R101" s="21"/>
      <c r="S101" s="72"/>
      <c r="T101" s="72"/>
      <c r="U101" s="72"/>
      <c r="V101" s="72"/>
      <c r="W101" s="21"/>
      <c r="X101" s="72"/>
      <c r="Y101" s="72"/>
      <c r="Z101" s="72"/>
      <c r="AA101" s="7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</row>
    <row r="102" spans="6:43" ht="12.75" x14ac:dyDescent="0.2">
      <c r="N102" s="72"/>
      <c r="O102" s="72"/>
      <c r="P102" s="72"/>
      <c r="Q102" s="72"/>
      <c r="R102" s="21"/>
      <c r="S102" s="72"/>
      <c r="T102" s="72"/>
      <c r="U102" s="72"/>
      <c r="V102" s="72"/>
      <c r="W102" s="21"/>
      <c r="X102" s="72"/>
      <c r="Y102" s="72"/>
      <c r="Z102" s="72"/>
      <c r="AA102" s="7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</row>
    <row r="103" spans="6:43" ht="12.75" x14ac:dyDescent="0.2">
      <c r="N103" s="72"/>
      <c r="O103" s="72"/>
      <c r="P103" s="72"/>
      <c r="Q103" s="72"/>
      <c r="R103" s="21"/>
      <c r="S103" s="72"/>
      <c r="T103" s="72"/>
      <c r="U103" s="72"/>
      <c r="V103" s="72"/>
      <c r="W103" s="21"/>
      <c r="X103" s="72"/>
      <c r="Y103" s="72"/>
      <c r="Z103" s="72"/>
      <c r="AA103" s="7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</row>
    <row r="104" spans="6:43" ht="12.75" x14ac:dyDescent="0.2">
      <c r="N104" s="72"/>
      <c r="O104" s="72"/>
      <c r="P104" s="72"/>
      <c r="Q104" s="72"/>
      <c r="R104" s="21"/>
      <c r="S104" s="72"/>
      <c r="T104" s="72"/>
      <c r="U104" s="72"/>
      <c r="V104" s="72"/>
      <c r="W104" s="21"/>
      <c r="X104" s="72"/>
      <c r="Y104" s="72"/>
      <c r="Z104" s="72"/>
      <c r="AA104" s="7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</row>
    <row r="105" spans="6:43" ht="12.75" x14ac:dyDescent="0.2">
      <c r="N105" s="72"/>
      <c r="O105" s="72"/>
      <c r="P105" s="72"/>
      <c r="Q105" s="72"/>
      <c r="R105" s="21"/>
      <c r="S105" s="72"/>
      <c r="T105" s="72"/>
      <c r="U105" s="72"/>
      <c r="V105" s="72"/>
      <c r="W105" s="21"/>
      <c r="X105" s="72"/>
      <c r="Y105" s="72"/>
      <c r="Z105" s="72"/>
      <c r="AA105" s="7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</row>
    <row r="106" spans="6:43" ht="12.75" x14ac:dyDescent="0.2">
      <c r="N106" s="72"/>
      <c r="O106" s="72"/>
      <c r="P106" s="72"/>
      <c r="Q106" s="72"/>
      <c r="R106" s="21"/>
      <c r="S106" s="72"/>
      <c r="T106" s="72"/>
      <c r="U106" s="72"/>
      <c r="V106" s="72"/>
      <c r="W106" s="21"/>
      <c r="X106" s="72"/>
      <c r="Y106" s="72"/>
      <c r="Z106" s="72"/>
      <c r="AA106" s="7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</row>
    <row r="107" spans="6:43" ht="12.75" x14ac:dyDescent="0.2">
      <c r="N107" s="72"/>
      <c r="O107" s="72"/>
      <c r="P107" s="72"/>
      <c r="Q107" s="72"/>
      <c r="R107" s="21"/>
      <c r="S107" s="72"/>
      <c r="T107" s="72"/>
      <c r="U107" s="72"/>
      <c r="V107" s="72"/>
      <c r="W107" s="21"/>
      <c r="X107" s="72"/>
      <c r="Y107" s="72"/>
      <c r="Z107" s="72"/>
      <c r="AA107" s="7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</row>
    <row r="108" spans="6:43" ht="12.75" x14ac:dyDescent="0.2">
      <c r="N108" s="72"/>
      <c r="O108" s="72"/>
      <c r="P108" s="72"/>
      <c r="Q108" s="72"/>
      <c r="R108" s="21"/>
      <c r="S108" s="72"/>
      <c r="T108" s="72"/>
      <c r="U108" s="72"/>
      <c r="V108" s="72"/>
      <c r="W108" s="21"/>
      <c r="X108" s="72"/>
      <c r="Y108" s="72"/>
      <c r="Z108" s="72"/>
      <c r="AA108" s="7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</row>
    <row r="109" spans="6:43" ht="12.75" x14ac:dyDescent="0.2">
      <c r="N109" s="72"/>
      <c r="O109" s="72"/>
      <c r="P109" s="72"/>
      <c r="Q109" s="72"/>
      <c r="R109" s="21"/>
      <c r="S109" s="72"/>
      <c r="T109" s="72"/>
      <c r="U109" s="72"/>
      <c r="V109" s="72"/>
      <c r="W109" s="21"/>
      <c r="X109" s="72"/>
      <c r="Y109" s="72"/>
      <c r="Z109" s="72"/>
      <c r="AA109" s="7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</row>
    <row r="110" spans="6:43" ht="12.75" x14ac:dyDescent="0.2">
      <c r="N110" s="72"/>
      <c r="O110" s="72"/>
      <c r="P110" s="72"/>
      <c r="Q110" s="72"/>
      <c r="R110" s="21"/>
      <c r="S110" s="72"/>
      <c r="T110" s="72"/>
      <c r="U110" s="72"/>
      <c r="V110" s="72"/>
      <c r="W110" s="21"/>
      <c r="X110" s="72"/>
      <c r="Y110" s="72"/>
      <c r="Z110" s="72"/>
      <c r="AA110" s="7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</row>
    <row r="111" spans="6:43" ht="12.75" x14ac:dyDescent="0.2">
      <c r="N111" s="72"/>
      <c r="O111" s="72"/>
      <c r="P111" s="72"/>
      <c r="Q111" s="72"/>
      <c r="R111" s="21"/>
      <c r="S111" s="72"/>
      <c r="T111" s="72"/>
      <c r="U111" s="72"/>
      <c r="V111" s="72"/>
      <c r="W111" s="21"/>
      <c r="X111" s="72"/>
      <c r="Y111" s="72"/>
      <c r="Z111" s="72"/>
      <c r="AA111" s="7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</row>
    <row r="112" spans="6:43" ht="12.75" x14ac:dyDescent="0.2">
      <c r="N112" s="72"/>
      <c r="O112" s="72"/>
      <c r="P112" s="72"/>
      <c r="Q112" s="72"/>
      <c r="R112" s="21"/>
      <c r="S112" s="72"/>
      <c r="T112" s="72"/>
      <c r="U112" s="72"/>
      <c r="V112" s="72"/>
      <c r="W112" s="21"/>
      <c r="X112" s="72"/>
      <c r="Y112" s="72"/>
      <c r="Z112" s="72"/>
      <c r="AA112" s="7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</row>
    <row r="113" spans="14:43" ht="12.75" x14ac:dyDescent="0.2">
      <c r="N113" s="72"/>
      <c r="O113" s="72"/>
      <c r="P113" s="72"/>
      <c r="Q113" s="72"/>
      <c r="R113" s="21"/>
      <c r="S113" s="72"/>
      <c r="T113" s="72"/>
      <c r="U113" s="72"/>
      <c r="V113" s="72"/>
      <c r="W113" s="21"/>
      <c r="X113" s="72"/>
      <c r="Y113" s="72"/>
      <c r="Z113" s="72"/>
      <c r="AA113" s="7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</row>
    <row r="114" spans="14:43" ht="12.75" x14ac:dyDescent="0.2">
      <c r="N114" s="72"/>
      <c r="O114" s="72"/>
      <c r="P114" s="72"/>
      <c r="Q114" s="72"/>
      <c r="R114" s="21"/>
      <c r="S114" s="72"/>
      <c r="T114" s="72"/>
      <c r="U114" s="72"/>
      <c r="V114" s="72"/>
      <c r="W114" s="21"/>
      <c r="X114" s="72"/>
      <c r="Y114" s="72"/>
      <c r="Z114" s="72"/>
      <c r="AA114" s="7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</row>
    <row r="115" spans="14:43" ht="12.75" x14ac:dyDescent="0.2">
      <c r="N115" s="72"/>
      <c r="O115" s="72"/>
      <c r="P115" s="72"/>
      <c r="Q115" s="72"/>
      <c r="R115" s="21"/>
      <c r="S115" s="72"/>
      <c r="T115" s="72"/>
      <c r="U115" s="72"/>
      <c r="V115" s="72"/>
      <c r="W115" s="21"/>
      <c r="X115" s="72"/>
      <c r="Y115" s="72"/>
      <c r="Z115" s="72"/>
      <c r="AA115" s="7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</row>
    <row r="116" spans="14:43" ht="12.75" x14ac:dyDescent="0.2">
      <c r="N116" s="72"/>
      <c r="O116" s="72"/>
      <c r="P116" s="72"/>
      <c r="Q116" s="72"/>
      <c r="R116" s="21"/>
      <c r="S116" s="72"/>
      <c r="T116" s="72"/>
      <c r="U116" s="72"/>
      <c r="V116" s="72"/>
      <c r="W116" s="21"/>
      <c r="X116" s="72"/>
      <c r="Y116" s="72"/>
      <c r="Z116" s="72"/>
      <c r="AA116" s="7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</row>
    <row r="117" spans="14:43" ht="12.75" x14ac:dyDescent="0.2">
      <c r="N117" s="72"/>
      <c r="O117" s="72"/>
      <c r="P117" s="72"/>
      <c r="Q117" s="72"/>
      <c r="R117" s="21"/>
      <c r="S117" s="72"/>
      <c r="T117" s="72"/>
      <c r="U117" s="72"/>
      <c r="V117" s="72"/>
      <c r="W117" s="21"/>
      <c r="X117" s="72"/>
      <c r="Y117" s="72"/>
      <c r="Z117" s="72"/>
      <c r="AA117" s="7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</row>
    <row r="118" spans="14:43" ht="12.75" x14ac:dyDescent="0.2">
      <c r="N118" s="72"/>
      <c r="O118" s="72"/>
      <c r="P118" s="72"/>
      <c r="Q118" s="72"/>
      <c r="R118" s="21"/>
      <c r="S118" s="72"/>
      <c r="T118" s="72"/>
      <c r="U118" s="72"/>
      <c r="V118" s="72"/>
      <c r="W118" s="21"/>
      <c r="X118" s="72"/>
      <c r="Y118" s="72"/>
      <c r="Z118" s="72"/>
      <c r="AA118" s="7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</row>
    <row r="119" spans="14:43" ht="12.75" x14ac:dyDescent="0.2">
      <c r="N119" s="72"/>
      <c r="O119" s="72"/>
      <c r="P119" s="72"/>
      <c r="Q119" s="72"/>
      <c r="R119" s="21"/>
      <c r="S119" s="72"/>
      <c r="T119" s="72"/>
      <c r="U119" s="72"/>
      <c r="V119" s="72"/>
      <c r="W119" s="21"/>
      <c r="X119" s="72"/>
      <c r="Y119" s="72"/>
      <c r="Z119" s="72"/>
      <c r="AA119" s="7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</row>
    <row r="120" spans="14:43" ht="12.75" x14ac:dyDescent="0.2">
      <c r="N120" s="72"/>
      <c r="O120" s="72"/>
      <c r="P120" s="72"/>
      <c r="Q120" s="72"/>
      <c r="R120" s="21"/>
      <c r="S120" s="72"/>
      <c r="T120" s="72"/>
      <c r="U120" s="72"/>
      <c r="V120" s="72"/>
      <c r="W120" s="21"/>
      <c r="X120" s="72"/>
      <c r="Y120" s="72"/>
      <c r="Z120" s="72"/>
      <c r="AA120" s="7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</row>
    <row r="121" spans="14:43" ht="12.75" x14ac:dyDescent="0.2">
      <c r="N121" s="72"/>
      <c r="O121" s="72"/>
      <c r="P121" s="72"/>
      <c r="Q121" s="72"/>
      <c r="R121" s="21"/>
      <c r="S121" s="72"/>
      <c r="T121" s="72"/>
      <c r="U121" s="72"/>
      <c r="V121" s="72"/>
      <c r="W121" s="21"/>
      <c r="X121" s="72"/>
      <c r="Y121" s="72"/>
      <c r="Z121" s="72"/>
      <c r="AA121" s="7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</row>
    <row r="122" spans="14:43" ht="12.75" x14ac:dyDescent="0.2">
      <c r="N122" s="72"/>
      <c r="O122" s="72"/>
      <c r="P122" s="72"/>
      <c r="Q122" s="72"/>
      <c r="R122" s="21"/>
      <c r="S122" s="72"/>
      <c r="T122" s="72"/>
      <c r="U122" s="72"/>
      <c r="V122" s="72"/>
      <c r="W122" s="21"/>
      <c r="X122" s="72"/>
      <c r="Y122" s="72"/>
      <c r="Z122" s="72"/>
      <c r="AA122" s="7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</row>
    <row r="123" spans="14:43" ht="12.75" x14ac:dyDescent="0.2">
      <c r="N123" s="72"/>
      <c r="O123" s="72"/>
      <c r="P123" s="72"/>
      <c r="Q123" s="72"/>
      <c r="R123" s="21"/>
      <c r="S123" s="72"/>
      <c r="T123" s="72"/>
      <c r="U123" s="72"/>
      <c r="V123" s="72"/>
      <c r="W123" s="21"/>
      <c r="X123" s="72"/>
      <c r="Y123" s="72"/>
      <c r="Z123" s="72"/>
      <c r="AA123" s="7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</row>
    <row r="124" spans="14:43" ht="12.75" x14ac:dyDescent="0.2">
      <c r="N124" s="72"/>
      <c r="O124" s="72"/>
      <c r="P124" s="72"/>
      <c r="Q124" s="72"/>
      <c r="R124" s="21"/>
      <c r="S124" s="72"/>
      <c r="T124" s="72"/>
      <c r="U124" s="72"/>
      <c r="V124" s="72"/>
      <c r="W124" s="21"/>
      <c r="X124" s="72"/>
      <c r="Y124" s="72"/>
      <c r="Z124" s="72"/>
      <c r="AA124" s="7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</row>
    <row r="125" spans="14:43" ht="12.75" x14ac:dyDescent="0.2">
      <c r="N125" s="72"/>
      <c r="O125" s="72"/>
      <c r="P125" s="72"/>
      <c r="Q125" s="72"/>
      <c r="R125" s="21"/>
      <c r="S125" s="72"/>
      <c r="T125" s="72"/>
      <c r="U125" s="72"/>
      <c r="V125" s="72"/>
      <c r="W125" s="21"/>
      <c r="X125" s="72"/>
      <c r="Y125" s="72"/>
      <c r="Z125" s="72"/>
      <c r="AA125" s="7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</row>
    <row r="126" spans="14:43" ht="12.75" x14ac:dyDescent="0.2">
      <c r="N126" s="72"/>
      <c r="O126" s="72"/>
      <c r="P126" s="72"/>
      <c r="Q126" s="72"/>
      <c r="R126" s="21"/>
      <c r="S126" s="72"/>
      <c r="T126" s="72"/>
      <c r="U126" s="72"/>
      <c r="V126" s="72"/>
      <c r="W126" s="21"/>
      <c r="X126" s="72"/>
      <c r="Y126" s="72"/>
      <c r="Z126" s="72"/>
      <c r="AA126" s="7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</row>
    <row r="127" spans="14:43" ht="12.75" x14ac:dyDescent="0.2">
      <c r="N127" s="72"/>
      <c r="O127" s="72"/>
      <c r="P127" s="72"/>
      <c r="Q127" s="72"/>
      <c r="R127" s="21"/>
      <c r="S127" s="72"/>
      <c r="T127" s="72"/>
      <c r="U127" s="72"/>
      <c r="V127" s="72"/>
      <c r="W127" s="21"/>
      <c r="X127" s="72"/>
      <c r="Y127" s="72"/>
      <c r="Z127" s="72"/>
      <c r="AA127" s="7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</row>
    <row r="128" spans="14:43" ht="12.75" x14ac:dyDescent="0.2">
      <c r="N128" s="72"/>
      <c r="O128" s="72"/>
      <c r="P128" s="72"/>
      <c r="Q128" s="72"/>
      <c r="R128" s="21"/>
      <c r="S128" s="72"/>
      <c r="T128" s="72"/>
      <c r="U128" s="72"/>
      <c r="V128" s="72"/>
      <c r="W128" s="21"/>
      <c r="X128" s="72"/>
      <c r="Y128" s="72"/>
      <c r="Z128" s="72"/>
      <c r="AA128" s="7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</row>
    <row r="129" spans="14:43" ht="12.75" x14ac:dyDescent="0.2">
      <c r="N129" s="72"/>
      <c r="O129" s="72"/>
      <c r="P129" s="72"/>
      <c r="Q129" s="72"/>
      <c r="R129" s="21"/>
      <c r="S129" s="72"/>
      <c r="T129" s="72"/>
      <c r="U129" s="72"/>
      <c r="V129" s="72"/>
      <c r="W129" s="21"/>
      <c r="X129" s="72"/>
      <c r="Y129" s="72"/>
      <c r="Z129" s="72"/>
      <c r="AA129" s="7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</row>
    <row r="130" spans="14:43" ht="12.75" x14ac:dyDescent="0.2">
      <c r="N130" s="72"/>
      <c r="O130" s="72"/>
      <c r="P130" s="72"/>
      <c r="Q130" s="72"/>
      <c r="R130" s="21"/>
      <c r="S130" s="72"/>
      <c r="T130" s="72"/>
      <c r="U130" s="72"/>
      <c r="V130" s="72"/>
      <c r="W130" s="21"/>
      <c r="X130" s="72"/>
      <c r="Y130" s="72"/>
      <c r="Z130" s="72"/>
      <c r="AA130" s="7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</row>
    <row r="131" spans="14:43" ht="12.75" x14ac:dyDescent="0.2">
      <c r="N131" s="72"/>
      <c r="O131" s="72"/>
      <c r="P131" s="72"/>
      <c r="Q131" s="72"/>
      <c r="R131" s="21"/>
      <c r="S131" s="72"/>
      <c r="T131" s="72"/>
      <c r="U131" s="72"/>
      <c r="V131" s="72"/>
      <c r="W131" s="21"/>
      <c r="X131" s="72"/>
      <c r="Y131" s="72"/>
      <c r="Z131" s="72"/>
      <c r="AA131" s="7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</row>
    <row r="132" spans="14:43" ht="12.75" x14ac:dyDescent="0.2">
      <c r="N132" s="72"/>
      <c r="O132" s="72"/>
      <c r="P132" s="72"/>
      <c r="Q132" s="72"/>
      <c r="R132" s="21"/>
      <c r="S132" s="72"/>
      <c r="T132" s="72"/>
      <c r="U132" s="72"/>
      <c r="V132" s="72"/>
      <c r="W132" s="21"/>
      <c r="X132" s="72"/>
      <c r="Y132" s="72"/>
      <c r="Z132" s="72"/>
      <c r="AA132" s="7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</row>
    <row r="133" spans="14:43" ht="12.75" x14ac:dyDescent="0.2">
      <c r="N133" s="72"/>
      <c r="O133" s="72"/>
      <c r="P133" s="72"/>
      <c r="Q133" s="72"/>
      <c r="R133" s="21"/>
      <c r="S133" s="72"/>
      <c r="T133" s="72"/>
      <c r="U133" s="72"/>
      <c r="V133" s="72"/>
      <c r="W133" s="21"/>
      <c r="X133" s="72"/>
      <c r="Y133" s="72"/>
      <c r="Z133" s="72"/>
      <c r="AA133" s="7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</row>
    <row r="134" spans="14:43" ht="12.75" x14ac:dyDescent="0.2">
      <c r="N134" s="72"/>
      <c r="O134" s="72"/>
      <c r="P134" s="72"/>
      <c r="Q134" s="72"/>
      <c r="R134" s="21"/>
      <c r="S134" s="72"/>
      <c r="T134" s="72"/>
      <c r="U134" s="72"/>
      <c r="V134" s="72"/>
      <c r="W134" s="21"/>
      <c r="X134" s="72"/>
      <c r="Y134" s="72"/>
      <c r="Z134" s="72"/>
      <c r="AA134" s="7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</row>
    <row r="135" spans="14:43" ht="12.75" x14ac:dyDescent="0.2">
      <c r="N135" s="72"/>
      <c r="O135" s="72"/>
      <c r="P135" s="72"/>
      <c r="Q135" s="72"/>
      <c r="R135" s="21"/>
      <c r="S135" s="72"/>
      <c r="T135" s="72"/>
      <c r="U135" s="72"/>
      <c r="V135" s="72"/>
      <c r="W135" s="21"/>
      <c r="X135" s="72"/>
      <c r="Y135" s="72"/>
      <c r="Z135" s="72"/>
      <c r="AA135" s="7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</row>
    <row r="136" spans="14:43" ht="12.75" x14ac:dyDescent="0.2">
      <c r="N136" s="72"/>
      <c r="O136" s="72"/>
      <c r="P136" s="72"/>
      <c r="Q136" s="72"/>
      <c r="R136" s="21"/>
      <c r="S136" s="72"/>
      <c r="T136" s="72"/>
      <c r="U136" s="72"/>
      <c r="V136" s="72"/>
      <c r="W136" s="21"/>
      <c r="X136" s="72"/>
      <c r="Y136" s="72"/>
      <c r="Z136" s="72"/>
      <c r="AA136" s="7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</row>
    <row r="137" spans="14:43" ht="12.75" x14ac:dyDescent="0.2">
      <c r="N137" s="72"/>
      <c r="O137" s="72"/>
      <c r="P137" s="72"/>
      <c r="Q137" s="72"/>
      <c r="R137" s="21"/>
      <c r="S137" s="72"/>
      <c r="T137" s="72"/>
      <c r="U137" s="72"/>
      <c r="V137" s="72"/>
      <c r="W137" s="21"/>
      <c r="X137" s="72"/>
      <c r="Y137" s="72"/>
      <c r="Z137" s="72"/>
      <c r="AA137" s="7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</row>
    <row r="138" spans="14:43" ht="12.75" x14ac:dyDescent="0.2">
      <c r="N138" s="72"/>
      <c r="O138" s="72"/>
      <c r="P138" s="72"/>
      <c r="Q138" s="72"/>
      <c r="R138" s="21"/>
      <c r="S138" s="72"/>
      <c r="T138" s="72"/>
      <c r="U138" s="72"/>
      <c r="V138" s="72"/>
      <c r="W138" s="21"/>
      <c r="X138" s="72"/>
      <c r="Y138" s="72"/>
      <c r="Z138" s="72"/>
      <c r="AA138" s="7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</row>
    <row r="139" spans="14:43" ht="12.75" x14ac:dyDescent="0.2">
      <c r="N139" s="72"/>
      <c r="O139" s="72"/>
      <c r="P139" s="72"/>
      <c r="Q139" s="72"/>
      <c r="R139" s="21"/>
      <c r="S139" s="72"/>
      <c r="T139" s="72"/>
      <c r="U139" s="72"/>
      <c r="V139" s="72"/>
      <c r="W139" s="21"/>
      <c r="X139" s="72"/>
      <c r="Y139" s="72"/>
      <c r="Z139" s="72"/>
      <c r="AA139" s="7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</row>
    <row r="140" spans="14:43" ht="12.75" x14ac:dyDescent="0.2">
      <c r="N140" s="72"/>
      <c r="O140" s="72"/>
      <c r="P140" s="72"/>
      <c r="Q140" s="72"/>
      <c r="R140" s="21"/>
      <c r="S140" s="72"/>
      <c r="T140" s="72"/>
      <c r="U140" s="72"/>
      <c r="V140" s="72"/>
      <c r="W140" s="21"/>
      <c r="X140" s="72"/>
      <c r="Y140" s="72"/>
      <c r="Z140" s="72"/>
      <c r="AA140" s="7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</row>
    <row r="141" spans="14:43" ht="12.75" x14ac:dyDescent="0.2">
      <c r="N141" s="72"/>
      <c r="O141" s="72"/>
      <c r="P141" s="72"/>
      <c r="Q141" s="72"/>
      <c r="R141" s="21"/>
      <c r="S141" s="72"/>
      <c r="T141" s="72"/>
      <c r="U141" s="72"/>
      <c r="V141" s="72"/>
      <c r="W141" s="21"/>
      <c r="X141" s="72"/>
      <c r="Y141" s="72"/>
      <c r="Z141" s="72"/>
      <c r="AA141" s="7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</row>
    <row r="142" spans="14:43" ht="12.75" x14ac:dyDescent="0.2">
      <c r="N142" s="72"/>
      <c r="O142" s="72"/>
      <c r="P142" s="72"/>
      <c r="Q142" s="72"/>
      <c r="R142" s="21"/>
      <c r="S142" s="72"/>
      <c r="T142" s="72"/>
      <c r="U142" s="72"/>
      <c r="V142" s="72"/>
      <c r="W142" s="21"/>
      <c r="X142" s="72"/>
      <c r="Y142" s="72"/>
      <c r="Z142" s="72"/>
      <c r="AA142" s="7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</row>
    <row r="143" spans="14:43" ht="12.75" x14ac:dyDescent="0.2">
      <c r="N143" s="72"/>
      <c r="O143" s="72"/>
      <c r="P143" s="72"/>
      <c r="Q143" s="72"/>
      <c r="R143" s="21"/>
      <c r="S143" s="72"/>
      <c r="T143" s="72"/>
      <c r="U143" s="72"/>
      <c r="V143" s="72"/>
      <c r="W143" s="21"/>
      <c r="X143" s="72"/>
      <c r="Y143" s="72"/>
      <c r="Z143" s="72"/>
      <c r="AA143" s="7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</row>
    <row r="144" spans="14:43" ht="12.75" x14ac:dyDescent="0.2">
      <c r="N144" s="72"/>
      <c r="O144" s="72"/>
      <c r="P144" s="72"/>
      <c r="Q144" s="72"/>
      <c r="R144" s="21"/>
      <c r="S144" s="72"/>
      <c r="T144" s="72"/>
      <c r="U144" s="72"/>
      <c r="V144" s="72"/>
      <c r="W144" s="21"/>
      <c r="X144" s="72"/>
      <c r="Y144" s="72"/>
      <c r="Z144" s="72"/>
      <c r="AA144" s="7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</row>
    <row r="145" spans="14:43" ht="12.75" x14ac:dyDescent="0.2">
      <c r="N145" s="72"/>
      <c r="O145" s="72"/>
      <c r="P145" s="72"/>
      <c r="Q145" s="72"/>
      <c r="R145" s="21"/>
      <c r="S145" s="72"/>
      <c r="T145" s="72"/>
      <c r="U145" s="72"/>
      <c r="V145" s="72"/>
      <c r="W145" s="21"/>
      <c r="X145" s="72"/>
      <c r="Y145" s="72"/>
      <c r="Z145" s="72"/>
      <c r="AA145" s="7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4:43" ht="12.75" x14ac:dyDescent="0.2">
      <c r="N146" s="72"/>
      <c r="O146" s="72"/>
      <c r="P146" s="72"/>
      <c r="Q146" s="72"/>
      <c r="R146" s="21"/>
      <c r="S146" s="72"/>
      <c r="T146" s="72"/>
      <c r="U146" s="72"/>
      <c r="V146" s="72"/>
      <c r="W146" s="21"/>
      <c r="X146" s="72"/>
      <c r="Y146" s="72"/>
      <c r="Z146" s="72"/>
      <c r="AA146" s="7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</row>
    <row r="147" spans="14:43" ht="12.75" x14ac:dyDescent="0.2">
      <c r="N147" s="72"/>
      <c r="O147" s="72"/>
      <c r="P147" s="72"/>
      <c r="Q147" s="72"/>
      <c r="R147" s="21"/>
      <c r="S147" s="72"/>
      <c r="T147" s="72"/>
      <c r="U147" s="72"/>
      <c r="V147" s="72"/>
      <c r="W147" s="21"/>
      <c r="X147" s="72"/>
      <c r="Y147" s="72"/>
      <c r="Z147" s="72"/>
      <c r="AA147" s="7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</row>
    <row r="148" spans="14:43" ht="12.75" x14ac:dyDescent="0.2">
      <c r="N148" s="72"/>
      <c r="O148" s="72"/>
      <c r="P148" s="72"/>
      <c r="Q148" s="72"/>
      <c r="R148" s="21"/>
      <c r="S148" s="72"/>
      <c r="T148" s="72"/>
      <c r="U148" s="72"/>
      <c r="V148" s="72"/>
      <c r="W148" s="21"/>
      <c r="X148" s="72"/>
      <c r="Y148" s="72"/>
      <c r="Z148" s="72"/>
      <c r="AA148" s="7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</row>
    <row r="149" spans="14:43" ht="12.75" x14ac:dyDescent="0.2">
      <c r="N149" s="72"/>
      <c r="O149" s="72"/>
      <c r="P149" s="72"/>
      <c r="Q149" s="72"/>
      <c r="R149" s="21"/>
      <c r="S149" s="72"/>
      <c r="T149" s="72"/>
      <c r="U149" s="72"/>
      <c r="V149" s="72"/>
      <c r="W149" s="21"/>
      <c r="X149" s="72"/>
      <c r="Y149" s="72"/>
      <c r="Z149" s="72"/>
      <c r="AA149" s="7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4:43" ht="12.75" x14ac:dyDescent="0.2">
      <c r="N150" s="72"/>
      <c r="O150" s="72"/>
      <c r="P150" s="72"/>
      <c r="Q150" s="72"/>
      <c r="R150" s="21"/>
      <c r="S150" s="72"/>
      <c r="T150" s="72"/>
      <c r="U150" s="72"/>
      <c r="V150" s="72"/>
      <c r="W150" s="21"/>
      <c r="X150" s="72"/>
      <c r="Y150" s="72"/>
      <c r="Z150" s="72"/>
      <c r="AA150" s="7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</row>
    <row r="151" spans="14:43" ht="12.75" x14ac:dyDescent="0.2">
      <c r="N151" s="72"/>
      <c r="O151" s="72"/>
      <c r="P151" s="72"/>
      <c r="Q151" s="72"/>
      <c r="R151" s="21"/>
      <c r="S151" s="72"/>
      <c r="T151" s="72"/>
      <c r="U151" s="72"/>
      <c r="V151" s="72"/>
      <c r="W151" s="21"/>
      <c r="X151" s="72"/>
      <c r="Y151" s="72"/>
      <c r="Z151" s="72"/>
      <c r="AA151" s="7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</row>
    <row r="152" spans="14:43" ht="12.75" x14ac:dyDescent="0.2">
      <c r="N152" s="72"/>
      <c r="O152" s="72"/>
      <c r="P152" s="72"/>
      <c r="Q152" s="72"/>
      <c r="R152" s="21"/>
      <c r="S152" s="72"/>
      <c r="T152" s="72"/>
      <c r="U152" s="72"/>
      <c r="V152" s="72"/>
      <c r="W152" s="21"/>
      <c r="X152" s="72"/>
      <c r="Y152" s="72"/>
      <c r="Z152" s="72"/>
      <c r="AA152" s="7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</row>
    <row r="153" spans="14:43" ht="12.75" x14ac:dyDescent="0.2">
      <c r="N153" s="72"/>
      <c r="O153" s="72"/>
      <c r="P153" s="72"/>
      <c r="Q153" s="72"/>
      <c r="R153" s="21"/>
      <c r="S153" s="72"/>
      <c r="T153" s="72"/>
      <c r="U153" s="72"/>
      <c r="V153" s="72"/>
      <c r="W153" s="21"/>
      <c r="X153" s="72"/>
      <c r="Y153" s="72"/>
      <c r="Z153" s="72"/>
      <c r="AA153" s="7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</row>
    <row r="154" spans="14:43" ht="12.75" x14ac:dyDescent="0.2">
      <c r="N154" s="72"/>
      <c r="O154" s="72"/>
      <c r="P154" s="72"/>
      <c r="Q154" s="72"/>
      <c r="R154" s="21"/>
      <c r="S154" s="72"/>
      <c r="T154" s="72"/>
      <c r="U154" s="72"/>
      <c r="V154" s="72"/>
      <c r="W154" s="21"/>
      <c r="X154" s="72"/>
      <c r="Y154" s="72"/>
      <c r="Z154" s="72"/>
      <c r="AA154" s="7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</row>
    <row r="155" spans="14:43" ht="12.75" x14ac:dyDescent="0.2">
      <c r="N155" s="72"/>
      <c r="O155" s="72"/>
      <c r="P155" s="72"/>
      <c r="Q155" s="72"/>
      <c r="R155" s="21"/>
      <c r="S155" s="72"/>
      <c r="T155" s="72"/>
      <c r="U155" s="72"/>
      <c r="V155" s="72"/>
      <c r="W155" s="21"/>
      <c r="X155" s="72"/>
      <c r="Y155" s="72"/>
      <c r="Z155" s="72"/>
      <c r="AA155" s="7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</row>
    <row r="156" spans="14:43" ht="12.75" x14ac:dyDescent="0.2">
      <c r="N156" s="72"/>
      <c r="O156" s="72"/>
      <c r="P156" s="72"/>
      <c r="Q156" s="72"/>
      <c r="R156" s="21"/>
      <c r="S156" s="72"/>
      <c r="T156" s="72"/>
      <c r="U156" s="72"/>
      <c r="V156" s="72"/>
      <c r="W156" s="21"/>
      <c r="X156" s="72"/>
      <c r="Y156" s="72"/>
      <c r="Z156" s="72"/>
      <c r="AA156" s="7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</row>
    <row r="157" spans="14:43" ht="12.75" x14ac:dyDescent="0.2">
      <c r="N157" s="72"/>
      <c r="O157" s="72"/>
      <c r="P157" s="72"/>
      <c r="Q157" s="72"/>
      <c r="R157" s="21"/>
      <c r="S157" s="72"/>
      <c r="T157" s="72"/>
      <c r="U157" s="72"/>
      <c r="V157" s="72"/>
      <c r="W157" s="21"/>
      <c r="X157" s="72"/>
      <c r="Y157" s="72"/>
      <c r="Z157" s="72"/>
      <c r="AA157" s="7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</row>
    <row r="158" spans="14:43" ht="12.75" x14ac:dyDescent="0.2">
      <c r="N158" s="72"/>
      <c r="O158" s="72"/>
      <c r="P158" s="72"/>
      <c r="Q158" s="72"/>
      <c r="R158" s="21"/>
      <c r="S158" s="72"/>
      <c r="T158" s="72"/>
      <c r="U158" s="72"/>
      <c r="V158" s="72"/>
      <c r="W158" s="21"/>
      <c r="X158" s="72"/>
      <c r="Y158" s="72"/>
      <c r="Z158" s="72"/>
      <c r="AA158" s="7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</row>
    <row r="159" spans="14:43" ht="12.75" x14ac:dyDescent="0.2">
      <c r="N159" s="72"/>
      <c r="O159" s="72"/>
      <c r="P159" s="72"/>
      <c r="Q159" s="72"/>
      <c r="R159" s="21"/>
      <c r="S159" s="72"/>
      <c r="T159" s="72"/>
      <c r="U159" s="72"/>
      <c r="V159" s="72"/>
      <c r="W159" s="21"/>
      <c r="X159" s="72"/>
      <c r="Y159" s="72"/>
      <c r="Z159" s="72"/>
      <c r="AA159" s="7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</row>
    <row r="160" spans="14:43" ht="12.75" x14ac:dyDescent="0.2">
      <c r="N160" s="72"/>
      <c r="O160" s="72"/>
      <c r="P160" s="72"/>
      <c r="Q160" s="72"/>
      <c r="R160" s="21"/>
      <c r="S160" s="72"/>
      <c r="T160" s="72"/>
      <c r="U160" s="72"/>
      <c r="V160" s="72"/>
      <c r="W160" s="21"/>
      <c r="X160" s="72"/>
      <c r="Y160" s="72"/>
      <c r="Z160" s="72"/>
      <c r="AA160" s="7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</row>
    <row r="161" spans="14:43" ht="12.75" x14ac:dyDescent="0.2">
      <c r="N161" s="72"/>
      <c r="O161" s="72"/>
      <c r="P161" s="72"/>
      <c r="Q161" s="72"/>
      <c r="R161" s="21"/>
      <c r="S161" s="72"/>
      <c r="T161" s="72"/>
      <c r="U161" s="72"/>
      <c r="V161" s="72"/>
      <c r="W161" s="21"/>
      <c r="X161" s="72"/>
      <c r="Y161" s="72"/>
      <c r="Z161" s="72"/>
      <c r="AA161" s="7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</row>
    <row r="162" spans="14:43" ht="12.75" x14ac:dyDescent="0.2">
      <c r="N162" s="72"/>
      <c r="O162" s="72"/>
      <c r="P162" s="72"/>
      <c r="Q162" s="72"/>
      <c r="R162" s="21"/>
      <c r="S162" s="72"/>
      <c r="T162" s="72"/>
      <c r="U162" s="72"/>
      <c r="V162" s="72"/>
      <c r="W162" s="21"/>
      <c r="X162" s="72"/>
      <c r="Y162" s="72"/>
      <c r="Z162" s="72"/>
      <c r="AA162" s="7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</row>
    <row r="163" spans="14:43" ht="12.75" x14ac:dyDescent="0.2">
      <c r="N163" s="72"/>
      <c r="O163" s="72"/>
      <c r="P163" s="72"/>
      <c r="Q163" s="72"/>
      <c r="R163" s="21"/>
      <c r="S163" s="72"/>
      <c r="T163" s="72"/>
      <c r="U163" s="72"/>
      <c r="V163" s="72"/>
      <c r="W163" s="21"/>
      <c r="X163" s="72"/>
      <c r="Y163" s="72"/>
      <c r="Z163" s="72"/>
      <c r="AA163" s="7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</row>
    <row r="164" spans="14:43" ht="12.75" x14ac:dyDescent="0.2">
      <c r="N164" s="72"/>
      <c r="O164" s="72"/>
      <c r="P164" s="72"/>
      <c r="Q164" s="72"/>
      <c r="R164" s="21"/>
      <c r="S164" s="72"/>
      <c r="T164" s="72"/>
      <c r="U164" s="72"/>
      <c r="V164" s="72"/>
      <c r="W164" s="21"/>
      <c r="X164" s="72"/>
      <c r="Y164" s="72"/>
      <c r="Z164" s="72"/>
      <c r="AA164" s="7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</row>
    <row r="165" spans="14:43" ht="12.75" x14ac:dyDescent="0.2">
      <c r="N165" s="72"/>
      <c r="O165" s="72"/>
      <c r="P165" s="72"/>
      <c r="Q165" s="72"/>
      <c r="R165" s="21"/>
      <c r="S165" s="72"/>
      <c r="T165" s="72"/>
      <c r="U165" s="72"/>
      <c r="V165" s="72"/>
      <c r="W165" s="21"/>
      <c r="X165" s="72"/>
      <c r="Y165" s="72"/>
      <c r="Z165" s="72"/>
      <c r="AA165" s="7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</row>
    <row r="166" spans="14:43" ht="12.75" x14ac:dyDescent="0.2">
      <c r="N166" s="72"/>
      <c r="O166" s="72"/>
      <c r="P166" s="72"/>
      <c r="Q166" s="72"/>
      <c r="R166" s="21"/>
      <c r="S166" s="72"/>
      <c r="T166" s="72"/>
      <c r="U166" s="72"/>
      <c r="V166" s="72"/>
      <c r="W166" s="21"/>
      <c r="X166" s="72"/>
      <c r="Y166" s="72"/>
      <c r="Z166" s="72"/>
      <c r="AA166" s="7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</row>
    <row r="167" spans="14:43" ht="12.75" x14ac:dyDescent="0.2">
      <c r="N167" s="72"/>
      <c r="O167" s="72"/>
      <c r="P167" s="72"/>
      <c r="Q167" s="72"/>
      <c r="R167" s="21"/>
      <c r="S167" s="72"/>
      <c r="T167" s="72"/>
      <c r="U167" s="72"/>
      <c r="V167" s="72"/>
      <c r="W167" s="21"/>
      <c r="X167" s="72"/>
      <c r="Y167" s="72"/>
      <c r="Z167" s="72"/>
      <c r="AA167" s="7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</row>
    <row r="168" spans="14:43" ht="12.75" x14ac:dyDescent="0.2">
      <c r="N168" s="72"/>
      <c r="O168" s="72"/>
      <c r="P168" s="72"/>
      <c r="Q168" s="72"/>
      <c r="R168" s="21"/>
      <c r="S168" s="72"/>
      <c r="T168" s="72"/>
      <c r="U168" s="72"/>
      <c r="V168" s="72"/>
      <c r="W168" s="21"/>
      <c r="X168" s="72"/>
      <c r="Y168" s="72"/>
      <c r="Z168" s="72"/>
      <c r="AA168" s="7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</row>
    <row r="169" spans="14:43" ht="12.75" x14ac:dyDescent="0.2">
      <c r="N169" s="72"/>
      <c r="O169" s="72"/>
      <c r="P169" s="72"/>
      <c r="Q169" s="72"/>
      <c r="R169" s="21"/>
      <c r="S169" s="72"/>
      <c r="T169" s="72"/>
      <c r="U169" s="72"/>
      <c r="V169" s="72"/>
      <c r="W169" s="21"/>
      <c r="X169" s="72"/>
      <c r="Y169" s="72"/>
      <c r="Z169" s="72"/>
      <c r="AA169" s="7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</row>
    <row r="170" spans="14:43" ht="12.75" x14ac:dyDescent="0.2">
      <c r="N170" s="72"/>
      <c r="O170" s="72"/>
      <c r="P170" s="72"/>
      <c r="Q170" s="72"/>
      <c r="R170" s="21"/>
      <c r="S170" s="72"/>
      <c r="T170" s="72"/>
      <c r="U170" s="72"/>
      <c r="V170" s="72"/>
      <c r="W170" s="21"/>
      <c r="X170" s="72"/>
      <c r="Y170" s="72"/>
      <c r="Z170" s="72"/>
      <c r="AA170" s="7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</row>
    <row r="171" spans="14:43" ht="12.75" x14ac:dyDescent="0.2">
      <c r="N171" s="72"/>
      <c r="O171" s="72"/>
      <c r="P171" s="72"/>
      <c r="Q171" s="72"/>
      <c r="R171" s="21"/>
      <c r="S171" s="72"/>
      <c r="T171" s="72"/>
      <c r="U171" s="72"/>
      <c r="V171" s="72"/>
      <c r="W171" s="21"/>
      <c r="X171" s="72"/>
      <c r="Y171" s="72"/>
      <c r="Z171" s="72"/>
      <c r="AA171" s="7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</row>
    <row r="172" spans="14:43" ht="12.75" x14ac:dyDescent="0.2">
      <c r="N172" s="72"/>
      <c r="O172" s="72"/>
      <c r="P172" s="72"/>
      <c r="Q172" s="72"/>
      <c r="R172" s="21"/>
      <c r="S172" s="72"/>
      <c r="T172" s="72"/>
      <c r="U172" s="72"/>
      <c r="V172" s="72"/>
      <c r="W172" s="21"/>
      <c r="X172" s="72"/>
      <c r="Y172" s="72"/>
      <c r="Z172" s="72"/>
      <c r="AA172" s="7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</row>
    <row r="173" spans="14:43" ht="12.75" x14ac:dyDescent="0.2">
      <c r="N173" s="72"/>
      <c r="O173" s="72"/>
      <c r="P173" s="72"/>
      <c r="Q173" s="72"/>
      <c r="R173" s="21"/>
      <c r="S173" s="72"/>
      <c r="T173" s="72"/>
      <c r="U173" s="72"/>
      <c r="V173" s="72"/>
      <c r="W173" s="21"/>
      <c r="X173" s="72"/>
      <c r="Y173" s="72"/>
      <c r="Z173" s="72"/>
      <c r="AA173" s="7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</row>
    <row r="174" spans="14:43" ht="12.75" x14ac:dyDescent="0.2">
      <c r="N174" s="72"/>
      <c r="O174" s="72"/>
      <c r="P174" s="72"/>
      <c r="Q174" s="72"/>
      <c r="R174" s="21"/>
      <c r="S174" s="72"/>
      <c r="T174" s="72"/>
      <c r="U174" s="72"/>
      <c r="V174" s="72"/>
      <c r="W174" s="21"/>
      <c r="X174" s="72"/>
      <c r="Y174" s="72"/>
      <c r="Z174" s="72"/>
      <c r="AA174" s="7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</row>
    <row r="175" spans="14:43" ht="12.75" x14ac:dyDescent="0.2">
      <c r="N175" s="72"/>
      <c r="O175" s="72"/>
      <c r="P175" s="72"/>
      <c r="Q175" s="72"/>
      <c r="R175" s="21"/>
      <c r="S175" s="72"/>
      <c r="T175" s="72"/>
      <c r="U175" s="72"/>
      <c r="V175" s="72"/>
      <c r="W175" s="21"/>
      <c r="X175" s="72"/>
      <c r="Y175" s="72"/>
      <c r="Z175" s="72"/>
      <c r="AA175" s="7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</row>
    <row r="176" spans="14:43" ht="12.75" x14ac:dyDescent="0.2">
      <c r="N176" s="72"/>
      <c r="O176" s="72"/>
      <c r="P176" s="72"/>
      <c r="Q176" s="72"/>
      <c r="R176" s="21"/>
      <c r="S176" s="72"/>
      <c r="T176" s="72"/>
      <c r="U176" s="72"/>
      <c r="V176" s="72"/>
      <c r="W176" s="21"/>
      <c r="X176" s="72"/>
      <c r="Y176" s="72"/>
      <c r="Z176" s="72"/>
      <c r="AA176" s="7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</row>
    <row r="177" spans="14:43" ht="12.75" x14ac:dyDescent="0.2">
      <c r="N177" s="72"/>
      <c r="O177" s="72"/>
      <c r="P177" s="72"/>
      <c r="Q177" s="72"/>
      <c r="R177" s="21"/>
      <c r="S177" s="72"/>
      <c r="T177" s="72"/>
      <c r="U177" s="72"/>
      <c r="V177" s="72"/>
      <c r="W177" s="21"/>
      <c r="X177" s="72"/>
      <c r="Y177" s="72"/>
      <c r="Z177" s="72"/>
      <c r="AA177" s="7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</row>
    <row r="178" spans="14:43" ht="12.75" x14ac:dyDescent="0.2">
      <c r="N178" s="72"/>
      <c r="O178" s="72"/>
      <c r="P178" s="72"/>
      <c r="Q178" s="72"/>
      <c r="R178" s="21"/>
      <c r="S178" s="72"/>
      <c r="T178" s="72"/>
      <c r="U178" s="72"/>
      <c r="V178" s="72"/>
      <c r="W178" s="21"/>
      <c r="X178" s="72"/>
      <c r="Y178" s="72"/>
      <c r="Z178" s="72"/>
      <c r="AA178" s="7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</row>
    <row r="179" spans="14:43" ht="12.75" x14ac:dyDescent="0.2">
      <c r="N179" s="72"/>
      <c r="O179" s="72"/>
      <c r="P179" s="72"/>
      <c r="Q179" s="72"/>
      <c r="R179" s="21"/>
      <c r="S179" s="72"/>
      <c r="T179" s="72"/>
      <c r="U179" s="72"/>
      <c r="V179" s="72"/>
      <c r="W179" s="21"/>
      <c r="X179" s="72"/>
      <c r="Y179" s="72"/>
      <c r="Z179" s="72"/>
      <c r="AA179" s="7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</row>
    <row r="180" spans="14:43" ht="12.75" x14ac:dyDescent="0.2">
      <c r="N180" s="72"/>
      <c r="O180" s="72"/>
      <c r="P180" s="72"/>
      <c r="Q180" s="72"/>
      <c r="R180" s="21"/>
      <c r="S180" s="72"/>
      <c r="T180" s="72"/>
      <c r="U180" s="72"/>
      <c r="V180" s="72"/>
      <c r="W180" s="21"/>
      <c r="X180" s="72"/>
      <c r="Y180" s="72"/>
      <c r="Z180" s="72"/>
      <c r="AA180" s="7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</row>
    <row r="181" spans="14:43" ht="12.75" x14ac:dyDescent="0.2">
      <c r="N181" s="72"/>
      <c r="O181" s="72"/>
      <c r="P181" s="72"/>
      <c r="Q181" s="72"/>
      <c r="R181" s="21"/>
      <c r="S181" s="72"/>
      <c r="T181" s="72"/>
      <c r="U181" s="72"/>
      <c r="V181" s="72"/>
      <c r="W181" s="21"/>
      <c r="X181" s="72"/>
      <c r="Y181" s="72"/>
      <c r="Z181" s="72"/>
      <c r="AA181" s="7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</row>
    <row r="182" spans="14:43" ht="12.75" x14ac:dyDescent="0.2">
      <c r="N182" s="72"/>
      <c r="O182" s="72"/>
      <c r="P182" s="72"/>
      <c r="Q182" s="72"/>
      <c r="R182" s="21"/>
      <c r="S182" s="72"/>
      <c r="T182" s="72"/>
      <c r="U182" s="72"/>
      <c r="V182" s="72"/>
      <c r="W182" s="21"/>
      <c r="X182" s="72"/>
      <c r="Y182" s="72"/>
      <c r="Z182" s="72"/>
      <c r="AA182" s="7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</row>
    <row r="183" spans="14:43" ht="12.75" x14ac:dyDescent="0.2">
      <c r="N183" s="72"/>
      <c r="O183" s="72"/>
      <c r="P183" s="72"/>
      <c r="Q183" s="72"/>
      <c r="R183" s="21"/>
      <c r="S183" s="72"/>
      <c r="T183" s="72"/>
      <c r="U183" s="72"/>
      <c r="V183" s="72"/>
      <c r="W183" s="21"/>
      <c r="X183" s="72"/>
      <c r="Y183" s="72"/>
      <c r="Z183" s="72"/>
      <c r="AA183" s="7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</row>
    <row r="184" spans="14:43" ht="12.75" x14ac:dyDescent="0.2">
      <c r="N184" s="72"/>
      <c r="O184" s="72"/>
      <c r="P184" s="72"/>
      <c r="Q184" s="72"/>
      <c r="R184" s="21"/>
      <c r="S184" s="72"/>
      <c r="T184" s="72"/>
      <c r="U184" s="72"/>
      <c r="V184" s="72"/>
      <c r="W184" s="21"/>
      <c r="X184" s="72"/>
      <c r="Y184" s="72"/>
      <c r="Z184" s="72"/>
      <c r="AA184" s="7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</row>
    <row r="185" spans="14:43" ht="12.75" x14ac:dyDescent="0.2">
      <c r="N185" s="72"/>
      <c r="O185" s="72"/>
      <c r="P185" s="72"/>
      <c r="Q185" s="72"/>
      <c r="R185" s="21"/>
      <c r="S185" s="72"/>
      <c r="T185" s="72"/>
      <c r="U185" s="72"/>
      <c r="V185" s="72"/>
      <c r="W185" s="21"/>
      <c r="X185" s="72"/>
      <c r="Y185" s="72"/>
      <c r="Z185" s="72"/>
      <c r="AA185" s="7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</row>
    <row r="186" spans="14:43" ht="12.75" x14ac:dyDescent="0.2">
      <c r="N186" s="72"/>
      <c r="O186" s="72"/>
      <c r="P186" s="72"/>
      <c r="Q186" s="72"/>
      <c r="R186" s="21"/>
      <c r="S186" s="72"/>
      <c r="T186" s="72"/>
      <c r="U186" s="72"/>
      <c r="V186" s="72"/>
      <c r="W186" s="21"/>
      <c r="X186" s="72"/>
      <c r="Y186" s="72"/>
      <c r="Z186" s="72"/>
      <c r="AA186" s="7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</row>
    <row r="187" spans="14:43" ht="12.75" x14ac:dyDescent="0.2">
      <c r="N187" s="72"/>
      <c r="O187" s="72"/>
      <c r="P187" s="72"/>
      <c r="Q187" s="72"/>
      <c r="R187" s="21"/>
      <c r="S187" s="72"/>
      <c r="T187" s="72"/>
      <c r="U187" s="72"/>
      <c r="V187" s="72"/>
      <c r="W187" s="21"/>
      <c r="X187" s="72"/>
      <c r="Y187" s="72"/>
      <c r="Z187" s="72"/>
      <c r="AA187" s="7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</row>
    <row r="188" spans="14:43" ht="12.75" x14ac:dyDescent="0.2">
      <c r="N188" s="72"/>
      <c r="O188" s="72"/>
      <c r="P188" s="72"/>
      <c r="Q188" s="72"/>
      <c r="R188" s="21"/>
      <c r="S188" s="72"/>
      <c r="T188" s="72"/>
      <c r="U188" s="72"/>
      <c r="V188" s="72"/>
      <c r="W188" s="21"/>
      <c r="X188" s="72"/>
      <c r="Y188" s="72"/>
      <c r="Z188" s="72"/>
      <c r="AA188" s="7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</row>
    <row r="189" spans="14:43" ht="12.75" x14ac:dyDescent="0.2">
      <c r="N189" s="72"/>
      <c r="O189" s="72"/>
      <c r="P189" s="72"/>
      <c r="Q189" s="72"/>
      <c r="R189" s="21"/>
      <c r="S189" s="72"/>
      <c r="T189" s="72"/>
      <c r="U189" s="72"/>
      <c r="V189" s="72"/>
      <c r="W189" s="21"/>
      <c r="X189" s="72"/>
      <c r="Y189" s="72"/>
      <c r="Z189" s="72"/>
      <c r="AA189" s="7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</row>
    <row r="190" spans="14:43" ht="12.75" x14ac:dyDescent="0.2">
      <c r="N190" s="72"/>
      <c r="O190" s="72"/>
      <c r="P190" s="72"/>
      <c r="Q190" s="72"/>
      <c r="R190" s="21"/>
      <c r="S190" s="72"/>
      <c r="T190" s="72"/>
      <c r="U190" s="72"/>
      <c r="V190" s="72"/>
      <c r="W190" s="21"/>
      <c r="X190" s="72"/>
      <c r="Y190" s="72"/>
      <c r="Z190" s="72"/>
      <c r="AA190" s="7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</row>
    <row r="191" spans="14:43" ht="12.75" x14ac:dyDescent="0.2">
      <c r="N191" s="72"/>
      <c r="O191" s="72"/>
      <c r="P191" s="72"/>
      <c r="Q191" s="72"/>
      <c r="R191" s="21"/>
      <c r="S191" s="72"/>
      <c r="T191" s="72"/>
      <c r="U191" s="72"/>
      <c r="V191" s="72"/>
      <c r="W191" s="21"/>
      <c r="X191" s="72"/>
      <c r="Y191" s="72"/>
      <c r="Z191" s="72"/>
      <c r="AA191" s="7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</row>
    <row r="192" spans="14:43" ht="12.75" x14ac:dyDescent="0.2">
      <c r="N192" s="72"/>
      <c r="O192" s="72"/>
      <c r="P192" s="72"/>
      <c r="Q192" s="72"/>
      <c r="R192" s="21"/>
      <c r="S192" s="72"/>
      <c r="T192" s="72"/>
      <c r="U192" s="72"/>
      <c r="V192" s="72"/>
      <c r="W192" s="21"/>
      <c r="X192" s="72"/>
      <c r="Y192" s="72"/>
      <c r="Z192" s="72"/>
      <c r="AA192" s="7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</row>
    <row r="193" spans="14:43" ht="12.75" x14ac:dyDescent="0.2">
      <c r="N193" s="72"/>
      <c r="O193" s="72"/>
      <c r="P193" s="72"/>
      <c r="Q193" s="72"/>
      <c r="R193" s="21"/>
      <c r="S193" s="72"/>
      <c r="T193" s="72"/>
      <c r="U193" s="72"/>
      <c r="V193" s="72"/>
      <c r="W193" s="21"/>
      <c r="X193" s="72"/>
      <c r="Y193" s="72"/>
      <c r="Z193" s="72"/>
      <c r="AA193" s="7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</row>
    <row r="194" spans="14:43" ht="12.75" x14ac:dyDescent="0.2">
      <c r="N194" s="72"/>
      <c r="O194" s="72"/>
      <c r="P194" s="72"/>
      <c r="Q194" s="72"/>
      <c r="R194" s="21"/>
      <c r="S194" s="72"/>
      <c r="T194" s="72"/>
      <c r="U194" s="72"/>
      <c r="V194" s="72"/>
      <c r="W194" s="21"/>
      <c r="X194" s="72"/>
      <c r="Y194" s="72"/>
      <c r="Z194" s="72"/>
      <c r="AA194" s="7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</row>
    <row r="195" spans="14:43" ht="12.75" x14ac:dyDescent="0.2">
      <c r="N195" s="72"/>
      <c r="O195" s="72"/>
      <c r="P195" s="72"/>
      <c r="Q195" s="72"/>
      <c r="R195" s="21"/>
      <c r="S195" s="72"/>
      <c r="T195" s="72"/>
      <c r="U195" s="72"/>
      <c r="V195" s="72"/>
      <c r="W195" s="21"/>
      <c r="X195" s="72"/>
      <c r="Y195" s="72"/>
      <c r="Z195" s="72"/>
      <c r="AA195" s="7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</row>
    <row r="196" spans="14:43" ht="12.75" x14ac:dyDescent="0.2">
      <c r="N196" s="72"/>
      <c r="O196" s="72"/>
      <c r="P196" s="72"/>
      <c r="Q196" s="72"/>
      <c r="R196" s="21"/>
      <c r="S196" s="72"/>
      <c r="T196" s="72"/>
      <c r="U196" s="72"/>
      <c r="V196" s="72"/>
      <c r="W196" s="21"/>
      <c r="X196" s="72"/>
      <c r="Y196" s="72"/>
      <c r="Z196" s="72"/>
      <c r="AA196" s="7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</row>
    <row r="197" spans="14:43" ht="12.75" x14ac:dyDescent="0.2">
      <c r="N197" s="72"/>
      <c r="O197" s="72"/>
      <c r="P197" s="72"/>
      <c r="Q197" s="72"/>
      <c r="R197" s="21"/>
      <c r="S197" s="72"/>
      <c r="T197" s="72"/>
      <c r="U197" s="72"/>
      <c r="V197" s="72"/>
      <c r="W197" s="21"/>
      <c r="X197" s="72"/>
      <c r="Y197" s="72"/>
      <c r="Z197" s="72"/>
      <c r="AA197" s="7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</row>
    <row r="198" spans="14:43" ht="12.75" x14ac:dyDescent="0.2">
      <c r="N198" s="72"/>
      <c r="O198" s="72"/>
      <c r="P198" s="72"/>
      <c r="Q198" s="72"/>
      <c r="R198" s="21"/>
      <c r="S198" s="72"/>
      <c r="T198" s="72"/>
      <c r="U198" s="72"/>
      <c r="V198" s="72"/>
      <c r="W198" s="21"/>
      <c r="X198" s="72"/>
      <c r="Y198" s="72"/>
      <c r="Z198" s="72"/>
      <c r="AA198" s="7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</row>
    <row r="199" spans="14:43" ht="12.75" x14ac:dyDescent="0.2">
      <c r="N199" s="72"/>
      <c r="O199" s="72"/>
      <c r="P199" s="72"/>
      <c r="Q199" s="72"/>
      <c r="R199" s="21"/>
      <c r="S199" s="72"/>
      <c r="T199" s="72"/>
      <c r="U199" s="72"/>
      <c r="V199" s="72"/>
      <c r="W199" s="21"/>
      <c r="X199" s="72"/>
      <c r="Y199" s="72"/>
      <c r="Z199" s="72"/>
      <c r="AA199" s="7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</row>
    <row r="200" spans="14:43" ht="12.75" x14ac:dyDescent="0.2">
      <c r="N200" s="72"/>
      <c r="O200" s="72"/>
      <c r="P200" s="72"/>
      <c r="Q200" s="72"/>
      <c r="R200" s="21"/>
      <c r="S200" s="72"/>
      <c r="T200" s="72"/>
      <c r="U200" s="72"/>
      <c r="V200" s="72"/>
      <c r="W200" s="21"/>
      <c r="X200" s="72"/>
      <c r="Y200" s="72"/>
      <c r="Z200" s="72"/>
      <c r="AA200" s="7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</row>
    <row r="201" spans="14:43" ht="12.75" x14ac:dyDescent="0.2">
      <c r="N201" s="72"/>
      <c r="O201" s="72"/>
      <c r="P201" s="72"/>
      <c r="Q201" s="72"/>
      <c r="R201" s="21"/>
      <c r="S201" s="72"/>
      <c r="T201" s="72"/>
      <c r="U201" s="72"/>
      <c r="V201" s="72"/>
      <c r="W201" s="21"/>
      <c r="X201" s="72"/>
      <c r="Y201" s="72"/>
      <c r="Z201" s="72"/>
      <c r="AA201" s="7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</row>
    <row r="202" spans="14:43" ht="12.75" x14ac:dyDescent="0.2">
      <c r="N202" s="72"/>
      <c r="O202" s="72"/>
      <c r="P202" s="72"/>
      <c r="Q202" s="72"/>
      <c r="R202" s="21"/>
      <c r="S202" s="72"/>
      <c r="T202" s="72"/>
      <c r="U202" s="72"/>
      <c r="V202" s="72"/>
      <c r="W202" s="21"/>
      <c r="X202" s="72"/>
      <c r="Y202" s="72"/>
      <c r="Z202" s="72"/>
      <c r="AA202" s="7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</row>
    <row r="203" spans="14:43" ht="12.75" x14ac:dyDescent="0.2">
      <c r="N203" s="72"/>
      <c r="O203" s="72"/>
      <c r="P203" s="72"/>
      <c r="Q203" s="72"/>
      <c r="R203" s="21"/>
      <c r="S203" s="72"/>
      <c r="T203" s="72"/>
      <c r="U203" s="72"/>
      <c r="V203" s="72"/>
      <c r="W203" s="21"/>
      <c r="X203" s="72"/>
      <c r="Y203" s="72"/>
      <c r="Z203" s="72"/>
      <c r="AA203" s="7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</row>
    <row r="204" spans="14:43" ht="12.75" x14ac:dyDescent="0.2">
      <c r="N204" s="72"/>
      <c r="O204" s="72"/>
      <c r="P204" s="72"/>
      <c r="Q204" s="72"/>
      <c r="R204" s="21"/>
      <c r="S204" s="72"/>
      <c r="T204" s="72"/>
      <c r="U204" s="72"/>
      <c r="V204" s="72"/>
      <c r="W204" s="21"/>
      <c r="X204" s="72"/>
      <c r="Y204" s="72"/>
      <c r="Z204" s="72"/>
      <c r="AA204" s="7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</row>
    <row r="205" spans="14:43" ht="12.75" x14ac:dyDescent="0.2">
      <c r="N205" s="72"/>
      <c r="O205" s="72"/>
      <c r="P205" s="72"/>
      <c r="Q205" s="72"/>
      <c r="R205" s="21"/>
      <c r="S205" s="72"/>
      <c r="T205" s="72"/>
      <c r="U205" s="72"/>
      <c r="V205" s="72"/>
      <c r="W205" s="21"/>
      <c r="X205" s="72"/>
      <c r="Y205" s="72"/>
      <c r="Z205" s="72"/>
      <c r="AA205" s="7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</row>
    <row r="206" spans="14:43" ht="12.75" x14ac:dyDescent="0.2">
      <c r="N206" s="72"/>
      <c r="O206" s="72"/>
      <c r="P206" s="72"/>
      <c r="Q206" s="72"/>
      <c r="R206" s="21"/>
      <c r="S206" s="72"/>
      <c r="T206" s="72"/>
      <c r="U206" s="72"/>
      <c r="V206" s="72"/>
      <c r="W206" s="21"/>
      <c r="X206" s="72"/>
      <c r="Y206" s="72"/>
      <c r="Z206" s="72"/>
      <c r="AA206" s="7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</row>
    <row r="207" spans="14:43" ht="12.75" x14ac:dyDescent="0.2">
      <c r="N207" s="72"/>
      <c r="O207" s="72"/>
      <c r="P207" s="72"/>
      <c r="Q207" s="72"/>
      <c r="R207" s="21"/>
      <c r="S207" s="72"/>
      <c r="T207" s="72"/>
      <c r="U207" s="72"/>
      <c r="V207" s="72"/>
      <c r="W207" s="21"/>
      <c r="X207" s="72"/>
      <c r="Y207" s="72"/>
      <c r="Z207" s="72"/>
      <c r="AA207" s="7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</row>
    <row r="208" spans="14:43" ht="12.75" x14ac:dyDescent="0.2">
      <c r="N208" s="72"/>
      <c r="O208" s="72"/>
      <c r="P208" s="72"/>
      <c r="Q208" s="72"/>
      <c r="R208" s="21"/>
      <c r="S208" s="72"/>
      <c r="T208" s="72"/>
      <c r="U208" s="72"/>
      <c r="V208" s="72"/>
      <c r="W208" s="21"/>
      <c r="X208" s="72"/>
      <c r="Y208" s="72"/>
      <c r="Z208" s="72"/>
      <c r="AA208" s="7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</row>
    <row r="209" spans="14:43" ht="12.75" x14ac:dyDescent="0.2">
      <c r="N209" s="72"/>
      <c r="O209" s="72"/>
      <c r="P209" s="72"/>
      <c r="Q209" s="72"/>
      <c r="R209" s="21"/>
      <c r="S209" s="72"/>
      <c r="T209" s="72"/>
      <c r="U209" s="72"/>
      <c r="V209" s="72"/>
      <c r="W209" s="21"/>
      <c r="X209" s="72"/>
      <c r="Y209" s="72"/>
      <c r="Z209" s="72"/>
      <c r="AA209" s="7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</row>
    <row r="210" spans="14:43" ht="12.75" x14ac:dyDescent="0.2">
      <c r="N210" s="72"/>
      <c r="O210" s="72"/>
      <c r="P210" s="72"/>
      <c r="Q210" s="72"/>
      <c r="R210" s="21"/>
      <c r="S210" s="72"/>
      <c r="T210" s="72"/>
      <c r="U210" s="72"/>
      <c r="V210" s="72"/>
      <c r="W210" s="21"/>
      <c r="X210" s="72"/>
      <c r="Y210" s="72"/>
      <c r="Z210" s="72"/>
      <c r="AA210" s="7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</row>
    <row r="211" spans="14:43" ht="12.75" x14ac:dyDescent="0.2">
      <c r="N211" s="72"/>
      <c r="O211" s="72"/>
      <c r="P211" s="72"/>
      <c r="Q211" s="72"/>
      <c r="R211" s="21"/>
      <c r="S211" s="72"/>
      <c r="T211" s="72"/>
      <c r="U211" s="72"/>
      <c r="V211" s="72"/>
      <c r="W211" s="21"/>
      <c r="X211" s="72"/>
      <c r="Y211" s="72"/>
      <c r="Z211" s="72"/>
      <c r="AA211" s="7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</row>
    <row r="212" spans="14:43" ht="12.75" x14ac:dyDescent="0.2">
      <c r="N212" s="72"/>
      <c r="O212" s="72"/>
      <c r="P212" s="72"/>
      <c r="Q212" s="72"/>
      <c r="R212" s="21"/>
      <c r="S212" s="72"/>
      <c r="T212" s="72"/>
      <c r="U212" s="72"/>
      <c r="V212" s="72"/>
      <c r="W212" s="21"/>
      <c r="X212" s="72"/>
      <c r="Y212" s="72"/>
      <c r="Z212" s="72"/>
      <c r="AA212" s="7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</row>
    <row r="213" spans="14:43" ht="12.75" x14ac:dyDescent="0.2">
      <c r="N213" s="72"/>
      <c r="O213" s="72"/>
      <c r="P213" s="72"/>
      <c r="Q213" s="72"/>
      <c r="R213" s="21"/>
      <c r="S213" s="72"/>
      <c r="T213" s="72"/>
      <c r="U213" s="72"/>
      <c r="V213" s="72"/>
      <c r="W213" s="21"/>
      <c r="X213" s="72"/>
      <c r="Y213" s="72"/>
      <c r="Z213" s="72"/>
      <c r="AA213" s="7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</row>
    <row r="214" spans="14:43" ht="12.75" x14ac:dyDescent="0.2">
      <c r="N214" s="72"/>
      <c r="O214" s="72"/>
      <c r="P214" s="72"/>
      <c r="Q214" s="72"/>
      <c r="R214" s="21"/>
      <c r="S214" s="72"/>
      <c r="T214" s="72"/>
      <c r="U214" s="72"/>
      <c r="V214" s="72"/>
      <c r="W214" s="21"/>
      <c r="X214" s="72"/>
      <c r="Y214" s="72"/>
      <c r="Z214" s="72"/>
      <c r="AA214" s="7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</row>
    <row r="215" spans="14:43" ht="12.75" x14ac:dyDescent="0.2">
      <c r="N215" s="72"/>
      <c r="O215" s="72"/>
      <c r="P215" s="72"/>
      <c r="Q215" s="72"/>
      <c r="R215" s="21"/>
      <c r="S215" s="72"/>
      <c r="T215" s="72"/>
      <c r="U215" s="72"/>
      <c r="V215" s="72"/>
      <c r="W215" s="21"/>
      <c r="X215" s="72"/>
      <c r="Y215" s="72"/>
      <c r="Z215" s="72"/>
      <c r="AA215" s="7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</row>
    <row r="216" spans="14:43" ht="12.75" x14ac:dyDescent="0.2">
      <c r="N216" s="72"/>
      <c r="O216" s="72"/>
      <c r="P216" s="72"/>
      <c r="Q216" s="72"/>
      <c r="R216" s="21"/>
      <c r="S216" s="72"/>
      <c r="T216" s="72"/>
      <c r="U216" s="72"/>
      <c r="V216" s="72"/>
      <c r="W216" s="21"/>
      <c r="X216" s="72"/>
      <c r="Y216" s="72"/>
      <c r="Z216" s="72"/>
      <c r="AA216" s="7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</row>
    <row r="217" spans="14:43" ht="12.75" x14ac:dyDescent="0.2">
      <c r="N217" s="72"/>
      <c r="O217" s="72"/>
      <c r="P217" s="72"/>
      <c r="Q217" s="72"/>
      <c r="R217" s="21"/>
      <c r="S217" s="72"/>
      <c r="T217" s="72"/>
      <c r="U217" s="72"/>
      <c r="V217" s="72"/>
      <c r="W217" s="21"/>
      <c r="X217" s="72"/>
      <c r="Y217" s="72"/>
      <c r="Z217" s="72"/>
      <c r="AA217" s="7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</row>
    <row r="218" spans="14:43" ht="12.75" x14ac:dyDescent="0.2">
      <c r="N218" s="72"/>
      <c r="O218" s="72"/>
      <c r="P218" s="72"/>
      <c r="Q218" s="72"/>
      <c r="R218" s="21"/>
      <c r="S218" s="72"/>
      <c r="T218" s="72"/>
      <c r="U218" s="72"/>
      <c r="V218" s="72"/>
      <c r="W218" s="21"/>
      <c r="X218" s="72"/>
      <c r="Y218" s="72"/>
      <c r="Z218" s="72"/>
      <c r="AA218" s="7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</row>
    <row r="219" spans="14:43" ht="12.75" x14ac:dyDescent="0.2">
      <c r="N219" s="72"/>
      <c r="O219" s="72"/>
      <c r="P219" s="72"/>
      <c r="Q219" s="72"/>
      <c r="R219" s="21"/>
      <c r="S219" s="72"/>
      <c r="T219" s="72"/>
      <c r="U219" s="72"/>
      <c r="V219" s="72"/>
      <c r="W219" s="21"/>
      <c r="X219" s="72"/>
      <c r="Y219" s="72"/>
      <c r="Z219" s="72"/>
      <c r="AA219" s="7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</row>
    <row r="220" spans="14:43" ht="12.75" x14ac:dyDescent="0.2">
      <c r="N220" s="72"/>
      <c r="O220" s="72"/>
      <c r="P220" s="72"/>
      <c r="Q220" s="72"/>
      <c r="R220" s="21"/>
      <c r="S220" s="72"/>
      <c r="T220" s="72"/>
      <c r="U220" s="72"/>
      <c r="V220" s="72"/>
      <c r="W220" s="21"/>
      <c r="X220" s="72"/>
      <c r="Y220" s="72"/>
      <c r="Z220" s="72"/>
      <c r="AA220" s="7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</row>
    <row r="221" spans="14:43" ht="12.75" x14ac:dyDescent="0.2">
      <c r="N221" s="72"/>
      <c r="O221" s="72"/>
      <c r="P221" s="72"/>
      <c r="Q221" s="72"/>
      <c r="R221" s="21"/>
      <c r="S221" s="72"/>
      <c r="T221" s="72"/>
      <c r="U221" s="72"/>
      <c r="V221" s="72"/>
      <c r="W221" s="21"/>
      <c r="X221" s="72"/>
      <c r="Y221" s="72"/>
      <c r="Z221" s="72"/>
      <c r="AA221" s="7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</row>
    <row r="222" spans="14:43" ht="12.75" x14ac:dyDescent="0.2">
      <c r="N222" s="72"/>
      <c r="O222" s="72"/>
      <c r="P222" s="72"/>
      <c r="Q222" s="72"/>
      <c r="R222" s="21"/>
      <c r="S222" s="72"/>
      <c r="T222" s="72"/>
      <c r="U222" s="72"/>
      <c r="V222" s="72"/>
      <c r="W222" s="21"/>
      <c r="X222" s="72"/>
      <c r="Y222" s="72"/>
      <c r="Z222" s="72"/>
      <c r="AA222" s="7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</row>
    <row r="223" spans="14:43" ht="12.75" x14ac:dyDescent="0.2">
      <c r="N223" s="72"/>
      <c r="O223" s="72"/>
      <c r="P223" s="72"/>
      <c r="Q223" s="72"/>
      <c r="R223" s="21"/>
      <c r="S223" s="72"/>
      <c r="T223" s="72"/>
      <c r="U223" s="72"/>
      <c r="V223" s="72"/>
      <c r="W223" s="21"/>
      <c r="X223" s="72"/>
      <c r="Y223" s="72"/>
      <c r="Z223" s="72"/>
      <c r="AA223" s="7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</row>
    <row r="224" spans="14:43" ht="12.75" x14ac:dyDescent="0.2">
      <c r="N224" s="72"/>
      <c r="O224" s="72"/>
      <c r="P224" s="72"/>
      <c r="Q224" s="72"/>
      <c r="R224" s="21"/>
      <c r="S224" s="72"/>
      <c r="T224" s="72"/>
      <c r="U224" s="72"/>
      <c r="V224" s="72"/>
      <c r="W224" s="21"/>
      <c r="X224" s="72"/>
      <c r="Y224" s="72"/>
      <c r="Z224" s="72"/>
      <c r="AA224" s="7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</row>
    <row r="225" spans="14:43" ht="12.75" x14ac:dyDescent="0.2">
      <c r="N225" s="72"/>
      <c r="O225" s="72"/>
      <c r="P225" s="72"/>
      <c r="Q225" s="72"/>
      <c r="R225" s="21"/>
      <c r="S225" s="72"/>
      <c r="T225" s="72"/>
      <c r="U225" s="72"/>
      <c r="V225" s="72"/>
      <c r="W225" s="21"/>
      <c r="X225" s="72"/>
      <c r="Y225" s="72"/>
      <c r="Z225" s="72"/>
      <c r="AA225" s="7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</row>
    <row r="226" spans="14:43" ht="12.75" x14ac:dyDescent="0.2">
      <c r="N226" s="72"/>
      <c r="O226" s="72"/>
      <c r="P226" s="72"/>
      <c r="Q226" s="72"/>
      <c r="R226" s="21"/>
      <c r="S226" s="72"/>
      <c r="T226" s="72"/>
      <c r="U226" s="72"/>
      <c r="V226" s="72"/>
      <c r="W226" s="21"/>
      <c r="X226" s="72"/>
      <c r="Y226" s="72"/>
      <c r="Z226" s="72"/>
      <c r="AA226" s="7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</row>
    <row r="227" spans="14:43" ht="12.75" x14ac:dyDescent="0.2">
      <c r="N227" s="72"/>
      <c r="O227" s="72"/>
      <c r="P227" s="72"/>
      <c r="Q227" s="72"/>
      <c r="R227" s="21"/>
      <c r="S227" s="72"/>
      <c r="T227" s="72"/>
      <c r="U227" s="72"/>
      <c r="V227" s="72"/>
      <c r="W227" s="21"/>
      <c r="X227" s="72"/>
      <c r="Y227" s="72"/>
      <c r="Z227" s="72"/>
      <c r="AA227" s="7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</row>
    <row r="228" spans="14:43" ht="12.75" x14ac:dyDescent="0.2">
      <c r="N228" s="72"/>
      <c r="O228" s="72"/>
      <c r="P228" s="72"/>
      <c r="Q228" s="72"/>
      <c r="R228" s="21"/>
      <c r="S228" s="72"/>
      <c r="T228" s="72"/>
      <c r="U228" s="72"/>
      <c r="V228" s="72"/>
      <c r="W228" s="21"/>
      <c r="X228" s="72"/>
      <c r="Y228" s="72"/>
      <c r="Z228" s="72"/>
      <c r="AA228" s="7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</row>
    <row r="229" spans="14:43" ht="12.75" x14ac:dyDescent="0.2">
      <c r="N229" s="72"/>
      <c r="O229" s="72"/>
      <c r="P229" s="72"/>
      <c r="Q229" s="72"/>
      <c r="R229" s="21"/>
      <c r="S229" s="72"/>
      <c r="T229" s="72"/>
      <c r="U229" s="72"/>
      <c r="V229" s="72"/>
      <c r="W229" s="21"/>
      <c r="X229" s="72"/>
      <c r="Y229" s="72"/>
      <c r="Z229" s="72"/>
      <c r="AA229" s="7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</row>
    <row r="230" spans="14:43" ht="12.75" x14ac:dyDescent="0.2">
      <c r="N230" s="72"/>
      <c r="O230" s="72"/>
      <c r="P230" s="72"/>
      <c r="Q230" s="72"/>
      <c r="R230" s="21"/>
      <c r="S230" s="72"/>
      <c r="T230" s="72"/>
      <c r="U230" s="72"/>
      <c r="V230" s="72"/>
      <c r="W230" s="21"/>
      <c r="X230" s="72"/>
      <c r="Y230" s="72"/>
      <c r="Z230" s="72"/>
      <c r="AA230" s="7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</row>
    <row r="231" spans="14:43" ht="12.75" x14ac:dyDescent="0.2">
      <c r="N231" s="72"/>
      <c r="O231" s="72"/>
      <c r="P231" s="72"/>
      <c r="Q231" s="72"/>
      <c r="R231" s="21"/>
      <c r="S231" s="72"/>
      <c r="T231" s="72"/>
      <c r="U231" s="72"/>
      <c r="V231" s="72"/>
      <c r="W231" s="21"/>
      <c r="X231" s="72"/>
      <c r="Y231" s="72"/>
      <c r="Z231" s="72"/>
      <c r="AA231" s="7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</row>
    <row r="232" spans="14:43" ht="12.75" x14ac:dyDescent="0.2">
      <c r="N232" s="72"/>
      <c r="O232" s="72"/>
      <c r="P232" s="72"/>
      <c r="Q232" s="72"/>
      <c r="R232" s="21"/>
      <c r="S232" s="72"/>
      <c r="T232" s="72"/>
      <c r="U232" s="72"/>
      <c r="V232" s="72"/>
      <c r="W232" s="21"/>
      <c r="X232" s="72"/>
      <c r="Y232" s="72"/>
      <c r="Z232" s="72"/>
      <c r="AA232" s="7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</row>
    <row r="233" spans="14:43" ht="12.75" x14ac:dyDescent="0.2">
      <c r="N233" s="72"/>
      <c r="O233" s="72"/>
      <c r="P233" s="72"/>
      <c r="Q233" s="72"/>
      <c r="R233" s="21"/>
      <c r="S233" s="72"/>
      <c r="T233" s="72"/>
      <c r="U233" s="72"/>
      <c r="V233" s="72"/>
      <c r="W233" s="21"/>
      <c r="X233" s="72"/>
      <c r="Y233" s="72"/>
      <c r="Z233" s="72"/>
      <c r="AA233" s="7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</row>
    <row r="234" spans="14:43" ht="12.75" x14ac:dyDescent="0.2">
      <c r="N234" s="72"/>
      <c r="O234" s="72"/>
      <c r="P234" s="72"/>
      <c r="Q234" s="72"/>
      <c r="R234" s="21"/>
      <c r="S234" s="72"/>
      <c r="T234" s="72"/>
      <c r="U234" s="72"/>
      <c r="V234" s="72"/>
      <c r="W234" s="21"/>
      <c r="X234" s="72"/>
      <c r="Y234" s="72"/>
      <c r="Z234" s="72"/>
      <c r="AA234" s="7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</row>
    <row r="235" spans="14:43" ht="12.75" x14ac:dyDescent="0.2">
      <c r="N235" s="72"/>
      <c r="O235" s="72"/>
      <c r="P235" s="72"/>
      <c r="Q235" s="72"/>
      <c r="R235" s="21"/>
      <c r="S235" s="72"/>
      <c r="T235" s="72"/>
      <c r="U235" s="72"/>
      <c r="V235" s="72"/>
      <c r="W235" s="21"/>
      <c r="X235" s="72"/>
      <c r="Y235" s="72"/>
      <c r="Z235" s="72"/>
      <c r="AA235" s="7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</row>
    <row r="236" spans="14:43" ht="12.75" x14ac:dyDescent="0.2">
      <c r="N236" s="72"/>
      <c r="O236" s="72"/>
      <c r="P236" s="72"/>
      <c r="Q236" s="72"/>
      <c r="R236" s="21"/>
      <c r="S236" s="72"/>
      <c r="T236" s="72"/>
      <c r="U236" s="72"/>
      <c r="V236" s="72"/>
      <c r="W236" s="21"/>
      <c r="X236" s="72"/>
      <c r="Y236" s="72"/>
      <c r="Z236" s="72"/>
      <c r="AA236" s="7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</row>
    <row r="237" spans="14:43" ht="12.75" x14ac:dyDescent="0.2">
      <c r="N237" s="72"/>
      <c r="O237" s="72"/>
      <c r="P237" s="72"/>
      <c r="Q237" s="72"/>
      <c r="R237" s="21"/>
      <c r="S237" s="72"/>
      <c r="T237" s="72"/>
      <c r="U237" s="72"/>
      <c r="V237" s="72"/>
      <c r="W237" s="21"/>
      <c r="X237" s="72"/>
      <c r="Y237" s="72"/>
      <c r="Z237" s="72"/>
      <c r="AA237" s="7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</row>
    <row r="238" spans="14:43" ht="12.75" x14ac:dyDescent="0.2">
      <c r="N238" s="72"/>
      <c r="O238" s="72"/>
      <c r="P238" s="72"/>
      <c r="Q238" s="72"/>
      <c r="R238" s="21"/>
      <c r="S238" s="72"/>
      <c r="T238" s="72"/>
      <c r="U238" s="72"/>
      <c r="V238" s="72"/>
      <c r="W238" s="21"/>
      <c r="X238" s="72"/>
      <c r="Y238" s="72"/>
      <c r="Z238" s="72"/>
      <c r="AA238" s="7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</row>
    <row r="239" spans="14:43" ht="12.75" x14ac:dyDescent="0.2">
      <c r="N239" s="72"/>
      <c r="O239" s="72"/>
      <c r="P239" s="72"/>
      <c r="Q239" s="72"/>
      <c r="R239" s="21"/>
      <c r="S239" s="72"/>
      <c r="T239" s="72"/>
      <c r="U239" s="72"/>
      <c r="V239" s="72"/>
      <c r="W239" s="21"/>
      <c r="X239" s="72"/>
      <c r="Y239" s="72"/>
      <c r="Z239" s="72"/>
      <c r="AA239" s="7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</row>
    <row r="240" spans="14:43" ht="12.75" x14ac:dyDescent="0.2">
      <c r="N240" s="72"/>
      <c r="O240" s="72"/>
      <c r="P240" s="72"/>
      <c r="Q240" s="72"/>
      <c r="R240" s="21"/>
      <c r="S240" s="72"/>
      <c r="T240" s="72"/>
      <c r="U240" s="72"/>
      <c r="V240" s="72"/>
      <c r="W240" s="21"/>
      <c r="X240" s="72"/>
      <c r="Y240" s="72"/>
      <c r="Z240" s="72"/>
      <c r="AA240" s="7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</row>
    <row r="241" spans="14:43" ht="12.75" x14ac:dyDescent="0.2">
      <c r="N241" s="72"/>
      <c r="O241" s="72"/>
      <c r="P241" s="72"/>
      <c r="Q241" s="72"/>
      <c r="R241" s="21"/>
      <c r="S241" s="72"/>
      <c r="T241" s="72"/>
      <c r="U241" s="72"/>
      <c r="V241" s="72"/>
      <c r="W241" s="21"/>
      <c r="X241" s="72"/>
      <c r="Y241" s="72"/>
      <c r="Z241" s="72"/>
      <c r="AA241" s="7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</row>
    <row r="242" spans="14:43" ht="12.75" x14ac:dyDescent="0.2">
      <c r="N242" s="72"/>
      <c r="O242" s="72"/>
      <c r="P242" s="72"/>
      <c r="Q242" s="72"/>
      <c r="R242" s="21"/>
      <c r="S242" s="72"/>
      <c r="T242" s="72"/>
      <c r="U242" s="72"/>
      <c r="V242" s="72"/>
      <c r="W242" s="21"/>
      <c r="X242" s="72"/>
      <c r="Y242" s="72"/>
      <c r="Z242" s="72"/>
      <c r="AA242" s="7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</row>
    <row r="243" spans="14:43" ht="12.75" x14ac:dyDescent="0.2">
      <c r="N243" s="72"/>
      <c r="O243" s="72"/>
      <c r="P243" s="72"/>
      <c r="Q243" s="72"/>
      <c r="R243" s="21"/>
      <c r="S243" s="72"/>
      <c r="T243" s="72"/>
      <c r="U243" s="72"/>
      <c r="V243" s="72"/>
      <c r="W243" s="21"/>
      <c r="X243" s="72"/>
      <c r="Y243" s="72"/>
      <c r="Z243" s="72"/>
      <c r="AA243" s="7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</row>
    <row r="244" spans="14:43" ht="12.75" x14ac:dyDescent="0.2">
      <c r="N244" s="72"/>
      <c r="O244" s="72"/>
      <c r="P244" s="72"/>
      <c r="Q244" s="72"/>
      <c r="R244" s="21"/>
      <c r="S244" s="72"/>
      <c r="T244" s="72"/>
      <c r="U244" s="72"/>
      <c r="V244" s="72"/>
      <c r="W244" s="21"/>
      <c r="X244" s="72"/>
      <c r="Y244" s="72"/>
      <c r="Z244" s="72"/>
      <c r="AA244" s="7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</row>
    <row r="245" spans="14:43" ht="12.75" x14ac:dyDescent="0.2">
      <c r="N245" s="72"/>
      <c r="O245" s="72"/>
      <c r="P245" s="72"/>
      <c r="Q245" s="72"/>
      <c r="R245" s="21"/>
      <c r="S245" s="72"/>
      <c r="T245" s="72"/>
      <c r="U245" s="72"/>
      <c r="V245" s="72"/>
      <c r="W245" s="21"/>
      <c r="X245" s="72"/>
      <c r="Y245" s="72"/>
      <c r="Z245" s="72"/>
      <c r="AA245" s="7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</row>
    <row r="246" spans="14:43" ht="12.75" x14ac:dyDescent="0.2">
      <c r="N246" s="72"/>
      <c r="O246" s="72"/>
      <c r="P246" s="72"/>
      <c r="Q246" s="72"/>
      <c r="R246" s="21"/>
      <c r="S246" s="72"/>
      <c r="T246" s="72"/>
      <c r="U246" s="72"/>
      <c r="V246" s="72"/>
      <c r="W246" s="21"/>
      <c r="X246" s="72"/>
      <c r="Y246" s="72"/>
      <c r="Z246" s="72"/>
      <c r="AA246" s="7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</row>
    <row r="247" spans="14:43" ht="12.75" x14ac:dyDescent="0.2">
      <c r="N247" s="72"/>
      <c r="O247" s="72"/>
      <c r="P247" s="72"/>
      <c r="Q247" s="72"/>
      <c r="R247" s="21"/>
      <c r="S247" s="72"/>
      <c r="T247" s="72"/>
      <c r="U247" s="72"/>
      <c r="V247" s="72"/>
      <c r="W247" s="21"/>
      <c r="X247" s="72"/>
      <c r="Y247" s="72"/>
      <c r="Z247" s="72"/>
      <c r="AA247" s="7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</row>
    <row r="248" spans="14:43" ht="12.75" x14ac:dyDescent="0.2">
      <c r="N248" s="72"/>
      <c r="O248" s="72"/>
      <c r="P248" s="72"/>
      <c r="Q248" s="72"/>
      <c r="R248" s="21"/>
      <c r="S248" s="72"/>
      <c r="T248" s="72"/>
      <c r="U248" s="72"/>
      <c r="V248" s="72"/>
      <c r="W248" s="21"/>
      <c r="X248" s="72"/>
      <c r="Y248" s="72"/>
      <c r="Z248" s="72"/>
      <c r="AA248" s="7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</row>
    <row r="249" spans="14:43" ht="12.75" x14ac:dyDescent="0.2">
      <c r="N249" s="72"/>
      <c r="O249" s="72"/>
      <c r="P249" s="72"/>
      <c r="Q249" s="72"/>
      <c r="R249" s="21"/>
      <c r="S249" s="72"/>
      <c r="T249" s="72"/>
      <c r="U249" s="72"/>
      <c r="V249" s="72"/>
      <c r="W249" s="21"/>
      <c r="X249" s="72"/>
      <c r="Y249" s="72"/>
      <c r="Z249" s="72"/>
      <c r="AA249" s="7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</row>
    <row r="250" spans="14:43" ht="12.75" x14ac:dyDescent="0.2">
      <c r="N250" s="72"/>
      <c r="O250" s="72"/>
      <c r="P250" s="72"/>
      <c r="Q250" s="72"/>
      <c r="R250" s="21"/>
      <c r="S250" s="72"/>
      <c r="T250" s="72"/>
      <c r="U250" s="72"/>
      <c r="V250" s="72"/>
      <c r="W250" s="21"/>
      <c r="X250" s="72"/>
      <c r="Y250" s="72"/>
      <c r="Z250" s="72"/>
      <c r="AA250" s="7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</row>
    <row r="251" spans="14:43" ht="12.75" x14ac:dyDescent="0.2">
      <c r="N251" s="72"/>
      <c r="O251" s="72"/>
      <c r="P251" s="72"/>
      <c r="Q251" s="72"/>
      <c r="R251" s="21"/>
      <c r="S251" s="72"/>
      <c r="T251" s="72"/>
      <c r="U251" s="72"/>
      <c r="V251" s="72"/>
      <c r="W251" s="21"/>
      <c r="X251" s="72"/>
      <c r="Y251" s="72"/>
      <c r="Z251" s="72"/>
      <c r="AA251" s="7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</row>
    <row r="252" spans="14:43" ht="12.75" x14ac:dyDescent="0.2">
      <c r="N252" s="72"/>
      <c r="O252" s="72"/>
      <c r="P252" s="72"/>
      <c r="Q252" s="72"/>
      <c r="R252" s="21"/>
      <c r="S252" s="72"/>
      <c r="T252" s="72"/>
      <c r="U252" s="72"/>
      <c r="V252" s="72"/>
      <c r="W252" s="21"/>
      <c r="X252" s="72"/>
      <c r="Y252" s="72"/>
      <c r="Z252" s="72"/>
      <c r="AA252" s="7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</row>
    <row r="253" spans="14:43" ht="12.75" x14ac:dyDescent="0.2">
      <c r="N253" s="72"/>
      <c r="O253" s="72"/>
      <c r="P253" s="72"/>
      <c r="Q253" s="72"/>
      <c r="R253" s="21"/>
      <c r="S253" s="72"/>
      <c r="T253" s="72"/>
      <c r="U253" s="72"/>
      <c r="V253" s="72"/>
      <c r="W253" s="21"/>
      <c r="X253" s="72"/>
      <c r="Y253" s="72"/>
      <c r="Z253" s="72"/>
      <c r="AA253" s="7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</row>
    <row r="254" spans="14:43" ht="12.75" x14ac:dyDescent="0.2">
      <c r="N254" s="72"/>
      <c r="O254" s="72"/>
      <c r="P254" s="72"/>
      <c r="Q254" s="72"/>
      <c r="R254" s="21"/>
      <c r="S254" s="72"/>
      <c r="T254" s="72"/>
      <c r="U254" s="72"/>
      <c r="V254" s="72"/>
      <c r="W254" s="21"/>
      <c r="X254" s="72"/>
      <c r="Y254" s="72"/>
      <c r="Z254" s="72"/>
      <c r="AA254" s="7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</row>
    <row r="255" spans="14:43" ht="12.75" x14ac:dyDescent="0.2">
      <c r="N255" s="72"/>
      <c r="O255" s="72"/>
      <c r="P255" s="72"/>
      <c r="Q255" s="72"/>
      <c r="R255" s="21"/>
      <c r="S255" s="72"/>
      <c r="T255" s="72"/>
      <c r="U255" s="72"/>
      <c r="V255" s="72"/>
      <c r="W255" s="21"/>
      <c r="X255" s="72"/>
      <c r="Y255" s="72"/>
      <c r="Z255" s="72"/>
      <c r="AA255" s="7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</row>
    <row r="256" spans="14:43" ht="12.75" x14ac:dyDescent="0.2">
      <c r="N256" s="72"/>
      <c r="O256" s="72"/>
      <c r="P256" s="72"/>
      <c r="Q256" s="72"/>
      <c r="R256" s="21"/>
      <c r="S256" s="72"/>
      <c r="T256" s="72"/>
      <c r="U256" s="72"/>
      <c r="V256" s="72"/>
      <c r="W256" s="21"/>
      <c r="X256" s="72"/>
      <c r="Y256" s="72"/>
      <c r="Z256" s="72"/>
      <c r="AA256" s="7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</row>
    <row r="257" spans="14:43" ht="12.75" x14ac:dyDescent="0.2">
      <c r="N257" s="72"/>
      <c r="O257" s="72"/>
      <c r="P257" s="72"/>
      <c r="Q257" s="72"/>
      <c r="R257" s="21"/>
      <c r="S257" s="72"/>
      <c r="T257" s="72"/>
      <c r="U257" s="72"/>
      <c r="V257" s="72"/>
      <c r="W257" s="21"/>
      <c r="X257" s="72"/>
      <c r="Y257" s="72"/>
      <c r="Z257" s="72"/>
      <c r="AA257" s="7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</row>
    <row r="258" spans="14:43" ht="12.75" x14ac:dyDescent="0.2">
      <c r="N258" s="72"/>
      <c r="O258" s="72"/>
      <c r="P258" s="72"/>
      <c r="Q258" s="72"/>
      <c r="R258" s="21"/>
      <c r="S258" s="72"/>
      <c r="T258" s="72"/>
      <c r="U258" s="72"/>
      <c r="V258" s="72"/>
      <c r="W258" s="21"/>
      <c r="X258" s="72"/>
      <c r="Y258" s="72"/>
      <c r="Z258" s="72"/>
      <c r="AA258" s="7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</row>
    <row r="259" spans="14:43" ht="12.75" x14ac:dyDescent="0.2">
      <c r="N259" s="72"/>
      <c r="O259" s="72"/>
      <c r="P259" s="72"/>
      <c r="Q259" s="72"/>
      <c r="R259" s="21"/>
      <c r="S259" s="72"/>
      <c r="T259" s="72"/>
      <c r="U259" s="72"/>
      <c r="V259" s="72"/>
      <c r="W259" s="21"/>
      <c r="X259" s="72"/>
      <c r="Y259" s="72"/>
      <c r="Z259" s="72"/>
      <c r="AA259" s="7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</row>
    <row r="260" spans="14:43" ht="12.75" x14ac:dyDescent="0.2">
      <c r="N260" s="72"/>
      <c r="O260" s="72"/>
      <c r="P260" s="72"/>
      <c r="Q260" s="72"/>
      <c r="R260" s="21"/>
      <c r="S260" s="72"/>
      <c r="T260" s="72"/>
      <c r="U260" s="72"/>
      <c r="V260" s="72"/>
      <c r="W260" s="21"/>
      <c r="X260" s="72"/>
      <c r="Y260" s="72"/>
      <c r="Z260" s="72"/>
      <c r="AA260" s="7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</row>
    <row r="261" spans="14:43" ht="12.75" x14ac:dyDescent="0.2">
      <c r="N261" s="72"/>
      <c r="O261" s="72"/>
      <c r="P261" s="72"/>
      <c r="Q261" s="72"/>
      <c r="R261" s="21"/>
      <c r="S261" s="72"/>
      <c r="T261" s="72"/>
      <c r="U261" s="72"/>
      <c r="V261" s="72"/>
      <c r="W261" s="21"/>
      <c r="X261" s="72"/>
      <c r="Y261" s="72"/>
      <c r="Z261" s="72"/>
      <c r="AA261" s="7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</row>
    <row r="262" spans="14:43" ht="12.75" x14ac:dyDescent="0.2">
      <c r="N262" s="72"/>
      <c r="O262" s="72"/>
      <c r="P262" s="72"/>
      <c r="Q262" s="72"/>
      <c r="R262" s="21"/>
      <c r="S262" s="72"/>
      <c r="T262" s="72"/>
      <c r="U262" s="72"/>
      <c r="V262" s="72"/>
      <c r="W262" s="21"/>
      <c r="X262" s="72"/>
      <c r="Y262" s="72"/>
      <c r="Z262" s="72"/>
      <c r="AA262" s="7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</row>
    <row r="263" spans="14:43" ht="12.75" x14ac:dyDescent="0.2">
      <c r="N263" s="72"/>
      <c r="O263" s="72"/>
      <c r="P263" s="72"/>
      <c r="Q263" s="72"/>
      <c r="R263" s="21"/>
      <c r="S263" s="72"/>
      <c r="T263" s="72"/>
      <c r="U263" s="72"/>
      <c r="V263" s="72"/>
      <c r="W263" s="21"/>
      <c r="X263" s="72"/>
      <c r="Y263" s="72"/>
      <c r="Z263" s="72"/>
      <c r="AA263" s="7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</row>
    <row r="264" spans="14:43" ht="12.75" x14ac:dyDescent="0.2">
      <c r="N264" s="72"/>
      <c r="O264" s="72"/>
      <c r="P264" s="72"/>
      <c r="Q264" s="72"/>
      <c r="R264" s="21"/>
      <c r="S264" s="72"/>
      <c r="T264" s="72"/>
      <c r="U264" s="72"/>
      <c r="V264" s="72"/>
      <c r="W264" s="21"/>
      <c r="X264" s="72"/>
      <c r="Y264" s="72"/>
      <c r="Z264" s="72"/>
      <c r="AA264" s="7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</row>
    <row r="265" spans="14:43" ht="12.75" x14ac:dyDescent="0.2">
      <c r="N265" s="72"/>
      <c r="O265" s="72"/>
      <c r="P265" s="72"/>
      <c r="Q265" s="72"/>
      <c r="R265" s="21"/>
      <c r="S265" s="72"/>
      <c r="T265" s="72"/>
      <c r="U265" s="72"/>
      <c r="V265" s="72"/>
      <c r="W265" s="21"/>
      <c r="X265" s="72"/>
      <c r="Y265" s="72"/>
      <c r="Z265" s="72"/>
      <c r="AA265" s="7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</row>
    <row r="266" spans="14:43" ht="12.75" x14ac:dyDescent="0.2">
      <c r="N266" s="72"/>
      <c r="O266" s="72"/>
      <c r="P266" s="72"/>
      <c r="Q266" s="72"/>
      <c r="R266" s="21"/>
      <c r="S266" s="72"/>
      <c r="T266" s="72"/>
      <c r="U266" s="72"/>
      <c r="V266" s="72"/>
      <c r="W266" s="21"/>
      <c r="X266" s="72"/>
      <c r="Y266" s="72"/>
      <c r="Z266" s="72"/>
      <c r="AA266" s="7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</row>
    <row r="267" spans="14:43" ht="12.75" x14ac:dyDescent="0.2">
      <c r="N267" s="72"/>
      <c r="O267" s="72"/>
      <c r="P267" s="72"/>
      <c r="Q267" s="72"/>
      <c r="R267" s="21"/>
      <c r="S267" s="72"/>
      <c r="T267" s="72"/>
      <c r="U267" s="72"/>
      <c r="V267" s="72"/>
      <c r="W267" s="21"/>
      <c r="X267" s="72"/>
      <c r="Y267" s="72"/>
      <c r="Z267" s="72"/>
      <c r="AA267" s="7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</row>
    <row r="268" spans="14:43" ht="12.75" x14ac:dyDescent="0.2">
      <c r="N268" s="72"/>
      <c r="O268" s="72"/>
      <c r="P268" s="72"/>
      <c r="Q268" s="72"/>
      <c r="R268" s="21"/>
      <c r="S268" s="72"/>
      <c r="T268" s="72"/>
      <c r="U268" s="72"/>
      <c r="V268" s="72"/>
      <c r="W268" s="21"/>
      <c r="X268" s="72"/>
      <c r="Y268" s="72"/>
      <c r="Z268" s="72"/>
      <c r="AA268" s="7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</row>
    <row r="269" spans="14:43" ht="12.75" x14ac:dyDescent="0.2">
      <c r="N269" s="72"/>
      <c r="O269" s="72"/>
      <c r="P269" s="72"/>
      <c r="Q269" s="72"/>
      <c r="R269" s="21"/>
      <c r="S269" s="72"/>
      <c r="T269" s="72"/>
      <c r="U269" s="72"/>
      <c r="V269" s="72"/>
      <c r="W269" s="21"/>
      <c r="X269" s="72"/>
      <c r="Y269" s="72"/>
      <c r="Z269" s="72"/>
      <c r="AA269" s="7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</row>
    <row r="270" spans="14:43" ht="12.75" x14ac:dyDescent="0.2">
      <c r="N270" s="72"/>
      <c r="O270" s="72"/>
      <c r="P270" s="72"/>
      <c r="Q270" s="72"/>
      <c r="R270" s="21"/>
      <c r="S270" s="72"/>
      <c r="T270" s="72"/>
      <c r="U270" s="72"/>
      <c r="V270" s="72"/>
      <c r="W270" s="21"/>
      <c r="X270" s="72"/>
      <c r="Y270" s="72"/>
      <c r="Z270" s="72"/>
      <c r="AA270" s="7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</row>
    <row r="271" spans="14:43" ht="12.75" x14ac:dyDescent="0.2">
      <c r="N271" s="72"/>
      <c r="O271" s="72"/>
      <c r="P271" s="72"/>
      <c r="Q271" s="72"/>
      <c r="R271" s="21"/>
      <c r="S271" s="72"/>
      <c r="T271" s="72"/>
      <c r="U271" s="72"/>
      <c r="V271" s="72"/>
      <c r="W271" s="21"/>
      <c r="X271" s="72"/>
      <c r="Y271" s="72"/>
      <c r="Z271" s="72"/>
      <c r="AA271" s="7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</row>
    <row r="272" spans="14:43" ht="12.75" x14ac:dyDescent="0.2">
      <c r="N272" s="72"/>
      <c r="O272" s="72"/>
      <c r="P272" s="72"/>
      <c r="Q272" s="72"/>
      <c r="R272" s="21"/>
      <c r="S272" s="72"/>
      <c r="T272" s="72"/>
      <c r="U272" s="72"/>
      <c r="V272" s="72"/>
      <c r="W272" s="21"/>
      <c r="X272" s="72"/>
      <c r="Y272" s="72"/>
      <c r="Z272" s="72"/>
      <c r="AA272" s="7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</row>
    <row r="273" spans="14:43" ht="12.75" x14ac:dyDescent="0.2">
      <c r="N273" s="72"/>
      <c r="O273" s="72"/>
      <c r="P273" s="72"/>
      <c r="Q273" s="72"/>
      <c r="R273" s="21"/>
      <c r="S273" s="72"/>
      <c r="T273" s="72"/>
      <c r="U273" s="72"/>
      <c r="V273" s="72"/>
      <c r="W273" s="21"/>
      <c r="X273" s="72"/>
      <c r="Y273" s="72"/>
      <c r="Z273" s="72"/>
      <c r="AA273" s="7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</row>
    <row r="274" spans="14:43" ht="12.75" x14ac:dyDescent="0.2">
      <c r="N274" s="72"/>
      <c r="O274" s="72"/>
      <c r="P274" s="72"/>
      <c r="Q274" s="72"/>
      <c r="R274" s="21"/>
      <c r="S274" s="72"/>
      <c r="T274" s="72"/>
      <c r="U274" s="72"/>
      <c r="V274" s="72"/>
      <c r="W274" s="21"/>
      <c r="X274" s="72"/>
      <c r="Y274" s="72"/>
      <c r="Z274" s="72"/>
      <c r="AA274" s="7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</row>
    <row r="275" spans="14:43" ht="12.75" x14ac:dyDescent="0.2">
      <c r="N275" s="72"/>
      <c r="O275" s="72"/>
      <c r="P275" s="72"/>
      <c r="Q275" s="72"/>
      <c r="R275" s="21"/>
      <c r="S275" s="72"/>
      <c r="T275" s="72"/>
      <c r="U275" s="72"/>
      <c r="V275" s="72"/>
      <c r="W275" s="21"/>
      <c r="X275" s="72"/>
      <c r="Y275" s="72"/>
      <c r="Z275" s="72"/>
      <c r="AA275" s="7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</row>
    <row r="276" spans="14:43" ht="12.75" x14ac:dyDescent="0.2">
      <c r="N276" s="72"/>
      <c r="O276" s="72"/>
      <c r="P276" s="72"/>
      <c r="Q276" s="72"/>
      <c r="R276" s="21"/>
      <c r="S276" s="72"/>
      <c r="T276" s="72"/>
      <c r="U276" s="72"/>
      <c r="V276" s="72"/>
      <c r="W276" s="21"/>
      <c r="X276" s="72"/>
      <c r="Y276" s="72"/>
      <c r="Z276" s="72"/>
      <c r="AA276" s="7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</row>
    <row r="277" spans="14:43" ht="12.75" x14ac:dyDescent="0.2">
      <c r="N277" s="72"/>
      <c r="O277" s="72"/>
      <c r="P277" s="72"/>
      <c r="Q277" s="72"/>
      <c r="R277" s="21"/>
      <c r="S277" s="72"/>
      <c r="T277" s="72"/>
      <c r="U277" s="72"/>
      <c r="V277" s="72"/>
      <c r="W277" s="21"/>
      <c r="X277" s="72"/>
      <c r="Y277" s="72"/>
      <c r="Z277" s="72"/>
      <c r="AA277" s="7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</row>
    <row r="278" spans="14:43" ht="12.75" x14ac:dyDescent="0.2">
      <c r="N278" s="72"/>
      <c r="O278" s="72"/>
      <c r="P278" s="72"/>
      <c r="Q278" s="72"/>
      <c r="R278" s="21"/>
      <c r="S278" s="72"/>
      <c r="T278" s="72"/>
      <c r="U278" s="72"/>
      <c r="V278" s="72"/>
      <c r="W278" s="21"/>
      <c r="X278" s="72"/>
      <c r="Y278" s="72"/>
      <c r="Z278" s="72"/>
      <c r="AA278" s="7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</row>
    <row r="279" spans="14:43" ht="12.75" x14ac:dyDescent="0.2">
      <c r="N279" s="72"/>
      <c r="O279" s="72"/>
      <c r="P279" s="72"/>
      <c r="Q279" s="72"/>
      <c r="R279" s="21"/>
      <c r="S279" s="72"/>
      <c r="T279" s="72"/>
      <c r="U279" s="72"/>
      <c r="V279" s="72"/>
      <c r="W279" s="21"/>
      <c r="X279" s="72"/>
      <c r="Y279" s="72"/>
      <c r="Z279" s="72"/>
      <c r="AA279" s="7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</row>
    <row r="280" spans="14:43" ht="12.75" x14ac:dyDescent="0.2">
      <c r="N280" s="72"/>
      <c r="O280" s="72"/>
      <c r="P280" s="72"/>
      <c r="Q280" s="72"/>
      <c r="R280" s="21"/>
      <c r="S280" s="72"/>
      <c r="T280" s="72"/>
      <c r="U280" s="72"/>
      <c r="V280" s="72"/>
      <c r="W280" s="21"/>
      <c r="X280" s="72"/>
      <c r="Y280" s="72"/>
      <c r="Z280" s="72"/>
      <c r="AA280" s="7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</row>
    <row r="281" spans="14:43" ht="12.75" x14ac:dyDescent="0.2">
      <c r="N281" s="72"/>
      <c r="O281" s="72"/>
      <c r="P281" s="72"/>
      <c r="Q281" s="72"/>
      <c r="R281" s="21"/>
      <c r="S281" s="72"/>
      <c r="T281" s="72"/>
      <c r="U281" s="72"/>
      <c r="V281" s="72"/>
      <c r="W281" s="21"/>
      <c r="X281" s="72"/>
      <c r="Y281" s="72"/>
      <c r="Z281" s="72"/>
      <c r="AA281" s="7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</row>
    <row r="282" spans="14:43" ht="12.75" x14ac:dyDescent="0.2">
      <c r="N282" s="72"/>
      <c r="O282" s="72"/>
      <c r="P282" s="72"/>
      <c r="Q282" s="72"/>
      <c r="R282" s="21"/>
      <c r="S282" s="72"/>
      <c r="T282" s="72"/>
      <c r="U282" s="72"/>
      <c r="V282" s="72"/>
      <c r="W282" s="21"/>
      <c r="X282" s="72"/>
      <c r="Y282" s="72"/>
      <c r="Z282" s="72"/>
      <c r="AA282" s="7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</row>
    <row r="283" spans="14:43" ht="12.75" x14ac:dyDescent="0.2">
      <c r="N283" s="72"/>
      <c r="O283" s="72"/>
      <c r="P283" s="72"/>
      <c r="Q283" s="72"/>
      <c r="R283" s="21"/>
      <c r="S283" s="72"/>
      <c r="T283" s="72"/>
      <c r="U283" s="72"/>
      <c r="V283" s="72"/>
      <c r="W283" s="21"/>
      <c r="X283" s="72"/>
      <c r="Y283" s="72"/>
      <c r="Z283" s="72"/>
      <c r="AA283" s="7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</row>
    <row r="284" spans="14:43" ht="12.75" x14ac:dyDescent="0.2">
      <c r="N284" s="72"/>
      <c r="O284" s="72"/>
      <c r="P284" s="72"/>
      <c r="Q284" s="72"/>
      <c r="R284" s="21"/>
      <c r="S284" s="72"/>
      <c r="T284" s="72"/>
      <c r="U284" s="72"/>
      <c r="V284" s="72"/>
      <c r="W284" s="21"/>
      <c r="X284" s="72"/>
      <c r="Y284" s="72"/>
      <c r="Z284" s="72"/>
      <c r="AA284" s="7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</row>
    <row r="285" spans="14:43" ht="12.75" x14ac:dyDescent="0.2">
      <c r="N285" s="72"/>
      <c r="O285" s="72"/>
      <c r="P285" s="72"/>
      <c r="Q285" s="72"/>
      <c r="R285" s="21"/>
      <c r="S285" s="72"/>
      <c r="T285" s="72"/>
      <c r="U285" s="72"/>
      <c r="V285" s="72"/>
      <c r="W285" s="21"/>
      <c r="X285" s="72"/>
      <c r="Y285" s="72"/>
      <c r="Z285" s="72"/>
      <c r="AA285" s="7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</row>
    <row r="286" spans="14:43" ht="12.75" x14ac:dyDescent="0.2">
      <c r="N286" s="72"/>
      <c r="O286" s="72"/>
      <c r="P286" s="72"/>
      <c r="Q286" s="72"/>
      <c r="R286" s="21"/>
      <c r="S286" s="72"/>
      <c r="T286" s="72"/>
      <c r="U286" s="72"/>
      <c r="V286" s="72"/>
      <c r="W286" s="21"/>
      <c r="X286" s="72"/>
      <c r="Y286" s="72"/>
      <c r="Z286" s="72"/>
      <c r="AA286" s="7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</row>
    <row r="287" spans="14:43" ht="12.75" x14ac:dyDescent="0.2">
      <c r="N287" s="72"/>
      <c r="O287" s="72"/>
      <c r="P287" s="72"/>
      <c r="Q287" s="72"/>
      <c r="R287" s="21"/>
      <c r="S287" s="72"/>
      <c r="T287" s="72"/>
      <c r="U287" s="72"/>
      <c r="V287" s="72"/>
      <c r="W287" s="21"/>
      <c r="X287" s="72"/>
      <c r="Y287" s="72"/>
      <c r="Z287" s="72"/>
      <c r="AA287" s="7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</row>
    <row r="288" spans="14:43" ht="12.75" x14ac:dyDescent="0.2">
      <c r="N288" s="72"/>
      <c r="O288" s="72"/>
      <c r="P288" s="72"/>
      <c r="Q288" s="72"/>
      <c r="R288" s="21"/>
      <c r="S288" s="72"/>
      <c r="T288" s="72"/>
      <c r="U288" s="72"/>
      <c r="V288" s="72"/>
      <c r="W288" s="21"/>
      <c r="X288" s="72"/>
      <c r="Y288" s="72"/>
      <c r="Z288" s="72"/>
      <c r="AA288" s="7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</row>
    <row r="289" spans="14:43" ht="12.75" x14ac:dyDescent="0.2">
      <c r="N289" s="72"/>
      <c r="O289" s="72"/>
      <c r="P289" s="72"/>
      <c r="Q289" s="72"/>
      <c r="R289" s="21"/>
      <c r="S289" s="72"/>
      <c r="T289" s="72"/>
      <c r="U289" s="72"/>
      <c r="V289" s="72"/>
      <c r="W289" s="21"/>
      <c r="X289" s="72"/>
      <c r="Y289" s="72"/>
      <c r="Z289" s="72"/>
      <c r="AA289" s="7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</row>
    <row r="290" spans="14:43" ht="12.75" x14ac:dyDescent="0.2">
      <c r="N290" s="72"/>
      <c r="O290" s="72"/>
      <c r="P290" s="72"/>
      <c r="Q290" s="72"/>
      <c r="R290" s="21"/>
      <c r="S290" s="72"/>
      <c r="T290" s="72"/>
      <c r="U290" s="72"/>
      <c r="V290" s="72"/>
      <c r="W290" s="21"/>
      <c r="X290" s="72"/>
      <c r="Y290" s="72"/>
      <c r="Z290" s="72"/>
      <c r="AA290" s="7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</row>
    <row r="291" spans="14:43" ht="12.75" x14ac:dyDescent="0.2">
      <c r="N291" s="72"/>
      <c r="O291" s="72"/>
      <c r="P291" s="72"/>
      <c r="Q291" s="72"/>
      <c r="R291" s="21"/>
      <c r="S291" s="72"/>
      <c r="T291" s="72"/>
      <c r="U291" s="72"/>
      <c r="V291" s="72"/>
      <c r="W291" s="21"/>
      <c r="X291" s="72"/>
      <c r="Y291" s="72"/>
      <c r="Z291" s="72"/>
      <c r="AA291" s="7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</row>
    <row r="292" spans="14:43" ht="12.75" x14ac:dyDescent="0.2">
      <c r="N292" s="72"/>
      <c r="O292" s="72"/>
      <c r="P292" s="72"/>
      <c r="Q292" s="72"/>
      <c r="R292" s="21"/>
      <c r="S292" s="72"/>
      <c r="T292" s="72"/>
      <c r="U292" s="72"/>
      <c r="V292" s="72"/>
      <c r="W292" s="21"/>
      <c r="X292" s="72"/>
      <c r="Y292" s="72"/>
      <c r="Z292" s="72"/>
      <c r="AA292" s="7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</row>
    <row r="293" spans="14:43" ht="12.75" x14ac:dyDescent="0.2">
      <c r="N293" s="72"/>
      <c r="O293" s="72"/>
      <c r="P293" s="72"/>
      <c r="Q293" s="72"/>
      <c r="R293" s="21"/>
      <c r="S293" s="72"/>
      <c r="T293" s="72"/>
      <c r="U293" s="72"/>
      <c r="V293" s="72"/>
      <c r="W293" s="21"/>
      <c r="X293" s="72"/>
      <c r="Y293" s="72"/>
      <c r="Z293" s="72"/>
      <c r="AA293" s="7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</row>
    <row r="294" spans="14:43" ht="12.75" x14ac:dyDescent="0.2">
      <c r="N294" s="72"/>
      <c r="O294" s="72"/>
      <c r="P294" s="72"/>
      <c r="Q294" s="72"/>
      <c r="R294" s="21"/>
      <c r="S294" s="72"/>
      <c r="T294" s="72"/>
      <c r="U294" s="72"/>
      <c r="V294" s="72"/>
      <c r="W294" s="21"/>
      <c r="X294" s="72"/>
      <c r="Y294" s="72"/>
      <c r="Z294" s="72"/>
      <c r="AA294" s="7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</row>
    <row r="295" spans="14:43" ht="12.75" x14ac:dyDescent="0.2">
      <c r="N295" s="72"/>
      <c r="O295" s="72"/>
      <c r="P295" s="72"/>
      <c r="Q295" s="72"/>
      <c r="R295" s="21"/>
      <c r="S295" s="72"/>
      <c r="T295" s="72"/>
      <c r="U295" s="72"/>
      <c r="V295" s="72"/>
      <c r="W295" s="21"/>
      <c r="X295" s="72"/>
      <c r="Y295" s="72"/>
      <c r="Z295" s="72"/>
      <c r="AA295" s="7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</row>
    <row r="296" spans="14:43" ht="12.75" x14ac:dyDescent="0.2">
      <c r="N296" s="72"/>
      <c r="O296" s="72"/>
      <c r="P296" s="72"/>
      <c r="Q296" s="72"/>
      <c r="R296" s="21"/>
      <c r="S296" s="72"/>
      <c r="T296" s="72"/>
      <c r="U296" s="72"/>
      <c r="V296" s="72"/>
      <c r="W296" s="21"/>
      <c r="X296" s="72"/>
      <c r="Y296" s="72"/>
      <c r="Z296" s="72"/>
      <c r="AA296" s="7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</row>
    <row r="297" spans="14:43" ht="12.75" x14ac:dyDescent="0.2">
      <c r="N297" s="72"/>
      <c r="O297" s="72"/>
      <c r="P297" s="72"/>
      <c r="Q297" s="72"/>
      <c r="R297" s="21"/>
      <c r="S297" s="72"/>
      <c r="T297" s="72"/>
      <c r="U297" s="72"/>
      <c r="V297" s="72"/>
      <c r="W297" s="21"/>
      <c r="X297" s="72"/>
      <c r="Y297" s="72"/>
      <c r="Z297" s="72"/>
      <c r="AA297" s="7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</row>
    <row r="298" spans="14:43" ht="12.75" x14ac:dyDescent="0.2">
      <c r="N298" s="72"/>
      <c r="O298" s="72"/>
      <c r="P298" s="72"/>
      <c r="Q298" s="72"/>
      <c r="R298" s="21"/>
      <c r="S298" s="72"/>
      <c r="T298" s="72"/>
      <c r="U298" s="72"/>
      <c r="V298" s="72"/>
      <c r="W298" s="21"/>
      <c r="X298" s="72"/>
      <c r="Y298" s="72"/>
      <c r="Z298" s="72"/>
      <c r="AA298" s="7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</row>
    <row r="299" spans="14:43" ht="12.75" x14ac:dyDescent="0.2">
      <c r="N299" s="72"/>
      <c r="O299" s="72"/>
      <c r="P299" s="72"/>
      <c r="Q299" s="72"/>
      <c r="R299" s="21"/>
      <c r="S299" s="72"/>
      <c r="T299" s="72"/>
      <c r="U299" s="72"/>
      <c r="V299" s="72"/>
      <c r="W299" s="21"/>
      <c r="X299" s="72"/>
      <c r="Y299" s="72"/>
      <c r="Z299" s="72"/>
      <c r="AA299" s="7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</row>
    <row r="300" spans="14:43" ht="12.75" x14ac:dyDescent="0.2">
      <c r="N300" s="72"/>
      <c r="O300" s="72"/>
      <c r="P300" s="72"/>
      <c r="Q300" s="72"/>
      <c r="R300" s="21"/>
      <c r="S300" s="72"/>
      <c r="T300" s="72"/>
      <c r="U300" s="72"/>
      <c r="V300" s="72"/>
      <c r="W300" s="21"/>
      <c r="X300" s="72"/>
      <c r="Y300" s="72"/>
      <c r="Z300" s="72"/>
      <c r="AA300" s="7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</row>
    <row r="301" spans="14:43" ht="12.75" x14ac:dyDescent="0.2">
      <c r="N301" s="72"/>
      <c r="O301" s="72"/>
      <c r="P301" s="72"/>
      <c r="Q301" s="72"/>
      <c r="R301" s="21"/>
      <c r="S301" s="72"/>
      <c r="T301" s="72"/>
      <c r="U301" s="72"/>
      <c r="V301" s="72"/>
      <c r="W301" s="21"/>
      <c r="X301" s="72"/>
      <c r="Y301" s="72"/>
      <c r="Z301" s="72"/>
      <c r="AA301" s="7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</row>
    <row r="302" spans="14:43" ht="12.75" x14ac:dyDescent="0.2">
      <c r="N302" s="72"/>
      <c r="O302" s="72"/>
      <c r="P302" s="72"/>
      <c r="Q302" s="72"/>
      <c r="R302" s="21"/>
      <c r="S302" s="72"/>
      <c r="T302" s="72"/>
      <c r="U302" s="72"/>
      <c r="V302" s="72"/>
      <c r="W302" s="21"/>
      <c r="X302" s="72"/>
      <c r="Y302" s="72"/>
      <c r="Z302" s="72"/>
      <c r="AA302" s="7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</row>
    <row r="303" spans="14:43" ht="12.75" x14ac:dyDescent="0.2">
      <c r="N303" s="72"/>
      <c r="O303" s="72"/>
      <c r="P303" s="72"/>
      <c r="Q303" s="72"/>
      <c r="R303" s="21"/>
      <c r="S303" s="72"/>
      <c r="T303" s="72"/>
      <c r="U303" s="72"/>
      <c r="V303" s="72"/>
      <c r="W303" s="21"/>
      <c r="X303" s="72"/>
      <c r="Y303" s="72"/>
      <c r="Z303" s="72"/>
      <c r="AA303" s="7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</row>
    <row r="304" spans="14:43" ht="12.75" x14ac:dyDescent="0.2">
      <c r="N304" s="72"/>
      <c r="O304" s="72"/>
      <c r="P304" s="72"/>
      <c r="Q304" s="72"/>
      <c r="R304" s="21"/>
      <c r="S304" s="72"/>
      <c r="T304" s="72"/>
      <c r="U304" s="72"/>
      <c r="V304" s="72"/>
      <c r="W304" s="21"/>
      <c r="X304" s="72"/>
      <c r="Y304" s="72"/>
      <c r="Z304" s="72"/>
      <c r="AA304" s="7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</row>
    <row r="305" spans="14:43" ht="12.75" x14ac:dyDescent="0.2">
      <c r="N305" s="72"/>
      <c r="O305" s="72"/>
      <c r="P305" s="72"/>
      <c r="Q305" s="72"/>
      <c r="R305" s="21"/>
      <c r="S305" s="72"/>
      <c r="T305" s="72"/>
      <c r="U305" s="72"/>
      <c r="V305" s="72"/>
      <c r="W305" s="21"/>
      <c r="X305" s="72"/>
      <c r="Y305" s="72"/>
      <c r="Z305" s="72"/>
      <c r="AA305" s="7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</row>
    <row r="306" spans="14:43" ht="12.75" x14ac:dyDescent="0.2">
      <c r="N306" s="72"/>
      <c r="O306" s="72"/>
      <c r="P306" s="72"/>
      <c r="Q306" s="72"/>
      <c r="R306" s="21"/>
      <c r="S306" s="72"/>
      <c r="T306" s="72"/>
      <c r="U306" s="72"/>
      <c r="V306" s="72"/>
      <c r="W306" s="21"/>
      <c r="X306" s="72"/>
      <c r="Y306" s="72"/>
      <c r="Z306" s="72"/>
      <c r="AA306" s="7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</row>
    <row r="307" spans="14:43" ht="12.75" x14ac:dyDescent="0.2">
      <c r="N307" s="72"/>
      <c r="O307" s="72"/>
      <c r="P307" s="72"/>
      <c r="Q307" s="72"/>
      <c r="R307" s="21"/>
      <c r="S307" s="72"/>
      <c r="T307" s="72"/>
      <c r="U307" s="72"/>
      <c r="V307" s="72"/>
      <c r="W307" s="21"/>
      <c r="X307" s="72"/>
      <c r="Y307" s="72"/>
      <c r="Z307" s="72"/>
      <c r="AA307" s="7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</row>
    <row r="308" spans="14:43" ht="12.75" x14ac:dyDescent="0.2">
      <c r="N308" s="72"/>
      <c r="O308" s="72"/>
      <c r="P308" s="72"/>
      <c r="Q308" s="72"/>
      <c r="R308" s="21"/>
      <c r="S308" s="72"/>
      <c r="T308" s="72"/>
      <c r="U308" s="72"/>
      <c r="V308" s="72"/>
      <c r="W308" s="21"/>
      <c r="X308" s="72"/>
      <c r="Y308" s="72"/>
      <c r="Z308" s="72"/>
      <c r="AA308" s="7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</row>
    <row r="309" spans="14:43" ht="12.75" x14ac:dyDescent="0.2">
      <c r="N309" s="72"/>
      <c r="O309" s="72"/>
      <c r="P309" s="72"/>
      <c r="Q309" s="72"/>
      <c r="R309" s="21"/>
      <c r="S309" s="72"/>
      <c r="T309" s="72"/>
      <c r="U309" s="72"/>
      <c r="V309" s="72"/>
      <c r="W309" s="21"/>
      <c r="X309" s="72"/>
      <c r="Y309" s="72"/>
      <c r="Z309" s="72"/>
      <c r="AA309" s="7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</row>
    <row r="310" spans="14:43" ht="12.75" x14ac:dyDescent="0.2">
      <c r="N310" s="72"/>
      <c r="O310" s="72"/>
      <c r="P310" s="72"/>
      <c r="Q310" s="72"/>
      <c r="R310" s="21"/>
      <c r="S310" s="72"/>
      <c r="T310" s="72"/>
      <c r="U310" s="72"/>
      <c r="V310" s="72"/>
      <c r="W310" s="21"/>
      <c r="X310" s="72"/>
      <c r="Y310" s="72"/>
      <c r="Z310" s="72"/>
      <c r="AA310" s="7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</row>
    <row r="311" spans="14:43" ht="12.75" x14ac:dyDescent="0.2">
      <c r="N311" s="72"/>
      <c r="O311" s="72"/>
      <c r="P311" s="72"/>
      <c r="Q311" s="72"/>
      <c r="R311" s="21"/>
      <c r="S311" s="72"/>
      <c r="T311" s="72"/>
      <c r="U311" s="72"/>
      <c r="V311" s="72"/>
      <c r="W311" s="21"/>
      <c r="X311" s="72"/>
      <c r="Y311" s="72"/>
      <c r="Z311" s="72"/>
      <c r="AA311" s="7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</row>
    <row r="312" spans="14:43" ht="12.75" x14ac:dyDescent="0.2">
      <c r="N312" s="72"/>
      <c r="O312" s="72"/>
      <c r="P312" s="72"/>
      <c r="Q312" s="72"/>
      <c r="R312" s="21"/>
      <c r="S312" s="72"/>
      <c r="T312" s="72"/>
      <c r="U312" s="72"/>
      <c r="V312" s="72"/>
      <c r="W312" s="21"/>
      <c r="X312" s="72"/>
      <c r="Y312" s="72"/>
      <c r="Z312" s="72"/>
      <c r="AA312" s="7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</row>
    <row r="313" spans="14:43" ht="12.75" x14ac:dyDescent="0.2">
      <c r="N313" s="72"/>
      <c r="O313" s="72"/>
      <c r="P313" s="72"/>
      <c r="Q313" s="72"/>
      <c r="R313" s="21"/>
      <c r="S313" s="72"/>
      <c r="T313" s="72"/>
      <c r="U313" s="72"/>
      <c r="V313" s="72"/>
      <c r="W313" s="21"/>
      <c r="X313" s="72"/>
      <c r="Y313" s="72"/>
      <c r="Z313" s="72"/>
      <c r="AA313" s="7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</row>
    <row r="314" spans="14:43" ht="12.75" x14ac:dyDescent="0.2">
      <c r="N314" s="72"/>
      <c r="O314" s="72"/>
      <c r="P314" s="72"/>
      <c r="Q314" s="72"/>
      <c r="R314" s="21"/>
      <c r="S314" s="72"/>
      <c r="T314" s="72"/>
      <c r="U314" s="72"/>
      <c r="V314" s="72"/>
      <c r="W314" s="21"/>
      <c r="X314" s="72"/>
      <c r="Y314" s="72"/>
      <c r="Z314" s="72"/>
      <c r="AA314" s="7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</row>
    <row r="315" spans="14:43" ht="12.75" x14ac:dyDescent="0.2">
      <c r="N315" s="72"/>
      <c r="O315" s="72"/>
      <c r="P315" s="72"/>
      <c r="Q315" s="72"/>
      <c r="R315" s="21"/>
      <c r="S315" s="72"/>
      <c r="T315" s="72"/>
      <c r="U315" s="72"/>
      <c r="V315" s="72"/>
      <c r="W315" s="21"/>
      <c r="X315" s="72"/>
      <c r="Y315" s="72"/>
      <c r="Z315" s="72"/>
      <c r="AA315" s="7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</row>
    <row r="316" spans="14:43" ht="12.75" x14ac:dyDescent="0.2">
      <c r="N316" s="72"/>
      <c r="O316" s="72"/>
      <c r="P316" s="72"/>
      <c r="Q316" s="72"/>
      <c r="R316" s="21"/>
      <c r="S316" s="72"/>
      <c r="T316" s="72"/>
      <c r="U316" s="72"/>
      <c r="V316" s="72"/>
      <c r="W316" s="21"/>
      <c r="X316" s="72"/>
      <c r="Y316" s="72"/>
      <c r="Z316" s="72"/>
      <c r="AA316" s="7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</row>
    <row r="317" spans="14:43" ht="12.75" x14ac:dyDescent="0.2">
      <c r="N317" s="72"/>
      <c r="O317" s="72"/>
      <c r="P317" s="72"/>
      <c r="Q317" s="72"/>
      <c r="R317" s="21"/>
      <c r="S317" s="72"/>
      <c r="T317" s="72"/>
      <c r="U317" s="72"/>
      <c r="V317" s="72"/>
      <c r="W317" s="21"/>
      <c r="X317" s="72"/>
      <c r="Y317" s="72"/>
      <c r="Z317" s="72"/>
      <c r="AA317" s="7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</row>
    <row r="318" spans="14:43" ht="12.75" x14ac:dyDescent="0.2">
      <c r="N318" s="72"/>
      <c r="O318" s="72"/>
      <c r="P318" s="72"/>
      <c r="Q318" s="72"/>
      <c r="R318" s="21"/>
      <c r="S318" s="72"/>
      <c r="T318" s="72"/>
      <c r="U318" s="72"/>
      <c r="V318" s="72"/>
      <c r="W318" s="21"/>
      <c r="X318" s="72"/>
      <c r="Y318" s="72"/>
      <c r="Z318" s="72"/>
      <c r="AA318" s="7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</row>
    <row r="319" spans="14:43" ht="12.75" x14ac:dyDescent="0.2">
      <c r="N319" s="72"/>
      <c r="O319" s="72"/>
      <c r="P319" s="72"/>
      <c r="Q319" s="72"/>
      <c r="R319" s="21"/>
      <c r="S319" s="72"/>
      <c r="T319" s="72"/>
      <c r="U319" s="72"/>
      <c r="V319" s="72"/>
      <c r="W319" s="21"/>
      <c r="X319" s="72"/>
      <c r="Y319" s="72"/>
      <c r="Z319" s="72"/>
      <c r="AA319" s="7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</row>
    <row r="320" spans="14:43" ht="12.75" x14ac:dyDescent="0.2">
      <c r="N320" s="72"/>
      <c r="O320" s="72"/>
      <c r="P320" s="72"/>
      <c r="Q320" s="72"/>
      <c r="R320" s="21"/>
      <c r="S320" s="72"/>
      <c r="T320" s="72"/>
      <c r="U320" s="72"/>
      <c r="V320" s="72"/>
      <c r="W320" s="21"/>
      <c r="X320" s="72"/>
      <c r="Y320" s="72"/>
      <c r="Z320" s="72"/>
      <c r="AA320" s="7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</row>
    <row r="321" spans="14:43" ht="12.75" x14ac:dyDescent="0.2">
      <c r="N321" s="72"/>
      <c r="O321" s="72"/>
      <c r="P321" s="72"/>
      <c r="Q321" s="72"/>
      <c r="R321" s="21"/>
      <c r="S321" s="72"/>
      <c r="T321" s="72"/>
      <c r="U321" s="72"/>
      <c r="V321" s="72"/>
      <c r="W321" s="21"/>
      <c r="X321" s="72"/>
      <c r="Y321" s="72"/>
      <c r="Z321" s="72"/>
      <c r="AA321" s="7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</row>
    <row r="322" spans="14:43" ht="12.75" x14ac:dyDescent="0.2">
      <c r="N322" s="72"/>
      <c r="O322" s="72"/>
      <c r="P322" s="72"/>
      <c r="Q322" s="72"/>
      <c r="R322" s="21"/>
      <c r="S322" s="72"/>
      <c r="T322" s="72"/>
      <c r="U322" s="72"/>
      <c r="V322" s="72"/>
      <c r="W322" s="21"/>
      <c r="X322" s="72"/>
      <c r="Y322" s="72"/>
      <c r="Z322" s="72"/>
      <c r="AA322" s="7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</row>
    <row r="323" spans="14:43" ht="12.75" x14ac:dyDescent="0.2">
      <c r="N323" s="72"/>
      <c r="O323" s="72"/>
      <c r="P323" s="72"/>
      <c r="Q323" s="72"/>
      <c r="R323" s="21"/>
      <c r="S323" s="72"/>
      <c r="T323" s="72"/>
      <c r="U323" s="72"/>
      <c r="V323" s="72"/>
      <c r="W323" s="21"/>
      <c r="X323" s="72"/>
      <c r="Y323" s="72"/>
      <c r="Z323" s="72"/>
      <c r="AA323" s="7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</row>
    <row r="324" spans="14:43" ht="12.75" x14ac:dyDescent="0.2">
      <c r="N324" s="72"/>
      <c r="O324" s="72"/>
      <c r="P324" s="72"/>
      <c r="Q324" s="72"/>
      <c r="R324" s="21"/>
      <c r="S324" s="72"/>
      <c r="T324" s="72"/>
      <c r="U324" s="72"/>
      <c r="V324" s="72"/>
      <c r="W324" s="21"/>
      <c r="X324" s="72"/>
      <c r="Y324" s="72"/>
      <c r="Z324" s="72"/>
      <c r="AA324" s="7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</row>
    <row r="325" spans="14:43" ht="12.75" x14ac:dyDescent="0.2">
      <c r="N325" s="72"/>
      <c r="O325" s="72"/>
      <c r="P325" s="72"/>
      <c r="Q325" s="72"/>
      <c r="R325" s="21"/>
      <c r="S325" s="72"/>
      <c r="T325" s="72"/>
      <c r="U325" s="72"/>
      <c r="V325" s="72"/>
      <c r="W325" s="21"/>
      <c r="X325" s="72"/>
      <c r="Y325" s="72"/>
      <c r="Z325" s="72"/>
      <c r="AA325" s="7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</row>
    <row r="326" spans="14:43" ht="12.75" x14ac:dyDescent="0.2">
      <c r="N326" s="72"/>
      <c r="O326" s="72"/>
      <c r="P326" s="72"/>
      <c r="Q326" s="72"/>
      <c r="R326" s="21"/>
      <c r="S326" s="72"/>
      <c r="T326" s="72"/>
      <c r="U326" s="72"/>
      <c r="V326" s="72"/>
      <c r="W326" s="21"/>
      <c r="X326" s="72"/>
      <c r="Y326" s="72"/>
      <c r="Z326" s="72"/>
      <c r="AA326" s="7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</row>
    <row r="327" spans="14:43" ht="12.75" x14ac:dyDescent="0.2">
      <c r="N327" s="72"/>
      <c r="O327" s="72"/>
      <c r="P327" s="72"/>
      <c r="Q327" s="72"/>
      <c r="R327" s="21"/>
      <c r="S327" s="72"/>
      <c r="T327" s="72"/>
      <c r="U327" s="72"/>
      <c r="V327" s="72"/>
      <c r="W327" s="21"/>
      <c r="X327" s="72"/>
      <c r="Y327" s="72"/>
      <c r="Z327" s="72"/>
      <c r="AA327" s="7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</row>
    <row r="328" spans="14:43" ht="12.75" x14ac:dyDescent="0.2">
      <c r="N328" s="72"/>
      <c r="O328" s="72"/>
      <c r="P328" s="72"/>
      <c r="Q328" s="72"/>
      <c r="R328" s="21"/>
      <c r="S328" s="72"/>
      <c r="T328" s="72"/>
      <c r="U328" s="72"/>
      <c r="V328" s="72"/>
      <c r="W328" s="21"/>
      <c r="X328" s="72"/>
      <c r="Y328" s="72"/>
      <c r="Z328" s="72"/>
      <c r="AA328" s="7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</row>
    <row r="329" spans="14:43" ht="12.75" x14ac:dyDescent="0.2">
      <c r="N329" s="72"/>
      <c r="O329" s="72"/>
      <c r="P329" s="72"/>
      <c r="Q329" s="72"/>
      <c r="R329" s="21"/>
      <c r="S329" s="72"/>
      <c r="T329" s="72"/>
      <c r="U329" s="72"/>
      <c r="V329" s="72"/>
      <c r="W329" s="21"/>
      <c r="X329" s="72"/>
      <c r="Y329" s="72"/>
      <c r="Z329" s="72"/>
      <c r="AA329" s="7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</row>
    <row r="330" spans="14:43" ht="12.75" x14ac:dyDescent="0.2">
      <c r="N330" s="72"/>
      <c r="O330" s="72"/>
      <c r="P330" s="72"/>
      <c r="Q330" s="72"/>
      <c r="R330" s="21"/>
      <c r="S330" s="72"/>
      <c r="T330" s="72"/>
      <c r="U330" s="72"/>
      <c r="V330" s="72"/>
      <c r="W330" s="21"/>
      <c r="X330" s="72"/>
      <c r="Y330" s="72"/>
      <c r="Z330" s="72"/>
      <c r="AA330" s="7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</row>
    <row r="331" spans="14:43" ht="12.75" x14ac:dyDescent="0.2">
      <c r="N331" s="72"/>
      <c r="O331" s="72"/>
      <c r="P331" s="72"/>
      <c r="Q331" s="72"/>
      <c r="R331" s="21"/>
      <c r="S331" s="72"/>
      <c r="T331" s="72"/>
      <c r="U331" s="72"/>
      <c r="V331" s="72"/>
      <c r="W331" s="21"/>
      <c r="X331" s="72"/>
      <c r="Y331" s="72"/>
      <c r="Z331" s="72"/>
      <c r="AA331" s="7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</row>
    <row r="332" spans="14:43" ht="12.75" x14ac:dyDescent="0.2">
      <c r="N332" s="72"/>
      <c r="O332" s="72"/>
      <c r="P332" s="72"/>
      <c r="Q332" s="72"/>
      <c r="R332" s="21"/>
      <c r="S332" s="72"/>
      <c r="T332" s="72"/>
      <c r="U332" s="72"/>
      <c r="V332" s="72"/>
      <c r="W332" s="21"/>
      <c r="X332" s="72"/>
      <c r="Y332" s="72"/>
      <c r="Z332" s="72"/>
      <c r="AA332" s="7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</row>
    <row r="333" spans="14:43" ht="12.75" x14ac:dyDescent="0.2">
      <c r="N333" s="72"/>
      <c r="O333" s="72"/>
      <c r="P333" s="72"/>
      <c r="Q333" s="72"/>
      <c r="R333" s="21"/>
      <c r="S333" s="72"/>
      <c r="T333" s="72"/>
      <c r="U333" s="72"/>
      <c r="V333" s="72"/>
      <c r="W333" s="21"/>
      <c r="X333" s="72"/>
      <c r="Y333" s="72"/>
      <c r="Z333" s="72"/>
      <c r="AA333" s="7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</row>
    <row r="334" spans="14:43" ht="12.75" x14ac:dyDescent="0.2">
      <c r="N334" s="72"/>
      <c r="O334" s="72"/>
      <c r="P334" s="72"/>
      <c r="Q334" s="72"/>
      <c r="R334" s="21"/>
      <c r="S334" s="72"/>
      <c r="T334" s="72"/>
      <c r="U334" s="72"/>
      <c r="V334" s="72"/>
      <c r="W334" s="21"/>
      <c r="X334" s="72"/>
      <c r="Y334" s="72"/>
      <c r="Z334" s="72"/>
      <c r="AA334" s="7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</row>
    <row r="335" spans="14:43" ht="12.75" x14ac:dyDescent="0.2">
      <c r="N335" s="72"/>
      <c r="O335" s="72"/>
      <c r="P335" s="72"/>
      <c r="Q335" s="72"/>
      <c r="R335" s="21"/>
      <c r="S335" s="72"/>
      <c r="T335" s="72"/>
      <c r="U335" s="72"/>
      <c r="V335" s="72"/>
      <c r="W335" s="21"/>
      <c r="X335" s="72"/>
      <c r="Y335" s="72"/>
      <c r="Z335" s="72"/>
      <c r="AA335" s="7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</row>
    <row r="336" spans="14:43" ht="12.75" x14ac:dyDescent="0.2">
      <c r="N336" s="72"/>
      <c r="O336" s="72"/>
      <c r="P336" s="72"/>
      <c r="Q336" s="72"/>
      <c r="R336" s="21"/>
      <c r="S336" s="72"/>
      <c r="T336" s="72"/>
      <c r="U336" s="72"/>
      <c r="V336" s="72"/>
      <c r="W336" s="21"/>
      <c r="X336" s="72"/>
      <c r="Y336" s="72"/>
      <c r="Z336" s="72"/>
      <c r="AA336" s="7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</row>
    <row r="337" spans="14:43" ht="12.75" x14ac:dyDescent="0.2">
      <c r="N337" s="72"/>
      <c r="O337" s="72"/>
      <c r="P337" s="72"/>
      <c r="Q337" s="72"/>
      <c r="R337" s="21"/>
      <c r="S337" s="72"/>
      <c r="T337" s="72"/>
      <c r="U337" s="72"/>
      <c r="V337" s="72"/>
      <c r="W337" s="21"/>
      <c r="X337" s="72"/>
      <c r="Y337" s="72"/>
      <c r="Z337" s="72"/>
      <c r="AA337" s="7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</row>
    <row r="338" spans="14:43" ht="12.75" x14ac:dyDescent="0.2">
      <c r="N338" s="72"/>
      <c r="O338" s="72"/>
      <c r="P338" s="72"/>
      <c r="Q338" s="72"/>
      <c r="R338" s="21"/>
      <c r="S338" s="72"/>
      <c r="T338" s="72"/>
      <c r="U338" s="72"/>
      <c r="V338" s="72"/>
      <c r="W338" s="21"/>
      <c r="X338" s="72"/>
      <c r="Y338" s="72"/>
      <c r="Z338" s="72"/>
      <c r="AA338" s="7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</row>
    <row r="339" spans="14:43" ht="12.75" x14ac:dyDescent="0.2">
      <c r="N339" s="72"/>
      <c r="O339" s="72"/>
      <c r="P339" s="72"/>
      <c r="Q339" s="72"/>
      <c r="R339" s="21"/>
      <c r="S339" s="72"/>
      <c r="T339" s="72"/>
      <c r="U339" s="72"/>
      <c r="V339" s="72"/>
      <c r="W339" s="21"/>
      <c r="X339" s="72"/>
      <c r="Y339" s="72"/>
      <c r="Z339" s="72"/>
      <c r="AA339" s="7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</row>
    <row r="340" spans="14:43" ht="12.75" x14ac:dyDescent="0.2">
      <c r="N340" s="72"/>
      <c r="O340" s="72"/>
      <c r="P340" s="72"/>
      <c r="Q340" s="72"/>
      <c r="R340" s="21"/>
      <c r="S340" s="72"/>
      <c r="T340" s="72"/>
      <c r="U340" s="72"/>
      <c r="V340" s="72"/>
      <c r="W340" s="21"/>
      <c r="X340" s="72"/>
      <c r="Y340" s="72"/>
      <c r="Z340" s="72"/>
      <c r="AA340" s="7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</row>
    <row r="341" spans="14:43" ht="12.75" x14ac:dyDescent="0.2">
      <c r="N341" s="72"/>
      <c r="O341" s="72"/>
      <c r="P341" s="72"/>
      <c r="Q341" s="72"/>
      <c r="R341" s="21"/>
      <c r="S341" s="72"/>
      <c r="T341" s="72"/>
      <c r="U341" s="72"/>
      <c r="V341" s="72"/>
      <c r="W341" s="21"/>
      <c r="X341" s="72"/>
      <c r="Y341" s="72"/>
      <c r="Z341" s="72"/>
      <c r="AA341" s="7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</row>
    <row r="342" spans="14:43" ht="12.75" x14ac:dyDescent="0.2">
      <c r="N342" s="72"/>
      <c r="O342" s="72"/>
      <c r="P342" s="72"/>
      <c r="Q342" s="72"/>
      <c r="R342" s="21"/>
      <c r="S342" s="72"/>
      <c r="T342" s="72"/>
      <c r="U342" s="72"/>
      <c r="V342" s="72"/>
      <c r="W342" s="21"/>
      <c r="X342" s="72"/>
      <c r="Y342" s="72"/>
      <c r="Z342" s="72"/>
      <c r="AA342" s="7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</row>
    <row r="343" spans="14:43" ht="12.75" x14ac:dyDescent="0.2">
      <c r="N343" s="72"/>
      <c r="O343" s="72"/>
      <c r="P343" s="72"/>
      <c r="Q343" s="72"/>
      <c r="R343" s="21"/>
      <c r="S343" s="72"/>
      <c r="T343" s="72"/>
      <c r="U343" s="72"/>
      <c r="V343" s="72"/>
      <c r="W343" s="21"/>
      <c r="X343" s="72"/>
      <c r="Y343" s="72"/>
      <c r="Z343" s="72"/>
      <c r="AA343" s="7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</row>
    <row r="344" spans="14:43" ht="12.75" x14ac:dyDescent="0.2">
      <c r="N344" s="72"/>
      <c r="O344" s="72"/>
      <c r="P344" s="72"/>
      <c r="Q344" s="72"/>
      <c r="R344" s="21"/>
      <c r="S344" s="72"/>
      <c r="T344" s="72"/>
      <c r="U344" s="72"/>
      <c r="V344" s="72"/>
      <c r="W344" s="21"/>
      <c r="X344" s="72"/>
      <c r="Y344" s="72"/>
      <c r="Z344" s="72"/>
      <c r="AA344" s="7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</row>
    <row r="345" spans="14:43" ht="12.75" x14ac:dyDescent="0.2">
      <c r="N345" s="72"/>
      <c r="O345" s="72"/>
      <c r="P345" s="72"/>
      <c r="Q345" s="72"/>
      <c r="R345" s="21"/>
      <c r="S345" s="72"/>
      <c r="T345" s="72"/>
      <c r="U345" s="72"/>
      <c r="V345" s="72"/>
      <c r="W345" s="21"/>
      <c r="X345" s="72"/>
      <c r="Y345" s="72"/>
      <c r="Z345" s="72"/>
      <c r="AA345" s="7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</row>
    <row r="346" spans="14:43" ht="12.75" x14ac:dyDescent="0.2">
      <c r="N346" s="72"/>
      <c r="O346" s="72"/>
      <c r="P346" s="72"/>
      <c r="Q346" s="72"/>
      <c r="R346" s="21"/>
      <c r="S346" s="72"/>
      <c r="T346" s="72"/>
      <c r="U346" s="72"/>
      <c r="V346" s="72"/>
      <c r="W346" s="21"/>
      <c r="X346" s="72"/>
      <c r="Y346" s="72"/>
      <c r="Z346" s="72"/>
      <c r="AA346" s="7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</row>
    <row r="347" spans="14:43" ht="12.75" x14ac:dyDescent="0.2">
      <c r="N347" s="72"/>
      <c r="O347" s="72"/>
      <c r="P347" s="72"/>
      <c r="Q347" s="72"/>
      <c r="R347" s="21"/>
      <c r="S347" s="72"/>
      <c r="T347" s="72"/>
      <c r="U347" s="72"/>
      <c r="V347" s="72"/>
      <c r="W347" s="21"/>
      <c r="X347" s="72"/>
      <c r="Y347" s="72"/>
      <c r="Z347" s="72"/>
      <c r="AA347" s="7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</row>
    <row r="348" spans="14:43" ht="12.75" x14ac:dyDescent="0.2">
      <c r="N348" s="72"/>
      <c r="O348" s="72"/>
      <c r="P348" s="72"/>
      <c r="Q348" s="72"/>
      <c r="R348" s="21"/>
      <c r="S348" s="72"/>
      <c r="T348" s="72"/>
      <c r="U348" s="72"/>
      <c r="V348" s="72"/>
      <c r="W348" s="21"/>
      <c r="X348" s="72"/>
      <c r="Y348" s="72"/>
      <c r="Z348" s="72"/>
      <c r="AA348" s="7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</row>
    <row r="349" spans="14:43" ht="12.75" x14ac:dyDescent="0.2">
      <c r="N349" s="72"/>
      <c r="O349" s="72"/>
      <c r="P349" s="72"/>
      <c r="Q349" s="72"/>
      <c r="R349" s="21"/>
      <c r="S349" s="72"/>
      <c r="T349" s="72"/>
      <c r="U349" s="72"/>
      <c r="V349" s="72"/>
      <c r="W349" s="21"/>
      <c r="X349" s="72"/>
      <c r="Y349" s="72"/>
      <c r="Z349" s="72"/>
      <c r="AA349" s="7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</row>
    <row r="350" spans="14:43" ht="12.75" x14ac:dyDescent="0.2">
      <c r="N350" s="72"/>
      <c r="O350" s="72"/>
      <c r="P350" s="72"/>
      <c r="Q350" s="72"/>
      <c r="R350" s="21"/>
      <c r="S350" s="72"/>
      <c r="T350" s="72"/>
      <c r="U350" s="72"/>
      <c r="V350" s="72"/>
      <c r="W350" s="21"/>
      <c r="X350" s="72"/>
      <c r="Y350" s="72"/>
      <c r="Z350" s="72"/>
      <c r="AA350" s="7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</row>
    <row r="351" spans="14:43" ht="12.75" x14ac:dyDescent="0.2">
      <c r="N351" s="72"/>
      <c r="O351" s="72"/>
      <c r="P351" s="72"/>
      <c r="Q351" s="72"/>
      <c r="R351" s="21"/>
      <c r="S351" s="72"/>
      <c r="T351" s="72"/>
      <c r="U351" s="72"/>
      <c r="V351" s="72"/>
      <c r="W351" s="21"/>
      <c r="X351" s="72"/>
      <c r="Y351" s="72"/>
      <c r="Z351" s="72"/>
      <c r="AA351" s="7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</row>
    <row r="352" spans="14:43" ht="12.75" x14ac:dyDescent="0.2">
      <c r="N352" s="72"/>
      <c r="O352" s="72"/>
      <c r="P352" s="72"/>
      <c r="Q352" s="72"/>
      <c r="R352" s="21"/>
      <c r="S352" s="72"/>
      <c r="T352" s="72"/>
      <c r="U352" s="72"/>
      <c r="V352" s="72"/>
      <c r="W352" s="21"/>
      <c r="X352" s="72"/>
      <c r="Y352" s="72"/>
      <c r="Z352" s="72"/>
      <c r="AA352" s="7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</row>
    <row r="353" spans="14:43" ht="12.75" x14ac:dyDescent="0.2">
      <c r="N353" s="72"/>
      <c r="O353" s="72"/>
      <c r="P353" s="72"/>
      <c r="Q353" s="72"/>
      <c r="R353" s="21"/>
      <c r="S353" s="72"/>
      <c r="T353" s="72"/>
      <c r="U353" s="72"/>
      <c r="V353" s="72"/>
      <c r="W353" s="21"/>
      <c r="X353" s="72"/>
      <c r="Y353" s="72"/>
      <c r="Z353" s="72"/>
      <c r="AA353" s="7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</row>
    <row r="354" spans="14:43" ht="12.75" x14ac:dyDescent="0.2">
      <c r="N354" s="72"/>
      <c r="O354" s="72"/>
      <c r="P354" s="72"/>
      <c r="Q354" s="72"/>
      <c r="R354" s="21"/>
      <c r="S354" s="72"/>
      <c r="T354" s="72"/>
      <c r="U354" s="72"/>
      <c r="V354" s="72"/>
      <c r="W354" s="21"/>
      <c r="X354" s="72"/>
      <c r="Y354" s="72"/>
      <c r="Z354" s="72"/>
      <c r="AA354" s="7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</row>
    <row r="355" spans="14:43" ht="12.75" x14ac:dyDescent="0.2">
      <c r="N355" s="72"/>
      <c r="O355" s="72"/>
      <c r="P355" s="72"/>
      <c r="Q355" s="72"/>
      <c r="R355" s="21"/>
      <c r="S355" s="72"/>
      <c r="T355" s="72"/>
      <c r="U355" s="72"/>
      <c r="V355" s="72"/>
      <c r="W355" s="21"/>
      <c r="X355" s="72"/>
      <c r="Y355" s="72"/>
      <c r="Z355" s="72"/>
      <c r="AA355" s="7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</row>
    <row r="356" spans="14:43" ht="12.75" x14ac:dyDescent="0.2">
      <c r="N356" s="72"/>
      <c r="O356" s="72"/>
      <c r="P356" s="72"/>
      <c r="Q356" s="72"/>
      <c r="R356" s="21"/>
      <c r="S356" s="72"/>
      <c r="T356" s="72"/>
      <c r="U356" s="72"/>
      <c r="V356" s="72"/>
      <c r="W356" s="21"/>
      <c r="X356" s="72"/>
      <c r="Y356" s="72"/>
      <c r="Z356" s="72"/>
      <c r="AA356" s="7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</row>
    <row r="357" spans="14:43" ht="12.75" x14ac:dyDescent="0.2">
      <c r="N357" s="72"/>
      <c r="O357" s="72"/>
      <c r="P357" s="72"/>
      <c r="Q357" s="72"/>
      <c r="R357" s="21"/>
      <c r="S357" s="72"/>
      <c r="T357" s="72"/>
      <c r="U357" s="72"/>
      <c r="V357" s="72"/>
      <c r="W357" s="21"/>
      <c r="X357" s="72"/>
      <c r="Y357" s="72"/>
      <c r="Z357" s="72"/>
      <c r="AA357" s="7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</row>
    <row r="358" spans="14:43" ht="12.75" x14ac:dyDescent="0.2">
      <c r="N358" s="72"/>
      <c r="O358" s="72"/>
      <c r="P358" s="72"/>
      <c r="Q358" s="72"/>
      <c r="R358" s="21"/>
      <c r="S358" s="72"/>
      <c r="T358" s="72"/>
      <c r="U358" s="72"/>
      <c r="V358" s="72"/>
      <c r="W358" s="21"/>
      <c r="X358" s="72"/>
      <c r="Y358" s="72"/>
      <c r="Z358" s="72"/>
      <c r="AA358" s="7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</row>
    <row r="359" spans="14:43" ht="12.75" x14ac:dyDescent="0.2">
      <c r="N359" s="72"/>
      <c r="O359" s="72"/>
      <c r="P359" s="72"/>
      <c r="Q359" s="72"/>
      <c r="R359" s="21"/>
      <c r="S359" s="72"/>
      <c r="T359" s="72"/>
      <c r="U359" s="72"/>
      <c r="V359" s="72"/>
      <c r="W359" s="21"/>
      <c r="X359" s="72"/>
      <c r="Y359" s="72"/>
      <c r="Z359" s="72"/>
      <c r="AA359" s="7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</row>
    <row r="360" spans="14:43" ht="12.75" x14ac:dyDescent="0.2">
      <c r="R360" s="21"/>
      <c r="S360" s="72"/>
      <c r="T360" s="72"/>
      <c r="U360" s="72"/>
      <c r="V360" s="72"/>
      <c r="W360" s="21"/>
      <c r="X360" s="72"/>
      <c r="Y360" s="72"/>
      <c r="Z360" s="72"/>
      <c r="AA360" s="7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</row>
    <row r="361" spans="14:43" ht="12.75" x14ac:dyDescent="0.2">
      <c r="R361" s="21"/>
      <c r="S361" s="72"/>
      <c r="T361" s="72"/>
      <c r="U361" s="72"/>
      <c r="V361" s="72"/>
      <c r="W361" s="21"/>
      <c r="X361" s="72"/>
      <c r="Y361" s="72"/>
      <c r="Z361" s="72"/>
      <c r="AA361" s="7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</row>
    <row r="362" spans="14:43" ht="12.75" x14ac:dyDescent="0.2">
      <c r="R362" s="21"/>
      <c r="S362" s="72"/>
      <c r="T362" s="72"/>
      <c r="U362" s="72"/>
      <c r="V362" s="72"/>
      <c r="W362" s="21"/>
      <c r="X362" s="72"/>
      <c r="Y362" s="72"/>
      <c r="Z362" s="72"/>
      <c r="AA362" s="7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</row>
    <row r="363" spans="14:43" ht="12.75" x14ac:dyDescent="0.2">
      <c r="R363" s="21"/>
      <c r="S363" s="72"/>
      <c r="T363" s="72"/>
      <c r="U363" s="72"/>
      <c r="V363" s="72"/>
      <c r="W363" s="21"/>
      <c r="X363" s="72"/>
      <c r="Y363" s="72"/>
      <c r="Z363" s="72"/>
      <c r="AA363" s="7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</row>
    <row r="364" spans="14:43" ht="12.75" x14ac:dyDescent="0.2">
      <c r="R364" s="21"/>
      <c r="S364" s="72"/>
      <c r="T364" s="72"/>
      <c r="U364" s="72"/>
      <c r="V364" s="72"/>
      <c r="W364" s="21"/>
      <c r="X364" s="72"/>
      <c r="Y364" s="72"/>
      <c r="Z364" s="72"/>
      <c r="AA364" s="7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</row>
    <row r="365" spans="14:43" ht="12.75" x14ac:dyDescent="0.2">
      <c r="R365" s="21"/>
      <c r="S365" s="72"/>
      <c r="T365" s="72"/>
      <c r="U365" s="72"/>
      <c r="V365" s="72"/>
      <c r="W365" s="21"/>
      <c r="X365" s="72"/>
      <c r="Y365" s="72"/>
      <c r="Z365" s="72"/>
      <c r="AA365" s="7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</row>
    <row r="366" spans="14:43" ht="12.75" x14ac:dyDescent="0.2">
      <c r="R366" s="21"/>
      <c r="S366" s="72"/>
      <c r="T366" s="72"/>
      <c r="U366" s="72"/>
      <c r="V366" s="72"/>
      <c r="W366" s="21"/>
      <c r="X366" s="72"/>
      <c r="Y366" s="72"/>
      <c r="Z366" s="72"/>
      <c r="AA366" s="7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</row>
    <row r="367" spans="14:43" ht="12.75" x14ac:dyDescent="0.2">
      <c r="R367" s="21"/>
      <c r="S367" s="72"/>
      <c r="T367" s="72"/>
      <c r="U367" s="72"/>
      <c r="V367" s="72"/>
      <c r="W367" s="21"/>
      <c r="X367" s="72"/>
      <c r="Y367" s="72"/>
      <c r="Z367" s="72"/>
      <c r="AA367" s="7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</row>
    <row r="368" spans="14:43" ht="12.75" x14ac:dyDescent="0.2">
      <c r="R368" s="21"/>
      <c r="S368" s="72"/>
      <c r="T368" s="72"/>
      <c r="U368" s="72"/>
      <c r="V368" s="72"/>
      <c r="W368" s="21"/>
      <c r="X368" s="72"/>
      <c r="Y368" s="72"/>
      <c r="Z368" s="72"/>
      <c r="AA368" s="7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</row>
    <row r="369" spans="18:43" ht="12.75" x14ac:dyDescent="0.2">
      <c r="R369" s="21"/>
      <c r="S369" s="72"/>
      <c r="T369" s="72"/>
      <c r="U369" s="72"/>
      <c r="V369" s="72"/>
      <c r="W369" s="21"/>
      <c r="X369" s="72"/>
      <c r="Y369" s="72"/>
      <c r="Z369" s="72"/>
      <c r="AA369" s="7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</row>
    <row r="370" spans="18:43" ht="12.75" x14ac:dyDescent="0.2"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</row>
    <row r="371" spans="18:43" ht="12.75" x14ac:dyDescent="0.2"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</row>
    <row r="372" spans="18:43" ht="12.75" x14ac:dyDescent="0.2"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</row>
    <row r="373" spans="18:43" ht="12.75" x14ac:dyDescent="0.2"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</row>
    <row r="374" spans="18:43" ht="12.75" x14ac:dyDescent="0.2"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</row>
    <row r="375" spans="18:43" ht="12.75" x14ac:dyDescent="0.2"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</row>
    <row r="376" spans="18:43" ht="12.75" x14ac:dyDescent="0.2"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</row>
    <row r="377" spans="18:43" ht="12.75" x14ac:dyDescent="0.2"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</row>
    <row r="378" spans="18:43" ht="12.75" x14ac:dyDescent="0.2"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</row>
    <row r="379" spans="18:43" ht="12.75" x14ac:dyDescent="0.2"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</row>
    <row r="380" spans="18:43" ht="12.75" x14ac:dyDescent="0.2"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</row>
    <row r="381" spans="18:43" ht="12.75" x14ac:dyDescent="0.2"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</row>
    <row r="382" spans="18:43" ht="12.75" x14ac:dyDescent="0.2"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</row>
    <row r="383" spans="18:43" ht="12.75" x14ac:dyDescent="0.2"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</row>
    <row r="384" spans="18:43" ht="12.75" x14ac:dyDescent="0.2"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</row>
    <row r="385" spans="28:43" ht="12.75" x14ac:dyDescent="0.2"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</row>
    <row r="386" spans="28:43" ht="12.75" x14ac:dyDescent="0.2"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</row>
    <row r="387" spans="28:43" ht="12.75" x14ac:dyDescent="0.2"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</row>
    <row r="388" spans="28:43" ht="12.75" x14ac:dyDescent="0.2"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</row>
    <row r="389" spans="28:43" ht="12.75" x14ac:dyDescent="0.2"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</row>
    <row r="390" spans="28:43" ht="12.75" x14ac:dyDescent="0.2"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</row>
    <row r="391" spans="28:43" ht="12.75" x14ac:dyDescent="0.2"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</row>
    <row r="392" spans="28:43" ht="12.75" x14ac:dyDescent="0.2"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</row>
    <row r="393" spans="28:43" ht="12.75" x14ac:dyDescent="0.2"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</row>
    <row r="394" spans="28:43" ht="12.75" x14ac:dyDescent="0.2"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</row>
    <row r="395" spans="28:43" ht="12.75" x14ac:dyDescent="0.2"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</row>
    <row r="396" spans="28:43" ht="12.75" x14ac:dyDescent="0.2"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</row>
    <row r="397" spans="28:43" ht="12.75" x14ac:dyDescent="0.2"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</row>
  </sheetData>
  <phoneticPr fontId="2" type="noConversion"/>
  <printOptions gridLinesSet="0"/>
  <pageMargins left="0.31496062992125984" right="0.19685039370078741" top="0.55118110236220474" bottom="0.47244094488188981" header="0.23622047244094491" footer="0.19685039370078741"/>
  <pageSetup paperSize="9" scale="59" orientation="portrait" r:id="rId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Simple Example</vt:lpstr>
      <vt:lpstr>Detailed Example</vt:lpstr>
      <vt:lpstr>'Detailed Example'!Print_Area</vt:lpstr>
      <vt:lpstr>'Simple Example'!Print_Area</vt:lpstr>
      <vt:lpstr>'Detailed Example'!Print_Area_MI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Self</dc:creator>
  <cp:lastModifiedBy>Lucy Drake</cp:lastModifiedBy>
  <dcterms:created xsi:type="dcterms:W3CDTF">2017-01-25T10:54:40Z</dcterms:created>
  <dcterms:modified xsi:type="dcterms:W3CDTF">2020-04-07T18:46:55Z</dcterms:modified>
</cp:coreProperties>
</file>