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showHorizontalScroll="0" xWindow="1350" yWindow="765" windowWidth="10470" windowHeight="5580"/>
  </bookViews>
  <sheets>
    <sheet name="PettyCashEntry" sheetId="4" r:id="rId1"/>
    <sheet name="VATBands" sheetId="6" r:id="rId2"/>
    <sheet name="Setup" sheetId="5" state="hidden" r:id="rId3"/>
  </sheets>
  <definedNames>
    <definedName name="Currency">Setup!$B$1:$G$1</definedName>
    <definedName name="_xlnm.Print_Area" localSheetId="0">PettyCashEntry!$B$1:$AM$40</definedName>
    <definedName name="TaxFlag">OFFSET(VATBands!$A$2,0,0,COUNTA(VATBands!$A$2:$A$19),1)</definedName>
    <definedName name="TaxFlag2">OFFSET(VATBands!$A$2,0,0,COUNTA(VATBands!$A$2:$A$19),2)</definedName>
  </definedNames>
  <calcPr calcId="145621" fullPrecision="0"/>
</workbook>
</file>

<file path=xl/calcChain.xml><?xml version="1.0" encoding="utf-8"?>
<calcChain xmlns="http://schemas.openxmlformats.org/spreadsheetml/2006/main">
  <c r="H11" i="5" l="1"/>
  <c r="H10" i="5"/>
  <c r="H9" i="5"/>
  <c r="H8" i="5"/>
  <c r="H7" i="5"/>
  <c r="H6" i="5"/>
  <c r="H5" i="5"/>
  <c r="H4" i="5"/>
  <c r="H3" i="5"/>
  <c r="H2" i="5"/>
  <c r="H11" i="6"/>
  <c r="H10" i="6"/>
  <c r="H9" i="6"/>
  <c r="H8" i="6"/>
  <c r="H7" i="6"/>
  <c r="H6" i="6"/>
  <c r="H5" i="6"/>
  <c r="H4" i="6"/>
  <c r="H3" i="6"/>
  <c r="H2" i="6"/>
  <c r="AB35" i="4"/>
  <c r="Z35" i="4"/>
  <c r="AF33" i="4"/>
  <c r="AD33" i="4"/>
  <c r="AF32" i="4"/>
  <c r="AD32" i="4"/>
  <c r="AF31" i="4"/>
  <c r="AD31" i="4"/>
  <c r="AF30" i="4"/>
  <c r="AD30" i="4"/>
  <c r="AF29" i="4"/>
  <c r="AD29" i="4"/>
  <c r="AF28" i="4"/>
  <c r="AD28" i="4"/>
  <c r="AF27" i="4"/>
  <c r="AD27" i="4"/>
  <c r="AF26" i="4"/>
  <c r="AD26" i="4"/>
  <c r="AF25" i="4"/>
  <c r="AD25" i="4"/>
  <c r="AF24" i="4"/>
  <c r="AD24" i="4"/>
  <c r="AF23" i="4"/>
  <c r="AD23" i="4"/>
  <c r="AF22" i="4"/>
  <c r="AD22" i="4"/>
  <c r="AF21" i="4"/>
  <c r="AD21" i="4"/>
  <c r="AF20" i="4"/>
  <c r="AD20" i="4"/>
  <c r="AF19" i="4"/>
  <c r="AD19" i="4"/>
  <c r="AF18" i="4"/>
  <c r="AD18" i="4"/>
  <c r="AF17" i="4"/>
  <c r="AD17" i="4"/>
  <c r="AF16" i="4"/>
  <c r="AD16" i="4"/>
  <c r="AF15" i="4"/>
  <c r="AD15" i="4"/>
  <c r="AF14" i="4"/>
  <c r="AF35" i="4" s="1"/>
  <c r="W6" i="4" s="1"/>
  <c r="W8" i="4" s="1"/>
  <c r="AD14" i="4"/>
  <c r="AD35" i="4" s="1"/>
  <c r="B3" i="4"/>
  <c r="AZ1" i="4"/>
  <c r="AR1" i="4"/>
</calcChain>
</file>

<file path=xl/sharedStrings.xml><?xml version="1.0" encoding="utf-8"?>
<sst xmlns="http://schemas.openxmlformats.org/spreadsheetml/2006/main" count="142" uniqueCount="90">
  <si>
    <t>Date:</t>
  </si>
  <si>
    <t>Name:</t>
  </si>
  <si>
    <t>Signatures Required:</t>
  </si>
  <si>
    <t>Dept:</t>
  </si>
  <si>
    <t>Env#:</t>
  </si>
  <si>
    <t>Employee</t>
  </si>
  <si>
    <t>Total:</t>
  </si>
  <si>
    <t>P1</t>
  </si>
  <si>
    <t>PC Code:</t>
  </si>
  <si>
    <t>Currency:</t>
  </si>
  <si>
    <t>Cash received by:</t>
  </si>
  <si>
    <t>Scan#:</t>
  </si>
  <si>
    <t>Amt Adv:</t>
  </si>
  <si>
    <t>Amt Acctd:</t>
  </si>
  <si>
    <t>Tax Name</t>
  </si>
  <si>
    <t>AU</t>
  </si>
  <si>
    <t>US</t>
  </si>
  <si>
    <t>VAT</t>
  </si>
  <si>
    <t>GST</t>
  </si>
  <si>
    <t>Receipt incl Tax</t>
  </si>
  <si>
    <t>Receipt incl VAT</t>
  </si>
  <si>
    <t>Receipt incl GST</t>
  </si>
  <si>
    <t>Receipt excl Tax</t>
  </si>
  <si>
    <t>Receipt excl VAT</t>
  </si>
  <si>
    <t>Receipt excl GST</t>
  </si>
  <si>
    <t>Receipt Amount</t>
  </si>
  <si>
    <t>Use</t>
  </si>
  <si>
    <t>Tax Flag</t>
  </si>
  <si>
    <t>1099 Flag</t>
  </si>
  <si>
    <t>Coding</t>
  </si>
  <si>
    <t>Supplier</t>
  </si>
  <si>
    <t>Vendor</t>
  </si>
  <si>
    <t>Tax Rate</t>
  </si>
  <si>
    <t>Calculate Tax</t>
  </si>
  <si>
    <t>N</t>
  </si>
  <si>
    <t>Y</t>
  </si>
  <si>
    <t>V</t>
  </si>
  <si>
    <t>G</t>
  </si>
  <si>
    <t>Tax Applicable Flag</t>
  </si>
  <si>
    <t>No Tax Applicable Flag</t>
  </si>
  <si>
    <t>Description</t>
  </si>
  <si>
    <t>Tax</t>
  </si>
  <si>
    <t>Receipt less Tax</t>
  </si>
  <si>
    <t>NZ</t>
  </si>
  <si>
    <t>GB</t>
  </si>
  <si>
    <t>Production Manager</t>
  </si>
  <si>
    <t>Production Accountant</t>
  </si>
  <si>
    <t>Department Head</t>
  </si>
  <si>
    <t>Chart Combo</t>
  </si>
  <si>
    <t>Prod  Set</t>
  </si>
  <si>
    <t>Prod  Detl   Set</t>
  </si>
  <si>
    <t xml:space="preserve">  Lo   Prod   Set</t>
  </si>
  <si>
    <t>Eps   Prod  Set</t>
  </si>
  <si>
    <t>Eps   Prod  Detl   Set</t>
  </si>
  <si>
    <t xml:space="preserve">  Lo   Prod  Detl   Set</t>
  </si>
  <si>
    <t xml:space="preserve">  Lo   Eps   Prod   Set</t>
  </si>
  <si>
    <t>EU</t>
  </si>
  <si>
    <t>Accounts   use only</t>
  </si>
  <si>
    <t>Rate</t>
  </si>
  <si>
    <t>Eps</t>
  </si>
  <si>
    <t>Prod</t>
  </si>
  <si>
    <t>Detl</t>
  </si>
  <si>
    <t>Set</t>
  </si>
  <si>
    <t>000</t>
  </si>
  <si>
    <t>Tax Amount</t>
  </si>
  <si>
    <t>Flag</t>
  </si>
  <si>
    <t>Line Amount</t>
  </si>
  <si>
    <t>Z</t>
  </si>
  <si>
    <t>IVA</t>
  </si>
  <si>
    <t>Receipt incl IVA</t>
  </si>
  <si>
    <t>Receipt excl IVA</t>
  </si>
  <si>
    <t>No Tax</t>
  </si>
  <si>
    <t>Mixed Tax (Macro will split with human internvention)</t>
  </si>
  <si>
    <t>R</t>
  </si>
  <si>
    <t>Reduced VAT 5%</t>
  </si>
  <si>
    <t>Zero Rated</t>
  </si>
  <si>
    <t>850</t>
  </si>
  <si>
    <t>02</t>
  </si>
  <si>
    <t>Vcode:</t>
  </si>
  <si>
    <t>VAT @17.5%</t>
  </si>
  <si>
    <t>M</t>
  </si>
  <si>
    <t>IN Codes</t>
  </si>
  <si>
    <t>I</t>
  </si>
  <si>
    <t xml:space="preserve"> Assets</t>
  </si>
  <si>
    <t>A</t>
  </si>
  <si>
    <t>N1</t>
  </si>
  <si>
    <t>Q2</t>
  </si>
  <si>
    <t>R3</t>
  </si>
  <si>
    <t>W</t>
  </si>
  <si>
    <t>ZA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</si>
</sst>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quot;$&quot;* #,##0.00_-;\-&quot;$&quot;* #,##0.00_-;_-&quot;$&quot;* &quot;-&quot;??_-;_-@_-"/>
    <numFmt numFmtId="165" formatCode="dd/mm/yy;@"/>
    <numFmt numFmtId="166" formatCode="_-&quot;$&quot;* #,##0.00_-;\-&quot;$&quot;* #,##0.00_-;_-&quot;$&quot;* &quot;&quot;??_-;_-@_-"/>
    <numFmt numFmtId="167" formatCode="00000"/>
    <numFmt numFmtId="168" formatCode="0.00;[Red]\-0.00"/>
  </numFmts>
  <fonts count="26" x14ac:knownFonts="1">
    <font>
      <sz val="10"/>
      <name val="Arial"/>
    </font>
    <font>
      <sz val="10"/>
      <name val="Arial"/>
    </font>
    <font>
      <sz val="10"/>
      <name val="Verdana"/>
      <family val="2"/>
    </font>
    <font>
      <b/>
      <sz val="10"/>
      <name val="Verdana"/>
      <family val="2"/>
    </font>
    <font>
      <sz val="9"/>
      <name val="Verdana"/>
      <family val="2"/>
    </font>
    <font>
      <sz val="8"/>
      <name val="Arial"/>
    </font>
    <font>
      <b/>
      <sz val="12"/>
      <name val="Verdana"/>
      <family val="2"/>
    </font>
    <font>
      <sz val="8"/>
      <name val="Verdana"/>
      <family val="2"/>
    </font>
    <font>
      <b/>
      <sz val="8"/>
      <name val="Verdana"/>
      <family val="2"/>
    </font>
    <font>
      <b/>
      <sz val="9"/>
      <name val="Verdana"/>
      <family val="2"/>
    </font>
    <font>
      <sz val="12"/>
      <name val="Verdana"/>
      <family val="2"/>
    </font>
    <font>
      <b/>
      <sz val="10"/>
      <name val="Arial"/>
    </font>
    <font>
      <b/>
      <i/>
      <sz val="10"/>
      <name val="Arial"/>
    </font>
    <font>
      <sz val="10"/>
      <name val="Arial"/>
      <family val="2"/>
    </font>
    <font>
      <b/>
      <sz val="10"/>
      <color indexed="9"/>
      <name val="Arial"/>
      <family val="2"/>
    </font>
    <font>
      <sz val="10"/>
      <color indexed="61"/>
      <name val="Arial"/>
    </font>
    <font>
      <sz val="8"/>
      <color indexed="16"/>
      <name val="Verdana"/>
      <family val="2"/>
    </font>
    <font>
      <sz val="8"/>
      <color indexed="60"/>
      <name val="Verdana"/>
      <family val="2"/>
    </font>
    <font>
      <b/>
      <sz val="8"/>
      <color indexed="60"/>
      <name val="Verdana"/>
      <family val="2"/>
    </font>
    <font>
      <i/>
      <sz val="8"/>
      <color indexed="60"/>
      <name val="Verdana"/>
      <family val="2"/>
    </font>
    <font>
      <i/>
      <sz val="10"/>
      <color indexed="60"/>
      <name val="Arial"/>
    </font>
    <font>
      <sz val="10"/>
      <color indexed="60"/>
      <name val="Arial"/>
    </font>
    <font>
      <sz val="8"/>
      <color indexed="9"/>
      <name val="Verdana"/>
      <family val="2"/>
    </font>
    <font>
      <sz val="8"/>
      <color indexed="9"/>
      <name val="Arial"/>
    </font>
    <font>
      <b/>
      <sz val="10"/>
      <color indexed="9"/>
      <name val="Verdana"/>
      <family val="2"/>
    </font>
    <font>
      <sz val="10"/>
      <color indexed="9"/>
      <name val="Verdana"/>
      <family val="2"/>
    </font>
  </fonts>
  <fills count="6">
    <fill>
      <patternFill patternType="none"/>
    </fill>
    <fill>
      <patternFill patternType="gray125"/>
    </fill>
    <fill>
      <patternFill patternType="solid">
        <fgColor indexed="10"/>
        <bgColor indexed="64"/>
      </patternFill>
    </fill>
    <fill>
      <patternFill patternType="solid">
        <fgColor theme="1"/>
        <bgColor indexed="64"/>
      </patternFill>
    </fill>
    <fill>
      <patternFill patternType="solid">
        <fgColor rgb="FFFF0000"/>
        <bgColor indexed="64"/>
      </patternFill>
    </fill>
    <fill>
      <patternFill patternType="solid">
        <fgColor theme="2" tint="-9.9978637043366805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hair">
        <color indexed="23"/>
      </left>
      <right style="hair">
        <color indexed="23"/>
      </right>
      <top style="hair">
        <color indexed="23"/>
      </top>
      <bottom style="hair">
        <color indexed="23"/>
      </bottom>
      <diagonal/>
    </border>
    <border>
      <left/>
      <right/>
      <top/>
      <bottom style="hair">
        <color indexed="23"/>
      </bottom>
      <diagonal/>
    </border>
    <border>
      <left style="thin">
        <color indexed="60"/>
      </left>
      <right/>
      <top style="hair">
        <color indexed="23"/>
      </top>
      <bottom style="hair">
        <color indexed="23"/>
      </bottom>
      <diagonal/>
    </border>
    <border>
      <left style="hair">
        <color indexed="23"/>
      </left>
      <right style="thin">
        <color indexed="60"/>
      </right>
      <top style="hair">
        <color indexed="23"/>
      </top>
      <bottom style="hair">
        <color indexed="23"/>
      </bottom>
      <diagonal/>
    </border>
    <border>
      <left style="thin">
        <color indexed="60"/>
      </left>
      <right/>
      <top style="hair">
        <color indexed="23"/>
      </top>
      <bottom style="thin">
        <color indexed="60"/>
      </bottom>
      <diagonal/>
    </border>
    <border>
      <left style="hair">
        <color indexed="23"/>
      </left>
      <right style="hair">
        <color indexed="23"/>
      </right>
      <top style="hair">
        <color indexed="23"/>
      </top>
      <bottom style="thin">
        <color indexed="60"/>
      </bottom>
      <diagonal/>
    </border>
    <border>
      <left style="hair">
        <color indexed="23"/>
      </left>
      <right style="thin">
        <color indexed="60"/>
      </right>
      <top style="hair">
        <color indexed="23"/>
      </top>
      <bottom style="thin">
        <color indexed="60"/>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0"/>
      </left>
      <right style="thin">
        <color indexed="60"/>
      </right>
      <top style="hair">
        <color indexed="23"/>
      </top>
      <bottom style="hair">
        <color indexed="23"/>
      </bottom>
      <diagonal/>
    </border>
    <border>
      <left/>
      <right style="hair">
        <color indexed="23"/>
      </right>
      <top style="hair">
        <color indexed="23"/>
      </top>
      <bottom style="hair">
        <color indexed="23"/>
      </bottom>
      <diagonal/>
    </border>
    <border>
      <left style="thin">
        <color indexed="60"/>
      </left>
      <right style="thin">
        <color indexed="60"/>
      </right>
      <top style="hair">
        <color indexed="23"/>
      </top>
      <bottom style="thin">
        <color indexed="60"/>
      </bottom>
      <diagonal/>
    </border>
    <border>
      <left/>
      <right style="hair">
        <color indexed="23"/>
      </right>
      <top style="hair">
        <color indexed="23"/>
      </top>
      <bottom style="thin">
        <color indexed="60"/>
      </bottom>
      <diagonal/>
    </border>
    <border>
      <left style="hair">
        <color indexed="23"/>
      </left>
      <right/>
      <top style="hair">
        <color indexed="23"/>
      </top>
      <bottom style="hair">
        <color indexed="23"/>
      </bottom>
      <diagonal/>
    </border>
    <border>
      <left/>
      <right/>
      <top/>
      <bottom style="hair">
        <color indexed="64"/>
      </bottom>
      <diagonal/>
    </border>
    <border>
      <left style="thin">
        <color indexed="60"/>
      </left>
      <right style="hair">
        <color indexed="23"/>
      </right>
      <top style="hair">
        <color indexed="23"/>
      </top>
      <bottom style="hair">
        <color indexed="23"/>
      </bottom>
      <diagonal/>
    </border>
    <border>
      <left style="thin">
        <color indexed="60"/>
      </left>
      <right style="hair">
        <color indexed="23"/>
      </right>
      <top style="hair">
        <color indexed="23"/>
      </top>
      <bottom style="thin">
        <color indexed="60"/>
      </bottom>
      <diagonal/>
    </border>
    <border>
      <left style="hair">
        <color indexed="23"/>
      </left>
      <right/>
      <top style="hair">
        <color indexed="23"/>
      </top>
      <bottom style="thin">
        <color indexed="60"/>
      </bottom>
      <diagonal/>
    </border>
    <border>
      <left/>
      <right/>
      <top style="thin">
        <color indexed="60"/>
      </top>
      <bottom style="double">
        <color indexed="60"/>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138">
    <xf numFmtId="0" fontId="0" fillId="0" borderId="0" xfId="0"/>
    <xf numFmtId="0" fontId="2" fillId="0" borderId="0" xfId="0" applyFont="1" applyProtection="1"/>
    <xf numFmtId="0" fontId="3" fillId="0" borderId="0" xfId="0" applyFont="1" applyBorder="1" applyAlignment="1" applyProtection="1">
      <alignment horizontal="center"/>
    </xf>
    <xf numFmtId="0" fontId="2" fillId="0" borderId="0" xfId="0" applyFont="1" applyBorder="1" applyProtection="1"/>
    <xf numFmtId="0" fontId="7" fillId="0" borderId="0" xfId="0" applyFont="1" applyBorder="1" applyAlignment="1" applyProtection="1">
      <alignment horizontal="right"/>
    </xf>
    <xf numFmtId="0" fontId="7" fillId="0" borderId="0" xfId="0" applyFont="1" applyBorder="1" applyAlignment="1" applyProtection="1">
      <alignment horizontal="left"/>
    </xf>
    <xf numFmtId="0" fontId="4" fillId="0" borderId="0" xfId="0" applyFont="1" applyBorder="1" applyProtection="1"/>
    <xf numFmtId="0" fontId="4" fillId="0" borderId="0" xfId="0" applyFont="1" applyProtection="1"/>
    <xf numFmtId="0" fontId="7" fillId="0" borderId="0" xfId="0" applyFont="1" applyBorder="1" applyAlignment="1" applyProtection="1">
      <alignment vertical="top"/>
    </xf>
    <xf numFmtId="0" fontId="7" fillId="0" borderId="0" xfId="0" applyFont="1" applyBorder="1" applyAlignment="1" applyProtection="1">
      <alignment horizontal="center"/>
    </xf>
    <xf numFmtId="0" fontId="8" fillId="0" borderId="0" xfId="0" applyFont="1" applyBorder="1" applyAlignment="1" applyProtection="1">
      <alignment horizontal="center" vertical="center"/>
    </xf>
    <xf numFmtId="0" fontId="6" fillId="0" borderId="0" xfId="0" applyFont="1" applyFill="1" applyBorder="1" applyAlignment="1" applyProtection="1">
      <alignment horizontal="center" vertical="center" wrapText="1"/>
    </xf>
    <xf numFmtId="49" fontId="7" fillId="0" borderId="0" xfId="0" applyNumberFormat="1" applyFont="1" applyBorder="1" applyAlignment="1" applyProtection="1">
      <alignment horizontal="center"/>
    </xf>
    <xf numFmtId="0" fontId="8" fillId="0" borderId="0" xfId="0" applyFont="1" applyBorder="1" applyAlignment="1" applyProtection="1">
      <alignment vertical="top"/>
    </xf>
    <xf numFmtId="0" fontId="7" fillId="0" borderId="0" xfId="0" applyFont="1" applyBorder="1" applyProtection="1"/>
    <xf numFmtId="164" fontId="8" fillId="0" borderId="0" xfId="2" applyFont="1" applyBorder="1" applyAlignment="1" applyProtection="1">
      <alignment horizontal="center" vertical="center" wrapText="1"/>
    </xf>
    <xf numFmtId="164" fontId="8" fillId="0" borderId="0" xfId="2" applyFont="1" applyBorder="1" applyAlignment="1" applyProtection="1">
      <alignment horizontal="center" wrapText="1"/>
    </xf>
    <xf numFmtId="166" fontId="7" fillId="0" borderId="0" xfId="2" applyNumberFormat="1" applyFont="1" applyBorder="1" applyAlignment="1" applyProtection="1"/>
    <xf numFmtId="164" fontId="7" fillId="0" borderId="0" xfId="2" applyFont="1" applyBorder="1" applyAlignment="1" applyProtection="1"/>
    <xf numFmtId="0" fontId="7" fillId="0" borderId="0" xfId="0" applyFont="1" applyProtection="1"/>
    <xf numFmtId="0" fontId="7" fillId="0" borderId="0" xfId="0" applyFont="1" applyFill="1" applyBorder="1" applyAlignment="1" applyProtection="1">
      <alignment horizontal="center" vertical="center"/>
    </xf>
    <xf numFmtId="0" fontId="7" fillId="0" borderId="0" xfId="0" applyFont="1" applyFill="1" applyBorder="1" applyAlignment="1" applyProtection="1">
      <alignment vertical="center"/>
    </xf>
    <xf numFmtId="0" fontId="10" fillId="0" borderId="0" xfId="0" applyFont="1" applyFill="1" applyBorder="1" applyAlignment="1" applyProtection="1">
      <alignment vertical="center" wrapText="1"/>
    </xf>
    <xf numFmtId="0" fontId="9" fillId="0" borderId="0" xfId="0" applyFont="1" applyFill="1" applyBorder="1" applyAlignment="1" applyProtection="1">
      <alignment horizontal="right" vertical="center"/>
    </xf>
    <xf numFmtId="0" fontId="4" fillId="0" borderId="0"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xf>
    <xf numFmtId="49" fontId="8" fillId="0" borderId="0" xfId="0" applyNumberFormat="1" applyFont="1" applyBorder="1" applyAlignment="1" applyProtection="1">
      <alignment horizontal="center" vertical="center"/>
    </xf>
    <xf numFmtId="0" fontId="7" fillId="0" borderId="0" xfId="0" applyFont="1" applyBorder="1" applyAlignment="1" applyProtection="1"/>
    <xf numFmtId="0" fontId="8" fillId="0" borderId="0" xfId="0" applyFont="1" applyFill="1" applyBorder="1" applyAlignment="1" applyProtection="1">
      <alignment horizontal="right"/>
    </xf>
    <xf numFmtId="0" fontId="4" fillId="0" borderId="0" xfId="0" applyFont="1" applyFill="1" applyBorder="1" applyAlignment="1" applyProtection="1">
      <alignment horizontal="left"/>
    </xf>
    <xf numFmtId="0" fontId="2" fillId="0" borderId="0" xfId="0" applyFont="1" applyBorder="1" applyAlignment="1" applyProtection="1"/>
    <xf numFmtId="49" fontId="7" fillId="0" borderId="0" xfId="0" applyNumberFormat="1" applyFont="1" applyBorder="1" applyAlignment="1" applyProtection="1"/>
    <xf numFmtId="0" fontId="0" fillId="0" borderId="0" xfId="0" applyAlignment="1" applyProtection="1"/>
    <xf numFmtId="0" fontId="0" fillId="0" borderId="0" xfId="0" applyAlignment="1" applyProtection="1">
      <alignment horizontal="left"/>
    </xf>
    <xf numFmtId="0" fontId="11" fillId="0" borderId="0" xfId="0" applyFont="1" applyAlignment="1" applyProtection="1"/>
    <xf numFmtId="0" fontId="12" fillId="0" borderId="0" xfId="0" applyFont="1" applyAlignment="1">
      <alignment horizontal="center" vertical="center"/>
    </xf>
    <xf numFmtId="0" fontId="12" fillId="0" borderId="0" xfId="0" applyFont="1" applyAlignment="1">
      <alignment horizontal="right"/>
    </xf>
    <xf numFmtId="0" fontId="11" fillId="0" borderId="0" xfId="0" applyFont="1" applyAlignment="1" applyProtection="1">
      <alignment horizontal="right"/>
    </xf>
    <xf numFmtId="2" fontId="11" fillId="0" borderId="0" xfId="0" applyNumberFormat="1" applyFont="1" applyAlignment="1" applyProtection="1">
      <alignment horizontal="right"/>
    </xf>
    <xf numFmtId="0" fontId="5" fillId="0" borderId="0" xfId="0" applyFont="1" applyAlignment="1" applyProtection="1">
      <alignment vertical="top"/>
    </xf>
    <xf numFmtId="0" fontId="13" fillId="0" borderId="0" xfId="0" applyFont="1"/>
    <xf numFmtId="0" fontId="4" fillId="0" borderId="0" xfId="0" applyFont="1" applyFill="1" applyBorder="1" applyAlignment="1" applyProtection="1">
      <alignment horizontal="center"/>
    </xf>
    <xf numFmtId="0" fontId="14" fillId="2" borderId="1" xfId="0" applyFont="1" applyFill="1" applyBorder="1"/>
    <xf numFmtId="0" fontId="14" fillId="2" borderId="1" xfId="0" applyFont="1" applyFill="1" applyBorder="1" applyAlignment="1">
      <alignment horizontal="center"/>
    </xf>
    <xf numFmtId="0" fontId="15" fillId="0" borderId="0" xfId="0" applyFont="1" applyAlignment="1" applyProtection="1"/>
    <xf numFmtId="49" fontId="7" fillId="0" borderId="2" xfId="0" applyNumberFormat="1" applyFont="1" applyBorder="1" applyAlignment="1" applyProtection="1">
      <alignment horizontal="center"/>
      <protection locked="0"/>
    </xf>
    <xf numFmtId="0" fontId="7" fillId="0" borderId="3" xfId="0" applyFont="1" applyBorder="1" applyProtection="1"/>
    <xf numFmtId="0" fontId="16" fillId="0" borderId="0" xfId="0" applyFont="1" applyBorder="1" applyAlignment="1" applyProtection="1">
      <alignment horizontal="right"/>
    </xf>
    <xf numFmtId="49" fontId="16" fillId="0" borderId="0" xfId="0" applyNumberFormat="1" applyFont="1" applyBorder="1" applyAlignment="1" applyProtection="1"/>
    <xf numFmtId="0" fontId="16" fillId="0" borderId="0" xfId="0" applyFont="1" applyBorder="1" applyAlignment="1" applyProtection="1"/>
    <xf numFmtId="0" fontId="18" fillId="0" borderId="0" xfId="0" applyFont="1" applyBorder="1" applyAlignment="1" applyProtection="1">
      <alignment horizontal="left"/>
    </xf>
    <xf numFmtId="0" fontId="17" fillId="0" borderId="0" xfId="0" applyFont="1" applyBorder="1" applyProtection="1"/>
    <xf numFmtId="0" fontId="18" fillId="0" borderId="0" xfId="0" applyFont="1" applyBorder="1" applyAlignment="1" applyProtection="1">
      <alignment horizontal="right"/>
    </xf>
    <xf numFmtId="166" fontId="17" fillId="0" borderId="0" xfId="2" applyNumberFormat="1" applyFont="1" applyBorder="1" applyAlignment="1" applyProtection="1"/>
    <xf numFmtId="0" fontId="18" fillId="0" borderId="0" xfId="0" applyFont="1" applyBorder="1" applyAlignment="1" applyProtection="1">
      <alignment vertical="top"/>
    </xf>
    <xf numFmtId="0" fontId="17" fillId="0" borderId="0" xfId="0" applyFont="1" applyBorder="1" applyAlignment="1" applyProtection="1">
      <alignment vertical="top"/>
    </xf>
    <xf numFmtId="0" fontId="17" fillId="0" borderId="0" xfId="0" applyFont="1" applyBorder="1" applyAlignment="1" applyProtection="1"/>
    <xf numFmtId="0" fontId="18" fillId="0" borderId="0" xfId="0" applyFont="1" applyFill="1" applyBorder="1" applyAlignment="1" applyProtection="1">
      <alignment horizontal="right"/>
    </xf>
    <xf numFmtId="0" fontId="17" fillId="0" borderId="4" xfId="0" applyFont="1" applyBorder="1" applyAlignment="1" applyProtection="1">
      <alignment horizontal="center"/>
    </xf>
    <xf numFmtId="49" fontId="7" fillId="0" borderId="5" xfId="0" applyNumberFormat="1" applyFont="1" applyBorder="1" applyAlignment="1" applyProtection="1">
      <alignment horizontal="center"/>
      <protection locked="0"/>
    </xf>
    <xf numFmtId="0" fontId="17" fillId="0" borderId="6" xfId="0" applyFont="1" applyBorder="1" applyAlignment="1" applyProtection="1">
      <alignment horizontal="center"/>
    </xf>
    <xf numFmtId="49" fontId="7" fillId="0" borderId="7" xfId="0" applyNumberFormat="1" applyFont="1" applyBorder="1" applyAlignment="1" applyProtection="1">
      <alignment horizontal="center"/>
      <protection locked="0"/>
    </xf>
    <xf numFmtId="49" fontId="7" fillId="0" borderId="8" xfId="0" applyNumberFormat="1" applyFont="1" applyBorder="1" applyAlignment="1" applyProtection="1">
      <alignment horizontal="center"/>
      <protection locked="0"/>
    </xf>
    <xf numFmtId="0" fontId="4" fillId="0" borderId="3" xfId="0" applyFont="1" applyFill="1" applyBorder="1" applyAlignment="1" applyProtection="1">
      <alignment horizontal="center"/>
    </xf>
    <xf numFmtId="0" fontId="22" fillId="0" borderId="0" xfId="0" applyFont="1" applyFill="1" applyBorder="1" applyAlignment="1" applyProtection="1">
      <alignment horizontal="left" vertical="center"/>
    </xf>
    <xf numFmtId="0" fontId="13" fillId="0" borderId="0" xfId="0" applyFont="1" applyProtection="1"/>
    <xf numFmtId="0" fontId="0" fillId="0" borderId="9" xfId="0" applyBorder="1" applyProtection="1"/>
    <xf numFmtId="0" fontId="0" fillId="0" borderId="0" xfId="0" applyProtection="1"/>
    <xf numFmtId="0" fontId="0" fillId="0" borderId="10" xfId="0" applyBorder="1" applyProtection="1"/>
    <xf numFmtId="0" fontId="0" fillId="0" borderId="11" xfId="0" applyBorder="1" applyProtection="1"/>
    <xf numFmtId="0" fontId="0" fillId="0" borderId="0" xfId="0" applyBorder="1" applyProtection="1"/>
    <xf numFmtId="0" fontId="0" fillId="0" borderId="10" xfId="0" applyBorder="1" applyAlignment="1" applyProtection="1">
      <alignment horizontal="left"/>
    </xf>
    <xf numFmtId="49" fontId="0" fillId="0" borderId="0" xfId="0" applyNumberFormat="1"/>
    <xf numFmtId="2" fontId="2" fillId="0" borderId="12" xfId="0" applyNumberFormat="1" applyFont="1" applyBorder="1" applyProtection="1"/>
    <xf numFmtId="0" fontId="2" fillId="0" borderId="12" xfId="0" applyFont="1" applyBorder="1" applyAlignment="1" applyProtection="1">
      <alignment horizontal="center"/>
    </xf>
    <xf numFmtId="2" fontId="2" fillId="0" borderId="13" xfId="0" applyNumberFormat="1" applyFont="1" applyBorder="1" applyProtection="1"/>
    <xf numFmtId="0" fontId="2" fillId="0" borderId="13" xfId="0" applyFont="1" applyBorder="1" applyAlignment="1" applyProtection="1">
      <alignment horizontal="center"/>
    </xf>
    <xf numFmtId="0" fontId="24" fillId="2" borderId="14" xfId="0" applyFont="1" applyFill="1" applyBorder="1" applyAlignment="1" applyProtection="1">
      <alignment vertical="center"/>
    </xf>
    <xf numFmtId="0" fontId="24" fillId="2" borderId="15" xfId="0" applyFont="1" applyFill="1" applyBorder="1" applyAlignment="1" applyProtection="1">
      <alignment vertical="center"/>
    </xf>
    <xf numFmtId="0" fontId="24" fillId="2" borderId="16" xfId="0" applyFont="1" applyFill="1" applyBorder="1" applyAlignment="1" applyProtection="1">
      <alignment vertical="center"/>
    </xf>
    <xf numFmtId="0" fontId="25" fillId="0" borderId="0" xfId="0" applyFont="1" applyProtection="1"/>
    <xf numFmtId="0" fontId="14" fillId="2" borderId="14" xfId="0" applyFont="1" applyFill="1" applyBorder="1" applyAlignment="1">
      <alignment vertical="center"/>
    </xf>
    <xf numFmtId="0" fontId="14" fillId="2" borderId="15" xfId="0" applyFont="1" applyFill="1" applyBorder="1" applyAlignment="1">
      <alignment vertical="center"/>
    </xf>
    <xf numFmtId="0" fontId="14" fillId="2" borderId="16" xfId="0" applyFont="1" applyFill="1" applyBorder="1" applyAlignment="1">
      <alignment vertical="center"/>
    </xf>
    <xf numFmtId="2" fontId="2" fillId="0" borderId="0" xfId="0" applyNumberFormat="1" applyFont="1" applyBorder="1" applyProtection="1"/>
    <xf numFmtId="43" fontId="0" fillId="0" borderId="0" xfId="1" applyFont="1"/>
    <xf numFmtId="43" fontId="0" fillId="0" borderId="0" xfId="0" applyNumberFormat="1"/>
    <xf numFmtId="14" fontId="25" fillId="0" borderId="0" xfId="0" applyNumberFormat="1" applyFont="1" applyProtection="1"/>
    <xf numFmtId="0" fontId="0" fillId="3" borderId="0" xfId="0" applyFill="1"/>
    <xf numFmtId="49" fontId="0" fillId="3" borderId="0" xfId="0" applyNumberFormat="1" applyFill="1"/>
    <xf numFmtId="0" fontId="13" fillId="3" borderId="0" xfId="0" applyFont="1" applyFill="1"/>
    <xf numFmtId="0" fontId="13" fillId="4" borderId="0" xfId="0" applyFont="1" applyFill="1"/>
    <xf numFmtId="49" fontId="13" fillId="0" borderId="0" xfId="0" applyNumberFormat="1" applyFont="1"/>
    <xf numFmtId="49" fontId="13" fillId="0" borderId="0" xfId="0" applyNumberFormat="1" applyFont="1" applyFill="1" applyBorder="1"/>
    <xf numFmtId="2" fontId="7" fillId="5" borderId="17" xfId="2" applyNumberFormat="1" applyFont="1" applyFill="1" applyBorder="1" applyAlignment="1" applyProtection="1">
      <alignment horizontal="center"/>
    </xf>
    <xf numFmtId="49" fontId="7" fillId="5" borderId="18" xfId="0" applyNumberFormat="1" applyFont="1" applyFill="1" applyBorder="1" applyAlignment="1" applyProtection="1">
      <alignment horizontal="center"/>
    </xf>
    <xf numFmtId="49" fontId="7" fillId="5" borderId="2" xfId="0" applyNumberFormat="1" applyFont="1" applyFill="1" applyBorder="1" applyAlignment="1" applyProtection="1">
      <alignment horizontal="center"/>
    </xf>
    <xf numFmtId="2" fontId="7" fillId="5" borderId="19" xfId="2" applyNumberFormat="1" applyFont="1" applyFill="1" applyBorder="1" applyAlignment="1" applyProtection="1">
      <alignment horizontal="center"/>
    </xf>
    <xf numFmtId="49" fontId="7" fillId="5" borderId="20" xfId="0" applyNumberFormat="1" applyFont="1" applyFill="1" applyBorder="1" applyAlignment="1" applyProtection="1">
      <alignment horizontal="center"/>
    </xf>
    <xf numFmtId="49" fontId="7" fillId="5" borderId="7" xfId="0" applyNumberFormat="1" applyFont="1" applyFill="1" applyBorder="1" applyAlignment="1" applyProtection="1">
      <alignment horizontal="center"/>
    </xf>
    <xf numFmtId="2" fontId="7" fillId="5" borderId="21" xfId="2" applyNumberFormat="1" applyFont="1" applyFill="1" applyBorder="1" applyAlignment="1" applyProtection="1">
      <protection hidden="1"/>
    </xf>
    <xf numFmtId="2" fontId="7" fillId="5" borderId="18" xfId="2" applyNumberFormat="1" applyFont="1" applyFill="1" applyBorder="1" applyAlignment="1" applyProtection="1">
      <protection hidden="1"/>
    </xf>
    <xf numFmtId="168" fontId="7" fillId="5" borderId="2" xfId="2" applyNumberFormat="1" applyFont="1" applyFill="1" applyBorder="1" applyAlignment="1" applyProtection="1">
      <protection hidden="1"/>
    </xf>
    <xf numFmtId="168" fontId="7" fillId="5" borderId="21" xfId="2" applyNumberFormat="1" applyFont="1" applyFill="1" applyBorder="1" applyAlignment="1" applyProtection="1">
      <protection hidden="1"/>
    </xf>
    <xf numFmtId="49" fontId="5" fillId="0" borderId="3" xfId="0" applyNumberFormat="1" applyFont="1" applyBorder="1" applyAlignment="1" applyProtection="1">
      <alignment horizontal="left"/>
      <protection locked="0"/>
    </xf>
    <xf numFmtId="164" fontId="8" fillId="0" borderId="0" xfId="2" applyFont="1" applyBorder="1" applyAlignment="1" applyProtection="1">
      <alignment horizontal="center" vertical="center" wrapText="1"/>
    </xf>
    <xf numFmtId="0" fontId="7" fillId="0" borderId="0" xfId="0" applyFont="1" applyBorder="1" applyAlignment="1" applyProtection="1">
      <alignment horizontal="center" wrapText="1"/>
    </xf>
    <xf numFmtId="14" fontId="7" fillId="0" borderId="22" xfId="0" applyNumberFormat="1" applyFont="1" applyBorder="1" applyAlignment="1" applyProtection="1">
      <alignment horizontal="center"/>
      <protection locked="0"/>
    </xf>
    <xf numFmtId="49" fontId="7" fillId="0" borderId="3" xfId="0" applyNumberFormat="1" applyFont="1" applyBorder="1" applyAlignment="1" applyProtection="1">
      <protection locked="0"/>
    </xf>
    <xf numFmtId="49" fontId="8" fillId="0" borderId="0" xfId="0" applyNumberFormat="1" applyFont="1" applyBorder="1" applyAlignment="1" applyProtection="1">
      <alignment vertical="center"/>
    </xf>
    <xf numFmtId="2" fontId="0" fillId="0" borderId="3" xfId="0" applyNumberFormat="1" applyBorder="1" applyAlignment="1" applyProtection="1">
      <alignment horizontal="right"/>
    </xf>
    <xf numFmtId="2" fontId="0" fillId="0" borderId="3" xfId="0" applyNumberFormat="1" applyBorder="1" applyAlignment="1" applyProtection="1">
      <alignment horizontal="right"/>
      <protection locked="0"/>
    </xf>
    <xf numFmtId="0" fontId="7" fillId="0" borderId="0" xfId="0" applyFont="1" applyBorder="1" applyAlignment="1" applyProtection="1">
      <alignment horizontal="center"/>
    </xf>
    <xf numFmtId="0" fontId="7" fillId="0" borderId="0" xfId="0" applyFont="1" applyBorder="1" applyAlignment="1" applyProtection="1"/>
    <xf numFmtId="165" fontId="18" fillId="0" borderId="0" xfId="0" applyNumberFormat="1" applyFont="1" applyBorder="1" applyAlignment="1" applyProtection="1">
      <alignment horizontal="right"/>
    </xf>
    <xf numFmtId="0" fontId="21" fillId="0" borderId="0" xfId="0" applyFont="1" applyAlignment="1">
      <alignment horizontal="right"/>
    </xf>
    <xf numFmtId="0" fontId="18" fillId="0" borderId="0" xfId="0" applyFont="1" applyAlignment="1">
      <alignment horizontal="right"/>
    </xf>
    <xf numFmtId="14" fontId="7" fillId="0" borderId="3" xfId="0" applyNumberFormat="1" applyFont="1" applyBorder="1" applyAlignment="1" applyProtection="1">
      <alignment horizontal="center"/>
      <protection locked="0"/>
    </xf>
    <xf numFmtId="14" fontId="19" fillId="0" borderId="0" xfId="0" applyNumberFormat="1" applyFont="1" applyBorder="1" applyAlignment="1" applyProtection="1">
      <alignment horizontal="right" vertical="center" wrapText="1"/>
    </xf>
    <xf numFmtId="0" fontId="20" fillId="0" borderId="0" xfId="0" applyFont="1" applyAlignment="1" applyProtection="1">
      <alignment horizontal="right" vertical="center" wrapText="1"/>
    </xf>
    <xf numFmtId="165" fontId="8" fillId="0" borderId="0" xfId="0" applyNumberFormat="1" applyFont="1" applyBorder="1" applyAlignment="1" applyProtection="1">
      <alignment horizontal="center" vertical="center"/>
    </xf>
    <xf numFmtId="14" fontId="7" fillId="0" borderId="23" xfId="0" applyNumberFormat="1" applyFont="1" applyBorder="1" applyAlignment="1" applyProtection="1">
      <alignment horizontal="center"/>
      <protection locked="0"/>
    </xf>
    <xf numFmtId="14" fontId="7" fillId="0" borderId="21" xfId="0" applyNumberFormat="1" applyFont="1" applyBorder="1" applyAlignment="1" applyProtection="1">
      <alignment horizontal="center"/>
      <protection locked="0"/>
    </xf>
    <xf numFmtId="49" fontId="7" fillId="0" borderId="2" xfId="0" applyNumberFormat="1" applyFont="1" applyBorder="1" applyAlignment="1" applyProtection="1">
      <protection locked="0"/>
    </xf>
    <xf numFmtId="14" fontId="7" fillId="0" borderId="24" xfId="0" applyNumberFormat="1" applyFont="1" applyBorder="1" applyAlignment="1" applyProtection="1">
      <alignment horizontal="center"/>
      <protection locked="0"/>
    </xf>
    <xf numFmtId="14" fontId="7" fillId="0" borderId="25" xfId="0" applyNumberFormat="1" applyFont="1" applyBorder="1" applyAlignment="1" applyProtection="1">
      <alignment horizontal="center"/>
      <protection locked="0"/>
    </xf>
    <xf numFmtId="49" fontId="7" fillId="0" borderId="7" xfId="0" applyNumberFormat="1" applyFont="1" applyBorder="1" applyAlignment="1" applyProtection="1">
      <protection locked="0"/>
    </xf>
    <xf numFmtId="168" fontId="7" fillId="0" borderId="2" xfId="2" applyNumberFormat="1" applyFont="1" applyBorder="1" applyAlignment="1" applyProtection="1">
      <protection locked="0"/>
    </xf>
    <xf numFmtId="2" fontId="17" fillId="0" borderId="26" xfId="2" applyNumberFormat="1" applyFont="1" applyBorder="1" applyAlignment="1" applyProtection="1"/>
    <xf numFmtId="168" fontId="7" fillId="0" borderId="7" xfId="2" applyNumberFormat="1" applyFont="1" applyBorder="1" applyAlignment="1" applyProtection="1">
      <protection locked="0"/>
    </xf>
    <xf numFmtId="2" fontId="7" fillId="5" borderId="25" xfId="2" applyNumberFormat="1" applyFont="1" applyFill="1" applyBorder="1" applyAlignment="1" applyProtection="1">
      <protection hidden="1"/>
    </xf>
    <xf numFmtId="2" fontId="7" fillId="5" borderId="20" xfId="2" applyNumberFormat="1" applyFont="1" applyFill="1" applyBorder="1" applyAlignment="1" applyProtection="1">
      <protection hidden="1"/>
    </xf>
    <xf numFmtId="168" fontId="7" fillId="5" borderId="7" xfId="2" applyNumberFormat="1" applyFont="1" applyFill="1" applyBorder="1" applyAlignment="1" applyProtection="1">
      <protection hidden="1"/>
    </xf>
    <xf numFmtId="168" fontId="7" fillId="5" borderId="25" xfId="2" applyNumberFormat="1" applyFont="1" applyFill="1" applyBorder="1" applyAlignment="1" applyProtection="1">
      <protection hidden="1"/>
    </xf>
    <xf numFmtId="2" fontId="17" fillId="0" borderId="26" xfId="0" applyNumberFormat="1" applyFont="1" applyBorder="1" applyAlignment="1" applyProtection="1"/>
    <xf numFmtId="0" fontId="22" fillId="0" borderId="0" xfId="0" applyFont="1" applyFill="1" applyBorder="1" applyAlignment="1" applyProtection="1">
      <alignment vertical="top"/>
    </xf>
    <xf numFmtId="0" fontId="23" fillId="0" borderId="0" xfId="0" applyFont="1" applyAlignment="1" applyProtection="1">
      <alignment vertical="top"/>
    </xf>
    <xf numFmtId="167" fontId="0" fillId="0" borderId="3" xfId="0" applyNumberFormat="1" applyBorder="1" applyAlignment="1" applyProtection="1">
      <alignment horizontal="left"/>
      <protection locked="0"/>
    </xf>
  </cellXfs>
  <cellStyles count="3">
    <cellStyle name="Comma" xfId="1" builtinId="3"/>
    <cellStyle name="Currency"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9525</xdr:rowOff>
    </xdr:from>
    <xdr:to>
      <xdr:col>38</xdr:col>
      <xdr:colOff>19050</xdr:colOff>
      <xdr:row>13</xdr:row>
      <xdr:rowOff>19050</xdr:rowOff>
    </xdr:to>
    <xdr:sp macro="" textlink="">
      <xdr:nvSpPr>
        <xdr:cNvPr id="5217" name="AutoShape 164"/>
        <xdr:cNvSpPr>
          <a:spLocks noChangeArrowheads="1"/>
        </xdr:cNvSpPr>
      </xdr:nvSpPr>
      <xdr:spPr bwMode="auto">
        <a:xfrm>
          <a:off x="38100" y="1809750"/>
          <a:ext cx="10791825" cy="371475"/>
        </a:xfrm>
        <a:prstGeom prst="roundRect">
          <a:avLst>
            <a:gd name="adj" fmla="val 13157"/>
          </a:avLst>
        </a:prstGeom>
        <a:gradFill rotWithShape="1">
          <a:gsLst>
            <a:gs pos="0">
              <a:srgbClr val="B8A796"/>
            </a:gs>
            <a:gs pos="100000">
              <a:srgbClr val="FFFFCC"/>
            </a:gs>
          </a:gsLst>
          <a:lin ang="5400000" scaled="1"/>
        </a:gradFill>
        <a:ln w="3175">
          <a:solidFill>
            <a:srgbClr val="702500"/>
          </a:solidFill>
          <a:round/>
          <a:headEnd/>
          <a:tailEnd/>
        </a:ln>
      </xdr:spPr>
    </xdr:sp>
    <xdr:clientData/>
  </xdr:twoCellAnchor>
  <xdr:twoCellAnchor editAs="oneCell">
    <xdr:from>
      <xdr:col>1</xdr:col>
      <xdr:colOff>0</xdr:colOff>
      <xdr:row>0</xdr:row>
      <xdr:rowOff>28575</xdr:rowOff>
    </xdr:from>
    <xdr:to>
      <xdr:col>37</xdr:col>
      <xdr:colOff>333375</xdr:colOff>
      <xdr:row>4</xdr:row>
      <xdr:rowOff>19050</xdr:rowOff>
    </xdr:to>
    <xdr:sp macro="" textlink="">
      <xdr:nvSpPr>
        <xdr:cNvPr id="5218" name="AutoShape 166"/>
        <xdr:cNvSpPr>
          <a:spLocks noChangeArrowheads="1"/>
        </xdr:cNvSpPr>
      </xdr:nvSpPr>
      <xdr:spPr bwMode="auto">
        <a:xfrm>
          <a:off x="38100" y="28575"/>
          <a:ext cx="10763250" cy="847725"/>
        </a:xfrm>
        <a:prstGeom prst="roundRect">
          <a:avLst>
            <a:gd name="adj" fmla="val 8509"/>
          </a:avLst>
        </a:prstGeom>
        <a:gradFill rotWithShape="1">
          <a:gsLst>
            <a:gs pos="0">
              <a:srgbClr val="B8A796"/>
            </a:gs>
            <a:gs pos="100000">
              <a:srgbClr val="FFFFCC"/>
            </a:gs>
          </a:gsLst>
          <a:lin ang="5400000" scaled="1"/>
        </a:gradFill>
        <a:ln w="3175">
          <a:solidFill>
            <a:srgbClr val="702500"/>
          </a:solidFill>
          <a:round/>
          <a:headEnd/>
          <a:tailEnd/>
        </a:ln>
      </xdr:spPr>
    </xdr:sp>
    <xdr:clientData/>
  </xdr:twoCellAnchor>
  <xdr:twoCellAnchor>
    <xdr:from>
      <xdr:col>1</xdr:col>
      <xdr:colOff>200025</xdr:colOff>
      <xdr:row>1</xdr:row>
      <xdr:rowOff>0</xdr:rowOff>
    </xdr:from>
    <xdr:to>
      <xdr:col>22</xdr:col>
      <xdr:colOff>38100</xdr:colOff>
      <xdr:row>1</xdr:row>
      <xdr:rowOff>238125</xdr:rowOff>
    </xdr:to>
    <xdr:sp macro="" textlink="">
      <xdr:nvSpPr>
        <xdr:cNvPr id="1192" name="Rectangle 4"/>
        <xdr:cNvSpPr>
          <a:spLocks noChangeArrowheads="1"/>
        </xdr:cNvSpPr>
      </xdr:nvSpPr>
      <xdr:spPr bwMode="auto">
        <a:xfrm>
          <a:off x="238125" y="85725"/>
          <a:ext cx="5724525" cy="238125"/>
        </a:xfrm>
        <a:prstGeom prst="rect">
          <a:avLst/>
        </a:prstGeom>
        <a:noFill/>
        <a:ln w="9525">
          <a:noFill/>
          <a:miter lim="800000"/>
          <a:headEnd/>
          <a:tailEnd/>
        </a:ln>
      </xdr:spPr>
      <xdr:txBody>
        <a:bodyPr vertOverflow="clip" wrap="square" lIns="36576" tIns="22860" rIns="0" bIns="0" anchor="t" upright="1"/>
        <a:lstStyle/>
        <a:p>
          <a:pPr algn="l" rtl="1">
            <a:defRPr sz="1000"/>
          </a:pPr>
          <a:r>
            <a:rPr lang="en-GB" sz="1400" b="1" i="0" strike="noStrike">
              <a:solidFill>
                <a:srgbClr val="FFFFCC"/>
              </a:solidFill>
              <a:latin typeface="Verdana"/>
              <a:ea typeface="Verdana"/>
              <a:cs typeface="Verdana"/>
            </a:rPr>
            <a:t>Petty Cash Envelope</a:t>
          </a:r>
        </a:p>
      </xdr:txBody>
    </xdr:sp>
    <xdr:clientData/>
  </xdr:twoCellAnchor>
  <xdr:twoCellAnchor>
    <xdr:from>
      <xdr:col>1</xdr:col>
      <xdr:colOff>200025</xdr:colOff>
      <xdr:row>1</xdr:row>
      <xdr:rowOff>266700</xdr:rowOff>
    </xdr:from>
    <xdr:to>
      <xdr:col>22</xdr:col>
      <xdr:colOff>38100</xdr:colOff>
      <xdr:row>2</xdr:row>
      <xdr:rowOff>152400</xdr:rowOff>
    </xdr:to>
    <xdr:sp macro="" textlink="" fLocksText="0">
      <xdr:nvSpPr>
        <xdr:cNvPr id="1193" name="Rectangle 6"/>
        <xdr:cNvSpPr>
          <a:spLocks noChangeArrowheads="1"/>
        </xdr:cNvSpPr>
      </xdr:nvSpPr>
      <xdr:spPr bwMode="auto">
        <a:xfrm>
          <a:off x="238125" y="352425"/>
          <a:ext cx="5724525" cy="190500"/>
        </a:xfrm>
        <a:prstGeom prst="rect">
          <a:avLst/>
        </a:prstGeom>
        <a:noFill/>
        <a:ln w="9525">
          <a:noFill/>
          <a:miter lim="800000"/>
          <a:headEnd/>
          <a:tailEnd/>
        </a:ln>
      </xdr:spPr>
      <xdr:txBody>
        <a:bodyPr vertOverflow="clip" wrap="square" lIns="36576" tIns="22860" rIns="0" bIns="0" anchor="t" upright="1"/>
        <a:lstStyle/>
        <a:p>
          <a:pPr algn="l" rtl="1">
            <a:defRPr sz="1000"/>
          </a:pPr>
          <a:r>
            <a:rPr lang="en-GB" sz="1100" b="1" i="0" strike="noStrike">
              <a:solidFill>
                <a:srgbClr val="993300"/>
              </a:solidFill>
              <a:latin typeface="Verdana"/>
              <a:ea typeface="Verdana"/>
              <a:cs typeface="Verdana"/>
            </a:rPr>
            <a:t>COMPANY</a:t>
          </a:r>
          <a:r>
            <a:rPr lang="en-GB" sz="1100" b="1" i="0" strike="noStrike" baseline="0">
              <a:solidFill>
                <a:srgbClr val="993300"/>
              </a:solidFill>
              <a:latin typeface="Verdana"/>
              <a:ea typeface="Verdana"/>
              <a:cs typeface="Verdana"/>
            </a:rPr>
            <a:t> NAME</a:t>
          </a:r>
          <a:endParaRPr lang="en-GB" sz="1100" b="1" i="0" strike="noStrike">
            <a:solidFill>
              <a:srgbClr val="993300"/>
            </a:solidFill>
            <a:latin typeface="Verdana"/>
            <a:ea typeface="Verdana"/>
            <a:cs typeface="Verdana"/>
          </a:endParaRPr>
        </a:p>
      </xdr:txBody>
    </xdr:sp>
    <xdr:clientData/>
  </xdr:twoCellAnchor>
  <xdr:twoCellAnchor>
    <xdr:from>
      <xdr:col>1</xdr:col>
      <xdr:colOff>200025</xdr:colOff>
      <xdr:row>2</xdr:row>
      <xdr:rowOff>209550</xdr:rowOff>
    </xdr:from>
    <xdr:to>
      <xdr:col>22</xdr:col>
      <xdr:colOff>38100</xdr:colOff>
      <xdr:row>3</xdr:row>
      <xdr:rowOff>85725</xdr:rowOff>
    </xdr:to>
    <xdr:sp macro="" textlink="" fLocksText="0">
      <xdr:nvSpPr>
        <xdr:cNvPr id="1194" name="Rectangle 5"/>
        <xdr:cNvSpPr>
          <a:spLocks noChangeArrowheads="1"/>
        </xdr:cNvSpPr>
      </xdr:nvSpPr>
      <xdr:spPr bwMode="auto">
        <a:xfrm>
          <a:off x="238125" y="600075"/>
          <a:ext cx="5724525" cy="152400"/>
        </a:xfrm>
        <a:prstGeom prst="rect">
          <a:avLst/>
        </a:prstGeom>
        <a:noFill/>
        <a:ln w="9525">
          <a:noFill/>
          <a:miter lim="800000"/>
          <a:headEnd/>
          <a:tailEnd/>
        </a:ln>
      </xdr:spPr>
      <xdr:txBody>
        <a:bodyPr vertOverflow="clip" wrap="square" lIns="27432" tIns="18288" rIns="0" bIns="0" anchor="t" upright="1"/>
        <a:lstStyle/>
        <a:p>
          <a:pPr algn="l" rtl="1">
            <a:defRPr sz="1000"/>
          </a:pPr>
          <a:r>
            <a:rPr lang="en-GB" sz="800" b="0" i="0" strike="noStrike">
              <a:solidFill>
                <a:srgbClr val="993300"/>
              </a:solidFill>
              <a:latin typeface="Verdana"/>
              <a:ea typeface="Verdana"/>
              <a:cs typeface="Verdana"/>
            </a:rPr>
            <a:t>Company Address</a:t>
          </a:r>
        </a:p>
      </xdr:txBody>
    </xdr:sp>
    <xdr:clientData/>
  </xdr:twoCellAnchor>
  <xdr:twoCellAnchor editAs="oneCell">
    <xdr:from>
      <xdr:col>29</xdr:col>
      <xdr:colOff>47625</xdr:colOff>
      <xdr:row>0</xdr:row>
      <xdr:rowOff>76200</xdr:rowOff>
    </xdr:from>
    <xdr:to>
      <xdr:col>37</xdr:col>
      <xdr:colOff>276225</xdr:colOff>
      <xdr:row>3</xdr:row>
      <xdr:rowOff>133350</xdr:rowOff>
    </xdr:to>
    <xdr:sp macro="" textlink="">
      <xdr:nvSpPr>
        <xdr:cNvPr id="5222" name="AutoShape 172"/>
        <xdr:cNvSpPr>
          <a:spLocks noChangeArrowheads="1"/>
        </xdr:cNvSpPr>
      </xdr:nvSpPr>
      <xdr:spPr bwMode="auto">
        <a:xfrm>
          <a:off x="7610475" y="76200"/>
          <a:ext cx="3133725" cy="723900"/>
        </a:xfrm>
        <a:prstGeom prst="roundRect">
          <a:avLst>
            <a:gd name="adj" fmla="val 8509"/>
          </a:avLst>
        </a:prstGeom>
        <a:solidFill>
          <a:srgbClr val="FFFFCC"/>
        </a:solidFill>
        <a:ln w="3175">
          <a:solidFill>
            <a:srgbClr val="702500"/>
          </a:solidFill>
          <a:round/>
          <a:headEnd/>
          <a:tailEnd/>
        </a:ln>
      </xdr:spPr>
    </xdr:sp>
    <xdr:clientData/>
  </xdr:twoCellAnchor>
  <xdr:twoCellAnchor>
    <xdr:from>
      <xdr:col>19</xdr:col>
      <xdr:colOff>19050</xdr:colOff>
      <xdr:row>5</xdr:row>
      <xdr:rowOff>57150</xdr:rowOff>
    </xdr:from>
    <xdr:to>
      <xdr:col>19</xdr:col>
      <xdr:colOff>152400</xdr:colOff>
      <xdr:row>8</xdr:row>
      <xdr:rowOff>95250</xdr:rowOff>
    </xdr:to>
    <xdr:sp macro="" textlink="">
      <xdr:nvSpPr>
        <xdr:cNvPr id="5223" name="AutoShape 174"/>
        <xdr:cNvSpPr>
          <a:spLocks/>
        </xdr:cNvSpPr>
      </xdr:nvSpPr>
      <xdr:spPr bwMode="auto">
        <a:xfrm>
          <a:off x="5076825" y="1028700"/>
          <a:ext cx="133350" cy="590550"/>
        </a:xfrm>
        <a:prstGeom prst="rightBrace">
          <a:avLst>
            <a:gd name="adj1" fmla="val 36905"/>
            <a:gd name="adj2" fmla="val 50000"/>
          </a:avLst>
        </a:prstGeom>
        <a:noFill/>
        <a:ln w="9525">
          <a:solidFill>
            <a:srgbClr val="80808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29</xdr:col>
      <xdr:colOff>57150</xdr:colOff>
      <xdr:row>1</xdr:row>
      <xdr:rowOff>9525</xdr:rowOff>
    </xdr:from>
    <xdr:to>
      <xdr:col>37</xdr:col>
      <xdr:colOff>180975</xdr:colOff>
      <xdr:row>2</xdr:row>
      <xdr:rowOff>190500</xdr:rowOff>
    </xdr:to>
    <xdr:sp macro="" textlink="">
      <xdr:nvSpPr>
        <xdr:cNvPr id="1202" name="Rectangle 5"/>
        <xdr:cNvSpPr>
          <a:spLocks noChangeArrowheads="1"/>
        </xdr:cNvSpPr>
      </xdr:nvSpPr>
      <xdr:spPr bwMode="auto">
        <a:xfrm>
          <a:off x="7620000" y="95250"/>
          <a:ext cx="3028950" cy="485775"/>
        </a:xfrm>
        <a:prstGeom prst="rect">
          <a:avLst/>
        </a:prstGeom>
        <a:noFill/>
        <a:ln w="9525">
          <a:noFill/>
          <a:miter lim="800000"/>
          <a:headEnd/>
          <a:tailEnd/>
        </a:ln>
      </xdr:spPr>
      <xdr:txBody>
        <a:bodyPr vertOverflow="clip" wrap="square" lIns="27432" tIns="18288" rIns="0" bIns="0" anchor="t" upright="1"/>
        <a:lstStyle/>
        <a:p>
          <a:pPr algn="l" rtl="1">
            <a:defRPr sz="1000"/>
          </a:pPr>
          <a:r>
            <a:rPr lang="en-GB" sz="700" b="1" i="1" strike="noStrike">
              <a:solidFill>
                <a:srgbClr val="993300"/>
              </a:solidFill>
              <a:latin typeface="Verdana"/>
              <a:ea typeface="Verdana"/>
              <a:cs typeface="Verdana"/>
            </a:rPr>
            <a:t>Accounts Use Only</a:t>
          </a:r>
        </a:p>
        <a:p>
          <a:pPr algn="l" rtl="1">
            <a:defRPr sz="1000"/>
          </a:pPr>
          <a:endParaRPr lang="en-GB" sz="700" b="1" i="0" strike="noStrike">
            <a:solidFill>
              <a:srgbClr val="993300"/>
            </a:solidFill>
            <a:latin typeface="Verdana"/>
            <a:ea typeface="Verdana"/>
            <a:cs typeface="Verdana"/>
          </a:endParaRPr>
        </a:p>
        <a:p>
          <a:pPr algn="l" rtl="1">
            <a:defRPr sz="1000"/>
          </a:pPr>
          <a:r>
            <a:rPr lang="en-GB" sz="700" b="1" i="0" strike="noStrike">
              <a:solidFill>
                <a:srgbClr val="993300"/>
              </a:solidFill>
              <a:latin typeface="Verdana"/>
              <a:ea typeface="Verdana"/>
              <a:cs typeface="Verdana"/>
            </a:rPr>
            <a:t>Cash Received</a:t>
          </a:r>
          <a:r>
            <a:rPr lang="en-GB" sz="700" b="1" i="0" strike="noStrike" baseline="0">
              <a:solidFill>
                <a:srgbClr val="993300"/>
              </a:solidFill>
              <a:latin typeface="Verdana"/>
              <a:ea typeface="Verdana"/>
              <a:cs typeface="Verdana"/>
            </a:rPr>
            <a:t> </a:t>
          </a:r>
          <a:r>
            <a:rPr lang="en-GB" sz="700" b="1" i="0" strike="noStrike">
              <a:solidFill>
                <a:srgbClr val="993300"/>
              </a:solidFill>
              <a:latin typeface="Verdana"/>
              <a:ea typeface="Verdana"/>
              <a:cs typeface="Verdana"/>
            </a:rPr>
            <a:t>by:……………………………………………………......</a:t>
          </a:r>
        </a:p>
      </xdr:txBody>
    </xdr:sp>
    <xdr:clientData/>
  </xdr:twoCellAnchor>
  <xdr:twoCellAnchor>
    <xdr:from>
      <xdr:col>1</xdr:col>
      <xdr:colOff>104775</xdr:colOff>
      <xdr:row>12</xdr:row>
      <xdr:rowOff>123825</xdr:rowOff>
    </xdr:from>
    <xdr:to>
      <xdr:col>2</xdr:col>
      <xdr:colOff>9525</xdr:colOff>
      <xdr:row>13</xdr:row>
      <xdr:rowOff>0</xdr:rowOff>
    </xdr:to>
    <xdr:sp macro="" textlink="">
      <xdr:nvSpPr>
        <xdr:cNvPr id="1203" name="Rectangle 5"/>
        <xdr:cNvSpPr>
          <a:spLocks noChangeArrowheads="1"/>
        </xdr:cNvSpPr>
      </xdr:nvSpPr>
      <xdr:spPr bwMode="auto">
        <a:xfrm>
          <a:off x="142875" y="1962150"/>
          <a:ext cx="219075"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GB" sz="800" b="1" i="0" strike="noStrike">
              <a:solidFill>
                <a:srgbClr val="993300"/>
              </a:solidFill>
              <a:latin typeface="Verdana"/>
              <a:ea typeface="Verdana"/>
              <a:cs typeface="Verdana"/>
            </a:rPr>
            <a:t>#</a:t>
          </a:r>
        </a:p>
      </xdr:txBody>
    </xdr:sp>
    <xdr:clientData/>
  </xdr:twoCellAnchor>
  <xdr:twoCellAnchor>
    <xdr:from>
      <xdr:col>2</xdr:col>
      <xdr:colOff>180975</xdr:colOff>
      <xdr:row>12</xdr:row>
      <xdr:rowOff>123825</xdr:rowOff>
    </xdr:from>
    <xdr:to>
      <xdr:col>3</xdr:col>
      <xdr:colOff>295275</xdr:colOff>
      <xdr:row>13</xdr:row>
      <xdr:rowOff>0</xdr:rowOff>
    </xdr:to>
    <xdr:sp macro="" textlink="">
      <xdr:nvSpPr>
        <xdr:cNvPr id="1204" name="Rectangle 5"/>
        <xdr:cNvSpPr>
          <a:spLocks noChangeArrowheads="1"/>
        </xdr:cNvSpPr>
      </xdr:nvSpPr>
      <xdr:spPr bwMode="auto">
        <a:xfrm>
          <a:off x="533400" y="1962150"/>
          <a:ext cx="428625"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GB" sz="800" b="1" i="0" strike="noStrike">
              <a:solidFill>
                <a:srgbClr val="993300"/>
              </a:solidFill>
              <a:latin typeface="Verdana"/>
              <a:ea typeface="Verdana"/>
              <a:cs typeface="Verdana"/>
            </a:rPr>
            <a:t>Date</a:t>
          </a:r>
        </a:p>
      </xdr:txBody>
    </xdr:sp>
    <xdr:clientData/>
  </xdr:twoCellAnchor>
  <xdr:twoCellAnchor>
    <xdr:from>
      <xdr:col>4</xdr:col>
      <xdr:colOff>47625</xdr:colOff>
      <xdr:row>12</xdr:row>
      <xdr:rowOff>123825</xdr:rowOff>
    </xdr:from>
    <xdr:to>
      <xdr:col>9</xdr:col>
      <xdr:colOff>257175</xdr:colOff>
      <xdr:row>13</xdr:row>
      <xdr:rowOff>0</xdr:rowOff>
    </xdr:to>
    <xdr:sp macro="" textlink="Setup!H7">
      <xdr:nvSpPr>
        <xdr:cNvPr id="1205" name="Rectangle 5"/>
        <xdr:cNvSpPr>
          <a:spLocks noChangeArrowheads="1" noTextEdit="1"/>
        </xdr:cNvSpPr>
      </xdr:nvSpPr>
      <xdr:spPr bwMode="auto">
        <a:xfrm>
          <a:off x="1114425" y="1962150"/>
          <a:ext cx="1390650" cy="200025"/>
        </a:xfrm>
        <a:prstGeom prst="rect">
          <a:avLst/>
        </a:prstGeom>
        <a:noFill/>
        <a:ln w="9525">
          <a:noFill/>
          <a:miter lim="800000"/>
          <a:headEnd/>
          <a:tailEnd/>
        </a:ln>
      </xdr:spPr>
      <xdr:txBody>
        <a:bodyPr vertOverflow="clip" wrap="square" lIns="27432" tIns="18288" rIns="0" bIns="0" anchor="t" upright="1"/>
        <a:lstStyle/>
        <a:p>
          <a:pPr algn="l" rtl="1">
            <a:defRPr sz="1000"/>
          </a:pPr>
          <a:fld id="{D6D97318-270F-48ED-B1F7-9BBA61C2A607}" type="TxLink">
            <a:rPr lang="en-GB" sz="800" b="1" i="0" strike="noStrike">
              <a:solidFill>
                <a:srgbClr val="993300"/>
              </a:solidFill>
              <a:latin typeface="Verdana"/>
              <a:ea typeface="Verdana"/>
              <a:cs typeface="Verdana"/>
            </a:rPr>
            <a:pPr algn="l" rtl="1">
              <a:defRPr sz="1000"/>
            </a:pPr>
            <a:t>Vendor</a:t>
          </a:fld>
          <a:endParaRPr lang="en-GB" sz="800" b="1" i="0" strike="noStrike">
            <a:solidFill>
              <a:srgbClr val="993300"/>
            </a:solidFill>
            <a:latin typeface="Verdana"/>
            <a:ea typeface="Verdana"/>
            <a:cs typeface="Verdana"/>
          </a:endParaRPr>
        </a:p>
      </xdr:txBody>
    </xdr:sp>
    <xdr:clientData/>
  </xdr:twoCellAnchor>
  <xdr:twoCellAnchor>
    <xdr:from>
      <xdr:col>9</xdr:col>
      <xdr:colOff>228600</xdr:colOff>
      <xdr:row>12</xdr:row>
      <xdr:rowOff>123825</xdr:rowOff>
    </xdr:from>
    <xdr:to>
      <xdr:col>11</xdr:col>
      <xdr:colOff>28575</xdr:colOff>
      <xdr:row>13</xdr:row>
      <xdr:rowOff>0</xdr:rowOff>
    </xdr:to>
    <xdr:sp macro="" textlink="">
      <xdr:nvSpPr>
        <xdr:cNvPr id="1206" name="Rectangle 5"/>
        <xdr:cNvSpPr>
          <a:spLocks noChangeArrowheads="1"/>
        </xdr:cNvSpPr>
      </xdr:nvSpPr>
      <xdr:spPr bwMode="auto">
        <a:xfrm>
          <a:off x="2476500" y="1962150"/>
          <a:ext cx="371475" cy="200025"/>
        </a:xfrm>
        <a:prstGeom prst="rect">
          <a:avLst/>
        </a:prstGeom>
        <a:noFill/>
        <a:ln w="9525">
          <a:noFill/>
          <a:miter lim="800000"/>
          <a:headEnd/>
          <a:tailEnd/>
        </a:ln>
      </xdr:spPr>
      <xdr:txBody>
        <a:bodyPr vertOverflow="clip" wrap="square" lIns="27432" tIns="18288" rIns="0" bIns="0" anchor="t" upright="1"/>
        <a:lstStyle/>
        <a:p>
          <a:pPr algn="ctr" rtl="1">
            <a:defRPr sz="1000"/>
          </a:pPr>
          <a:r>
            <a:rPr lang="en-GB" sz="800" b="1" i="0" strike="noStrike">
              <a:solidFill>
                <a:srgbClr val="993300"/>
              </a:solidFill>
              <a:latin typeface="Verdana"/>
              <a:ea typeface="Verdana"/>
              <a:cs typeface="Verdana"/>
            </a:rPr>
            <a:t>Asset</a:t>
          </a:r>
        </a:p>
      </xdr:txBody>
    </xdr:sp>
    <xdr:clientData/>
  </xdr:twoCellAnchor>
  <xdr:twoCellAnchor>
    <xdr:from>
      <xdr:col>11</xdr:col>
      <xdr:colOff>76200</xdr:colOff>
      <xdr:row>12</xdr:row>
      <xdr:rowOff>123825</xdr:rowOff>
    </xdr:from>
    <xdr:to>
      <xdr:col>11</xdr:col>
      <xdr:colOff>276225</xdr:colOff>
      <xdr:row>13</xdr:row>
      <xdr:rowOff>0</xdr:rowOff>
    </xdr:to>
    <xdr:sp macro="" textlink="">
      <xdr:nvSpPr>
        <xdr:cNvPr id="1207" name="Rectangle 5"/>
        <xdr:cNvSpPr>
          <a:spLocks noChangeArrowheads="1"/>
        </xdr:cNvSpPr>
      </xdr:nvSpPr>
      <xdr:spPr bwMode="auto">
        <a:xfrm>
          <a:off x="2895600" y="1962150"/>
          <a:ext cx="200025"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GB" sz="800" b="1" i="0" strike="noStrike">
              <a:solidFill>
                <a:srgbClr val="993300"/>
              </a:solidFill>
              <a:latin typeface="Verdana"/>
              <a:ea typeface="Verdana"/>
              <a:cs typeface="Verdana"/>
            </a:rPr>
            <a:t>In</a:t>
          </a:r>
        </a:p>
      </xdr:txBody>
    </xdr:sp>
    <xdr:clientData/>
  </xdr:twoCellAnchor>
  <xdr:twoCellAnchor>
    <xdr:from>
      <xdr:col>12</xdr:col>
      <xdr:colOff>28575</xdr:colOff>
      <xdr:row>12</xdr:row>
      <xdr:rowOff>123825</xdr:rowOff>
    </xdr:from>
    <xdr:to>
      <xdr:col>26</xdr:col>
      <xdr:colOff>114300</xdr:colOff>
      <xdr:row>13</xdr:row>
      <xdr:rowOff>0</xdr:rowOff>
    </xdr:to>
    <xdr:sp macro="" textlink="">
      <xdr:nvSpPr>
        <xdr:cNvPr id="1208" name="Rectangle 5"/>
        <xdr:cNvSpPr>
          <a:spLocks noChangeArrowheads="1"/>
        </xdr:cNvSpPr>
      </xdr:nvSpPr>
      <xdr:spPr bwMode="auto">
        <a:xfrm>
          <a:off x="3133725" y="1962150"/>
          <a:ext cx="3581400" cy="200025"/>
        </a:xfrm>
        <a:prstGeom prst="rect">
          <a:avLst/>
        </a:prstGeom>
        <a:noFill/>
        <a:ln w="9525">
          <a:noFill/>
          <a:miter lim="800000"/>
          <a:headEnd/>
          <a:tailEnd/>
        </a:ln>
      </xdr:spPr>
      <xdr:txBody>
        <a:bodyPr vertOverflow="clip" wrap="square" lIns="27432" tIns="18288" rIns="0" bIns="0" anchor="t" upright="1"/>
        <a:lstStyle/>
        <a:p>
          <a:pPr algn="l" rtl="1">
            <a:defRPr sz="1000"/>
          </a:pPr>
          <a:r>
            <a:rPr lang="en-GB" sz="800" b="1" i="0" strike="noStrike">
              <a:solidFill>
                <a:srgbClr val="993300"/>
              </a:solidFill>
              <a:latin typeface="Verdana"/>
              <a:ea typeface="Verdana"/>
              <a:cs typeface="Verdana"/>
            </a:rPr>
            <a:t>Description of Goods or Services</a:t>
          </a:r>
        </a:p>
      </xdr:txBody>
    </xdr:sp>
    <xdr:clientData/>
  </xdr:twoCellAnchor>
  <xdr:twoCellAnchor>
    <xdr:from>
      <xdr:col>27</xdr:col>
      <xdr:colOff>0</xdr:colOff>
      <xdr:row>12</xdr:row>
      <xdr:rowOff>0</xdr:rowOff>
    </xdr:from>
    <xdr:to>
      <xdr:col>29</xdr:col>
      <xdr:colOff>0</xdr:colOff>
      <xdr:row>12</xdr:row>
      <xdr:rowOff>276225</xdr:rowOff>
    </xdr:to>
    <xdr:sp macro="" textlink="Setup!H2">
      <xdr:nvSpPr>
        <xdr:cNvPr id="1209" name="Rectangle 5"/>
        <xdr:cNvSpPr>
          <a:spLocks noChangeArrowheads="1" noTextEdit="1"/>
        </xdr:cNvSpPr>
      </xdr:nvSpPr>
      <xdr:spPr bwMode="auto">
        <a:xfrm>
          <a:off x="6743700" y="1838325"/>
          <a:ext cx="819150" cy="276225"/>
        </a:xfrm>
        <a:prstGeom prst="rect">
          <a:avLst/>
        </a:prstGeom>
        <a:noFill/>
        <a:ln w="9525">
          <a:noFill/>
          <a:miter lim="800000"/>
          <a:headEnd/>
          <a:tailEnd/>
        </a:ln>
      </xdr:spPr>
      <xdr:txBody>
        <a:bodyPr vertOverflow="clip" wrap="square" lIns="27432" tIns="18288" rIns="0" bIns="0" anchor="t" upright="1"/>
        <a:lstStyle/>
        <a:p>
          <a:pPr algn="ctr" rtl="1">
            <a:defRPr sz="1000"/>
          </a:pPr>
          <a:fld id="{F1E265DB-00B8-47C7-BBE2-063A077E8F80}" type="TxLink">
            <a:rPr lang="en-GB" sz="800" b="1" i="0" strike="noStrike">
              <a:solidFill>
                <a:srgbClr val="993300"/>
              </a:solidFill>
              <a:latin typeface="Verdana"/>
              <a:ea typeface="Verdana"/>
              <a:cs typeface="Verdana"/>
            </a:rPr>
            <a:pPr algn="ctr" rtl="1">
              <a:defRPr sz="1000"/>
            </a:pPr>
            <a:t>Receipt incl VAT</a:t>
          </a:fld>
          <a:endParaRPr lang="en-GB" sz="800" b="1" i="0" strike="noStrike">
            <a:solidFill>
              <a:srgbClr val="993300"/>
            </a:solidFill>
            <a:latin typeface="Verdana"/>
            <a:ea typeface="Verdana"/>
            <a:cs typeface="Verdana"/>
          </a:endParaRPr>
        </a:p>
      </xdr:txBody>
    </xdr:sp>
    <xdr:clientData/>
  </xdr:twoCellAnchor>
  <xdr:twoCellAnchor>
    <xdr:from>
      <xdr:col>30</xdr:col>
      <xdr:colOff>342900</xdr:colOff>
      <xdr:row>12</xdr:row>
      <xdr:rowOff>0</xdr:rowOff>
    </xdr:from>
    <xdr:to>
      <xdr:col>33</xdr:col>
      <xdr:colOff>9525</xdr:colOff>
      <xdr:row>12</xdr:row>
      <xdr:rowOff>266700</xdr:rowOff>
    </xdr:to>
    <xdr:sp macro="" textlink="Setup!H4">
      <xdr:nvSpPr>
        <xdr:cNvPr id="1210" name="Rectangle 5"/>
        <xdr:cNvSpPr>
          <a:spLocks noChangeArrowheads="1" noTextEdit="1"/>
        </xdr:cNvSpPr>
      </xdr:nvSpPr>
      <xdr:spPr bwMode="auto">
        <a:xfrm>
          <a:off x="8315325" y="1838325"/>
          <a:ext cx="866775" cy="266700"/>
        </a:xfrm>
        <a:prstGeom prst="rect">
          <a:avLst/>
        </a:prstGeom>
        <a:noFill/>
        <a:ln w="9525">
          <a:noFill/>
          <a:miter lim="800000"/>
          <a:headEnd/>
          <a:tailEnd/>
        </a:ln>
      </xdr:spPr>
      <xdr:txBody>
        <a:bodyPr vertOverflow="clip" wrap="square" lIns="27432" tIns="18288" rIns="0" bIns="0" anchor="t" upright="1"/>
        <a:lstStyle/>
        <a:p>
          <a:pPr algn="ctr" rtl="1">
            <a:defRPr sz="1000"/>
          </a:pPr>
          <a:fld id="{152BE5DB-A719-4F24-BBC3-4A81747A28FB}" type="TxLink">
            <a:rPr lang="en-GB" sz="800" b="1" i="0" strike="noStrike">
              <a:solidFill>
                <a:srgbClr val="993300"/>
              </a:solidFill>
              <a:latin typeface="Verdana"/>
              <a:ea typeface="Verdana"/>
              <a:cs typeface="Verdana"/>
            </a:rPr>
            <a:pPr algn="ctr" rtl="1">
              <a:defRPr sz="1000"/>
            </a:pPr>
            <a:t>Receipt excl VAT</a:t>
          </a:fld>
          <a:endParaRPr lang="en-GB" sz="800" b="1" i="0" strike="noStrike">
            <a:solidFill>
              <a:srgbClr val="993300"/>
            </a:solidFill>
            <a:latin typeface="Verdana"/>
            <a:ea typeface="Verdana"/>
            <a:cs typeface="Verdana"/>
          </a:endParaRPr>
        </a:p>
      </xdr:txBody>
    </xdr:sp>
    <xdr:clientData/>
  </xdr:twoCellAnchor>
  <xdr:twoCellAnchor>
    <xdr:from>
      <xdr:col>29</xdr:col>
      <xdr:colOff>28575</xdr:colOff>
      <xdr:row>12</xdr:row>
      <xdr:rowOff>104775</xdr:rowOff>
    </xdr:from>
    <xdr:to>
      <xdr:col>30</xdr:col>
      <xdr:colOff>342900</xdr:colOff>
      <xdr:row>13</xdr:row>
      <xdr:rowOff>0</xdr:rowOff>
    </xdr:to>
    <xdr:sp macro="" textlink="Setup!H3">
      <xdr:nvSpPr>
        <xdr:cNvPr id="1211" name="Rectangle 5"/>
        <xdr:cNvSpPr>
          <a:spLocks noChangeArrowheads="1" noTextEdit="1"/>
        </xdr:cNvSpPr>
      </xdr:nvSpPr>
      <xdr:spPr bwMode="auto">
        <a:xfrm>
          <a:off x="7591425" y="1943100"/>
          <a:ext cx="723900" cy="219075"/>
        </a:xfrm>
        <a:prstGeom prst="rect">
          <a:avLst/>
        </a:prstGeom>
        <a:noFill/>
        <a:ln w="9525">
          <a:noFill/>
          <a:miter lim="800000"/>
          <a:headEnd/>
          <a:tailEnd/>
        </a:ln>
      </xdr:spPr>
      <xdr:txBody>
        <a:bodyPr vertOverflow="clip" wrap="square" lIns="27432" tIns="18288" rIns="0" bIns="0" anchor="t" upright="1"/>
        <a:lstStyle/>
        <a:p>
          <a:pPr algn="ctr" rtl="1">
            <a:defRPr sz="1000"/>
          </a:pPr>
          <a:fld id="{E640B6CA-068D-4B54-AF55-D424C4F1564E}" type="TxLink">
            <a:rPr lang="en-GB" sz="1000" b="1" i="0" strike="noStrike">
              <a:solidFill>
                <a:srgbClr val="993300"/>
              </a:solidFill>
              <a:latin typeface="Verdana"/>
              <a:ea typeface="Verdana"/>
              <a:cs typeface="Verdana"/>
            </a:rPr>
            <a:pPr algn="ctr" rtl="1">
              <a:defRPr sz="1000"/>
            </a:pPr>
            <a:t>VAT</a:t>
          </a:fld>
          <a:endParaRPr lang="en-GB" sz="1000" b="1" i="0" strike="noStrike">
            <a:solidFill>
              <a:srgbClr val="993300"/>
            </a:solidFill>
            <a:latin typeface="Verdana"/>
            <a:ea typeface="Verdana"/>
            <a:cs typeface="Verdana"/>
          </a:endParaRPr>
        </a:p>
      </xdr:txBody>
    </xdr:sp>
    <xdr:clientData/>
  </xdr:twoCellAnchor>
  <xdr:twoCellAnchor>
    <xdr:from>
      <xdr:col>32</xdr:col>
      <xdr:colOff>352425</xdr:colOff>
      <xdr:row>11</xdr:row>
      <xdr:rowOff>28575</xdr:rowOff>
    </xdr:from>
    <xdr:to>
      <xdr:col>34</xdr:col>
      <xdr:colOff>9525</xdr:colOff>
      <xdr:row>13</xdr:row>
      <xdr:rowOff>66675</xdr:rowOff>
    </xdr:to>
    <xdr:sp macro="" textlink="Setup!H5">
      <xdr:nvSpPr>
        <xdr:cNvPr id="1212" name="Rectangle 5"/>
        <xdr:cNvSpPr>
          <a:spLocks noChangeArrowheads="1" noTextEdit="1"/>
        </xdr:cNvSpPr>
      </xdr:nvSpPr>
      <xdr:spPr bwMode="auto">
        <a:xfrm>
          <a:off x="9115425" y="1828800"/>
          <a:ext cx="333375" cy="400050"/>
        </a:xfrm>
        <a:prstGeom prst="rect">
          <a:avLst/>
        </a:prstGeom>
        <a:noFill/>
        <a:ln w="9525">
          <a:noFill/>
          <a:miter lim="800000"/>
          <a:headEnd/>
          <a:tailEnd/>
        </a:ln>
      </xdr:spPr>
      <xdr:txBody>
        <a:bodyPr vertOverflow="clip" wrap="square" lIns="27432" tIns="18288" rIns="0" bIns="0" anchor="t" upright="1"/>
        <a:lstStyle/>
        <a:p>
          <a:pPr algn="ctr" rtl="1">
            <a:defRPr sz="1000"/>
          </a:pPr>
          <a:fld id="{56DA4990-1D73-417E-9FBD-3AE8EF1819E5}" type="TxLink">
            <a:rPr lang="en-GB" sz="800" b="1" i="0" strike="noStrike">
              <a:solidFill>
                <a:srgbClr val="993300"/>
              </a:solidFill>
              <a:latin typeface="Verdana"/>
              <a:ea typeface="Verdana"/>
              <a:cs typeface="Verdana"/>
            </a:rPr>
            <a:pPr algn="ctr" rtl="1">
              <a:defRPr sz="1000"/>
            </a:pPr>
            <a:t>Tax Flag</a:t>
          </a:fld>
          <a:endParaRPr lang="en-GB" sz="800" b="1" i="0" strike="noStrike">
            <a:solidFill>
              <a:srgbClr val="993300"/>
            </a:solidFill>
            <a:latin typeface="Verdana"/>
            <a:ea typeface="Verdana"/>
            <a:cs typeface="Verdana"/>
          </a:endParaRPr>
        </a:p>
      </xdr:txBody>
    </xdr:sp>
    <xdr:clientData/>
  </xdr:twoCellAnchor>
  <xdr:twoCellAnchor>
    <xdr:from>
      <xdr:col>34</xdr:col>
      <xdr:colOff>0</xdr:colOff>
      <xdr:row>12</xdr:row>
      <xdr:rowOff>123825</xdr:rowOff>
    </xdr:from>
    <xdr:to>
      <xdr:col>37</xdr:col>
      <xdr:colOff>276225</xdr:colOff>
      <xdr:row>12</xdr:row>
      <xdr:rowOff>276225</xdr:rowOff>
    </xdr:to>
    <xdr:sp macro="" textlink="Setup!H6">
      <xdr:nvSpPr>
        <xdr:cNvPr id="1213" name="Rectangle 5"/>
        <xdr:cNvSpPr>
          <a:spLocks noChangeArrowheads="1" noTextEdit="1"/>
        </xdr:cNvSpPr>
      </xdr:nvSpPr>
      <xdr:spPr bwMode="auto">
        <a:xfrm>
          <a:off x="9439275" y="1962150"/>
          <a:ext cx="1304925" cy="152400"/>
        </a:xfrm>
        <a:prstGeom prst="rect">
          <a:avLst/>
        </a:prstGeom>
        <a:noFill/>
        <a:ln w="9525">
          <a:noFill/>
          <a:miter lim="800000"/>
          <a:headEnd/>
          <a:tailEnd/>
        </a:ln>
      </xdr:spPr>
      <xdr:txBody>
        <a:bodyPr vertOverflow="clip" wrap="square" lIns="27432" tIns="18288" rIns="0" bIns="0" anchor="t" upright="1"/>
        <a:lstStyle/>
        <a:p>
          <a:pPr algn="l" rtl="1">
            <a:defRPr sz="1000"/>
          </a:pPr>
          <a:fld id="{1A014361-B0D2-4E77-A2B1-253FCA7D6A93}" type="TxLink">
            <a:rPr lang="en-GB" sz="800" b="1" i="0" strike="noStrike">
              <a:solidFill>
                <a:srgbClr val="993300"/>
              </a:solidFill>
              <a:latin typeface="Verdana"/>
              <a:ea typeface="Verdana"/>
              <a:cs typeface="Verdana"/>
            </a:rPr>
            <a:pPr algn="l" rtl="1">
              <a:defRPr sz="1000"/>
            </a:pPr>
            <a:t>Eps   Prod  Detl   Set</a:t>
          </a:fld>
          <a:endParaRPr lang="en-GB" sz="800" b="1" i="0" strike="noStrike">
            <a:solidFill>
              <a:srgbClr val="993300"/>
            </a:solidFill>
            <a:latin typeface="Verdana"/>
            <a:ea typeface="Verdana"/>
            <a:cs typeface="Verdana"/>
          </a:endParaRPr>
        </a:p>
      </xdr:txBody>
    </xdr:sp>
    <xdr:clientData/>
  </xdr:twoCellAnchor>
  <xdr:twoCellAnchor>
    <xdr:from>
      <xdr:col>33</xdr:col>
      <xdr:colOff>304800</xdr:colOff>
      <xdr:row>11</xdr:row>
      <xdr:rowOff>9525</xdr:rowOff>
    </xdr:from>
    <xdr:to>
      <xdr:col>38</xdr:col>
      <xdr:colOff>0</xdr:colOff>
      <xdr:row>12</xdr:row>
      <xdr:rowOff>152400</xdr:rowOff>
    </xdr:to>
    <xdr:sp macro="" textlink="">
      <xdr:nvSpPr>
        <xdr:cNvPr id="1216" name="Rectangle 5"/>
        <xdr:cNvSpPr>
          <a:spLocks noChangeArrowheads="1"/>
        </xdr:cNvSpPr>
      </xdr:nvSpPr>
      <xdr:spPr bwMode="auto">
        <a:xfrm>
          <a:off x="9439275" y="1809750"/>
          <a:ext cx="1371600" cy="180975"/>
        </a:xfrm>
        <a:prstGeom prst="rect">
          <a:avLst/>
        </a:prstGeom>
        <a:noFill/>
        <a:ln w="9525">
          <a:noFill/>
          <a:miter lim="800000"/>
          <a:headEnd/>
          <a:tailEnd/>
        </a:ln>
      </xdr:spPr>
      <xdr:txBody>
        <a:bodyPr vertOverflow="clip" wrap="square" lIns="27432" tIns="18288" rIns="0" bIns="0" anchor="t" upright="1"/>
        <a:lstStyle/>
        <a:p>
          <a:pPr algn="l" rtl="1">
            <a:defRPr sz="1000"/>
          </a:pPr>
          <a:r>
            <a:rPr lang="en-GB" sz="800" b="1" i="0" strike="noStrike">
              <a:solidFill>
                <a:srgbClr val="993300"/>
              </a:solidFill>
              <a:latin typeface="Verdana"/>
              <a:ea typeface="Verdana"/>
              <a:cs typeface="Verdana"/>
            </a:rPr>
            <a:t>Coding                      </a:t>
          </a:r>
        </a:p>
      </xdr:txBody>
    </xdr:sp>
    <xdr:clientData/>
  </xdr:twoCellAnchor>
  <xdr:twoCellAnchor>
    <xdr:from>
      <xdr:col>29</xdr:col>
      <xdr:colOff>76200</xdr:colOff>
      <xdr:row>2</xdr:row>
      <xdr:rowOff>238125</xdr:rowOff>
    </xdr:from>
    <xdr:to>
      <xdr:col>35</xdr:col>
      <xdr:colOff>276225</xdr:colOff>
      <xdr:row>3</xdr:row>
      <xdr:rowOff>104775</xdr:rowOff>
    </xdr:to>
    <xdr:sp macro="" textlink="">
      <xdr:nvSpPr>
        <xdr:cNvPr id="1237" name="Rectangle 5"/>
        <xdr:cNvSpPr>
          <a:spLocks noChangeArrowheads="1"/>
        </xdr:cNvSpPr>
      </xdr:nvSpPr>
      <xdr:spPr bwMode="auto">
        <a:xfrm>
          <a:off x="7639050" y="628650"/>
          <a:ext cx="2419350" cy="142875"/>
        </a:xfrm>
        <a:prstGeom prst="rect">
          <a:avLst/>
        </a:prstGeom>
        <a:noFill/>
        <a:ln w="9525">
          <a:noFill/>
          <a:miter lim="800000"/>
          <a:headEnd/>
          <a:tailEnd/>
        </a:ln>
      </xdr:spPr>
      <xdr:txBody>
        <a:bodyPr vertOverflow="clip" wrap="square" lIns="27432" tIns="18288" rIns="0" bIns="0" anchor="t" upright="1"/>
        <a:lstStyle/>
        <a:p>
          <a:pPr algn="l" rtl="1">
            <a:defRPr sz="1000"/>
          </a:pPr>
          <a:r>
            <a:rPr lang="en-GB" sz="700" b="1" i="0" strike="noStrike">
              <a:solidFill>
                <a:srgbClr val="993300"/>
              </a:solidFill>
              <a:latin typeface="Verdana"/>
              <a:ea typeface="Verdana"/>
              <a:cs typeface="Verdana"/>
            </a:rPr>
            <a:t>Amount Received$:………………………………………….</a:t>
          </a:r>
        </a:p>
      </xdr:txBody>
    </xdr:sp>
    <xdr:clientData/>
  </xdr:twoCellAnchor>
  <xdr:twoCellAnchor editAs="oneCell">
    <xdr:from>
      <xdr:col>33</xdr:col>
      <xdr:colOff>47625</xdr:colOff>
      <xdr:row>34</xdr:row>
      <xdr:rowOff>114299</xdr:rowOff>
    </xdr:from>
    <xdr:to>
      <xdr:col>37</xdr:col>
      <xdr:colOff>314325</xdr:colOff>
      <xdr:row>39</xdr:row>
      <xdr:rowOff>142875</xdr:rowOff>
    </xdr:to>
    <xdr:sp macro="" textlink="">
      <xdr:nvSpPr>
        <xdr:cNvPr id="23" name="AutoShape 172"/>
        <xdr:cNvSpPr>
          <a:spLocks noChangeArrowheads="1"/>
        </xdr:cNvSpPr>
      </xdr:nvSpPr>
      <xdr:spPr bwMode="auto">
        <a:xfrm>
          <a:off x="9220200" y="7753349"/>
          <a:ext cx="1562100" cy="933451"/>
        </a:xfrm>
        <a:prstGeom prst="roundRect">
          <a:avLst>
            <a:gd name="adj" fmla="val 8509"/>
          </a:avLst>
        </a:prstGeom>
        <a:noFill/>
        <a:ln w="3175">
          <a:solidFill>
            <a:srgbClr val="702500"/>
          </a:solidFill>
          <a:round/>
          <a:headEnd/>
          <a:tailEnd/>
        </a:ln>
      </xdr:spPr>
      <xdr:txBody>
        <a:bodyPr/>
        <a:lstStyle/>
        <a:p>
          <a:r>
            <a:rPr lang="en-GB"/>
            <a:t>Bar Code Label</a:t>
          </a:r>
        </a:p>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AZ43"/>
  <sheetViews>
    <sheetView showGridLines="0" tabSelected="1" zoomScaleNormal="100" workbookViewId="0">
      <selection activeCell="C14" sqref="C14:D14"/>
    </sheetView>
  </sheetViews>
  <sheetFormatPr defaultColWidth="8.85546875" defaultRowHeight="12.75" x14ac:dyDescent="0.2"/>
  <cols>
    <col min="1" max="1" width="0.5703125" style="1" customWidth="1"/>
    <col min="2" max="3" width="4.7109375" style="1" customWidth="1"/>
    <col min="4" max="4" width="6" style="1" customWidth="1"/>
    <col min="5" max="5" width="4.7109375" style="1" customWidth="1"/>
    <col min="6" max="6" width="2.85546875" style="1" customWidth="1"/>
    <col min="7" max="7" width="3" style="1" customWidth="1"/>
    <col min="8" max="8" width="3.7109375" style="1" customWidth="1"/>
    <col min="9" max="9" width="3.42578125" style="1" customWidth="1"/>
    <col min="10" max="13" width="4.28515625" style="1" customWidth="1"/>
    <col min="14" max="14" width="3.85546875" style="1" customWidth="1"/>
    <col min="15" max="15" width="3.5703125" style="1" customWidth="1"/>
    <col min="16" max="16" width="4.140625" style="1" customWidth="1"/>
    <col min="17" max="17" width="4.28515625" style="1" customWidth="1"/>
    <col min="18" max="18" width="4.42578125" style="1" customWidth="1"/>
    <col min="19" max="21" width="4.7109375" style="1" customWidth="1"/>
    <col min="22" max="22" width="3.5703125" style="1" customWidth="1"/>
    <col min="23" max="23" width="4.7109375" style="1" customWidth="1"/>
    <col min="24" max="24" width="1.5703125" style="1" customWidth="1"/>
    <col min="25" max="25" width="1.7109375" style="1" customWidth="1"/>
    <col min="26" max="27" width="2.140625" style="1" customWidth="1"/>
    <col min="28" max="30" width="6.140625" style="1" customWidth="1"/>
    <col min="31" max="31" width="5.7109375" style="1" customWidth="1"/>
    <col min="32" max="33" width="6.140625" style="1" customWidth="1"/>
    <col min="34" max="34" width="4" style="1" customWidth="1"/>
    <col min="35" max="38" width="5.140625" style="1" customWidth="1"/>
    <col min="39" max="39" width="0.5703125" style="1" customWidth="1"/>
    <col min="40" max="40" width="4.7109375" style="1" customWidth="1"/>
    <col min="41" max="41" width="8.85546875" style="1" customWidth="1"/>
    <col min="42" max="42" width="8.42578125" style="1" customWidth="1"/>
    <col min="43" max="43" width="13.85546875" style="1" hidden="1" customWidth="1"/>
    <col min="44" max="44" width="7.85546875" style="1" hidden="1" customWidth="1"/>
    <col min="45" max="45" width="14.42578125" style="1" hidden="1" customWidth="1"/>
    <col min="46" max="46" width="7.42578125" style="1" bestFit="1" customWidth="1"/>
    <col min="47" max="51" width="4.7109375" style="1" customWidth="1"/>
    <col min="52" max="52" width="4.42578125" style="1" customWidth="1"/>
    <col min="53" max="106" width="4.7109375" style="1" customWidth="1"/>
    <col min="107" max="16384" width="8.85546875" style="1"/>
  </cols>
  <sheetData>
    <row r="1" spans="2:52" ht="7.15" customHeight="1" x14ac:dyDescent="0.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R1" s="1">
        <f>IF(AS1=FALSE,AQ8+AS8,AS8)</f>
        <v>0</v>
      </c>
      <c r="AS1" s="80" t="b">
        <v>0</v>
      </c>
      <c r="AZ1" s="87">
        <f ca="1">TODAY()-365</f>
        <v>41253</v>
      </c>
    </row>
    <row r="2" spans="2:52" ht="24" customHeight="1" x14ac:dyDescent="0.2">
      <c r="B2" s="11"/>
      <c r="C2" s="11"/>
      <c r="D2" s="11"/>
      <c r="E2" s="11"/>
      <c r="F2" s="11"/>
      <c r="G2" s="11"/>
      <c r="H2" s="11"/>
      <c r="I2" s="11"/>
      <c r="J2" s="11"/>
      <c r="K2" s="11"/>
      <c r="L2" s="11"/>
      <c r="M2" s="11"/>
      <c r="N2" s="11"/>
      <c r="O2" s="11"/>
      <c r="P2" s="11"/>
      <c r="Q2" s="11"/>
      <c r="R2" s="11"/>
      <c r="S2" s="11"/>
      <c r="T2" s="11"/>
      <c r="U2" s="11"/>
      <c r="V2" s="11"/>
      <c r="W2" s="11"/>
      <c r="X2" s="22"/>
      <c r="Y2" s="22"/>
      <c r="Z2" s="22"/>
      <c r="AA2" s="22"/>
      <c r="AB2" s="22"/>
      <c r="AC2" s="22"/>
      <c r="AD2" s="135" t="s">
        <v>10</v>
      </c>
      <c r="AE2" s="136"/>
      <c r="AF2" s="136"/>
      <c r="AG2" s="136"/>
      <c r="AH2" s="136"/>
      <c r="AI2" s="136"/>
      <c r="AJ2" s="39"/>
      <c r="AK2" s="39"/>
      <c r="AL2" s="24"/>
      <c r="AM2" s="3"/>
      <c r="AQ2" s="77" t="s">
        <v>64</v>
      </c>
      <c r="AR2" s="78" t="s">
        <v>65</v>
      </c>
      <c r="AS2" s="79" t="s">
        <v>66</v>
      </c>
    </row>
    <row r="3" spans="2:52" ht="21.75" customHeight="1" x14ac:dyDescent="0.2">
      <c r="B3" s="64" t="str">
        <f>Setup!H6</f>
        <v>Eps   Prod  Detl   Set</v>
      </c>
      <c r="C3" s="20"/>
      <c r="D3" s="20"/>
      <c r="E3" s="20"/>
      <c r="F3" s="20"/>
      <c r="G3" s="20"/>
      <c r="H3" s="20"/>
      <c r="I3" s="20"/>
      <c r="J3" s="20"/>
      <c r="K3" s="20"/>
      <c r="L3" s="20"/>
      <c r="M3" s="20"/>
      <c r="N3" s="20"/>
      <c r="O3" s="20"/>
      <c r="P3" s="20"/>
      <c r="Q3" s="20"/>
      <c r="R3" s="20"/>
      <c r="S3" s="20"/>
      <c r="T3" s="20"/>
      <c r="U3" s="20"/>
      <c r="V3" s="20"/>
      <c r="W3" s="20"/>
      <c r="X3" s="21"/>
      <c r="Y3" s="21"/>
      <c r="Z3" s="21"/>
      <c r="AA3" s="21"/>
      <c r="AB3" s="21"/>
      <c r="AC3" s="21"/>
      <c r="AD3" s="21"/>
      <c r="AE3" s="21"/>
      <c r="AF3" s="21"/>
      <c r="AH3" s="21"/>
      <c r="AI3" s="23"/>
      <c r="AJ3" s="23"/>
      <c r="AK3" s="23"/>
      <c r="AL3" s="25"/>
      <c r="AM3" s="3"/>
      <c r="AQ3" s="75"/>
      <c r="AR3" s="76"/>
      <c r="AS3" s="73"/>
    </row>
    <row r="4" spans="2:52" ht="15" customHeight="1" x14ac:dyDescent="0.2">
      <c r="B4" s="2"/>
      <c r="C4" s="2"/>
      <c r="D4" s="2"/>
      <c r="E4" s="2"/>
      <c r="F4" s="2"/>
      <c r="G4" s="2"/>
      <c r="H4" s="2"/>
      <c r="I4" s="2"/>
      <c r="J4" s="2"/>
      <c r="K4" s="2"/>
      <c r="L4" s="2"/>
      <c r="M4" s="2"/>
      <c r="N4" s="2"/>
      <c r="O4" s="2"/>
      <c r="P4" s="2"/>
      <c r="Q4" s="2"/>
      <c r="R4" s="2"/>
      <c r="S4" s="2"/>
      <c r="T4" s="2"/>
      <c r="U4" s="2"/>
      <c r="V4" s="2"/>
      <c r="W4" s="2"/>
      <c r="X4" s="3"/>
      <c r="Y4" s="3"/>
      <c r="Z4" s="3"/>
      <c r="AA4" s="3"/>
      <c r="AB4" s="3"/>
      <c r="AC4" s="3"/>
      <c r="AD4" s="3"/>
      <c r="AE4" s="3"/>
      <c r="AF4" s="3"/>
      <c r="AG4" s="3"/>
      <c r="AH4" s="3"/>
      <c r="AI4" s="3"/>
      <c r="AJ4" s="3"/>
      <c r="AK4" s="3"/>
      <c r="AL4" s="3"/>
      <c r="AM4" s="3"/>
      <c r="AQ4" s="75"/>
      <c r="AR4" s="74"/>
      <c r="AS4" s="73"/>
    </row>
    <row r="5" spans="2:52" ht="9" customHeight="1" x14ac:dyDescent="0.2">
      <c r="B5" s="2"/>
      <c r="C5" s="2"/>
      <c r="D5" s="2"/>
      <c r="E5" s="2"/>
      <c r="F5" s="2"/>
      <c r="G5" s="2"/>
      <c r="H5" s="2"/>
      <c r="I5" s="2"/>
      <c r="J5" s="2"/>
      <c r="K5" s="2"/>
      <c r="L5" s="2"/>
      <c r="M5" s="2"/>
      <c r="N5" s="2"/>
      <c r="O5" s="2"/>
      <c r="P5" s="2"/>
      <c r="Q5" s="2"/>
      <c r="R5" s="2"/>
      <c r="S5" s="2"/>
      <c r="T5" s="2"/>
      <c r="U5" s="2"/>
      <c r="V5" s="2"/>
      <c r="W5" s="2"/>
      <c r="X5" s="30"/>
      <c r="Y5" s="30"/>
      <c r="Z5" s="30"/>
      <c r="AA5" s="30"/>
      <c r="AB5" s="30"/>
      <c r="AC5" s="30"/>
      <c r="AD5" s="30"/>
      <c r="AE5" s="30"/>
      <c r="AF5" s="30"/>
      <c r="AG5" s="30"/>
      <c r="AH5" s="30"/>
      <c r="AI5" s="30"/>
      <c r="AJ5" s="30"/>
      <c r="AK5" s="30"/>
      <c r="AL5" s="30"/>
      <c r="AM5" s="30"/>
      <c r="AQ5" s="73"/>
      <c r="AR5" s="74"/>
      <c r="AS5" s="73"/>
    </row>
    <row r="6" spans="2:52" ht="18.75" customHeight="1" x14ac:dyDescent="0.2">
      <c r="B6" s="27"/>
      <c r="C6" s="52" t="s">
        <v>1</v>
      </c>
      <c r="D6" s="108"/>
      <c r="E6" s="108"/>
      <c r="F6" s="108"/>
      <c r="G6" s="108"/>
      <c r="H6" s="108"/>
      <c r="I6" s="108"/>
      <c r="J6" s="108"/>
      <c r="K6" s="108"/>
      <c r="L6" s="108"/>
      <c r="M6" s="31"/>
      <c r="N6" s="52" t="s">
        <v>0</v>
      </c>
      <c r="O6" s="117"/>
      <c r="P6" s="117"/>
      <c r="Q6" s="117"/>
      <c r="R6" s="118" t="s">
        <v>57</v>
      </c>
      <c r="S6" s="119"/>
      <c r="T6" s="114" t="s">
        <v>13</v>
      </c>
      <c r="U6" s="115"/>
      <c r="V6" s="115"/>
      <c r="W6" s="110">
        <f>AF35+AD35</f>
        <v>0</v>
      </c>
      <c r="X6" s="110"/>
      <c r="Y6" s="110"/>
      <c r="Z6" s="110"/>
      <c r="AA6" s="110"/>
      <c r="AB6" s="8"/>
      <c r="AC6" s="52" t="s">
        <v>4</v>
      </c>
      <c r="AD6" s="137"/>
      <c r="AE6" s="137"/>
      <c r="AF6" s="32"/>
      <c r="AG6" s="44"/>
      <c r="AH6" s="57" t="s">
        <v>8</v>
      </c>
      <c r="AI6" s="63" t="s">
        <v>7</v>
      </c>
      <c r="AJ6" s="41"/>
      <c r="AK6" s="41"/>
      <c r="AL6" s="29"/>
      <c r="AM6" s="30"/>
      <c r="AQ6" s="73"/>
      <c r="AR6" s="74"/>
      <c r="AS6" s="73"/>
    </row>
    <row r="7" spans="2:52" ht="6.6" customHeight="1" x14ac:dyDescent="0.2">
      <c r="B7" s="27"/>
      <c r="C7" s="47"/>
      <c r="D7" s="31"/>
      <c r="E7" s="31"/>
      <c r="F7" s="31"/>
      <c r="G7" s="31"/>
      <c r="H7" s="31"/>
      <c r="I7" s="31"/>
      <c r="J7" s="31"/>
      <c r="K7" s="31"/>
      <c r="L7" s="31"/>
      <c r="M7" s="31"/>
      <c r="N7" s="48"/>
      <c r="O7" s="31"/>
      <c r="P7" s="31"/>
      <c r="Q7" s="27"/>
      <c r="R7" s="119"/>
      <c r="S7" s="119"/>
      <c r="T7" s="36"/>
      <c r="U7" s="36"/>
      <c r="V7" s="37"/>
      <c r="W7" s="38"/>
      <c r="X7" s="38"/>
      <c r="Y7" s="38"/>
      <c r="Z7" s="38"/>
      <c r="AA7" s="38"/>
      <c r="AB7" s="27"/>
      <c r="AC7" s="27"/>
      <c r="AD7" s="33"/>
      <c r="AE7" s="33"/>
      <c r="AF7" s="32"/>
      <c r="AG7" s="32"/>
      <c r="AH7" s="28"/>
      <c r="AI7" s="29"/>
      <c r="AJ7" s="29"/>
      <c r="AK7" s="29"/>
      <c r="AL7" s="29"/>
      <c r="AM7" s="30"/>
      <c r="AQ7" s="73"/>
      <c r="AR7" s="74"/>
      <c r="AS7" s="73"/>
    </row>
    <row r="8" spans="2:52" ht="18.75" customHeight="1" x14ac:dyDescent="0.2">
      <c r="B8" s="27"/>
      <c r="C8" s="52" t="s">
        <v>3</v>
      </c>
      <c r="D8" s="108"/>
      <c r="E8" s="108"/>
      <c r="F8" s="108"/>
      <c r="G8" s="108"/>
      <c r="H8" s="108"/>
      <c r="I8" s="108"/>
      <c r="J8" s="108"/>
      <c r="K8" s="108"/>
      <c r="L8" s="108"/>
      <c r="M8" s="31"/>
      <c r="N8" s="52" t="s">
        <v>78</v>
      </c>
      <c r="O8" s="107"/>
      <c r="P8" s="107"/>
      <c r="Q8" s="107"/>
      <c r="R8" s="119"/>
      <c r="S8" s="119"/>
      <c r="T8" s="116" t="s">
        <v>12</v>
      </c>
      <c r="U8" s="116"/>
      <c r="V8" s="116"/>
      <c r="W8" s="111">
        <f>W6</f>
        <v>0</v>
      </c>
      <c r="X8" s="111"/>
      <c r="Y8" s="111"/>
      <c r="Z8" s="111"/>
      <c r="AA8" s="111"/>
      <c r="AB8" s="27"/>
      <c r="AC8" s="52" t="s">
        <v>11</v>
      </c>
      <c r="AD8" s="104"/>
      <c r="AE8" s="104"/>
      <c r="AF8" s="32"/>
      <c r="AG8" s="32"/>
      <c r="AH8" s="57" t="s">
        <v>9</v>
      </c>
      <c r="AI8" s="63" t="s">
        <v>44</v>
      </c>
      <c r="AJ8" s="41"/>
      <c r="AK8" s="41"/>
      <c r="AL8" s="29"/>
      <c r="AM8" s="30"/>
      <c r="AQ8" s="73">
        <v>0</v>
      </c>
      <c r="AR8" s="74"/>
      <c r="AS8" s="73">
        <v>0</v>
      </c>
    </row>
    <row r="9" spans="2:52" ht="8.25" customHeight="1" x14ac:dyDescent="0.2">
      <c r="B9" s="27"/>
      <c r="C9" s="27"/>
      <c r="D9" s="27"/>
      <c r="E9" s="27"/>
      <c r="F9" s="27"/>
      <c r="G9" s="27"/>
      <c r="H9" s="27"/>
      <c r="I9" s="27"/>
      <c r="J9" s="27"/>
      <c r="K9" s="27"/>
      <c r="L9" s="27"/>
      <c r="M9" s="27"/>
      <c r="N9" s="49"/>
      <c r="O9" s="27"/>
      <c r="P9" s="27"/>
      <c r="Q9" s="27"/>
      <c r="R9" s="119"/>
      <c r="S9" s="119"/>
      <c r="T9" s="35"/>
      <c r="U9" s="35"/>
      <c r="V9" s="34"/>
      <c r="W9" s="34"/>
      <c r="X9" s="34"/>
      <c r="Y9" s="34"/>
      <c r="Z9" s="34"/>
      <c r="AA9" s="34"/>
      <c r="AB9" s="27"/>
      <c r="AC9" s="56"/>
      <c r="AD9" s="32"/>
      <c r="AE9" s="32"/>
      <c r="AF9" s="32"/>
      <c r="AG9" s="32"/>
      <c r="AH9" s="32"/>
      <c r="AI9" s="32"/>
      <c r="AJ9" s="32"/>
      <c r="AK9" s="32"/>
      <c r="AL9" s="32"/>
      <c r="AM9" s="30"/>
    </row>
    <row r="10" spans="2:52" ht="4.1500000000000004" customHeight="1" x14ac:dyDescent="0.2">
      <c r="B10" s="27"/>
      <c r="C10" s="27"/>
      <c r="D10" s="27"/>
      <c r="E10" s="27"/>
      <c r="F10" s="27"/>
      <c r="G10" s="27"/>
      <c r="H10" s="27"/>
      <c r="I10" s="27"/>
      <c r="J10" s="27"/>
      <c r="K10" s="27"/>
      <c r="L10" s="27"/>
      <c r="M10" s="27"/>
      <c r="N10" s="27"/>
      <c r="O10" s="27"/>
      <c r="P10" s="27"/>
      <c r="Q10" s="27"/>
      <c r="R10" s="27"/>
      <c r="S10" s="27"/>
      <c r="T10" s="9"/>
      <c r="U10" s="9"/>
      <c r="V10" s="34"/>
      <c r="W10" s="34"/>
      <c r="X10" s="34"/>
      <c r="Y10" s="34"/>
      <c r="Z10" s="34"/>
      <c r="AA10" s="34"/>
      <c r="AB10" s="27"/>
      <c r="AC10" s="27"/>
      <c r="AD10" s="32"/>
      <c r="AE10" s="32"/>
      <c r="AF10" s="32"/>
      <c r="AG10" s="32"/>
      <c r="AH10" s="32"/>
      <c r="AI10" s="32"/>
      <c r="AJ10" s="32"/>
      <c r="AK10" s="32"/>
      <c r="AL10" s="32"/>
      <c r="AM10" s="30"/>
    </row>
    <row r="11" spans="2:52" ht="9.75" customHeight="1" x14ac:dyDescent="0.2">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30"/>
      <c r="AQ11" s="3">
        <v>14</v>
      </c>
      <c r="AR11" s="3">
        <v>327</v>
      </c>
      <c r="AS11" s="3"/>
    </row>
    <row r="12" spans="2:52" ht="3" customHeight="1" x14ac:dyDescent="0.2">
      <c r="B12" s="9"/>
      <c r="C12" s="112"/>
      <c r="D12" s="112"/>
      <c r="E12" s="113"/>
      <c r="F12" s="113"/>
      <c r="G12" s="113"/>
      <c r="H12" s="113"/>
      <c r="I12" s="113"/>
      <c r="J12" s="113"/>
      <c r="K12" s="27"/>
      <c r="L12" s="27"/>
      <c r="M12" s="113"/>
      <c r="N12" s="113"/>
      <c r="O12" s="113"/>
      <c r="P12" s="113"/>
      <c r="Q12" s="113"/>
      <c r="R12" s="113"/>
      <c r="S12" s="113"/>
      <c r="T12" s="113"/>
      <c r="U12" s="113"/>
      <c r="V12" s="113"/>
      <c r="W12" s="113"/>
      <c r="X12" s="113"/>
      <c r="Y12" s="113"/>
      <c r="Z12" s="113"/>
      <c r="AA12" s="113"/>
      <c r="AB12" s="106"/>
      <c r="AC12" s="106"/>
      <c r="AD12" s="106"/>
      <c r="AE12" s="106"/>
      <c r="AF12" s="112"/>
      <c r="AG12" s="112"/>
      <c r="AH12" s="9"/>
      <c r="AI12" s="12"/>
      <c r="AJ12" s="12"/>
      <c r="AK12" s="12"/>
      <c r="AL12" s="12"/>
      <c r="AM12" s="3"/>
      <c r="AQ12" s="3"/>
      <c r="AR12" s="3"/>
      <c r="AS12" s="3"/>
    </row>
    <row r="13" spans="2:52" ht="25.5" customHeight="1" x14ac:dyDescent="0.2">
      <c r="B13" s="10"/>
      <c r="C13" s="120"/>
      <c r="D13" s="120"/>
      <c r="E13" s="109"/>
      <c r="F13" s="109"/>
      <c r="G13" s="109"/>
      <c r="H13" s="109"/>
      <c r="I13" s="109"/>
      <c r="J13" s="109"/>
      <c r="K13" s="16"/>
      <c r="L13" s="15"/>
      <c r="M13" s="109"/>
      <c r="N13" s="109"/>
      <c r="O13" s="109"/>
      <c r="P13" s="109"/>
      <c r="Q13" s="109"/>
      <c r="R13" s="109"/>
      <c r="S13" s="109"/>
      <c r="T13" s="109"/>
      <c r="U13" s="109"/>
      <c r="V13" s="109"/>
      <c r="W13" s="109"/>
      <c r="X13" s="109"/>
      <c r="Y13" s="109"/>
      <c r="Z13" s="109"/>
      <c r="AA13" s="109"/>
      <c r="AB13" s="105"/>
      <c r="AC13" s="105"/>
      <c r="AD13" s="105"/>
      <c r="AE13" s="105"/>
      <c r="AF13" s="105"/>
      <c r="AG13" s="105"/>
      <c r="AH13" s="15"/>
      <c r="AI13" s="26"/>
      <c r="AJ13" s="26"/>
      <c r="AK13" s="26"/>
      <c r="AL13" s="26"/>
      <c r="AM13" s="3"/>
      <c r="AQ13" s="3"/>
      <c r="AR13" s="3"/>
      <c r="AS13" s="3"/>
    </row>
    <row r="14" spans="2:52" ht="21" customHeight="1" x14ac:dyDescent="0.2">
      <c r="B14" s="58">
        <v>1</v>
      </c>
      <c r="C14" s="121"/>
      <c r="D14" s="122"/>
      <c r="E14" s="123"/>
      <c r="F14" s="123"/>
      <c r="G14" s="123"/>
      <c r="H14" s="123"/>
      <c r="I14" s="123"/>
      <c r="J14" s="123"/>
      <c r="K14" s="45"/>
      <c r="L14" s="45"/>
      <c r="M14" s="123"/>
      <c r="N14" s="123"/>
      <c r="O14" s="123"/>
      <c r="P14" s="123"/>
      <c r="Q14" s="123"/>
      <c r="R14" s="123"/>
      <c r="S14" s="123"/>
      <c r="T14" s="123"/>
      <c r="U14" s="123"/>
      <c r="V14" s="123"/>
      <c r="W14" s="123"/>
      <c r="X14" s="123"/>
      <c r="Y14" s="123"/>
      <c r="Z14" s="123"/>
      <c r="AA14" s="123"/>
      <c r="AB14" s="127"/>
      <c r="AC14" s="127"/>
      <c r="AD14" s="100" t="str">
        <f>IF(AB14="","",ROUND(IF(ISERROR(AB14/VLOOKUP(AH14,VATBands!A:I,8,FALSE)),0,AB14/VLOOKUP(AH14,VATBands!A:I,8,FALSE)),2))</f>
        <v/>
      </c>
      <c r="AE14" s="101"/>
      <c r="AF14" s="102" t="str">
        <f>IF(AB14="","",AB14-AD14)</f>
        <v/>
      </c>
      <c r="AG14" s="103"/>
      <c r="AH14" s="94"/>
      <c r="AI14" s="95"/>
      <c r="AJ14" s="96"/>
      <c r="AK14" s="96"/>
      <c r="AL14" s="59"/>
      <c r="AM14" s="3"/>
      <c r="AQ14" s="3"/>
      <c r="AR14" s="3"/>
      <c r="AS14" s="84"/>
    </row>
    <row r="15" spans="2:52" ht="21" customHeight="1" x14ac:dyDescent="0.2">
      <c r="B15" s="58">
        <v>2</v>
      </c>
      <c r="C15" s="121"/>
      <c r="D15" s="122"/>
      <c r="E15" s="123"/>
      <c r="F15" s="123"/>
      <c r="G15" s="123"/>
      <c r="H15" s="123"/>
      <c r="I15" s="123"/>
      <c r="J15" s="123"/>
      <c r="K15" s="45"/>
      <c r="L15" s="45"/>
      <c r="M15" s="123"/>
      <c r="N15" s="123"/>
      <c r="O15" s="123"/>
      <c r="P15" s="123"/>
      <c r="Q15" s="123"/>
      <c r="R15" s="123"/>
      <c r="S15" s="123"/>
      <c r="T15" s="123"/>
      <c r="U15" s="123"/>
      <c r="V15" s="123"/>
      <c r="W15" s="123"/>
      <c r="X15" s="123"/>
      <c r="Y15" s="123"/>
      <c r="Z15" s="123"/>
      <c r="AA15" s="123"/>
      <c r="AB15" s="127"/>
      <c r="AC15" s="127"/>
      <c r="AD15" s="100" t="str">
        <f>IF(AB15="","",ROUND(IF(ISERROR(AB15/VLOOKUP(AH15,VATBands!A:I,8,FALSE)),0,AB15/VLOOKUP(AH15,VATBands!A:I,8,FALSE)),2))</f>
        <v/>
      </c>
      <c r="AE15" s="101"/>
      <c r="AF15" s="102" t="str">
        <f>IF(AB15="","",AB15-AD15)</f>
        <v/>
      </c>
      <c r="AG15" s="103"/>
      <c r="AH15" s="94"/>
      <c r="AI15" s="95"/>
      <c r="AJ15" s="96"/>
      <c r="AK15" s="96"/>
      <c r="AL15" s="59"/>
      <c r="AM15" s="3"/>
      <c r="AQ15" s="3"/>
      <c r="AR15" s="3"/>
      <c r="AS15" s="3"/>
    </row>
    <row r="16" spans="2:52" ht="21" customHeight="1" x14ac:dyDescent="0.2">
      <c r="B16" s="58">
        <v>3</v>
      </c>
      <c r="C16" s="121"/>
      <c r="D16" s="122"/>
      <c r="E16" s="123"/>
      <c r="F16" s="123"/>
      <c r="G16" s="123"/>
      <c r="H16" s="123"/>
      <c r="I16" s="123"/>
      <c r="J16" s="123"/>
      <c r="K16" s="45"/>
      <c r="L16" s="45"/>
      <c r="M16" s="123"/>
      <c r="N16" s="123"/>
      <c r="O16" s="123"/>
      <c r="P16" s="123"/>
      <c r="Q16" s="123"/>
      <c r="R16" s="123"/>
      <c r="S16" s="123"/>
      <c r="T16" s="123"/>
      <c r="U16" s="123"/>
      <c r="V16" s="123"/>
      <c r="W16" s="123"/>
      <c r="X16" s="123"/>
      <c r="Y16" s="123"/>
      <c r="Z16" s="123"/>
      <c r="AA16" s="123"/>
      <c r="AB16" s="127"/>
      <c r="AC16" s="127"/>
      <c r="AD16" s="100" t="str">
        <f>IF(AB16="","",ROUND(IF(ISERROR(AB16/VLOOKUP(AH16,VATBands!A:I,8,FALSE)),0,AB16/VLOOKUP(AH16,VATBands!A:I,8,FALSE)),2))</f>
        <v/>
      </c>
      <c r="AE16" s="101"/>
      <c r="AF16" s="102" t="str">
        <f t="shared" ref="AF16:AF33" si="0">IF(AB16="","",AB16-AD16)</f>
        <v/>
      </c>
      <c r="AG16" s="103"/>
      <c r="AH16" s="94"/>
      <c r="AI16" s="95"/>
      <c r="AJ16" s="96"/>
      <c r="AK16" s="96"/>
      <c r="AL16" s="59"/>
      <c r="AM16" s="3"/>
      <c r="AQ16" s="3"/>
      <c r="AR16" s="3"/>
      <c r="AS16" s="3"/>
    </row>
    <row r="17" spans="2:39" ht="21" customHeight="1" x14ac:dyDescent="0.2">
      <c r="B17" s="58">
        <v>4</v>
      </c>
      <c r="C17" s="121"/>
      <c r="D17" s="122"/>
      <c r="E17" s="123"/>
      <c r="F17" s="123"/>
      <c r="G17" s="123"/>
      <c r="H17" s="123"/>
      <c r="I17" s="123"/>
      <c r="J17" s="123"/>
      <c r="K17" s="45"/>
      <c r="L17" s="45"/>
      <c r="M17" s="123"/>
      <c r="N17" s="123"/>
      <c r="O17" s="123"/>
      <c r="P17" s="123"/>
      <c r="Q17" s="123"/>
      <c r="R17" s="123"/>
      <c r="S17" s="123"/>
      <c r="T17" s="123"/>
      <c r="U17" s="123"/>
      <c r="V17" s="123"/>
      <c r="W17" s="123"/>
      <c r="X17" s="123"/>
      <c r="Y17" s="123"/>
      <c r="Z17" s="123"/>
      <c r="AA17" s="123"/>
      <c r="AB17" s="127"/>
      <c r="AC17" s="127"/>
      <c r="AD17" s="100" t="str">
        <f>IF(AB17="","",ROUND(IF(ISERROR(AB17/VLOOKUP(AH17,VATBands!A:I,8,FALSE)),0,AB17/VLOOKUP(AH17,VATBands!A:I,8,FALSE)),2))</f>
        <v/>
      </c>
      <c r="AE17" s="101"/>
      <c r="AF17" s="102" t="str">
        <f t="shared" si="0"/>
        <v/>
      </c>
      <c r="AG17" s="103"/>
      <c r="AH17" s="94"/>
      <c r="AI17" s="95"/>
      <c r="AJ17" s="96"/>
      <c r="AK17" s="96"/>
      <c r="AL17" s="59"/>
      <c r="AM17" s="3"/>
    </row>
    <row r="18" spans="2:39" ht="21" customHeight="1" x14ac:dyDescent="0.2">
      <c r="B18" s="58">
        <v>5</v>
      </c>
      <c r="C18" s="121"/>
      <c r="D18" s="122"/>
      <c r="E18" s="123"/>
      <c r="F18" s="123"/>
      <c r="G18" s="123"/>
      <c r="H18" s="123"/>
      <c r="I18" s="123"/>
      <c r="J18" s="123"/>
      <c r="K18" s="45"/>
      <c r="L18" s="45"/>
      <c r="M18" s="123"/>
      <c r="N18" s="123"/>
      <c r="O18" s="123"/>
      <c r="P18" s="123"/>
      <c r="Q18" s="123"/>
      <c r="R18" s="123"/>
      <c r="S18" s="123"/>
      <c r="T18" s="123"/>
      <c r="U18" s="123"/>
      <c r="V18" s="123"/>
      <c r="W18" s="123"/>
      <c r="X18" s="123"/>
      <c r="Y18" s="123"/>
      <c r="Z18" s="123"/>
      <c r="AA18" s="123"/>
      <c r="AB18" s="127"/>
      <c r="AC18" s="127"/>
      <c r="AD18" s="100" t="str">
        <f>IF(AB18="","",ROUND(IF(ISERROR(AB18/VLOOKUP(AH18,VATBands!A:I,8,FALSE)),0,AB18/VLOOKUP(AH18,VATBands!A:I,8,FALSE)),2))</f>
        <v/>
      </c>
      <c r="AE18" s="101"/>
      <c r="AF18" s="102" t="str">
        <f>IF(AB18="","",AB18-AD18)</f>
        <v/>
      </c>
      <c r="AG18" s="103"/>
      <c r="AH18" s="94"/>
      <c r="AI18" s="95"/>
      <c r="AJ18" s="96"/>
      <c r="AK18" s="96"/>
      <c r="AL18" s="59"/>
      <c r="AM18" s="3"/>
    </row>
    <row r="19" spans="2:39" ht="21" customHeight="1" x14ac:dyDescent="0.2">
      <c r="B19" s="58">
        <v>6</v>
      </c>
      <c r="C19" s="121"/>
      <c r="D19" s="122"/>
      <c r="E19" s="123"/>
      <c r="F19" s="123"/>
      <c r="G19" s="123"/>
      <c r="H19" s="123"/>
      <c r="I19" s="123"/>
      <c r="J19" s="123"/>
      <c r="K19" s="45"/>
      <c r="L19" s="45"/>
      <c r="M19" s="123"/>
      <c r="N19" s="123"/>
      <c r="O19" s="123"/>
      <c r="P19" s="123"/>
      <c r="Q19" s="123"/>
      <c r="R19" s="123"/>
      <c r="S19" s="123"/>
      <c r="T19" s="123"/>
      <c r="U19" s="123"/>
      <c r="V19" s="123"/>
      <c r="W19" s="123"/>
      <c r="X19" s="123"/>
      <c r="Y19" s="123"/>
      <c r="Z19" s="123"/>
      <c r="AA19" s="123"/>
      <c r="AB19" s="127"/>
      <c r="AC19" s="127"/>
      <c r="AD19" s="100" t="str">
        <f>IF(AB19="","",ROUND(IF(ISERROR(AB19/VLOOKUP(AH19,VATBands!A:I,8,FALSE)),0,AB19/VLOOKUP(AH19,VATBands!A:I,8,FALSE)),2))</f>
        <v/>
      </c>
      <c r="AE19" s="101"/>
      <c r="AF19" s="102" t="str">
        <f t="shared" si="0"/>
        <v/>
      </c>
      <c r="AG19" s="103"/>
      <c r="AH19" s="94"/>
      <c r="AI19" s="95"/>
      <c r="AJ19" s="96"/>
      <c r="AK19" s="96"/>
      <c r="AL19" s="59"/>
      <c r="AM19" s="3"/>
    </row>
    <row r="20" spans="2:39" ht="21" customHeight="1" x14ac:dyDescent="0.2">
      <c r="B20" s="58">
        <v>7</v>
      </c>
      <c r="C20" s="121"/>
      <c r="D20" s="122"/>
      <c r="E20" s="123"/>
      <c r="F20" s="123"/>
      <c r="G20" s="123"/>
      <c r="H20" s="123"/>
      <c r="I20" s="123"/>
      <c r="J20" s="123"/>
      <c r="K20" s="45"/>
      <c r="L20" s="45"/>
      <c r="M20" s="123"/>
      <c r="N20" s="123"/>
      <c r="O20" s="123"/>
      <c r="P20" s="123"/>
      <c r="Q20" s="123"/>
      <c r="R20" s="123"/>
      <c r="S20" s="123"/>
      <c r="T20" s="123"/>
      <c r="U20" s="123"/>
      <c r="V20" s="123"/>
      <c r="W20" s="123"/>
      <c r="X20" s="123"/>
      <c r="Y20" s="123"/>
      <c r="Z20" s="123"/>
      <c r="AA20" s="123"/>
      <c r="AB20" s="127"/>
      <c r="AC20" s="127"/>
      <c r="AD20" s="100" t="str">
        <f>IF(AB20="","",ROUND(IF(ISERROR(AB20/VLOOKUP(AH20,VATBands!A:I,8,FALSE)),0,AB20/VLOOKUP(AH20,VATBands!A:I,8,FALSE)),2))</f>
        <v/>
      </c>
      <c r="AE20" s="101"/>
      <c r="AF20" s="102" t="str">
        <f t="shared" si="0"/>
        <v/>
      </c>
      <c r="AG20" s="103"/>
      <c r="AH20" s="94"/>
      <c r="AI20" s="95"/>
      <c r="AJ20" s="96"/>
      <c r="AK20" s="96"/>
      <c r="AL20" s="59"/>
      <c r="AM20" s="3"/>
    </row>
    <row r="21" spans="2:39" ht="21" customHeight="1" x14ac:dyDescent="0.2">
      <c r="B21" s="58">
        <v>8</v>
      </c>
      <c r="C21" s="121"/>
      <c r="D21" s="122"/>
      <c r="E21" s="123"/>
      <c r="F21" s="123"/>
      <c r="G21" s="123"/>
      <c r="H21" s="123"/>
      <c r="I21" s="123"/>
      <c r="J21" s="123"/>
      <c r="K21" s="45"/>
      <c r="L21" s="45"/>
      <c r="M21" s="123"/>
      <c r="N21" s="123"/>
      <c r="O21" s="123"/>
      <c r="P21" s="123"/>
      <c r="Q21" s="123"/>
      <c r="R21" s="123"/>
      <c r="S21" s="123"/>
      <c r="T21" s="123"/>
      <c r="U21" s="123"/>
      <c r="V21" s="123"/>
      <c r="W21" s="123"/>
      <c r="X21" s="123"/>
      <c r="Y21" s="123"/>
      <c r="Z21" s="123"/>
      <c r="AA21" s="123"/>
      <c r="AB21" s="127"/>
      <c r="AC21" s="127"/>
      <c r="AD21" s="100" t="str">
        <f>IF(AB21="","",ROUND(IF(ISERROR(AB21/VLOOKUP(AH21,VATBands!A:I,8,FALSE)),0,AB21/VLOOKUP(AH21,VATBands!A:I,8,FALSE)),2))</f>
        <v/>
      </c>
      <c r="AE21" s="101"/>
      <c r="AF21" s="102" t="str">
        <f t="shared" si="0"/>
        <v/>
      </c>
      <c r="AG21" s="103"/>
      <c r="AH21" s="94"/>
      <c r="AI21" s="95"/>
      <c r="AJ21" s="96"/>
      <c r="AK21" s="96"/>
      <c r="AL21" s="59"/>
      <c r="AM21" s="3"/>
    </row>
    <row r="22" spans="2:39" ht="21" customHeight="1" x14ac:dyDescent="0.2">
      <c r="B22" s="58">
        <v>9</v>
      </c>
      <c r="C22" s="121"/>
      <c r="D22" s="122"/>
      <c r="E22" s="123"/>
      <c r="F22" s="123"/>
      <c r="G22" s="123"/>
      <c r="H22" s="123"/>
      <c r="I22" s="123"/>
      <c r="J22" s="123"/>
      <c r="K22" s="45"/>
      <c r="L22" s="45"/>
      <c r="M22" s="123"/>
      <c r="N22" s="123"/>
      <c r="O22" s="123"/>
      <c r="P22" s="123"/>
      <c r="Q22" s="123"/>
      <c r="R22" s="123"/>
      <c r="S22" s="123"/>
      <c r="T22" s="123"/>
      <c r="U22" s="123"/>
      <c r="V22" s="123"/>
      <c r="W22" s="123"/>
      <c r="X22" s="123"/>
      <c r="Y22" s="123"/>
      <c r="Z22" s="123"/>
      <c r="AA22" s="123"/>
      <c r="AB22" s="127"/>
      <c r="AC22" s="127"/>
      <c r="AD22" s="100" t="str">
        <f>IF(AB22="","",ROUND(IF(ISERROR(AB22/VLOOKUP(AH22,VATBands!A:I,8,FALSE)),0,AB22/VLOOKUP(AH22,VATBands!A:I,8,FALSE)),2))</f>
        <v/>
      </c>
      <c r="AE22" s="101"/>
      <c r="AF22" s="102" t="str">
        <f t="shared" si="0"/>
        <v/>
      </c>
      <c r="AG22" s="103"/>
      <c r="AH22" s="94"/>
      <c r="AI22" s="95"/>
      <c r="AJ22" s="96"/>
      <c r="AK22" s="96"/>
      <c r="AL22" s="59"/>
      <c r="AM22" s="3"/>
    </row>
    <row r="23" spans="2:39" ht="21" customHeight="1" x14ac:dyDescent="0.2">
      <c r="B23" s="58">
        <v>10</v>
      </c>
      <c r="C23" s="121"/>
      <c r="D23" s="122"/>
      <c r="E23" s="123"/>
      <c r="F23" s="123"/>
      <c r="G23" s="123"/>
      <c r="H23" s="123"/>
      <c r="I23" s="123"/>
      <c r="J23" s="123"/>
      <c r="K23" s="45"/>
      <c r="L23" s="45"/>
      <c r="M23" s="123"/>
      <c r="N23" s="123"/>
      <c r="O23" s="123"/>
      <c r="P23" s="123"/>
      <c r="Q23" s="123"/>
      <c r="R23" s="123"/>
      <c r="S23" s="123"/>
      <c r="T23" s="123"/>
      <c r="U23" s="123"/>
      <c r="V23" s="123"/>
      <c r="W23" s="123"/>
      <c r="X23" s="123"/>
      <c r="Y23" s="123"/>
      <c r="Z23" s="123"/>
      <c r="AA23" s="123"/>
      <c r="AB23" s="127"/>
      <c r="AC23" s="127"/>
      <c r="AD23" s="100" t="str">
        <f>IF(AB23="","",ROUND(IF(ISERROR(AB23/VLOOKUP(AH23,VATBands!A:I,8,FALSE)),0,AB23/VLOOKUP(AH23,VATBands!A:I,8,FALSE)),2))</f>
        <v/>
      </c>
      <c r="AE23" s="101"/>
      <c r="AF23" s="102" t="str">
        <f t="shared" si="0"/>
        <v/>
      </c>
      <c r="AG23" s="103"/>
      <c r="AH23" s="94"/>
      <c r="AI23" s="95"/>
      <c r="AJ23" s="96"/>
      <c r="AK23" s="96"/>
      <c r="AL23" s="59"/>
      <c r="AM23" s="3"/>
    </row>
    <row r="24" spans="2:39" ht="21" customHeight="1" x14ac:dyDescent="0.2">
      <c r="B24" s="58">
        <v>11</v>
      </c>
      <c r="C24" s="121"/>
      <c r="D24" s="122"/>
      <c r="E24" s="123"/>
      <c r="F24" s="123"/>
      <c r="G24" s="123"/>
      <c r="H24" s="123"/>
      <c r="I24" s="123"/>
      <c r="J24" s="123"/>
      <c r="K24" s="45"/>
      <c r="L24" s="45"/>
      <c r="M24" s="123"/>
      <c r="N24" s="123"/>
      <c r="O24" s="123"/>
      <c r="P24" s="123"/>
      <c r="Q24" s="123"/>
      <c r="R24" s="123"/>
      <c r="S24" s="123"/>
      <c r="T24" s="123"/>
      <c r="U24" s="123"/>
      <c r="V24" s="123"/>
      <c r="W24" s="123"/>
      <c r="X24" s="123"/>
      <c r="Y24" s="123"/>
      <c r="Z24" s="123"/>
      <c r="AA24" s="123"/>
      <c r="AB24" s="127"/>
      <c r="AC24" s="127"/>
      <c r="AD24" s="100" t="str">
        <f>IF(AB24="","",ROUND(IF(ISERROR(AB24/VLOOKUP(AH24,VATBands!A:I,8,FALSE)),0,AB24/VLOOKUP(AH24,VATBands!A:I,8,FALSE)),2))</f>
        <v/>
      </c>
      <c r="AE24" s="101"/>
      <c r="AF24" s="102" t="str">
        <f t="shared" si="0"/>
        <v/>
      </c>
      <c r="AG24" s="103"/>
      <c r="AH24" s="94"/>
      <c r="AI24" s="95"/>
      <c r="AJ24" s="96"/>
      <c r="AK24" s="96"/>
      <c r="AL24" s="59"/>
      <c r="AM24" s="3"/>
    </row>
    <row r="25" spans="2:39" ht="21" customHeight="1" x14ac:dyDescent="0.2">
      <c r="B25" s="58">
        <v>12</v>
      </c>
      <c r="C25" s="121"/>
      <c r="D25" s="122"/>
      <c r="E25" s="123"/>
      <c r="F25" s="123"/>
      <c r="G25" s="123"/>
      <c r="H25" s="123"/>
      <c r="I25" s="123"/>
      <c r="J25" s="123"/>
      <c r="K25" s="45"/>
      <c r="L25" s="45"/>
      <c r="M25" s="123"/>
      <c r="N25" s="123"/>
      <c r="O25" s="123"/>
      <c r="P25" s="123"/>
      <c r="Q25" s="123"/>
      <c r="R25" s="123"/>
      <c r="S25" s="123"/>
      <c r="T25" s="123"/>
      <c r="U25" s="123"/>
      <c r="V25" s="123"/>
      <c r="W25" s="123"/>
      <c r="X25" s="123"/>
      <c r="Y25" s="123"/>
      <c r="Z25" s="123"/>
      <c r="AA25" s="123"/>
      <c r="AB25" s="127"/>
      <c r="AC25" s="127"/>
      <c r="AD25" s="100" t="str">
        <f>IF(AB25="","",ROUND(IF(ISERROR(AB25/VLOOKUP(AH25,VATBands!A:I,8,FALSE)),0,AB25/VLOOKUP(AH25,VATBands!A:I,8,FALSE)),2))</f>
        <v/>
      </c>
      <c r="AE25" s="101"/>
      <c r="AF25" s="102" t="str">
        <f t="shared" si="0"/>
        <v/>
      </c>
      <c r="AG25" s="103"/>
      <c r="AH25" s="94"/>
      <c r="AI25" s="95"/>
      <c r="AJ25" s="96"/>
      <c r="AK25" s="96"/>
      <c r="AL25" s="59"/>
      <c r="AM25" s="3"/>
    </row>
    <row r="26" spans="2:39" ht="21" customHeight="1" x14ac:dyDescent="0.2">
      <c r="B26" s="58">
        <v>13</v>
      </c>
      <c r="C26" s="121"/>
      <c r="D26" s="122"/>
      <c r="E26" s="123"/>
      <c r="F26" s="123"/>
      <c r="G26" s="123"/>
      <c r="H26" s="123"/>
      <c r="I26" s="123"/>
      <c r="J26" s="123"/>
      <c r="K26" s="45"/>
      <c r="L26" s="45"/>
      <c r="M26" s="123"/>
      <c r="N26" s="123"/>
      <c r="O26" s="123"/>
      <c r="P26" s="123"/>
      <c r="Q26" s="123"/>
      <c r="R26" s="123"/>
      <c r="S26" s="123"/>
      <c r="T26" s="123"/>
      <c r="U26" s="123"/>
      <c r="V26" s="123"/>
      <c r="W26" s="123"/>
      <c r="X26" s="123"/>
      <c r="Y26" s="123"/>
      <c r="Z26" s="123"/>
      <c r="AA26" s="123"/>
      <c r="AB26" s="127"/>
      <c r="AC26" s="127"/>
      <c r="AD26" s="100" t="str">
        <f>IF(AB26="","",ROUND(IF(ISERROR(AB26/VLOOKUP(AH26,VATBands!A:I,8,FALSE)),0,AB26/VLOOKUP(AH26,VATBands!A:I,8,FALSE)),2))</f>
        <v/>
      </c>
      <c r="AE26" s="101"/>
      <c r="AF26" s="102" t="str">
        <f t="shared" si="0"/>
        <v/>
      </c>
      <c r="AG26" s="103"/>
      <c r="AH26" s="94"/>
      <c r="AI26" s="95"/>
      <c r="AJ26" s="96"/>
      <c r="AK26" s="96"/>
      <c r="AL26" s="59"/>
      <c r="AM26" s="3"/>
    </row>
    <row r="27" spans="2:39" ht="21" customHeight="1" x14ac:dyDescent="0.2">
      <c r="B27" s="58">
        <v>14</v>
      </c>
      <c r="C27" s="121"/>
      <c r="D27" s="122"/>
      <c r="E27" s="123"/>
      <c r="F27" s="123"/>
      <c r="G27" s="123"/>
      <c r="H27" s="123"/>
      <c r="I27" s="123"/>
      <c r="J27" s="123"/>
      <c r="K27" s="45"/>
      <c r="L27" s="45"/>
      <c r="M27" s="123"/>
      <c r="N27" s="123"/>
      <c r="O27" s="123"/>
      <c r="P27" s="123"/>
      <c r="Q27" s="123"/>
      <c r="R27" s="123"/>
      <c r="S27" s="123"/>
      <c r="T27" s="123"/>
      <c r="U27" s="123"/>
      <c r="V27" s="123"/>
      <c r="W27" s="123"/>
      <c r="X27" s="123"/>
      <c r="Y27" s="123"/>
      <c r="Z27" s="123"/>
      <c r="AA27" s="123"/>
      <c r="AB27" s="127"/>
      <c r="AC27" s="127"/>
      <c r="AD27" s="100" t="str">
        <f>IF(AB27="","",ROUND(IF(ISERROR(AB27/VLOOKUP(AH27,VATBands!A:I,8,FALSE)),0,AB27/VLOOKUP(AH27,VATBands!A:I,8,FALSE)),2))</f>
        <v/>
      </c>
      <c r="AE27" s="101"/>
      <c r="AF27" s="102" t="str">
        <f t="shared" si="0"/>
        <v/>
      </c>
      <c r="AG27" s="103"/>
      <c r="AH27" s="94"/>
      <c r="AI27" s="95"/>
      <c r="AJ27" s="96"/>
      <c r="AK27" s="96"/>
      <c r="AL27" s="59"/>
      <c r="AM27" s="3"/>
    </row>
    <row r="28" spans="2:39" ht="21" customHeight="1" x14ac:dyDescent="0.2">
      <c r="B28" s="58">
        <v>15</v>
      </c>
      <c r="C28" s="121"/>
      <c r="D28" s="122"/>
      <c r="E28" s="123"/>
      <c r="F28" s="123"/>
      <c r="G28" s="123"/>
      <c r="H28" s="123"/>
      <c r="I28" s="123"/>
      <c r="J28" s="123"/>
      <c r="K28" s="45"/>
      <c r="L28" s="45"/>
      <c r="M28" s="123"/>
      <c r="N28" s="123"/>
      <c r="O28" s="123"/>
      <c r="P28" s="123"/>
      <c r="Q28" s="123"/>
      <c r="R28" s="123"/>
      <c r="S28" s="123"/>
      <c r="T28" s="123"/>
      <c r="U28" s="123"/>
      <c r="V28" s="123"/>
      <c r="W28" s="123"/>
      <c r="X28" s="123"/>
      <c r="Y28" s="123"/>
      <c r="Z28" s="123"/>
      <c r="AA28" s="123"/>
      <c r="AB28" s="127"/>
      <c r="AC28" s="127"/>
      <c r="AD28" s="100" t="str">
        <f>IF(AB28="","",ROUND(IF(ISERROR(AB28/VLOOKUP(AH28,VATBands!A:I,8,FALSE)),0,AB28/VLOOKUP(AH28,VATBands!A:I,8,FALSE)),2))</f>
        <v/>
      </c>
      <c r="AE28" s="101"/>
      <c r="AF28" s="102" t="str">
        <f t="shared" si="0"/>
        <v/>
      </c>
      <c r="AG28" s="103"/>
      <c r="AH28" s="94"/>
      <c r="AI28" s="95"/>
      <c r="AJ28" s="96"/>
      <c r="AK28" s="96"/>
      <c r="AL28" s="59"/>
      <c r="AM28" s="3"/>
    </row>
    <row r="29" spans="2:39" ht="21" customHeight="1" x14ac:dyDescent="0.2">
      <c r="B29" s="58">
        <v>16</v>
      </c>
      <c r="C29" s="121"/>
      <c r="D29" s="122"/>
      <c r="E29" s="123"/>
      <c r="F29" s="123"/>
      <c r="G29" s="123"/>
      <c r="H29" s="123"/>
      <c r="I29" s="123"/>
      <c r="J29" s="123"/>
      <c r="K29" s="45"/>
      <c r="L29" s="45"/>
      <c r="M29" s="123"/>
      <c r="N29" s="123"/>
      <c r="O29" s="123"/>
      <c r="P29" s="123"/>
      <c r="Q29" s="123"/>
      <c r="R29" s="123"/>
      <c r="S29" s="123"/>
      <c r="T29" s="123"/>
      <c r="U29" s="123"/>
      <c r="V29" s="123"/>
      <c r="W29" s="123"/>
      <c r="X29" s="123"/>
      <c r="Y29" s="123"/>
      <c r="Z29" s="123"/>
      <c r="AA29" s="123"/>
      <c r="AB29" s="127"/>
      <c r="AC29" s="127"/>
      <c r="AD29" s="100" t="str">
        <f>IF(AB29="","",ROUND(IF(ISERROR(AB29/VLOOKUP(AH29,VATBands!A:I,8,FALSE)),0,AB29/VLOOKUP(AH29,VATBands!A:I,8,FALSE)),2))</f>
        <v/>
      </c>
      <c r="AE29" s="101"/>
      <c r="AF29" s="102" t="str">
        <f t="shared" si="0"/>
        <v/>
      </c>
      <c r="AG29" s="103"/>
      <c r="AH29" s="94"/>
      <c r="AI29" s="95"/>
      <c r="AJ29" s="96"/>
      <c r="AK29" s="96"/>
      <c r="AL29" s="59"/>
      <c r="AM29" s="3"/>
    </row>
    <row r="30" spans="2:39" ht="21" customHeight="1" x14ac:dyDescent="0.2">
      <c r="B30" s="58">
        <v>17</v>
      </c>
      <c r="C30" s="121"/>
      <c r="D30" s="122"/>
      <c r="E30" s="123"/>
      <c r="F30" s="123"/>
      <c r="G30" s="123"/>
      <c r="H30" s="123"/>
      <c r="I30" s="123"/>
      <c r="J30" s="123"/>
      <c r="K30" s="45"/>
      <c r="L30" s="45"/>
      <c r="M30" s="123"/>
      <c r="N30" s="123"/>
      <c r="O30" s="123"/>
      <c r="P30" s="123"/>
      <c r="Q30" s="123"/>
      <c r="R30" s="123"/>
      <c r="S30" s="123"/>
      <c r="T30" s="123"/>
      <c r="U30" s="123"/>
      <c r="V30" s="123"/>
      <c r="W30" s="123"/>
      <c r="X30" s="123"/>
      <c r="Y30" s="123"/>
      <c r="Z30" s="123"/>
      <c r="AA30" s="123"/>
      <c r="AB30" s="127"/>
      <c r="AC30" s="127"/>
      <c r="AD30" s="100" t="str">
        <f>IF(AB30="","",ROUND(IF(ISERROR(AB30/VLOOKUP(AH30,VATBands!A:I,8,FALSE)),0,AB30/VLOOKUP(AH30,VATBands!A:I,8,FALSE)),2))</f>
        <v/>
      </c>
      <c r="AE30" s="101"/>
      <c r="AF30" s="102" t="str">
        <f t="shared" si="0"/>
        <v/>
      </c>
      <c r="AG30" s="103"/>
      <c r="AH30" s="94"/>
      <c r="AI30" s="95"/>
      <c r="AJ30" s="96"/>
      <c r="AK30" s="96"/>
      <c r="AL30" s="59"/>
      <c r="AM30" s="3"/>
    </row>
    <row r="31" spans="2:39" ht="21" customHeight="1" x14ac:dyDescent="0.2">
      <c r="B31" s="58">
        <v>18</v>
      </c>
      <c r="C31" s="121"/>
      <c r="D31" s="122"/>
      <c r="E31" s="123"/>
      <c r="F31" s="123"/>
      <c r="G31" s="123"/>
      <c r="H31" s="123"/>
      <c r="I31" s="123"/>
      <c r="J31" s="123"/>
      <c r="K31" s="45"/>
      <c r="L31" s="45"/>
      <c r="M31" s="123"/>
      <c r="N31" s="123"/>
      <c r="O31" s="123"/>
      <c r="P31" s="123"/>
      <c r="Q31" s="123"/>
      <c r="R31" s="123"/>
      <c r="S31" s="123"/>
      <c r="T31" s="123"/>
      <c r="U31" s="123"/>
      <c r="V31" s="123"/>
      <c r="W31" s="123"/>
      <c r="X31" s="123"/>
      <c r="Y31" s="123"/>
      <c r="Z31" s="123"/>
      <c r="AA31" s="123"/>
      <c r="AB31" s="127"/>
      <c r="AC31" s="127"/>
      <c r="AD31" s="100" t="str">
        <f>IF(AB31="","",ROUND(IF(ISERROR(AB31/VLOOKUP(AH31,VATBands!A:I,8,FALSE)),0,AB31/VLOOKUP(AH31,VATBands!A:I,8,FALSE)),2))</f>
        <v/>
      </c>
      <c r="AE31" s="101"/>
      <c r="AF31" s="102" t="str">
        <f t="shared" si="0"/>
        <v/>
      </c>
      <c r="AG31" s="103"/>
      <c r="AH31" s="94"/>
      <c r="AI31" s="95"/>
      <c r="AJ31" s="96"/>
      <c r="AK31" s="96"/>
      <c r="AL31" s="59"/>
      <c r="AM31" s="3"/>
    </row>
    <row r="32" spans="2:39" ht="21" customHeight="1" x14ac:dyDescent="0.2">
      <c r="B32" s="58">
        <v>19</v>
      </c>
      <c r="C32" s="121"/>
      <c r="D32" s="122"/>
      <c r="E32" s="123"/>
      <c r="F32" s="123"/>
      <c r="G32" s="123"/>
      <c r="H32" s="123"/>
      <c r="I32" s="123"/>
      <c r="J32" s="123"/>
      <c r="K32" s="45"/>
      <c r="L32" s="45"/>
      <c r="M32" s="123"/>
      <c r="N32" s="123"/>
      <c r="O32" s="123"/>
      <c r="P32" s="123"/>
      <c r="Q32" s="123"/>
      <c r="R32" s="123"/>
      <c r="S32" s="123"/>
      <c r="T32" s="123"/>
      <c r="U32" s="123"/>
      <c r="V32" s="123"/>
      <c r="W32" s="123"/>
      <c r="X32" s="123"/>
      <c r="Y32" s="123"/>
      <c r="Z32" s="123"/>
      <c r="AA32" s="123"/>
      <c r="AB32" s="127"/>
      <c r="AC32" s="127"/>
      <c r="AD32" s="100" t="str">
        <f>IF(AB32="","",ROUND(IF(ISERROR(AB32/VLOOKUP(AH32,VATBands!A:I,8,FALSE)),0,AB32/VLOOKUP(AH32,VATBands!A:I,8,FALSE)),2))</f>
        <v/>
      </c>
      <c r="AE32" s="101"/>
      <c r="AF32" s="102" t="str">
        <f t="shared" si="0"/>
        <v/>
      </c>
      <c r="AG32" s="103"/>
      <c r="AH32" s="94"/>
      <c r="AI32" s="95"/>
      <c r="AJ32" s="96"/>
      <c r="AK32" s="96"/>
      <c r="AL32" s="59"/>
      <c r="AM32" s="3"/>
    </row>
    <row r="33" spans="2:39" ht="21" customHeight="1" x14ac:dyDescent="0.2">
      <c r="B33" s="60">
        <v>20</v>
      </c>
      <c r="C33" s="124"/>
      <c r="D33" s="125"/>
      <c r="E33" s="126"/>
      <c r="F33" s="126"/>
      <c r="G33" s="126"/>
      <c r="H33" s="126"/>
      <c r="I33" s="126"/>
      <c r="J33" s="126"/>
      <c r="K33" s="61"/>
      <c r="L33" s="61"/>
      <c r="M33" s="126"/>
      <c r="N33" s="126"/>
      <c r="O33" s="126"/>
      <c r="P33" s="126"/>
      <c r="Q33" s="126"/>
      <c r="R33" s="126"/>
      <c r="S33" s="126"/>
      <c r="T33" s="126"/>
      <c r="U33" s="126"/>
      <c r="V33" s="126"/>
      <c r="W33" s="126"/>
      <c r="X33" s="126"/>
      <c r="Y33" s="126"/>
      <c r="Z33" s="126"/>
      <c r="AA33" s="126"/>
      <c r="AB33" s="129"/>
      <c r="AC33" s="129"/>
      <c r="AD33" s="130" t="str">
        <f>IF(AB33="","",ROUND(IF(ISERROR(AB33/VLOOKUP(AH33,VATBands!A:I,8,FALSE)),0,AB33/VLOOKUP(AH33,VATBands!A:I,8,FALSE)),2))</f>
        <v/>
      </c>
      <c r="AE33" s="131"/>
      <c r="AF33" s="132" t="str">
        <f t="shared" si="0"/>
        <v/>
      </c>
      <c r="AG33" s="133"/>
      <c r="AH33" s="97"/>
      <c r="AI33" s="98"/>
      <c r="AJ33" s="99"/>
      <c r="AK33" s="99"/>
      <c r="AL33" s="62"/>
      <c r="AM33" s="3"/>
    </row>
    <row r="34" spans="2:39" ht="11.25" customHeight="1" x14ac:dyDescent="0.2">
      <c r="B34" s="9"/>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3"/>
    </row>
    <row r="35" spans="2:39" ht="18" customHeight="1" thickBot="1" x14ac:dyDescent="0.25">
      <c r="B35" s="50" t="s">
        <v>2</v>
      </c>
      <c r="C35" s="51"/>
      <c r="D35" s="51"/>
      <c r="E35" s="51"/>
      <c r="F35" s="51"/>
      <c r="G35" s="51"/>
      <c r="H35" s="51"/>
      <c r="I35" s="51"/>
      <c r="J35" s="51"/>
      <c r="K35" s="51"/>
      <c r="L35" s="51"/>
      <c r="M35" s="51"/>
      <c r="N35" s="51"/>
      <c r="O35" s="51"/>
      <c r="P35" s="51"/>
      <c r="Q35" s="51"/>
      <c r="R35" s="51"/>
      <c r="S35" s="51"/>
      <c r="T35" s="51"/>
      <c r="U35" s="51"/>
      <c r="V35" s="51"/>
      <c r="W35" s="51"/>
      <c r="X35" s="51"/>
      <c r="Y35" s="52" t="s">
        <v>6</v>
      </c>
      <c r="Z35" s="53">
        <f>SUM(AB14:AC33)</f>
        <v>0</v>
      </c>
      <c r="AA35" s="53"/>
      <c r="AB35" s="128">
        <f>SUM(AB14:AC33)</f>
        <v>0</v>
      </c>
      <c r="AC35" s="128"/>
      <c r="AD35" s="134">
        <f>SUM(AD14:AE33)</f>
        <v>0</v>
      </c>
      <c r="AE35" s="134"/>
      <c r="AF35" s="128">
        <f>SUM(AF14:AG33)</f>
        <v>0</v>
      </c>
      <c r="AG35" s="128"/>
      <c r="AH35" s="17"/>
      <c r="AI35" s="14"/>
      <c r="AJ35" s="14"/>
      <c r="AK35" s="14"/>
      <c r="AL35" s="14"/>
      <c r="AM35" s="3"/>
    </row>
    <row r="36" spans="2:39" ht="18" customHeight="1" thickTop="1" x14ac:dyDescent="0.2">
      <c r="B36" s="5"/>
      <c r="C36" s="14"/>
      <c r="D36" s="14"/>
      <c r="E36" s="14"/>
      <c r="F36" s="14"/>
      <c r="G36" s="14"/>
      <c r="H36" s="14"/>
      <c r="I36" s="14"/>
      <c r="J36" s="14"/>
      <c r="K36" s="14"/>
      <c r="L36" s="14"/>
      <c r="M36" s="14"/>
      <c r="N36" s="14"/>
      <c r="O36" s="14"/>
      <c r="P36" s="14"/>
      <c r="Q36" s="14"/>
      <c r="R36" s="14"/>
      <c r="S36" s="14"/>
      <c r="T36" s="14"/>
      <c r="U36" s="14"/>
      <c r="V36" s="14"/>
      <c r="W36" s="14"/>
      <c r="X36" s="14"/>
      <c r="Y36" s="4"/>
      <c r="Z36" s="18"/>
      <c r="AA36" s="18"/>
      <c r="AB36" s="18"/>
      <c r="AC36" s="18"/>
      <c r="AD36" s="14"/>
      <c r="AE36" s="14"/>
      <c r="AF36" s="18"/>
      <c r="AG36" s="18"/>
      <c r="AH36" s="18"/>
      <c r="AI36" s="14"/>
      <c r="AJ36" s="14"/>
      <c r="AK36" s="14"/>
      <c r="AL36" s="14"/>
      <c r="AM36" s="3"/>
    </row>
    <row r="37" spans="2:39" ht="9.75" customHeight="1" x14ac:dyDescent="0.2">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3"/>
    </row>
    <row r="38" spans="2:39" ht="12.75" customHeight="1" x14ac:dyDescent="0.2">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3"/>
    </row>
    <row r="39" spans="2:39" s="7" customFormat="1" ht="12.75" customHeight="1" x14ac:dyDescent="0.15">
      <c r="B39" s="46"/>
      <c r="C39" s="46"/>
      <c r="D39" s="46"/>
      <c r="E39" s="46"/>
      <c r="F39" s="46"/>
      <c r="G39" s="46"/>
      <c r="H39" s="14"/>
      <c r="I39" s="46"/>
      <c r="J39" s="46"/>
      <c r="K39" s="46"/>
      <c r="L39" s="46"/>
      <c r="M39" s="46"/>
      <c r="N39" s="46"/>
      <c r="O39" s="46"/>
      <c r="P39" s="46"/>
      <c r="Q39" s="14"/>
      <c r="R39" s="46"/>
      <c r="S39" s="46"/>
      <c r="T39" s="46"/>
      <c r="U39" s="46"/>
      <c r="V39" s="46"/>
      <c r="W39" s="46"/>
      <c r="X39" s="14"/>
      <c r="Y39" s="14"/>
      <c r="Z39" s="14"/>
      <c r="AA39" s="14"/>
      <c r="AB39" s="46"/>
      <c r="AC39" s="46"/>
      <c r="AD39" s="46"/>
      <c r="AE39" s="46"/>
      <c r="AF39" s="14"/>
      <c r="AG39" s="14"/>
      <c r="AH39" s="14"/>
      <c r="AI39" s="14"/>
      <c r="AJ39" s="14"/>
      <c r="AK39" s="14"/>
      <c r="AL39" s="14"/>
      <c r="AM39" s="6"/>
    </row>
    <row r="40" spans="2:39" ht="12.6" customHeight="1" x14ac:dyDescent="0.2">
      <c r="B40" s="54" t="s">
        <v>5</v>
      </c>
      <c r="C40" s="54"/>
      <c r="D40" s="54"/>
      <c r="E40" s="54"/>
      <c r="F40" s="54"/>
      <c r="G40" s="54"/>
      <c r="H40" s="54"/>
      <c r="I40" s="54" t="s">
        <v>47</v>
      </c>
      <c r="J40" s="54"/>
      <c r="K40" s="54"/>
      <c r="L40" s="54"/>
      <c r="M40" s="54"/>
      <c r="N40" s="54"/>
      <c r="O40" s="54"/>
      <c r="P40" s="54"/>
      <c r="Q40" s="54"/>
      <c r="R40" s="54" t="s">
        <v>45</v>
      </c>
      <c r="S40" s="54"/>
      <c r="T40" s="54"/>
      <c r="U40" s="54"/>
      <c r="V40" s="54"/>
      <c r="W40" s="54"/>
      <c r="X40" s="54"/>
      <c r="Y40" s="54"/>
      <c r="Z40" s="54"/>
      <c r="AA40" s="54"/>
      <c r="AB40" s="54" t="s">
        <v>46</v>
      </c>
      <c r="AC40" s="54"/>
      <c r="AD40" s="54"/>
      <c r="AE40" s="55"/>
      <c r="AF40" s="55"/>
      <c r="AG40" s="54"/>
      <c r="AH40" s="13"/>
      <c r="AI40" s="13"/>
      <c r="AJ40" s="8"/>
      <c r="AK40" s="14"/>
      <c r="AL40" s="14"/>
      <c r="AM40" s="3"/>
    </row>
    <row r="41" spans="2:39" x14ac:dyDescent="0.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4"/>
      <c r="AH41" s="14"/>
      <c r="AI41" s="14"/>
      <c r="AJ41" s="14"/>
      <c r="AK41" s="14"/>
      <c r="AL41" s="19"/>
    </row>
    <row r="42" spans="2:39" x14ac:dyDescent="0.2">
      <c r="B42" s="7"/>
    </row>
    <row r="43" spans="2:39" x14ac:dyDescent="0.2">
      <c r="B43" s="7"/>
    </row>
  </sheetData>
  <mergeCells count="147">
    <mergeCell ref="AD20:AE20"/>
    <mergeCell ref="AD25:AE25"/>
    <mergeCell ref="AD21:AE21"/>
    <mergeCell ref="AD23:AE23"/>
    <mergeCell ref="AB28:AC28"/>
    <mergeCell ref="AD19:AE19"/>
    <mergeCell ref="AB26:AC26"/>
    <mergeCell ref="AB27:AC27"/>
    <mergeCell ref="AD2:AI2"/>
    <mergeCell ref="AF19:AG19"/>
    <mergeCell ref="AF20:AG20"/>
    <mergeCell ref="AD22:AE22"/>
    <mergeCell ref="AF21:AG21"/>
    <mergeCell ref="AB15:AC15"/>
    <mergeCell ref="AB16:AC16"/>
    <mergeCell ref="AD27:AE27"/>
    <mergeCell ref="AF27:AG27"/>
    <mergeCell ref="AD26:AE26"/>
    <mergeCell ref="AF26:AG26"/>
    <mergeCell ref="AD28:AE28"/>
    <mergeCell ref="AF28:AG28"/>
    <mergeCell ref="AD6:AE6"/>
    <mergeCell ref="AF12:AG12"/>
    <mergeCell ref="AD14:AE14"/>
    <mergeCell ref="AB35:AC35"/>
    <mergeCell ref="AB33:AC33"/>
    <mergeCell ref="AD32:AE32"/>
    <mergeCell ref="AD30:AE30"/>
    <mergeCell ref="AB31:AC31"/>
    <mergeCell ref="AD31:AE31"/>
    <mergeCell ref="AF35:AG35"/>
    <mergeCell ref="AD33:AE33"/>
    <mergeCell ref="AF33:AG33"/>
    <mergeCell ref="AF32:AG32"/>
    <mergeCell ref="AD35:AE35"/>
    <mergeCell ref="AB29:AC29"/>
    <mergeCell ref="AB30:AC30"/>
    <mergeCell ref="AB32:AC32"/>
    <mergeCell ref="AF29:AG29"/>
    <mergeCell ref="AD29:AE29"/>
    <mergeCell ref="AF30:AG30"/>
    <mergeCell ref="AF31:AG31"/>
    <mergeCell ref="AF23:AG23"/>
    <mergeCell ref="AB24:AC24"/>
    <mergeCell ref="M22:AA22"/>
    <mergeCell ref="AF22:AG22"/>
    <mergeCell ref="AB21:AC21"/>
    <mergeCell ref="M25:AA25"/>
    <mergeCell ref="AB22:AC22"/>
    <mergeCell ref="AB23:AC23"/>
    <mergeCell ref="M21:AA21"/>
    <mergeCell ref="AB25:AC25"/>
    <mergeCell ref="AF25:AG25"/>
    <mergeCell ref="AD24:AE24"/>
    <mergeCell ref="AF24:AG24"/>
    <mergeCell ref="AB19:AC19"/>
    <mergeCell ref="AB20:AC20"/>
    <mergeCell ref="AB14:AC14"/>
    <mergeCell ref="M19:AA19"/>
    <mergeCell ref="AB17:AC17"/>
    <mergeCell ref="AB18:AC18"/>
    <mergeCell ref="M13:AA13"/>
    <mergeCell ref="M15:AA15"/>
    <mergeCell ref="M16:AA16"/>
    <mergeCell ref="M29:AA29"/>
    <mergeCell ref="M30:AA30"/>
    <mergeCell ref="E32:J32"/>
    <mergeCell ref="M33:AA33"/>
    <mergeCell ref="M31:AA31"/>
    <mergeCell ref="E31:J31"/>
    <mergeCell ref="E30:J30"/>
    <mergeCell ref="M32:AA32"/>
    <mergeCell ref="M23:AA23"/>
    <mergeCell ref="M24:AA24"/>
    <mergeCell ref="M26:AA26"/>
    <mergeCell ref="M27:AA27"/>
    <mergeCell ref="M28:AA28"/>
    <mergeCell ref="E28:J28"/>
    <mergeCell ref="E23:J23"/>
    <mergeCell ref="E24:J24"/>
    <mergeCell ref="C33:D33"/>
    <mergeCell ref="C31:D31"/>
    <mergeCell ref="C29:D29"/>
    <mergeCell ref="C30:D30"/>
    <mergeCell ref="C32:D32"/>
    <mergeCell ref="E21:J21"/>
    <mergeCell ref="E22:J22"/>
    <mergeCell ref="E29:J29"/>
    <mergeCell ref="E25:J25"/>
    <mergeCell ref="E26:J26"/>
    <mergeCell ref="E33:J33"/>
    <mergeCell ref="C27:D27"/>
    <mergeCell ref="E27:J27"/>
    <mergeCell ref="C15:D15"/>
    <mergeCell ref="C28:D28"/>
    <mergeCell ref="C19:D19"/>
    <mergeCell ref="C20:D20"/>
    <mergeCell ref="C21:D21"/>
    <mergeCell ref="C22:D22"/>
    <mergeCell ref="C23:D23"/>
    <mergeCell ref="C24:D24"/>
    <mergeCell ref="C25:D25"/>
    <mergeCell ref="C26:D26"/>
    <mergeCell ref="E15:J15"/>
    <mergeCell ref="C16:D16"/>
    <mergeCell ref="E16:J16"/>
    <mergeCell ref="C18:D18"/>
    <mergeCell ref="C17:D17"/>
    <mergeCell ref="E17:J17"/>
    <mergeCell ref="M17:AA17"/>
    <mergeCell ref="E18:J18"/>
    <mergeCell ref="M18:AA18"/>
    <mergeCell ref="E14:J14"/>
    <mergeCell ref="C14:D14"/>
    <mergeCell ref="E19:J19"/>
    <mergeCell ref="E20:J20"/>
    <mergeCell ref="M20:AA20"/>
    <mergeCell ref="M14:AA14"/>
    <mergeCell ref="O8:Q8"/>
    <mergeCell ref="D6:L6"/>
    <mergeCell ref="D8:L8"/>
    <mergeCell ref="E13:J13"/>
    <mergeCell ref="W6:AA6"/>
    <mergeCell ref="W8:AA8"/>
    <mergeCell ref="C12:D12"/>
    <mergeCell ref="E12:J12"/>
    <mergeCell ref="AB12:AC12"/>
    <mergeCell ref="T6:V6"/>
    <mergeCell ref="T8:V8"/>
    <mergeCell ref="O6:Q6"/>
    <mergeCell ref="R6:S9"/>
    <mergeCell ref="AB13:AC13"/>
    <mergeCell ref="C13:D13"/>
    <mergeCell ref="M12:AA12"/>
    <mergeCell ref="AD17:AE17"/>
    <mergeCell ref="AF17:AG17"/>
    <mergeCell ref="AF18:AG18"/>
    <mergeCell ref="AD8:AE8"/>
    <mergeCell ref="AD15:AE15"/>
    <mergeCell ref="AD16:AE16"/>
    <mergeCell ref="AF16:AG16"/>
    <mergeCell ref="AF15:AG15"/>
    <mergeCell ref="AD18:AE18"/>
    <mergeCell ref="AF13:AG13"/>
    <mergeCell ref="AF14:AG14"/>
    <mergeCell ref="AD13:AE13"/>
    <mergeCell ref="AD12:AE12"/>
  </mergeCells>
  <phoneticPr fontId="5" type="noConversion"/>
  <dataValidations count="13">
    <dataValidation type="date" allowBlank="1" showInputMessage="1" showErrorMessage="1" errorTitle="Wrong date format" error="Enter date as dd/mm/yyyy OR mm/dd/yyyy" sqref="C14:D33">
      <formula1>29221</formula1>
      <formula2>401768</formula2>
    </dataValidation>
    <dataValidation allowBlank="1" showInputMessage="1" sqref="AJ6:AK6"/>
    <dataValidation type="list" allowBlank="1" showInputMessage="1" showErrorMessage="1" errorTitle="Invalid Currency" error="Select currency from drop list." promptTitle="Currency Field" prompt="To setup or modify a currency do so in the setup sheet." sqref="AI8">
      <formula1>Currency</formula1>
    </dataValidation>
    <dataValidation type="date" allowBlank="1" showInputMessage="1" showErrorMessage="1" errorTitle="Wrong Date Format" error="Enter date as dd/mm/yyyy" promptTitle="Envelope Date" prompt="Enter the date you completed this envelope." sqref="O6:Q6">
      <formula1>29221</formula1>
      <formula2>401768</formula2>
    </dataValidation>
    <dataValidation allowBlank="1" showInputMessage="1" showErrorMessage="1" promptTitle="Name Field" prompt="Enter your first &amp; last name." sqref="D6:L6"/>
    <dataValidation allowBlank="1" showInputMessage="1" showErrorMessage="1" promptTitle="Department Field" prompt="Enter your department name." sqref="D8:L8"/>
    <dataValidation allowBlank="1" showInputMessage="1" showErrorMessage="1" promptTitle="Amount Accounted Field" prompt="Never override this formula! To reduce float change Amt Adv field." sqref="W6:AA6"/>
    <dataValidation allowBlank="1" showInputMessage="1" showErrorMessage="1" promptTitle="Amount Accounted Field" prompt="To reduce float enter the amount actually received from or given to the employee. If cash is received from the employee then enter this amount as a minus." sqref="W8:AA8"/>
    <dataValidation allowBlank="1" showInputMessage="1" showErrorMessage="1" promptTitle="Envelope Number Field" prompt="Enter allocated envelope number." sqref="AD6:AE6"/>
    <dataValidation allowBlank="1" showInputMessage="1" showErrorMessage="1" promptTitle="Scan Name Field" prompt="Enter scan name &amp; .pdf to create attachment name. If this field is left blank then the system will generate &quot;PC&quot; &amp; env number padded to 5 digits &amp; &quot;.pdf&quot; as the attachment name." sqref="AD8:AE8"/>
    <dataValidation allowBlank="1" showInputMessage="1" promptTitle="Petty Cash Control Code" prompt="Enter your control code before distributing this template. Warning the currency selected must match currency in the control account." sqref="AI6"/>
    <dataValidation type="list" allowBlank="1" showInputMessage="1" showErrorMessage="1" errorTitle="Invalid Tax Flag" error="Select tax flag from drop list" sqref="AH14:AH33">
      <formula1>TaxFlag</formula1>
    </dataValidation>
    <dataValidation showInputMessage="1" showErrorMessage="1" errorTitle="Tax Flag" error="Tax amount can only be changed if tax flag equals M. Press cancel or the Esc button to continue." sqref="AD14:AD33 AE22:AE33 AE14 AE16"/>
  </dataValidations>
  <printOptions horizontalCentered="1" verticalCentered="1"/>
  <pageMargins left="0.19685039370078741" right="0.15748031496062992" top="0.27559055118110237" bottom="0.19685039370078741" header="0.15748031496062992" footer="0.15748031496062992"/>
  <pageSetup scale="85"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1"/>
  <sheetViews>
    <sheetView workbookViewId="0">
      <selection activeCell="C6" sqref="C6"/>
    </sheetView>
  </sheetViews>
  <sheetFormatPr defaultRowHeight="12.75" x14ac:dyDescent="0.2"/>
  <cols>
    <col min="1" max="1" width="5" bestFit="1" customWidth="1"/>
    <col min="2" max="2" width="50" customWidth="1"/>
    <col min="8" max="8" width="9.140625" hidden="1" customWidth="1"/>
  </cols>
  <sheetData>
    <row r="1" spans="1:11" ht="21" customHeight="1" x14ac:dyDescent="0.2">
      <c r="A1" s="81" t="s">
        <v>65</v>
      </c>
      <c r="B1" s="82" t="s">
        <v>40</v>
      </c>
      <c r="C1" s="82" t="s">
        <v>58</v>
      </c>
      <c r="D1" s="82" t="s">
        <v>59</v>
      </c>
      <c r="E1" s="82" t="s">
        <v>60</v>
      </c>
      <c r="F1" s="82" t="s">
        <v>61</v>
      </c>
      <c r="G1" s="83" t="s">
        <v>62</v>
      </c>
    </row>
    <row r="2" spans="1:11" x14ac:dyDescent="0.2">
      <c r="A2" s="90" t="s">
        <v>80</v>
      </c>
      <c r="B2" s="88" t="s">
        <v>72</v>
      </c>
      <c r="C2" s="88">
        <v>0</v>
      </c>
      <c r="D2" s="89" t="s">
        <v>63</v>
      </c>
      <c r="E2" s="89" t="s">
        <v>76</v>
      </c>
      <c r="F2" s="89" t="s">
        <v>77</v>
      </c>
      <c r="G2" s="89"/>
      <c r="H2" t="str">
        <f>IF(C2=0,"",1/C2*100+1)</f>
        <v/>
      </c>
      <c r="I2" s="86"/>
      <c r="J2" s="86"/>
    </row>
    <row r="3" spans="1:11" x14ac:dyDescent="0.2">
      <c r="A3" t="s">
        <v>34</v>
      </c>
      <c r="B3" t="s">
        <v>71</v>
      </c>
      <c r="C3">
        <v>0</v>
      </c>
      <c r="D3" s="72" t="s">
        <v>63</v>
      </c>
      <c r="E3" s="72" t="s">
        <v>76</v>
      </c>
      <c r="F3" s="72" t="s">
        <v>77</v>
      </c>
      <c r="G3" s="72"/>
      <c r="H3" t="str">
        <f t="shared" ref="H3:H11" si="0">IF(C3=0,"",1/C3*100+1)</f>
        <v/>
      </c>
    </row>
    <row r="4" spans="1:11" x14ac:dyDescent="0.2">
      <c r="A4" t="s">
        <v>73</v>
      </c>
      <c r="B4" t="s">
        <v>74</v>
      </c>
      <c r="C4">
        <v>5</v>
      </c>
      <c r="D4" s="72" t="s">
        <v>63</v>
      </c>
      <c r="E4" s="72" t="s">
        <v>76</v>
      </c>
      <c r="F4" s="72" t="s">
        <v>77</v>
      </c>
      <c r="G4" s="72"/>
      <c r="H4">
        <f t="shared" si="0"/>
        <v>21</v>
      </c>
      <c r="I4" s="85"/>
      <c r="J4" s="85"/>
      <c r="K4" s="86"/>
    </row>
    <row r="5" spans="1:11" x14ac:dyDescent="0.2">
      <c r="A5" t="s">
        <v>67</v>
      </c>
      <c r="B5" t="s">
        <v>75</v>
      </c>
      <c r="C5">
        <v>0</v>
      </c>
      <c r="D5" s="72" t="s">
        <v>63</v>
      </c>
      <c r="E5" s="72" t="s">
        <v>76</v>
      </c>
      <c r="F5" s="72" t="s">
        <v>77</v>
      </c>
      <c r="H5" t="str">
        <f t="shared" si="0"/>
        <v/>
      </c>
      <c r="I5" s="85"/>
      <c r="J5" s="85"/>
    </row>
    <row r="6" spans="1:11" x14ac:dyDescent="0.2">
      <c r="A6" t="s">
        <v>36</v>
      </c>
      <c r="B6" s="40" t="s">
        <v>79</v>
      </c>
      <c r="C6">
        <v>20</v>
      </c>
      <c r="D6" s="72" t="s">
        <v>63</v>
      </c>
      <c r="E6" s="72" t="s">
        <v>76</v>
      </c>
      <c r="F6" s="72" t="s">
        <v>77</v>
      </c>
      <c r="H6">
        <f t="shared" si="0"/>
        <v>6</v>
      </c>
    </row>
    <row r="7" spans="1:11" x14ac:dyDescent="0.2">
      <c r="H7" t="str">
        <f t="shared" si="0"/>
        <v/>
      </c>
    </row>
    <row r="8" spans="1:11" x14ac:dyDescent="0.2">
      <c r="H8" t="str">
        <f t="shared" si="0"/>
        <v/>
      </c>
    </row>
    <row r="9" spans="1:11" x14ac:dyDescent="0.2">
      <c r="H9" t="str">
        <f t="shared" si="0"/>
        <v/>
      </c>
    </row>
    <row r="10" spans="1:11" x14ac:dyDescent="0.2">
      <c r="H10" t="str">
        <f t="shared" si="0"/>
        <v/>
      </c>
    </row>
    <row r="11" spans="1:11" x14ac:dyDescent="0.2">
      <c r="H11" t="str">
        <f t="shared" si="0"/>
        <v/>
      </c>
    </row>
  </sheetData>
  <sheetProtection password="CC1A" sheet="1"/>
  <phoneticPr fontId="5"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41"/>
  <sheetViews>
    <sheetView workbookViewId="0">
      <selection activeCell="B9" sqref="B9"/>
    </sheetView>
  </sheetViews>
  <sheetFormatPr defaultRowHeight="12.75" x14ac:dyDescent="0.2"/>
  <cols>
    <col min="1" max="1" width="30.5703125" customWidth="1"/>
    <col min="2" max="7" width="20.42578125" customWidth="1"/>
    <col min="8" max="8" width="18.42578125" customWidth="1"/>
    <col min="9" max="9" width="6" customWidth="1"/>
    <col min="10" max="10" width="19.5703125" customWidth="1"/>
    <col min="12" max="12" width="8.85546875" customWidth="1"/>
  </cols>
  <sheetData>
    <row r="1" spans="1:14" x14ac:dyDescent="0.2">
      <c r="A1" s="42" t="s">
        <v>40</v>
      </c>
      <c r="B1" s="43" t="s">
        <v>44</v>
      </c>
      <c r="C1" s="43" t="s">
        <v>15</v>
      </c>
      <c r="D1" s="43" t="s">
        <v>16</v>
      </c>
      <c r="E1" s="43" t="s">
        <v>43</v>
      </c>
      <c r="F1" s="43" t="s">
        <v>56</v>
      </c>
      <c r="G1" s="43" t="s">
        <v>89</v>
      </c>
      <c r="H1" s="43" t="s">
        <v>26</v>
      </c>
      <c r="J1" s="43" t="s">
        <v>48</v>
      </c>
      <c r="L1" s="43" t="s">
        <v>83</v>
      </c>
      <c r="N1" s="43" t="s">
        <v>81</v>
      </c>
    </row>
    <row r="2" spans="1:14" x14ac:dyDescent="0.2">
      <c r="A2" s="65" t="s">
        <v>19</v>
      </c>
      <c r="B2" s="66" t="s">
        <v>20</v>
      </c>
      <c r="C2" s="67" t="s">
        <v>21</v>
      </c>
      <c r="D2" s="67" t="s">
        <v>25</v>
      </c>
      <c r="E2" s="67" t="s">
        <v>21</v>
      </c>
      <c r="F2" s="67" t="s">
        <v>69</v>
      </c>
      <c r="G2" s="66" t="s">
        <v>20</v>
      </c>
      <c r="H2" s="40" t="str">
        <f>IF(PettyCashEntry!$AI$8="","",IF(HLOOKUP(PettyCashEntry!$AI$8,Setup!$B$1:$G$20,ROW(),FALSE)=0,"",HLOOKUP(PettyCashEntry!$AI$8,Setup!$B$1:$G$20,ROW(),FALSE)))</f>
        <v>Receipt incl VAT</v>
      </c>
      <c r="J2" t="s">
        <v>49</v>
      </c>
      <c r="L2" s="91"/>
      <c r="N2" s="91"/>
    </row>
    <row r="3" spans="1:14" x14ac:dyDescent="0.2">
      <c r="A3" s="65" t="s">
        <v>14</v>
      </c>
      <c r="B3" s="68" t="s">
        <v>17</v>
      </c>
      <c r="C3" s="67" t="s">
        <v>18</v>
      </c>
      <c r="D3" s="67" t="s">
        <v>41</v>
      </c>
      <c r="E3" s="67" t="s">
        <v>18</v>
      </c>
      <c r="F3" s="67" t="s">
        <v>68</v>
      </c>
      <c r="G3" s="68" t="s">
        <v>17</v>
      </c>
      <c r="H3" s="40" t="str">
        <f>IF(PettyCashEntry!$AI$8="","",IF(HLOOKUP(PettyCashEntry!$AI$8,Setup!$B$1:$G$20,ROW(),FALSE)=0,"",HLOOKUP(PettyCashEntry!$AI$8,Setup!$B$1:$G$20,ROW(),FALSE)))</f>
        <v>VAT</v>
      </c>
      <c r="J3" t="s">
        <v>50</v>
      </c>
      <c r="L3" s="92" t="s">
        <v>84</v>
      </c>
      <c r="M3" s="72"/>
      <c r="N3" s="92" t="s">
        <v>85</v>
      </c>
    </row>
    <row r="4" spans="1:14" x14ac:dyDescent="0.2">
      <c r="A4" s="65" t="s">
        <v>22</v>
      </c>
      <c r="B4" s="68" t="s">
        <v>23</v>
      </c>
      <c r="C4" s="67" t="s">
        <v>24</v>
      </c>
      <c r="D4" s="67" t="s">
        <v>42</v>
      </c>
      <c r="E4" s="67" t="s">
        <v>24</v>
      </c>
      <c r="F4" s="67" t="s">
        <v>70</v>
      </c>
      <c r="G4" s="68" t="s">
        <v>23</v>
      </c>
      <c r="H4" s="40" t="str">
        <f>IF(PettyCashEntry!$AI$8="","",IF(HLOOKUP(PettyCashEntry!$AI$8,Setup!$B$1:$G$20,ROW(),FALSE)=0,"",HLOOKUP(PettyCashEntry!$AI$8,Setup!$B$1:$G$20,ROW(),FALSE)))</f>
        <v>Receipt excl VAT</v>
      </c>
      <c r="J4" t="s">
        <v>52</v>
      </c>
      <c r="L4" s="92" t="s">
        <v>82</v>
      </c>
      <c r="M4" s="72"/>
      <c r="N4" s="92" t="s">
        <v>86</v>
      </c>
    </row>
    <row r="5" spans="1:14" x14ac:dyDescent="0.2">
      <c r="A5" s="65" t="s">
        <v>27</v>
      </c>
      <c r="B5" s="68" t="s">
        <v>27</v>
      </c>
      <c r="C5" s="67" t="s">
        <v>27</v>
      </c>
      <c r="D5" s="67" t="s">
        <v>28</v>
      </c>
      <c r="E5" s="67" t="s">
        <v>27</v>
      </c>
      <c r="F5" s="67" t="s">
        <v>27</v>
      </c>
      <c r="G5" s="67" t="s">
        <v>27</v>
      </c>
      <c r="H5" s="40" t="str">
        <f>IF(PettyCashEntry!$AI$8="","",IF(HLOOKUP(PettyCashEntry!$AI$8,Setup!$B$1:$G$20,ROW(),FALSE)=0,"",HLOOKUP(PettyCashEntry!$AI$8,Setup!$B$1:$G$20,ROW(),FALSE)))</f>
        <v>Tax Flag</v>
      </c>
      <c r="J5" t="s">
        <v>53</v>
      </c>
      <c r="L5" s="93" t="s">
        <v>88</v>
      </c>
      <c r="M5" s="72"/>
      <c r="N5" s="92" t="s">
        <v>87</v>
      </c>
    </row>
    <row r="6" spans="1:14" x14ac:dyDescent="0.2">
      <c r="A6" s="65" t="s">
        <v>29</v>
      </c>
      <c r="B6" s="68" t="s">
        <v>53</v>
      </c>
      <c r="C6" s="70" t="s">
        <v>53</v>
      </c>
      <c r="D6" s="70" t="s">
        <v>53</v>
      </c>
      <c r="E6" s="70" t="s">
        <v>53</v>
      </c>
      <c r="F6" s="67" t="s">
        <v>53</v>
      </c>
      <c r="G6" s="67" t="s">
        <v>53</v>
      </c>
      <c r="H6" s="40" t="str">
        <f>IF(PettyCashEntry!$AI$8="","",IF(HLOOKUP(PettyCashEntry!$AI$8,Setup!$B$1:$G$20,ROW(),FALSE)=0,"",HLOOKUP(PettyCashEntry!$AI$8,Setup!$B$1:$G$20,ROW(),FALSE)))</f>
        <v>Eps   Prod  Detl   Set</v>
      </c>
      <c r="J6" t="s">
        <v>51</v>
      </c>
      <c r="L6" s="93" t="s">
        <v>73</v>
      </c>
      <c r="M6" s="72"/>
      <c r="N6" s="72"/>
    </row>
    <row r="7" spans="1:14" x14ac:dyDescent="0.2">
      <c r="A7" s="65" t="s">
        <v>30</v>
      </c>
      <c r="B7" s="68" t="s">
        <v>31</v>
      </c>
      <c r="C7" s="67" t="s">
        <v>30</v>
      </c>
      <c r="D7" s="67" t="s">
        <v>31</v>
      </c>
      <c r="E7" s="67" t="s">
        <v>30</v>
      </c>
      <c r="F7" s="67" t="s">
        <v>31</v>
      </c>
      <c r="G7" s="67" t="s">
        <v>30</v>
      </c>
      <c r="H7" s="40" t="str">
        <f>IF(PettyCashEntry!$AI$8="","",IF(HLOOKUP(PettyCashEntry!$AI$8,Setup!$B$1:$G$20,ROW(),FALSE)=0,"",HLOOKUP(PettyCashEntry!$AI$8,Setup!$B$1:$G$20,ROW(),FALSE)))</f>
        <v>Vendor</v>
      </c>
      <c r="J7" t="s">
        <v>54</v>
      </c>
      <c r="L7" s="72"/>
      <c r="M7" s="72"/>
      <c r="N7" s="72"/>
    </row>
    <row r="8" spans="1:14" x14ac:dyDescent="0.2">
      <c r="A8" s="65" t="s">
        <v>32</v>
      </c>
      <c r="B8" s="71">
        <v>20</v>
      </c>
      <c r="C8" s="33">
        <v>15</v>
      </c>
      <c r="D8" s="33">
        <v>0</v>
      </c>
      <c r="E8" s="33">
        <v>12.5</v>
      </c>
      <c r="F8" s="33">
        <v>19</v>
      </c>
      <c r="G8" s="33">
        <v>14</v>
      </c>
      <c r="H8" s="40">
        <f>IF(PettyCashEntry!$AI$8="","",IF(HLOOKUP(PettyCashEntry!$AI$8,Setup!$B$1:$G$20,ROW(),FALSE)=0,"",1/HLOOKUP(PettyCashEntry!$AI$8,Setup!$B$1:$G$20,ROW(),FALSE)*100+1))</f>
        <v>6</v>
      </c>
      <c r="J8" t="s">
        <v>55</v>
      </c>
      <c r="L8" s="72"/>
      <c r="M8" s="72"/>
      <c r="N8" s="72"/>
    </row>
    <row r="9" spans="1:14" x14ac:dyDescent="0.2">
      <c r="A9" s="65" t="s">
        <v>33</v>
      </c>
      <c r="B9" s="68" t="s">
        <v>34</v>
      </c>
      <c r="C9" s="67" t="s">
        <v>35</v>
      </c>
      <c r="D9" s="67" t="s">
        <v>34</v>
      </c>
      <c r="E9" s="67" t="s">
        <v>35</v>
      </c>
      <c r="F9" s="67" t="s">
        <v>35</v>
      </c>
      <c r="G9" s="67" t="s">
        <v>35</v>
      </c>
      <c r="H9" s="40" t="str">
        <f>IF(PettyCashEntry!$AI$8="","",IF(HLOOKUP(PettyCashEntry!$AI$8,Setup!$B$1:$G$20,ROW(),FALSE)=0,"",HLOOKUP(PettyCashEntry!$AI$8,Setup!$B$1:$G$20,ROW(),FALSE)))</f>
        <v>N</v>
      </c>
      <c r="L9" s="72"/>
      <c r="M9" s="72"/>
      <c r="N9" s="72"/>
    </row>
    <row r="10" spans="1:14" x14ac:dyDescent="0.2">
      <c r="A10" s="65" t="s">
        <v>38</v>
      </c>
      <c r="B10" s="68" t="s">
        <v>36</v>
      </c>
      <c r="C10" s="67" t="s">
        <v>37</v>
      </c>
      <c r="D10" s="67"/>
      <c r="E10" s="67" t="s">
        <v>37</v>
      </c>
      <c r="F10" s="67" t="s">
        <v>36</v>
      </c>
      <c r="G10" s="67" t="s">
        <v>84</v>
      </c>
      <c r="H10" s="40" t="str">
        <f>IF(PettyCashEntry!$AI$8="","",IF(HLOOKUP(PettyCashEntry!$AI$8,Setup!$B$1:$G$20,ROW(),FALSE)=0,"",HLOOKUP(PettyCashEntry!$AI$8,Setup!$B$1:$G$20,ROW(),FALSE)))</f>
        <v>V</v>
      </c>
      <c r="L10" s="72"/>
      <c r="M10" s="72"/>
      <c r="N10" s="72"/>
    </row>
    <row r="11" spans="1:14" x14ac:dyDescent="0.2">
      <c r="A11" s="65" t="s">
        <v>39</v>
      </c>
      <c r="B11" s="68" t="s">
        <v>34</v>
      </c>
      <c r="C11" s="67" t="s">
        <v>34</v>
      </c>
      <c r="D11" s="67"/>
      <c r="E11" s="67" t="s">
        <v>34</v>
      </c>
      <c r="F11" s="67" t="s">
        <v>34</v>
      </c>
      <c r="G11" s="67" t="s">
        <v>34</v>
      </c>
      <c r="H11" s="40" t="str">
        <f>IF(PettyCashEntry!$AI$8="","",IF(HLOOKUP(PettyCashEntry!$AI$8,Setup!$B$1:$G$20,ROW(),FALSE)=0,"",HLOOKUP(PettyCashEntry!$AI$8,Setup!$B$1:$G$20,ROW(),FALSE)))</f>
        <v>N</v>
      </c>
      <c r="L11" s="72"/>
      <c r="M11" s="72"/>
      <c r="N11" s="72"/>
    </row>
    <row r="12" spans="1:14" x14ac:dyDescent="0.2">
      <c r="A12" s="67"/>
      <c r="B12" s="68"/>
      <c r="C12" s="67"/>
      <c r="D12" s="67"/>
      <c r="E12" s="67"/>
      <c r="F12" s="67"/>
      <c r="G12" s="69"/>
      <c r="L12" s="72"/>
      <c r="M12" s="72"/>
      <c r="N12" s="72"/>
    </row>
    <row r="13" spans="1:14" x14ac:dyDescent="0.2">
      <c r="A13" s="67"/>
      <c r="B13" s="68"/>
      <c r="C13" s="67"/>
      <c r="D13" s="67"/>
      <c r="E13" s="67"/>
      <c r="F13" s="67"/>
      <c r="G13" s="69"/>
      <c r="L13" s="72"/>
      <c r="M13" s="72"/>
      <c r="N13" s="72"/>
    </row>
    <row r="14" spans="1:14" x14ac:dyDescent="0.2">
      <c r="A14" s="67"/>
      <c r="B14" s="68"/>
      <c r="C14" s="67"/>
      <c r="D14" s="67"/>
      <c r="E14" s="67"/>
      <c r="F14" s="67"/>
      <c r="G14" s="69"/>
      <c r="L14" s="72"/>
      <c r="M14" s="72"/>
      <c r="N14" s="72"/>
    </row>
    <row r="15" spans="1:14" x14ac:dyDescent="0.2">
      <c r="A15" s="67"/>
      <c r="B15" s="68"/>
      <c r="C15" s="67"/>
      <c r="D15" s="67"/>
      <c r="E15" s="67"/>
      <c r="F15" s="67"/>
      <c r="G15" s="69"/>
      <c r="L15" s="72"/>
      <c r="M15" s="72"/>
      <c r="N15" s="72"/>
    </row>
    <row r="16" spans="1:14" x14ac:dyDescent="0.2">
      <c r="A16" s="67"/>
      <c r="B16" s="68"/>
      <c r="C16" s="67"/>
      <c r="D16" s="67"/>
      <c r="E16" s="67"/>
      <c r="F16" s="67"/>
      <c r="G16" s="69"/>
      <c r="L16" s="72"/>
      <c r="M16" s="72"/>
      <c r="N16" s="72"/>
    </row>
    <row r="17" spans="1:14" x14ac:dyDescent="0.2">
      <c r="A17" s="67"/>
      <c r="B17" s="68"/>
      <c r="C17" s="67"/>
      <c r="D17" s="67"/>
      <c r="E17" s="67"/>
      <c r="F17" s="67"/>
      <c r="G17" s="69"/>
      <c r="L17" s="72"/>
      <c r="M17" s="72"/>
      <c r="N17" s="72"/>
    </row>
    <row r="18" spans="1:14" x14ac:dyDescent="0.2">
      <c r="A18" s="67"/>
      <c r="B18" s="68"/>
      <c r="C18" s="67"/>
      <c r="D18" s="67"/>
      <c r="E18" s="67"/>
      <c r="F18" s="67"/>
      <c r="G18" s="69"/>
      <c r="L18" s="72"/>
      <c r="M18" s="72"/>
      <c r="N18" s="72"/>
    </row>
    <row r="19" spans="1:14" x14ac:dyDescent="0.2">
      <c r="A19" s="67"/>
      <c r="B19" s="68"/>
      <c r="C19" s="67"/>
      <c r="D19" s="67"/>
      <c r="E19" s="67"/>
      <c r="F19" s="67"/>
      <c r="G19" s="69"/>
      <c r="L19" s="72"/>
      <c r="M19" s="72"/>
      <c r="N19" s="72"/>
    </row>
    <row r="20" spans="1:14" x14ac:dyDescent="0.2">
      <c r="A20" s="67"/>
      <c r="B20" s="68"/>
      <c r="C20" s="67"/>
      <c r="D20" s="67"/>
      <c r="E20" s="67"/>
      <c r="F20" s="67"/>
      <c r="G20" s="69"/>
      <c r="L20" s="72"/>
      <c r="M20" s="72"/>
      <c r="N20" s="72"/>
    </row>
    <row r="21" spans="1:14" x14ac:dyDescent="0.2">
      <c r="A21" s="67"/>
      <c r="B21" s="68"/>
      <c r="C21" s="67"/>
      <c r="D21" s="67"/>
      <c r="E21" s="67"/>
      <c r="F21" s="67"/>
      <c r="G21" s="69"/>
      <c r="L21" s="72"/>
      <c r="M21" s="72"/>
      <c r="N21" s="72"/>
    </row>
    <row r="22" spans="1:14" x14ac:dyDescent="0.2">
      <c r="A22" s="67"/>
      <c r="B22" s="68"/>
      <c r="C22" s="67"/>
      <c r="D22" s="67"/>
      <c r="E22" s="67"/>
      <c r="F22" s="67"/>
      <c r="G22" s="69"/>
      <c r="L22" s="72"/>
      <c r="M22" s="72"/>
      <c r="N22" s="72"/>
    </row>
    <row r="23" spans="1:14" x14ac:dyDescent="0.2">
      <c r="A23" s="67"/>
      <c r="B23" s="68"/>
      <c r="C23" s="67"/>
      <c r="D23" s="67"/>
      <c r="E23" s="67"/>
      <c r="F23" s="67"/>
      <c r="G23" s="69"/>
      <c r="L23" s="72"/>
      <c r="M23" s="72"/>
      <c r="N23" s="72"/>
    </row>
    <row r="24" spans="1:14" x14ac:dyDescent="0.2">
      <c r="A24" s="67"/>
      <c r="B24" s="68"/>
      <c r="C24" s="67"/>
      <c r="D24" s="67"/>
      <c r="E24" s="67"/>
      <c r="F24" s="67"/>
      <c r="G24" s="69"/>
      <c r="L24" s="72"/>
      <c r="M24" s="72"/>
      <c r="N24" s="72"/>
    </row>
    <row r="25" spans="1:14" x14ac:dyDescent="0.2">
      <c r="A25" s="67"/>
      <c r="B25" s="68"/>
      <c r="C25" s="67"/>
      <c r="D25" s="67"/>
      <c r="E25" s="67"/>
      <c r="F25" s="67"/>
      <c r="G25" s="69"/>
    </row>
    <row r="26" spans="1:14" x14ac:dyDescent="0.2">
      <c r="A26" s="67"/>
      <c r="B26" s="68"/>
      <c r="C26" s="67"/>
      <c r="D26" s="67"/>
      <c r="E26" s="67"/>
      <c r="F26" s="67"/>
      <c r="G26" s="69"/>
    </row>
    <row r="27" spans="1:14" x14ac:dyDescent="0.2">
      <c r="A27" s="67"/>
      <c r="B27" s="68"/>
      <c r="C27" s="67"/>
      <c r="D27" s="67"/>
      <c r="E27" s="67"/>
      <c r="F27" s="67"/>
      <c r="G27" s="69"/>
    </row>
    <row r="28" spans="1:14" x14ac:dyDescent="0.2">
      <c r="A28" s="67"/>
      <c r="B28" s="68"/>
      <c r="C28" s="67"/>
      <c r="D28" s="67"/>
      <c r="E28" s="67"/>
      <c r="F28" s="67"/>
      <c r="G28" s="69"/>
    </row>
    <row r="29" spans="1:14" x14ac:dyDescent="0.2">
      <c r="A29" s="67"/>
      <c r="B29" s="68"/>
      <c r="C29" s="67"/>
      <c r="D29" s="67"/>
      <c r="E29" s="67"/>
      <c r="F29" s="67"/>
      <c r="G29" s="69"/>
    </row>
    <row r="30" spans="1:14" x14ac:dyDescent="0.2">
      <c r="A30" s="67"/>
      <c r="B30" s="68"/>
      <c r="C30" s="67"/>
      <c r="D30" s="67"/>
      <c r="E30" s="67"/>
      <c r="F30" s="67"/>
      <c r="G30" s="69"/>
    </row>
    <row r="31" spans="1:14" x14ac:dyDescent="0.2">
      <c r="A31" s="67"/>
      <c r="B31" s="68"/>
      <c r="C31" s="67"/>
      <c r="D31" s="67"/>
      <c r="E31" s="67"/>
      <c r="F31" s="67"/>
      <c r="G31" s="69"/>
    </row>
    <row r="32" spans="1:14" x14ac:dyDescent="0.2">
      <c r="A32" s="67"/>
      <c r="B32" s="68"/>
      <c r="C32" s="67"/>
      <c r="D32" s="67"/>
      <c r="E32" s="67"/>
      <c r="F32" s="67"/>
      <c r="G32" s="69"/>
    </row>
    <row r="33" spans="1:7" x14ac:dyDescent="0.2">
      <c r="A33" s="67"/>
      <c r="B33" s="68"/>
      <c r="C33" s="67"/>
      <c r="D33" s="67"/>
      <c r="E33" s="67"/>
      <c r="F33" s="67"/>
      <c r="G33" s="69"/>
    </row>
    <row r="34" spans="1:7" x14ac:dyDescent="0.2">
      <c r="A34" s="67"/>
      <c r="B34" s="68"/>
      <c r="C34" s="67"/>
      <c r="D34" s="67"/>
      <c r="E34" s="67"/>
      <c r="F34" s="67"/>
      <c r="G34" s="69"/>
    </row>
    <row r="35" spans="1:7" x14ac:dyDescent="0.2">
      <c r="A35" s="67"/>
      <c r="B35" s="68"/>
      <c r="C35" s="67"/>
      <c r="D35" s="67"/>
      <c r="E35" s="67"/>
      <c r="F35" s="67"/>
      <c r="G35" s="69"/>
    </row>
    <row r="36" spans="1:7" x14ac:dyDescent="0.2">
      <c r="A36" s="67"/>
      <c r="B36" s="68"/>
      <c r="C36" s="67"/>
      <c r="D36" s="67"/>
      <c r="E36" s="67"/>
      <c r="F36" s="67"/>
      <c r="G36" s="69"/>
    </row>
    <row r="37" spans="1:7" x14ac:dyDescent="0.2">
      <c r="A37" s="67"/>
      <c r="B37" s="68"/>
      <c r="C37" s="67"/>
      <c r="D37" s="67"/>
      <c r="E37" s="67"/>
      <c r="F37" s="67"/>
      <c r="G37" s="69"/>
    </row>
    <row r="38" spans="1:7" x14ac:dyDescent="0.2">
      <c r="A38" s="67"/>
      <c r="B38" s="68"/>
      <c r="C38" s="67"/>
      <c r="D38" s="67"/>
      <c r="E38" s="67"/>
      <c r="F38" s="67"/>
      <c r="G38" s="69"/>
    </row>
    <row r="39" spans="1:7" x14ac:dyDescent="0.2">
      <c r="A39" s="67"/>
      <c r="B39" s="68"/>
      <c r="C39" s="67"/>
      <c r="D39" s="67"/>
      <c r="E39" s="67"/>
      <c r="F39" s="67"/>
      <c r="G39" s="69"/>
    </row>
    <row r="40" spans="1:7" x14ac:dyDescent="0.2">
      <c r="A40" s="67"/>
      <c r="B40" s="68"/>
      <c r="C40" s="67"/>
      <c r="D40" s="67"/>
      <c r="E40" s="67"/>
      <c r="F40" s="67"/>
      <c r="G40" s="69"/>
    </row>
    <row r="41" spans="1:7" x14ac:dyDescent="0.2">
      <c r="A41" s="67"/>
      <c r="B41" s="68"/>
      <c r="C41" s="67"/>
      <c r="D41" s="67"/>
      <c r="E41" s="67"/>
      <c r="F41" s="67"/>
      <c r="G41" s="69"/>
    </row>
  </sheetData>
  <sheetProtection password="CC1A" sheet="1"/>
  <phoneticPr fontId="5" type="noConversion"/>
  <dataValidations count="2">
    <dataValidation type="list" allowBlank="1" showInputMessage="1" showErrorMessage="1" sqref="H6">
      <formula1>$J$2:$J$8</formula1>
    </dataValidation>
    <dataValidation allowBlank="1" showErrorMessage="1" errorTitle="Invalid Chart Combo" error="Select combo from drop list." promptTitle="Chart Combo" prompt="For episodic costings select a chart combo than contains EPS. LO and/or EPS will default to the PC Code if not selected in the chart combo. Please note that Set after Prod in the chart combo is actually Detl for ease of use for crew." sqref="B6:G6"/>
  </dataValidations>
  <pageMargins left="0.75" right="0.75" top="1" bottom="1" header="0.5" footer="0.5"/>
  <pageSetup paperSize="9"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PettyCashEntry</vt:lpstr>
      <vt:lpstr>VATBands</vt:lpstr>
      <vt:lpstr>Setup</vt:lpstr>
      <vt:lpstr>Currency</vt:lpstr>
      <vt:lpstr>PettyCashEntry!Print_Area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Belinda Cahill</dc:creator>
  <cp:lastModifiedBy>HP</cp:lastModifiedBy>
  <cp:lastPrinted>2010-03-08T10:42:32Z</cp:lastPrinted>
  <dcterms:created xsi:type="dcterms:W3CDTF">2004-10-19T00:09:43Z</dcterms:created>
  <dcterms:modified xsi:type="dcterms:W3CDTF">2013-12-10T14:41:31Z</dcterms:modified>
</cp:coreProperties>
</file>