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itf/kondo_mv/ODOMETRY/"/>
    </mc:Choice>
  </mc:AlternateContent>
  <xr:revisionPtr revIDLastSave="0" documentId="13_ncr:1_{EEAF0DC8-63BF-F24F-BEB9-8904FE4ED78A}" xr6:coauthVersionLast="45" xr6:coauthVersionMax="45" xr10:uidLastSave="{00000000-0000-0000-0000-000000000000}"/>
  <bookViews>
    <workbookView xWindow="0" yWindow="460" windowWidth="19400" windowHeight="11600" xr2:uid="{03DC3AA7-3CA9-4A3F-AF07-CED96281DD4E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8" i="1" l="1"/>
  <c r="L10" i="1"/>
  <c r="L9" i="1"/>
  <c r="L2" i="1"/>
  <c r="J2" i="1" l="1"/>
  <c r="K2" i="1"/>
  <c r="M2" i="1"/>
  <c r="M10" i="1"/>
  <c r="M9" i="1"/>
  <c r="K9" i="1"/>
  <c r="K10" i="1"/>
  <c r="J10" i="1"/>
  <c r="J9" i="1"/>
  <c r="K6" i="1"/>
  <c r="K5" i="1"/>
  <c r="K4" i="1"/>
  <c r="K3" i="1"/>
  <c r="I8" i="1"/>
  <c r="I10" i="1"/>
  <c r="I9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<sst xmlns="http://schemas.openxmlformats.org/spreadsheetml/2006/main" count="31" uniqueCount="24">
  <si>
    <t>Motion</t>
  </si>
  <si>
    <t>X</t>
  </si>
  <si>
    <t>Y</t>
  </si>
  <si>
    <t>Soccer_WALK_FF</t>
  </si>
  <si>
    <t>Soccer_Side_Step_Right</t>
  </si>
  <si>
    <t>Soccer_Side_Step_Left</t>
  </si>
  <si>
    <t>Soccer_Small_Step_Right</t>
  </si>
  <si>
    <t>Soccer_Small_Step_Left</t>
  </si>
  <si>
    <t>Soccer_Small_Jump_Forward</t>
  </si>
  <si>
    <t>Soccer_Turn</t>
  </si>
  <si>
    <t>Turn</t>
  </si>
  <si>
    <t>Soccer_Take_Around_Right</t>
  </si>
  <si>
    <t>Soccer_Take_Around_Left</t>
  </si>
  <si>
    <t>Parameter С1</t>
  </si>
  <si>
    <t>Parameter С1(min)</t>
  </si>
  <si>
    <t>Parameter С1(max)</t>
  </si>
  <si>
    <t>Parameter U1</t>
  </si>
  <si>
    <t>Parameter U1(min)</t>
  </si>
  <si>
    <t>Parameter U1(max)</t>
  </si>
  <si>
    <t>No Limit</t>
  </si>
  <si>
    <t>Time, ms</t>
  </si>
  <si>
    <t>Soccer_Big_Jump</t>
  </si>
  <si>
    <t>Radius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</si>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</sst>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quotePrefix="1"/>
    <xf numFmtId="0" fontId="0" fillId="0" borderId="0" xfId="0" applyAlignment="1">
      <alignment wrapText="1"/>
    </xf>
    <xf numFmtId="2" fontId="0" fillId="0" borderId="0" xfId="0" applyNumberFormat="1" applyAlignment="1">
      <alignment wrapText="1"/>
    </xf>
    <xf numFmtId="2" fontId="0" fillId="0" borderId="0" xfId="0" applyNumberFormat="1"/>
    <xf numFmtId="2" fontId="0" fillId="0" borderId="0" xfId="0" quotePrefix="1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F105A-1B1E-422C-99F7-042218751349}">
  <dimension ref="A1:M11"/>
  <sheetViews>
    <sheetView tabSelected="1" workbookViewId="0"/>
  </sheetViews>
  <sheetFormatPr baseColWidth="10" defaultColWidth="8.83203125" defaultRowHeight="15" x14ac:dyDescent="0.2"/>
  <cols>
    <col min="2" max="2" width="26.6640625" customWidth="1"/>
    <col min="3" max="3" width="9" customWidth="1"/>
    <col min="4" max="4" width="6.83203125" customWidth="1"/>
    <col min="5" max="6" width="9" customWidth="1"/>
    <col min="7" max="7" width="7" customWidth="1"/>
    <col min="8" max="8" width="7.5" customWidth="1"/>
    <col min="9" max="9" width="11" customWidth="1"/>
    <col min="10" max="10" width="12.1640625" style="4" bestFit="1" customWidth="1"/>
    <col min="11" max="11" width="12.33203125" style="4" customWidth="1"/>
  </cols>
  <sheetData>
    <row r="1" spans="1:13" s="2" customFormat="1" ht="48" x14ac:dyDescent="0.2">
      <c r="A1" s="2" t="s">
        <v>23</v>
      </c>
      <c r="B1" s="2" t="s">
        <v>0</v>
      </c>
      <c r="C1" s="2" t="s">
        <v>14</v>
      </c>
      <c r="D1" s="2" t="s">
        <v>13</v>
      </c>
      <c r="E1" s="2" t="s">
        <v>15</v>
      </c>
      <c r="F1" s="2" t="s">
        <v>17</v>
      </c>
      <c r="G1" s="2" t="s">
        <v>16</v>
      </c>
      <c r="H1" s="2" t="s">
        <v>18</v>
      </c>
      <c r="I1" s="2" t="s">
        <v>20</v>
      </c>
      <c r="J1" s="3" t="s">
        <v>1</v>
      </c>
      <c r="K1" s="3" t="s">
        <v>2</v>
      </c>
      <c r="L1" s="2" t="s">
        <v>10</v>
      </c>
      <c r="M1" s="2" t="s">
        <v>22</v>
      </c>
    </row>
    <row r="2" spans="1:13" x14ac:dyDescent="0.2">
      <c r="A2">
        <v>8</v>
      </c>
      <c r="B2" t="s">
        <v>3</v>
      </c>
      <c r="C2">
        <v>1</v>
      </c>
      <c r="D2">
        <v>5</v>
      </c>
      <c r="E2" t="s">
        <v>19</v>
      </c>
      <c r="F2">
        <v>-800</v>
      </c>
      <c r="G2">
        <v>500</v>
      </c>
      <c r="H2">
        <v>800</v>
      </c>
      <c r="I2">
        <f>230*D2+440</f>
        <v>1590</v>
      </c>
      <c r="J2" s="4">
        <f>4.3/SIN(G2*0.0140625*PI()/180)*SIN(G2*0.028125*D2*PI()/180)</f>
        <v>33.074235345063379</v>
      </c>
      <c r="K2" s="4">
        <f>-4.3/SIN(G2*0.0140625*PI()/180)+4.3/SIN(G2*0.0140625*PI()/180)*COS(G2*0.028125*D2*PI()/180)</f>
        <v>-23.293504637344824</v>
      </c>
      <c r="L2">
        <f>G2*0.028125</f>
        <v>14.0625</v>
      </c>
      <c r="M2">
        <f>4.3/SIN(G2*0.0140625*PI()/180)</f>
        <v>35.127655271911557</v>
      </c>
    </row>
    <row r="3" spans="1:13" x14ac:dyDescent="0.2">
      <c r="A3">
        <v>10</v>
      </c>
      <c r="B3" t="s">
        <v>4</v>
      </c>
      <c r="C3">
        <v>1</v>
      </c>
      <c r="D3">
        <v>5</v>
      </c>
      <c r="E3" t="s">
        <v>19</v>
      </c>
      <c r="I3">
        <f>180*D3+360</f>
        <v>1260</v>
      </c>
      <c r="J3" s="4">
        <v>0</v>
      </c>
      <c r="K3" s="5">
        <f>-11*D3</f>
        <v>-55</v>
      </c>
      <c r="L3">
        <v>0</v>
      </c>
    </row>
    <row r="4" spans="1:13" x14ac:dyDescent="0.2">
      <c r="A4">
        <v>11</v>
      </c>
      <c r="B4" t="s">
        <v>5</v>
      </c>
      <c r="C4">
        <v>1</v>
      </c>
      <c r="D4">
        <v>5</v>
      </c>
      <c r="E4" t="s">
        <v>19</v>
      </c>
      <c r="I4">
        <f>180*D4+360</f>
        <v>1260</v>
      </c>
      <c r="J4" s="4">
        <v>0</v>
      </c>
      <c r="K4" s="5">
        <f>11*D4</f>
        <v>55</v>
      </c>
      <c r="L4">
        <v>0</v>
      </c>
    </row>
    <row r="5" spans="1:13" x14ac:dyDescent="0.2">
      <c r="A5">
        <v>12</v>
      </c>
      <c r="B5" t="s">
        <v>6</v>
      </c>
      <c r="C5">
        <v>1</v>
      </c>
      <c r="D5">
        <v>5</v>
      </c>
      <c r="E5" t="s">
        <v>19</v>
      </c>
      <c r="I5">
        <f>1250*D5+150</f>
        <v>6400</v>
      </c>
      <c r="J5" s="4">
        <v>0</v>
      </c>
      <c r="K5" s="5">
        <f>-3.3*D5</f>
        <v>-16.5</v>
      </c>
      <c r="L5">
        <v>0</v>
      </c>
    </row>
    <row r="6" spans="1:13" x14ac:dyDescent="0.2">
      <c r="A6">
        <v>13</v>
      </c>
      <c r="B6" t="s">
        <v>7</v>
      </c>
      <c r="C6">
        <v>1</v>
      </c>
      <c r="D6">
        <v>5</v>
      </c>
      <c r="E6" t="s">
        <v>19</v>
      </c>
      <c r="I6">
        <f>1250*D6+150</f>
        <v>6400</v>
      </c>
      <c r="J6" s="4">
        <v>0</v>
      </c>
      <c r="K6" s="5">
        <f>3.3*D6</f>
        <v>16.5</v>
      </c>
      <c r="L6">
        <v>0</v>
      </c>
    </row>
    <row r="7" spans="1:13" x14ac:dyDescent="0.2">
      <c r="A7">
        <v>14</v>
      </c>
      <c r="B7" t="s">
        <v>8</v>
      </c>
      <c r="I7">
        <v>46</v>
      </c>
      <c r="J7" s="4">
        <v>1.4</v>
      </c>
      <c r="K7" s="4">
        <v>0</v>
      </c>
      <c r="L7">
        <v>0</v>
      </c>
    </row>
    <row r="8" spans="1:13" x14ac:dyDescent="0.2">
      <c r="A8">
        <v>15</v>
      </c>
      <c r="B8" t="s">
        <v>9</v>
      </c>
      <c r="C8">
        <v>1</v>
      </c>
      <c r="D8">
        <v>5</v>
      </c>
      <c r="E8" t="s">
        <v>19</v>
      </c>
      <c r="F8">
        <v>-150</v>
      </c>
      <c r="G8">
        <v>150</v>
      </c>
      <c r="H8">
        <v>150</v>
      </c>
      <c r="I8">
        <f>220*D8+80</f>
        <v>1180</v>
      </c>
      <c r="J8" s="4">
        <v>0</v>
      </c>
      <c r="K8" s="4">
        <v>0</v>
      </c>
      <c r="L8">
        <f>-G8*0.12*D8</f>
        <v>-90</v>
      </c>
    </row>
    <row r="9" spans="1:13" x14ac:dyDescent="0.2">
      <c r="A9">
        <v>16</v>
      </c>
      <c r="B9" t="s">
        <v>11</v>
      </c>
      <c r="C9">
        <v>1</v>
      </c>
      <c r="D9">
        <v>5</v>
      </c>
      <c r="E9" t="s">
        <v>19</v>
      </c>
      <c r="I9">
        <f t="shared" ref="I9:I10" si="0">1250*D9+150</f>
        <v>6400</v>
      </c>
      <c r="J9" s="4">
        <f>1.65/SIN(6.3*PI()/180)*(1-COS(12.6*D9*PI()/180))</f>
        <v>8.209972491486905</v>
      </c>
      <c r="K9" s="4">
        <f>-1.65/SIN(6.3*PI()/180)*SIN(12.6*D9*PI()/180)</f>
        <v>-13.397457461513856</v>
      </c>
      <c r="L9" s="1">
        <f>12.6*D9</f>
        <v>63</v>
      </c>
      <c r="M9">
        <f>1.65/SIN(6.3*PI()/180)</f>
        <v>15.03631802664724</v>
      </c>
    </row>
    <row r="10" spans="1:13" x14ac:dyDescent="0.2">
      <c r="A10">
        <v>17</v>
      </c>
      <c r="B10" t="s">
        <v>12</v>
      </c>
      <c r="C10">
        <v>1</v>
      </c>
      <c r="D10">
        <v>5</v>
      </c>
      <c r="E10" t="s">
        <v>19</v>
      </c>
      <c r="I10">
        <f t="shared" si="0"/>
        <v>6400</v>
      </c>
      <c r="J10" s="4">
        <f>1.65/SIN(6.3*PI()/180)*(1-COS(12.6*D9*PI()/180))</f>
        <v>8.209972491486905</v>
      </c>
      <c r="K10" s="4">
        <f>1.65/SIN(6.3*PI()/180)*SIN(12.6*D9*PI()/180)</f>
        <v>13.397457461513856</v>
      </c>
      <c r="L10" s="1">
        <f>-12.6*D10</f>
        <v>-63</v>
      </c>
      <c r="M10">
        <f>1.65/SIN(6.3*PI()/180)</f>
        <v>15.03631802664724</v>
      </c>
    </row>
    <row r="11" spans="1:13" x14ac:dyDescent="0.2">
      <c r="A11">
        <v>22</v>
      </c>
      <c r="B11" t="s">
        <v>21</v>
      </c>
      <c r="I11">
        <v>1140</v>
      </c>
      <c r="J11" s="4">
        <v>19</v>
      </c>
      <c r="K11" s="4">
        <v>0</v>
      </c>
      <c r="L11">
        <v>0</v>
      </c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Илья Рякин</cp:lastModifiedBy>
  <dcterms:created xsi:type="dcterms:W3CDTF">2019-11-02T08:26:29Z</dcterms:created>
  <dcterms:modified xsi:type="dcterms:W3CDTF">2019-11-03T20:53:09Z</dcterms:modified>
</cp:coreProperties>
</file>