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160" yWindow="4020" windowWidth="24240" windowHeight="131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9" i="1"/>
  <c r="K29"/>
  <c r="W8"/>
  <c r="M29"/>
  <c r="C47"/>
  <c r="C34"/>
  <c r="C30"/>
</calcChain>
</file>

<file path=xl/sharedStrings.xml><?xml version="1.0" encoding="utf-8"?>
<sst xmlns="http://schemas.openxmlformats.org/spreadsheetml/2006/main" count="56" uniqueCount="43">
  <si>
    <t xml:space="preserve">1.5 -1  </t>
  </si>
  <si>
    <t>1.8-1</t>
  </si>
  <si>
    <t>Loss:</t>
  </si>
  <si>
    <t>aB+(1-a)B</t>
  </si>
  <si>
    <t>1/(2-a)=0.6</t>
  </si>
  <si>
    <t>2-a = 1/0.6</t>
  </si>
  <si>
    <t>a = 33%</t>
  </si>
  <si>
    <t>LOH: 2a-1</t>
  </si>
  <si>
    <t>2-1/a</t>
  </si>
  <si>
    <t>GAIN</t>
  </si>
  <si>
    <t>(2a-1)/(1-a)</t>
  </si>
  <si>
    <t>line is at a you have 2a-1 TB</t>
  </si>
  <si>
    <t>line is at a you have 2-1/a TB</t>
  </si>
  <si>
    <t>at 50% you are at 66.6%</t>
  </si>
  <si>
    <t>at 50% you are at 75%</t>
  </si>
  <si>
    <t>2a-1 = b - ab</t>
  </si>
  <si>
    <t>a(2+b) = b +1</t>
  </si>
  <si>
    <t>a = 1.5/2.5</t>
  </si>
  <si>
    <t>at 50% you are at 0.6</t>
  </si>
  <si>
    <t>a = (b+1)/(2+b)</t>
  </si>
  <si>
    <t>[3b+(1-b])/3b+2(1-b)</t>
  </si>
  <si>
    <t>%AC</t>
  </si>
  <si>
    <t>Log2 ratio</t>
  </si>
  <si>
    <t>2 COPY</t>
  </si>
  <si>
    <t>1 COPY</t>
  </si>
  <si>
    <t>log2 ratio</t>
  </si>
  <si>
    <t xml:space="preserve">3 COPY </t>
  </si>
  <si>
    <t xml:space="preserve">BAF </t>
  </si>
  <si>
    <t>BAF</t>
  </si>
  <si>
    <t xml:space="preserve">BAF LOH  </t>
  </si>
  <si>
    <t>BAF LOH</t>
  </si>
  <si>
    <t>4 COPY</t>
  </si>
  <si>
    <t>BAF*</t>
  </si>
  <si>
    <t>5 COPY</t>
  </si>
  <si>
    <t>0 COPY</t>
  </si>
  <si>
    <t>0.5 (noisy)</t>
  </si>
  <si>
    <t>*assuming BBBA in the tumor part</t>
  </si>
  <si>
    <t>less than -3</t>
  </si>
  <si>
    <t>*assuming BBBBA in the tumor part</t>
  </si>
  <si>
    <t>COPY</t>
  </si>
  <si>
    <t>CN in tumour</t>
  </si>
  <si>
    <t>*computes the top band if the duplcation was from one chromosome (so very unbalanced)</t>
  </si>
  <si>
    <t>change in 29I-29J changes 29K-29M</t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</si>
</sst>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0" applyNumberFormat="1"/>
    <xf numFmtId="0" fontId="1" fillId="0" borderId="0" xfId="0" applyFont="1"/>
    <xf numFmtId="2" fontId="0" fillId="2" borderId="0" xfId="0" applyNumberFormat="1" applyFont="1" applyFill="1"/>
    <xf numFmtId="2" fontId="0" fillId="2" borderId="2" xfId="0" applyNumberFormat="1" applyFont="1" applyFill="1" applyBorder="1"/>
    <xf numFmtId="2" fontId="0" fillId="2" borderId="3" xfId="0" applyNumberFormat="1" applyFont="1" applyFill="1" applyBorder="1"/>
    <xf numFmtId="2" fontId="0" fillId="2" borderId="0" xfId="0" applyNumberFormat="1" applyFont="1" applyFill="1" applyBorder="1"/>
    <xf numFmtId="2" fontId="0" fillId="2" borderId="5" xfId="0" applyNumberFormat="1" applyFont="1" applyFill="1" applyBorder="1"/>
    <xf numFmtId="0" fontId="0" fillId="0" borderId="1" xfId="0" applyBorder="1"/>
    <xf numFmtId="9" fontId="1" fillId="0" borderId="2" xfId="0" applyNumberFormat="1" applyFont="1" applyBorder="1"/>
    <xf numFmtId="164" fontId="1" fillId="0" borderId="2" xfId="0" applyNumberFormat="1" applyFont="1" applyBorder="1"/>
    <xf numFmtId="9" fontId="1" fillId="0" borderId="3" xfId="0" applyNumberFormat="1" applyFont="1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0" borderId="4" xfId="0" applyBorder="1"/>
    <xf numFmtId="0" fontId="1" fillId="0" borderId="0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4" xfId="0" applyFill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2" fontId="0" fillId="0" borderId="5" xfId="0" applyNumberFormat="1" applyFont="1" applyFill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0" xfId="0" applyAlignment="1">
      <alignment horizontal="centerContinuous"/>
    </xf>
    <xf numFmtId="0" fontId="0" fillId="0" borderId="0" xfId="0" applyFont="1" applyAlignment="1">
      <alignment horizontal="centerContinuous"/>
    </xf>
    <xf numFmtId="2" fontId="0" fillId="2" borderId="0" xfId="0" applyNumberFormat="1" applyFont="1" applyFill="1" applyBorder="1" applyAlignment="1">
      <alignment horizontal="centerContinuous"/>
    </xf>
    <xf numFmtId="2" fontId="0" fillId="2" borderId="0" xfId="0" applyNumberFormat="1" applyFill="1" applyAlignment="1">
      <alignment horizontal="centerContinuous"/>
    </xf>
    <xf numFmtId="0" fontId="0" fillId="0" borderId="10" xfId="0" applyBorder="1" applyAlignment="1">
      <alignment horizontal="centerContinuous"/>
    </xf>
    <xf numFmtId="9" fontId="4" fillId="0" borderId="10" xfId="0" applyNumberFormat="1" applyFont="1" applyBorder="1" applyAlignment="1">
      <alignment horizontal="centerContinuous"/>
    </xf>
    <xf numFmtId="0" fontId="0" fillId="0" borderId="2" xfId="0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zoomScaleNormal="100" zoomScalePageLayoutView="125" workbookViewId="0">
      <selection activeCell="D35" sqref="D35"/>
    </sheetView>
  </sheetViews>
  <sheetFormatPr defaultColWidth="11" defaultRowHeight="15.6"/>
  <cols>
    <col min="1" max="1" width="10.3984375" customWidth="1"/>
    <col min="4" max="4" width="3.8984375" customWidth="1"/>
    <col min="5" max="5" width="4.5" customWidth="1"/>
    <col min="6" max="6" width="4.8984375" customWidth="1"/>
    <col min="7" max="7" width="3.59765625" customWidth="1"/>
    <col min="8" max="8" width="2.5" customWidth="1"/>
    <col min="9" max="9" width="12.69921875" customWidth="1"/>
    <col min="10" max="10" width="15.09765625" customWidth="1"/>
  </cols>
  <sheetData>
    <row r="1" spans="1:23" ht="16.2" thickBot="1"/>
    <row r="2" spans="1:23" ht="16.8" thickTop="1" thickBot="1">
      <c r="A2" t="s">
        <v>0</v>
      </c>
      <c r="B2">
        <v>0.5</v>
      </c>
      <c r="I2" s="8" t="s">
        <v>40</v>
      </c>
      <c r="J2" s="28" t="s">
        <v>21</v>
      </c>
      <c r="K2" s="9">
        <v>0.1</v>
      </c>
      <c r="L2" s="9">
        <v>0.2</v>
      </c>
      <c r="M2" s="9">
        <v>0.25</v>
      </c>
      <c r="N2" s="9">
        <v>0.3</v>
      </c>
      <c r="O2" s="9">
        <v>0.4</v>
      </c>
      <c r="P2" s="9">
        <v>0.5</v>
      </c>
      <c r="Q2" s="10">
        <v>0.6</v>
      </c>
      <c r="R2" s="10">
        <v>0.7</v>
      </c>
      <c r="S2" s="10">
        <v>0.79999999999999993</v>
      </c>
      <c r="T2" s="10">
        <v>0.89999999999999991</v>
      </c>
      <c r="U2" s="11">
        <v>1</v>
      </c>
    </row>
    <row r="3" spans="1:23" ht="16.2" thickTop="1">
      <c r="I3" s="12" t="s">
        <v>23</v>
      </c>
      <c r="J3" s="13" t="s">
        <v>28</v>
      </c>
      <c r="K3" s="4">
        <v>0.5</v>
      </c>
      <c r="L3" s="4">
        <v>0.5</v>
      </c>
      <c r="M3" s="4">
        <v>0.5</v>
      </c>
      <c r="N3" s="4">
        <v>0.5</v>
      </c>
      <c r="O3" s="4">
        <v>0.5</v>
      </c>
      <c r="P3" s="4">
        <v>0.5</v>
      </c>
      <c r="Q3" s="4">
        <v>0.5</v>
      </c>
      <c r="R3" s="4">
        <v>0.5</v>
      </c>
      <c r="S3" s="4">
        <v>0.5</v>
      </c>
      <c r="T3" s="4">
        <v>0.5</v>
      </c>
      <c r="U3" s="5">
        <v>0.5</v>
      </c>
    </row>
    <row r="4" spans="1:23">
      <c r="I4" s="14"/>
      <c r="J4" s="13" t="s">
        <v>29</v>
      </c>
      <c r="K4" s="6">
        <v>0.55000000000000004</v>
      </c>
      <c r="L4" s="6">
        <v>0.6</v>
      </c>
      <c r="M4" s="6">
        <v>0.625</v>
      </c>
      <c r="N4" s="6">
        <v>0.65</v>
      </c>
      <c r="O4" s="6">
        <v>0.7</v>
      </c>
      <c r="P4" s="6">
        <v>0.75</v>
      </c>
      <c r="Q4" s="6">
        <v>0.8</v>
      </c>
      <c r="R4" s="6">
        <v>0.85</v>
      </c>
      <c r="S4" s="6">
        <v>0.89999999999999991</v>
      </c>
      <c r="T4" s="6">
        <v>0.95</v>
      </c>
      <c r="U4" s="7">
        <v>1</v>
      </c>
    </row>
    <row r="5" spans="1:23">
      <c r="I5" s="14"/>
      <c r="J5" s="13" t="s">
        <v>22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7">
        <v>0</v>
      </c>
    </row>
    <row r="6" spans="1:23">
      <c r="A6" t="s">
        <v>1</v>
      </c>
      <c r="B6">
        <v>0.8</v>
      </c>
      <c r="I6" s="14"/>
      <c r="J6" s="15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3">
      <c r="I7" s="12" t="s">
        <v>24</v>
      </c>
      <c r="J7" s="13" t="s">
        <v>27</v>
      </c>
      <c r="K7" s="6">
        <v>0.52631578947368418</v>
      </c>
      <c r="L7" s="6">
        <v>0.55555555555555558</v>
      </c>
      <c r="M7" s="6">
        <v>0.5714285714285714</v>
      </c>
      <c r="N7" s="6">
        <v>0.58823529411764708</v>
      </c>
      <c r="O7" s="6">
        <v>0.625</v>
      </c>
      <c r="P7" s="6">
        <v>0.66666666666666663</v>
      </c>
      <c r="Q7" s="6">
        <v>0.7142857142857143</v>
      </c>
      <c r="R7" s="6">
        <v>0.76923076923076916</v>
      </c>
      <c r="S7" s="6">
        <v>0.83333333333333326</v>
      </c>
      <c r="T7" s="6">
        <v>0.90909090909090906</v>
      </c>
      <c r="U7" s="7">
        <v>1</v>
      </c>
    </row>
    <row r="8" spans="1:23">
      <c r="I8" s="20"/>
      <c r="J8" s="13" t="s">
        <v>25</v>
      </c>
      <c r="K8" s="6">
        <v>-5.9200465155021399E-2</v>
      </c>
      <c r="L8" s="6">
        <v>-0.12160247475603998</v>
      </c>
      <c r="M8" s="6">
        <v>-0.15411606235391673</v>
      </c>
      <c r="N8" s="6">
        <v>-0.1875722029096184</v>
      </c>
      <c r="O8" s="6">
        <v>-0.25754247590988982</v>
      </c>
      <c r="P8" s="6">
        <v>-0.3320299994230751</v>
      </c>
      <c r="Q8" s="6">
        <v>-0.41165853826380672</v>
      </c>
      <c r="R8" s="6">
        <v>-0.4971907013970161</v>
      </c>
      <c r="S8" s="6">
        <v>-0.58957247533296475</v>
      </c>
      <c r="T8" s="6">
        <v>-0.68999718100005214</v>
      </c>
      <c r="U8" s="7">
        <v>-0.8</v>
      </c>
      <c r="W8" s="6">
        <f>-0.8*0.8</f>
        <v>-0.64000000000000012</v>
      </c>
    </row>
    <row r="9" spans="1:23">
      <c r="I9" s="20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5"/>
    </row>
    <row r="10" spans="1:23">
      <c r="I10" s="12" t="s">
        <v>34</v>
      </c>
      <c r="J10" s="13" t="s">
        <v>28</v>
      </c>
      <c r="K10" s="6">
        <v>0.5</v>
      </c>
      <c r="L10" s="6">
        <v>0.5</v>
      </c>
      <c r="M10" s="6">
        <v>0.5</v>
      </c>
      <c r="N10" s="6">
        <v>0.5</v>
      </c>
      <c r="O10" s="6">
        <v>0.5</v>
      </c>
      <c r="P10" s="6">
        <v>0.5</v>
      </c>
      <c r="Q10" s="6">
        <v>0.5</v>
      </c>
      <c r="R10" s="6">
        <v>0.5</v>
      </c>
      <c r="S10" s="6">
        <v>0.5</v>
      </c>
      <c r="T10" s="6">
        <v>0.5</v>
      </c>
      <c r="U10" s="7" t="s">
        <v>35</v>
      </c>
    </row>
    <row r="11" spans="1:23">
      <c r="I11" s="20"/>
      <c r="J11" s="13" t="s">
        <v>25</v>
      </c>
      <c r="K11" s="6">
        <v>-0.12160247475603998</v>
      </c>
      <c r="L11" s="6">
        <v>-0.25754247590988982</v>
      </c>
      <c r="M11" s="6">
        <v>-0.3320299994230751</v>
      </c>
      <c r="N11" s="6">
        <v>-0.41165853826380672</v>
      </c>
      <c r="O11" s="6">
        <v>-0.58957247533296497</v>
      </c>
      <c r="P11" s="6">
        <v>-0.8</v>
      </c>
      <c r="Q11" s="6">
        <v>-1.0575424759098897</v>
      </c>
      <c r="R11" s="6">
        <v>-1.389572475332965</v>
      </c>
      <c r="S11" s="6">
        <v>-1.8575424759098897</v>
      </c>
      <c r="T11" s="6">
        <v>-2.6575424759098891</v>
      </c>
      <c r="U11" s="7" t="s">
        <v>37</v>
      </c>
    </row>
    <row r="12" spans="1:23">
      <c r="I12" s="14"/>
      <c r="J12" s="15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</row>
    <row r="13" spans="1:23">
      <c r="I13" s="12" t="s">
        <v>26</v>
      </c>
      <c r="J13" s="13" t="s">
        <v>28</v>
      </c>
      <c r="K13" s="6">
        <v>0.52380952380952384</v>
      </c>
      <c r="L13" s="6">
        <v>0.54545454545454541</v>
      </c>
      <c r="M13" s="6">
        <v>0.55555555555555558</v>
      </c>
      <c r="N13" s="6">
        <v>0.56521739130434789</v>
      </c>
      <c r="O13" s="6">
        <v>0.58333333333333337</v>
      </c>
      <c r="P13" s="6">
        <v>0.6</v>
      </c>
      <c r="Q13" s="6">
        <v>0.61538461538461542</v>
      </c>
      <c r="R13" s="6">
        <v>0.62962962962962954</v>
      </c>
      <c r="S13" s="6">
        <v>0.64285714285714279</v>
      </c>
      <c r="T13" s="6">
        <v>0.65517241379310343</v>
      </c>
      <c r="U13" s="7">
        <v>0.66666666666666663</v>
      </c>
    </row>
    <row r="14" spans="1:23">
      <c r="I14" s="14"/>
      <c r="J14" s="13" t="s">
        <v>30</v>
      </c>
      <c r="K14" s="6">
        <v>0.5714285714285714</v>
      </c>
      <c r="L14" s="6">
        <v>0.63636363636363624</v>
      </c>
      <c r="M14" s="6">
        <v>0.66666666666666663</v>
      </c>
      <c r="N14" s="6">
        <v>0.69565217391304357</v>
      </c>
      <c r="O14" s="6">
        <v>0.75</v>
      </c>
      <c r="P14" s="6">
        <v>0.8</v>
      </c>
      <c r="Q14" s="6">
        <v>0.84615384615384615</v>
      </c>
      <c r="R14" s="6">
        <v>0.88888888888888884</v>
      </c>
      <c r="S14" s="6">
        <v>0.92857142857142849</v>
      </c>
      <c r="T14" s="6">
        <v>0.96551724137931028</v>
      </c>
      <c r="U14" s="7">
        <v>1</v>
      </c>
    </row>
    <row r="15" spans="1:23">
      <c r="I15" s="14"/>
      <c r="J15" s="13" t="s">
        <v>22</v>
      </c>
      <c r="K15" s="6">
        <v>5.6311462313118413E-2</v>
      </c>
      <c r="L15" s="6">
        <v>0.11000281899994802</v>
      </c>
      <c r="M15" s="6">
        <v>0.13594000115384991</v>
      </c>
      <c r="N15" s="6">
        <v>0.16130708893572035</v>
      </c>
      <c r="O15" s="6">
        <v>0.21042752466703527</v>
      </c>
      <c r="P15" s="6">
        <v>0.25754247590988988</v>
      </c>
      <c r="Q15" s="6">
        <v>0.30280929860298372</v>
      </c>
      <c r="R15" s="6">
        <v>0.34636752582088493</v>
      </c>
      <c r="S15" s="6">
        <v>0.38834146173619338</v>
      </c>
      <c r="T15" s="6">
        <v>0.42884232019216784</v>
      </c>
      <c r="U15" s="7">
        <v>0.46797000057692495</v>
      </c>
    </row>
    <row r="16" spans="1:23">
      <c r="I16" s="14"/>
      <c r="J16" s="15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>
      <c r="I17" s="12" t="s">
        <v>31</v>
      </c>
      <c r="J17" s="13" t="s">
        <v>32</v>
      </c>
      <c r="K17" s="6">
        <v>0.54545454545454541</v>
      </c>
      <c r="L17" s="3">
        <v>0.58333333333333337</v>
      </c>
      <c r="M17" s="3">
        <v>0.6</v>
      </c>
      <c r="N17" s="3">
        <v>0.61538461538461542</v>
      </c>
      <c r="O17" s="3">
        <v>0.6428571428571429</v>
      </c>
      <c r="P17" s="3">
        <v>0.66666666666666663</v>
      </c>
      <c r="Q17" s="3">
        <v>0.6875</v>
      </c>
      <c r="R17" s="3">
        <v>0.70588235294117652</v>
      </c>
      <c r="S17" s="3">
        <v>0.72222222222222221</v>
      </c>
      <c r="T17" s="3">
        <v>0.73684210526315785</v>
      </c>
      <c r="U17" s="7">
        <v>0.75</v>
      </c>
    </row>
    <row r="18" spans="1:21">
      <c r="I18" s="14"/>
      <c r="J18" s="13" t="s">
        <v>30</v>
      </c>
      <c r="K18" s="6">
        <v>0.59090909090909083</v>
      </c>
      <c r="L18" s="6">
        <v>0.66666666666666674</v>
      </c>
      <c r="M18" s="6">
        <v>0.7</v>
      </c>
      <c r="N18" s="6">
        <v>0.73076923076923073</v>
      </c>
      <c r="O18" s="6">
        <v>0.78571428571428581</v>
      </c>
      <c r="P18" s="6">
        <v>0.83333333333333337</v>
      </c>
      <c r="Q18" s="6">
        <v>0.87499999999999989</v>
      </c>
      <c r="R18" s="6">
        <v>0.91176470588235281</v>
      </c>
      <c r="S18" s="6">
        <v>0.94444444444444453</v>
      </c>
      <c r="T18" s="6">
        <v>0.97368421052631582</v>
      </c>
      <c r="U18" s="7">
        <v>1</v>
      </c>
    </row>
    <row r="19" spans="1:21">
      <c r="A19" t="s">
        <v>7</v>
      </c>
      <c r="B19" t="s">
        <v>11</v>
      </c>
      <c r="I19" s="14"/>
      <c r="J19" s="13" t="s">
        <v>22</v>
      </c>
      <c r="K19" s="3">
        <v>0.11000281899994802</v>
      </c>
      <c r="L19" s="3">
        <v>0.21042752466703527</v>
      </c>
      <c r="M19" s="3">
        <v>0.25754247590988988</v>
      </c>
      <c r="N19" s="3">
        <v>0.30280929860298372</v>
      </c>
      <c r="O19" s="3">
        <v>0.38834146173619338</v>
      </c>
      <c r="P19" s="3">
        <v>0.46797000057692495</v>
      </c>
      <c r="Q19" s="3">
        <v>0.54245752409011028</v>
      </c>
      <c r="R19" s="3">
        <v>0.61242779709038164</v>
      </c>
      <c r="S19" s="3">
        <v>0.67839752524396002</v>
      </c>
      <c r="T19" s="3">
        <v>0.74079953484497851</v>
      </c>
      <c r="U19" s="7">
        <v>0.8</v>
      </c>
    </row>
    <row r="20" spans="1:21">
      <c r="A20" t="s">
        <v>14</v>
      </c>
      <c r="I20" s="14"/>
      <c r="J20" s="15" t="s">
        <v>36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7"/>
    </row>
    <row r="21" spans="1:21">
      <c r="I21" s="14"/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7"/>
    </row>
    <row r="22" spans="1:21">
      <c r="I22" s="12" t="s">
        <v>33</v>
      </c>
      <c r="J22" s="13" t="s">
        <v>32</v>
      </c>
      <c r="K22" s="6">
        <v>0.56521739130434789</v>
      </c>
      <c r="L22" s="6">
        <v>0.61538461538461542</v>
      </c>
      <c r="M22" s="6">
        <v>0.63636363636363635</v>
      </c>
      <c r="N22" s="6">
        <v>0.65517241379310343</v>
      </c>
      <c r="O22" s="6">
        <v>0.6875</v>
      </c>
      <c r="P22" s="6">
        <v>0.7142857142857143</v>
      </c>
      <c r="Q22" s="6">
        <v>0.73684210526315785</v>
      </c>
      <c r="R22" s="6">
        <v>0.75609756097560976</v>
      </c>
      <c r="S22" s="6">
        <v>0.7727272727272726</v>
      </c>
      <c r="T22" s="6">
        <v>0.78723404255319152</v>
      </c>
      <c r="U22" s="7">
        <v>0.8</v>
      </c>
    </row>
    <row r="23" spans="1:21">
      <c r="I23" s="14"/>
      <c r="J23" s="13" t="s">
        <v>30</v>
      </c>
      <c r="K23" s="6">
        <v>0.60869565217391308</v>
      </c>
      <c r="L23" s="6">
        <v>0.69230769230769229</v>
      </c>
      <c r="M23" s="6">
        <v>0.72727272727272729</v>
      </c>
      <c r="N23" s="6">
        <v>0.75862068965517249</v>
      </c>
      <c r="O23" s="6">
        <v>0.8125</v>
      </c>
      <c r="P23" s="6">
        <v>0.8571428571428571</v>
      </c>
      <c r="Q23" s="6">
        <v>0.89473684210526316</v>
      </c>
      <c r="R23" s="6">
        <v>0.92682926829268297</v>
      </c>
      <c r="S23" s="6">
        <v>0.95454545454545425</v>
      </c>
      <c r="T23" s="6">
        <v>0.97872340425531923</v>
      </c>
      <c r="U23" s="7">
        <v>1</v>
      </c>
    </row>
    <row r="24" spans="1:21">
      <c r="I24" s="14"/>
      <c r="J24" s="13" t="s">
        <v>22</v>
      </c>
      <c r="K24" s="6">
        <v>0.16130708893572035</v>
      </c>
      <c r="L24" s="6">
        <v>0.30280929860298389</v>
      </c>
      <c r="M24" s="6">
        <v>0.36754529490983784</v>
      </c>
      <c r="N24" s="6">
        <v>0.42884232019216784</v>
      </c>
      <c r="O24" s="6">
        <v>0.54245752409011028</v>
      </c>
      <c r="P24" s="6">
        <v>0.64588393764608332</v>
      </c>
      <c r="Q24" s="6">
        <v>0.74079953484497851</v>
      </c>
      <c r="R24" s="6">
        <v>0.82849912778457713</v>
      </c>
      <c r="S24" s="6">
        <v>0.91000281899994784</v>
      </c>
      <c r="T24" s="6">
        <v>0.98612860543222003</v>
      </c>
      <c r="U24" s="7">
        <v>1.0575424759098899</v>
      </c>
    </row>
    <row r="25" spans="1:21" ht="16.2" thickBot="1">
      <c r="A25" t="s">
        <v>20</v>
      </c>
      <c r="I25" s="18"/>
      <c r="J25" s="19" t="s">
        <v>38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7"/>
    </row>
    <row r="26" spans="1:21" ht="16.2" thickTop="1">
      <c r="J26" s="2"/>
    </row>
    <row r="27" spans="1:21">
      <c r="J27" s="2"/>
    </row>
    <row r="28" spans="1:21" ht="16.2" thickBot="1">
      <c r="I28" s="29" t="s">
        <v>39</v>
      </c>
      <c r="J28" s="30" t="s">
        <v>21</v>
      </c>
      <c r="K28" s="29" t="s">
        <v>32</v>
      </c>
      <c r="L28" s="29" t="s">
        <v>30</v>
      </c>
      <c r="M28" s="29" t="s">
        <v>22</v>
      </c>
    </row>
    <row r="29" spans="1:21" ht="16.8" thickTop="1" thickBot="1">
      <c r="A29" t="s">
        <v>2</v>
      </c>
      <c r="I29" s="33">
        <v>4</v>
      </c>
      <c r="J29" s="34">
        <v>0.9</v>
      </c>
      <c r="K29" s="31">
        <f>(1+(I29-2)*J29)/(2+(I29-2)*J29)</f>
        <v>0.73684210526315785</v>
      </c>
      <c r="L29" s="32">
        <f>((I29-1)*J29+1)/((I29-2)*J29+2)</f>
        <v>0.97368421052631593</v>
      </c>
      <c r="M29" s="32">
        <f>LOG(((1-J29)*2+J29*I29)/2,2)*0.8</f>
        <v>0.74079953484497851</v>
      </c>
    </row>
    <row r="30" spans="1:21" ht="17.100000000000001" customHeight="1" thickTop="1">
      <c r="A30" t="s">
        <v>3</v>
      </c>
      <c r="B30" t="s">
        <v>4</v>
      </c>
      <c r="C30">
        <f>1/0.6</f>
        <v>1.6666666666666667</v>
      </c>
      <c r="I30" s="35" t="s">
        <v>42</v>
      </c>
      <c r="J30" s="35"/>
    </row>
    <row r="31" spans="1:21">
      <c r="B31" t="s">
        <v>5</v>
      </c>
      <c r="I31" t="s">
        <v>41</v>
      </c>
    </row>
    <row r="32" spans="1:21">
      <c r="B32" t="s">
        <v>6</v>
      </c>
    </row>
    <row r="34" spans="1:3">
      <c r="B34" s="1">
        <v>0.2</v>
      </c>
      <c r="C34">
        <f>1/0.55</f>
        <v>1.8181818181818181</v>
      </c>
    </row>
    <row r="35" spans="1:3">
      <c r="A35" t="s">
        <v>8</v>
      </c>
    </row>
    <row r="36" spans="1:3">
      <c r="B36" t="s">
        <v>12</v>
      </c>
    </row>
    <row r="37" spans="1:3">
      <c r="A37" t="s">
        <v>13</v>
      </c>
    </row>
    <row r="40" spans="1:3">
      <c r="A40" t="s">
        <v>9</v>
      </c>
    </row>
    <row r="41" spans="1:3">
      <c r="A41" t="s">
        <v>10</v>
      </c>
    </row>
    <row r="43" spans="1:3">
      <c r="A43" t="s">
        <v>18</v>
      </c>
    </row>
    <row r="45" spans="1:3">
      <c r="A45" t="s">
        <v>15</v>
      </c>
    </row>
    <row r="46" spans="1:3">
      <c r="A46" t="s">
        <v>16</v>
      </c>
      <c r="B46" t="s">
        <v>19</v>
      </c>
    </row>
    <row r="47" spans="1:3">
      <c r="A47" t="s">
        <v>17</v>
      </c>
      <c r="C47">
        <f>15/25</f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E9E9FB273F4498A440567EC56820B" ma:contentTypeVersion="16" ma:contentTypeDescription="Create a new document." ma:contentTypeScope="" ma:versionID="223943c04df60be7203567f48f2a7778">
  <xsd:schema xmlns:xsd="http://www.w3.org/2001/XMLSchema" xmlns:xs="http://www.w3.org/2001/XMLSchema" xmlns:p="http://schemas.microsoft.com/office/2006/metadata/properties" xmlns:ns2="13135052-2a82-4f4e-bbac-543a1b457a43" xmlns:ns3="9b32a245-944c-4bb3-8af2-19c13a804f2c" targetNamespace="http://schemas.microsoft.com/office/2006/metadata/properties" ma:root="true" ma:fieldsID="0e30ca6d6991a258bb680a9a2ea87faa" ns2:_="" ns3:_="">
    <xsd:import namespace="13135052-2a82-4f4e-bbac-543a1b457a43"/>
    <xsd:import namespace="9b32a245-944c-4bb3-8af2-19c13a804f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35052-2a82-4f4e-bbac-543a1b457a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2a245-944c-4bb3-8af2-19c13a804f2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5913d67-e2f8-40dc-8dd9-718ed0b523d5}" ma:internalName="TaxCatchAll" ma:showField="CatchAllData" ma:web="9b32a245-944c-4bb3-8af2-19c13a804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135052-2a82-4f4e-bbac-543a1b457a43">
      <Terms xmlns="http://schemas.microsoft.com/office/infopath/2007/PartnerControls"/>
    </lcf76f155ced4ddcb4097134ff3c332f>
    <TaxCatchAll xmlns="9b32a245-944c-4bb3-8af2-19c13a804f2c" xsi:nil="true"/>
  </documentManagement>
</p:properties>
</file>

<file path=customXml/itemProps1.xml><?xml version="1.0" encoding="utf-8"?>
<ds:datastoreItem xmlns:ds="http://schemas.openxmlformats.org/officeDocument/2006/customXml" ds:itemID="{C4C2B24F-88AD-458E-9580-CF55FFC04A2C}"/>
</file>

<file path=customXml/itemProps2.xml><?xml version="1.0" encoding="utf-8"?>
<ds:datastoreItem xmlns:ds="http://schemas.openxmlformats.org/officeDocument/2006/customXml" ds:itemID="{2AF3DEB9-C07E-41B5-A069-0EA14D472C2E}"/>
</file>

<file path=customXml/itemProps3.xml><?xml version="1.0" encoding="utf-8"?>
<ds:datastoreItem xmlns:ds="http://schemas.openxmlformats.org/officeDocument/2006/customXml" ds:itemID="{D65D7266-3F0E-4FDF-A90E-63D51AD35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Affymetrix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Schmidt</dc:creator>
  <cp:lastModifiedBy>coolgear</cp:lastModifiedBy>
  <dcterms:created xsi:type="dcterms:W3CDTF">2013-08-11T04:44:51Z</dcterms:created>
  <dcterms:modified xsi:type="dcterms:W3CDTF">2014-01-03T23:28:18Z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0x01010066DE9E9FB273F4498A440567EC56820B</vt:lpwstr>
  </property>
</Properties>
</file>