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Intel\StarlingX\"/>
    </mc:Choice>
  </mc:AlternateContent>
  <xr:revisionPtr revIDLastSave="0" documentId="13_ncr:1_{0272331C-2824-47EB-845C-E37AE934763E}" xr6:coauthVersionLast="45" xr6:coauthVersionMax="45" xr10:uidLastSave="{00000000-0000-0000-0000-000000000000}"/>
  <bookViews>
    <workbookView xWindow="-120" yWindow="-120" windowWidth="20730" windowHeight="11160" tabRatio="847" xr2:uid="{00000000-000D-0000-FFFF-FFFF00000000}"/>
  </bookViews>
  <sheets>
    <sheet name="STX2020-SOW-Analysis" sheetId="17" r:id="rId1"/>
    <sheet name="STX-STD-el8-update-Plan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7" l="1"/>
  <c r="G6" i="17"/>
  <c r="G5" i="17"/>
  <c r="G4" i="17"/>
  <c r="G9" i="17" l="1"/>
  <c r="G10" i="17"/>
  <c r="G8" i="17"/>
  <c r="G14" i="17" l="1"/>
  <c r="G15" i="17" s="1"/>
  <c r="G12" i="17"/>
  <c r="G24" i="15" l="1"/>
  <c r="G22" i="15" l="1"/>
</calcChain>
</file>

<file path=xl/sharedStrings.xml><?xml version="1.0" encoding="utf-8"?>
<sst xmlns="http://schemas.openxmlformats.org/spreadsheetml/2006/main" count="80" uniqueCount="75">
  <si>
    <t>StarlingX Kernel upgrade to 4.18 as CentOS8 Plan</t>
    <phoneticPr fontId="3" type="noConversion"/>
  </si>
  <si>
    <t>Nov</t>
    <phoneticPr fontId="3" type="noConversion"/>
  </si>
  <si>
    <t>Dec</t>
    <phoneticPr fontId="3" type="noConversion"/>
  </si>
  <si>
    <t>Jan</t>
  </si>
  <si>
    <t>★ Container environment (for STX compile)</t>
    <phoneticPr fontId="3" type="noConversion"/>
  </si>
  <si>
    <t>Build the StarlingX docker image.</t>
    <phoneticPr fontId="3" type="noConversion"/>
  </si>
  <si>
    <t>CentOS8 Environment construction</t>
    <phoneticPr fontId="3" type="noConversion"/>
  </si>
  <si>
    <t>El8 package installation</t>
    <phoneticPr fontId="3" type="noConversion"/>
  </si>
  <si>
    <t>Environment Tools Dependency Installation</t>
    <phoneticPr fontId="3" type="noConversion"/>
  </si>
  <si>
    <t>Package mirror creation.</t>
    <phoneticPr fontId="3" type="noConversion"/>
  </si>
  <si>
    <t>mirror repo manifest</t>
    <phoneticPr fontId="3" type="noConversion"/>
  </si>
  <si>
    <t>Rebuild without El8 version</t>
    <phoneticPr fontId="3" type="noConversion"/>
  </si>
  <si>
    <t>Build packages/ISO creation.</t>
    <phoneticPr fontId="3" type="noConversion"/>
  </si>
  <si>
    <t xml:space="preserve">Mock  Environment construction </t>
    <phoneticPr fontId="3" type="noConversion"/>
  </si>
  <si>
    <t>Kernel package compile debug</t>
    <phoneticPr fontId="3" type="noConversion"/>
  </si>
  <si>
    <t>rpm packages compile debug</t>
    <phoneticPr fontId="3" type="noConversion"/>
  </si>
  <si>
    <t>★ SRPM/Tar/RPM Packages Build into El8</t>
    <phoneticPr fontId="3" type="noConversion"/>
  </si>
  <si>
    <t>El8 SRPM</t>
    <phoneticPr fontId="3" type="noConversion"/>
  </si>
  <si>
    <t>Remaining Work Hours:</t>
    <phoneticPr fontId="3" type="noConversion"/>
  </si>
  <si>
    <t>El8 Tar</t>
    <phoneticPr fontId="3" type="noConversion"/>
  </si>
  <si>
    <t>El8 RPM</t>
    <phoneticPr fontId="3" type="noConversion"/>
  </si>
  <si>
    <t>Package dependencies structure tree</t>
    <phoneticPr fontId="3" type="noConversion"/>
  </si>
  <si>
    <t>Container environment (for STX compile)</t>
    <phoneticPr fontId="3" type="noConversion"/>
  </si>
  <si>
    <t>★ Kernel Patch Upgrade</t>
    <phoneticPr fontId="3" type="noConversion"/>
  </si>
  <si>
    <t xml:space="preserve">Upgrade STX kernel patches from 3.10 to 4.18 </t>
    <phoneticPr fontId="3" type="noConversion"/>
  </si>
  <si>
    <t>Analysis patches for Dorp</t>
    <phoneticPr fontId="3" type="noConversion"/>
  </si>
  <si>
    <t>Kernel Modeles upgrade （STX Drivers）</t>
    <phoneticPr fontId="3" type="noConversion"/>
  </si>
  <si>
    <t>[Waiting for statistics]</t>
    <phoneticPr fontId="3" type="noConversion"/>
  </si>
  <si>
    <t>Task</t>
  </si>
  <si>
    <t>Details Items</t>
  </si>
  <si>
    <t>Criteria Memo</t>
  </si>
  <si>
    <t>Remark</t>
    <phoneticPr fontId="3" type="noConversion"/>
  </si>
  <si>
    <t>Intel</t>
    <phoneticPr fontId="3" type="noConversion"/>
  </si>
  <si>
    <t>Neusoft</t>
    <phoneticPr fontId="3" type="noConversion"/>
  </si>
  <si>
    <t>Task1: 
CentOS8</t>
    <phoneticPr fontId="3" type="noConversion"/>
  </si>
  <si>
    <t>Task2: 
StarlingX bug fix</t>
    <phoneticPr fontId="3" type="noConversion"/>
  </si>
  <si>
    <t>Task3: 
Kernel mini upgrade</t>
    <phoneticPr fontId="3" type="noConversion"/>
  </si>
  <si>
    <r>
      <t>l</t>
    </r>
    <r>
      <rPr>
        <sz val="12"/>
        <color theme="1"/>
        <rFont val="Calibri"/>
        <family val="2"/>
      </rPr>
      <t>OpenStack Client upgrade</t>
    </r>
    <phoneticPr fontId="3" type="noConversion"/>
  </si>
  <si>
    <r>
      <t>l</t>
    </r>
    <r>
      <rPr>
        <sz val="12"/>
        <color theme="1"/>
        <rFont val="Calibri"/>
        <family val="2"/>
      </rPr>
      <t>CVE</t>
    </r>
    <phoneticPr fontId="3" type="noConversion"/>
  </si>
  <si>
    <r>
      <t>l</t>
    </r>
    <r>
      <rPr>
        <sz val="12"/>
        <color theme="1"/>
        <rFont val="Calibri"/>
        <family val="2"/>
      </rPr>
      <t>OpenStack</t>
    </r>
    <phoneticPr fontId="3" type="noConversion"/>
  </si>
  <si>
    <r>
      <t>l</t>
    </r>
    <r>
      <rPr>
        <sz val="12"/>
        <color theme="1"/>
        <rFont val="Calibri"/>
        <family val="2"/>
      </rPr>
      <t>Python2to3</t>
    </r>
    <phoneticPr fontId="3" type="noConversion"/>
  </si>
  <si>
    <r>
      <t>l</t>
    </r>
    <r>
      <rPr>
        <sz val="12"/>
        <color theme="1"/>
        <rFont val="Calibri"/>
        <family val="2"/>
      </rPr>
      <t>Kernel upgrade</t>
    </r>
    <phoneticPr fontId="3" type="noConversion"/>
  </si>
  <si>
    <r>
      <t>l</t>
    </r>
    <r>
      <rPr>
        <sz val="12"/>
        <color theme="1"/>
        <rFont val="Calibri"/>
        <family val="2"/>
      </rPr>
      <t>Criteria: all upgrade patches merged in feature release timeline</t>
    </r>
    <phoneticPr fontId="3" type="noConversion"/>
  </si>
  <si>
    <t>工作量预估</t>
    <phoneticPr fontId="3" type="noConversion"/>
  </si>
  <si>
    <t>SRPM/TAR</t>
    <phoneticPr fontId="3" type="noConversion"/>
  </si>
  <si>
    <t>CVE</t>
    <phoneticPr fontId="3" type="noConversion"/>
  </si>
  <si>
    <t>Kernel</t>
    <phoneticPr fontId="3" type="noConversion"/>
  </si>
  <si>
    <r>
      <t>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CentOS8(Include Standard/RT) all patches merged in Q1 time line</t>
    </r>
    <phoneticPr fontId="3" type="noConversion"/>
  </si>
  <si>
    <r>
      <t>l</t>
    </r>
    <r>
      <rPr>
        <sz val="12"/>
        <color theme="1"/>
        <rFont val="Times New Roman"/>
        <family val="1"/>
      </rPr>
      <t> </t>
    </r>
    <r>
      <rPr>
        <sz val="12"/>
        <color theme="1"/>
        <rFont val="Calibri"/>
        <family val="2"/>
      </rPr>
      <t>Python2to3: about 8 patches per month till StarlingX5.0(2H 20)</t>
    </r>
    <phoneticPr fontId="3" type="noConversion"/>
  </si>
  <si>
    <r>
      <t>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OpenStack skill talent required for OpenStack related bug fix, Criteria 3 issues closed per month</t>
    </r>
    <phoneticPr fontId="3" type="noConversion"/>
  </si>
  <si>
    <r>
      <t>l</t>
    </r>
    <r>
      <rPr>
        <sz val="12"/>
        <color theme="1"/>
        <rFont val="Times New Roman"/>
        <family val="1"/>
      </rPr>
      <t> </t>
    </r>
    <r>
      <rPr>
        <sz val="12"/>
        <color theme="1"/>
        <rFont val="Calibri"/>
        <family val="2"/>
      </rPr>
      <t>Criteria for CVE: 2 fix per month</t>
    </r>
    <phoneticPr fontId="3" type="noConversion"/>
  </si>
  <si>
    <r>
      <t>l</t>
    </r>
    <r>
      <rPr>
        <sz val="12"/>
        <color theme="1"/>
        <rFont val="Calibri"/>
        <family val="2"/>
      </rPr>
      <t>Kernel backport</t>
    </r>
    <phoneticPr fontId="3" type="noConversion"/>
  </si>
  <si>
    <t>Q&amp;A</t>
    <phoneticPr fontId="3" type="noConversion"/>
  </si>
  <si>
    <t>合计：</t>
    <phoneticPr fontId="3" type="noConversion"/>
  </si>
  <si>
    <t>平均：</t>
    <phoneticPr fontId="3" type="noConversion"/>
  </si>
  <si>
    <t>参考https://review.opendev.org/#/c/670856/
、一次整体CVE升级约1.5～3人周，综合难度考虑约2.5人周/件。
（如果需要特定的骇客条件、测试环境准备、及工作量也比较大）</t>
    <phoneticPr fontId="3" type="noConversion"/>
  </si>
  <si>
    <t>(1).对于Q1 time line 时间, 具体的时间点是stx社区的计划时间点吗？如果按照社区的时间点：Milestone-2：2020-03-27 发布STD及RT内核，还是存在相当大风险的，有待商讨。
参照StarlingX4.0 的发布计划：https://docs.google.com/spreadsheets/d/1a93wt0XO0_JvajnPzQwnqFkXfdDysKVnHpbrEc17_yg/edit#gid=0</t>
    <phoneticPr fontId="3" type="noConversion"/>
  </si>
  <si>
    <t>NS理解：当前CentOS7内核的持续升级工作
参考https://review.opendev.org/#/c/670856/
、一次内核升级需要2～3人周时间，1次/1～2月。</t>
    <phoneticPr fontId="3" type="noConversion"/>
  </si>
  <si>
    <t>STD Kernel：</t>
    <phoneticPr fontId="3" type="noConversion"/>
  </si>
  <si>
    <t>STD SRPM/TAR：</t>
    <phoneticPr fontId="3" type="noConversion"/>
  </si>
  <si>
    <t>RT Kernel：</t>
    <phoneticPr fontId="3" type="noConversion"/>
  </si>
  <si>
    <t>RT SRPM/TAR</t>
    <phoneticPr fontId="3" type="noConversion"/>
  </si>
  <si>
    <t>■ 作业内容理解
CentOS8 Kernel升级工作。
■ 目前为止实际工作量
11月开始合计约1.5人月；
■ 当前剩余工作内容
Build Env(dnf)升级/Kernel upgrade，预计约1人月，预计3月份内可以完成；</t>
    <phoneticPr fontId="3" type="noConversion"/>
  </si>
  <si>
    <t>Only Kernel &amp; Driver code</t>
    <phoneticPr fontId="3" type="noConversion"/>
  </si>
  <si>
    <t xml:space="preserve">■ 作业内容理解
CentOS8 User mode SRPM/TAR升级工作。
■ 目前为止实际工作量
11月开始3-4人，合计约12人月；
■ 当前剩余工作内容
Configuration File/SRPM、Tar升级/Build Env升级/STX服务运行态调试，预计投入约12人月，约6月份可以完成；7月开始保持1-1.5人/月持续维护；
</t>
    <phoneticPr fontId="3" type="noConversion"/>
  </si>
  <si>
    <t>Configuration File/SRPM、Tar升级/Build Env升级/STX服务运行态调试/Kernel configure file debug/ 等.
预计以Openstack SRPM为重点。</t>
    <phoneticPr fontId="3" type="noConversion"/>
  </si>
  <si>
    <t>■ 工作量预估
(el8 RT 版本内核与el7 RT的详细差异暂时不清楚，按目前了解进行估计)
Driver：基本可复用STD(SPEC/Code留用、仅做编译及测试)
Kernel：需重新对应，部分可以参考STD，Patch估计比STD多10个左右
合计预估约1.5人月；</t>
    <phoneticPr fontId="3" type="noConversion"/>
  </si>
  <si>
    <t>■ 工作量预估
(el8 RT 版本内核与el7 RT的详细差异暂时不清楚，按目前了解进行估计)
Driver：基本可复用STD(SPEC/Code留用、仅做编译及测试)
Kernel：需重新对应，部分可以参考STD，Patch估计比STD多10个左右
对于部分SRPM/TAR受RT的影响需要修改，合计预估约6人月；</t>
    <phoneticPr fontId="3" type="noConversion"/>
  </si>
  <si>
    <t>目前需要Python2升级为Python3的包，正在调查中、仅tar包接近52个，srpm包正在调查中，更新的信息已经上传Github。</t>
    <phoneticPr fontId="3" type="noConversion"/>
  </si>
  <si>
    <t>■ 工作量预估
每个包升级的工作量从4人时～2人周不等。
平均值约3人日/包、估计约40个包，合计约90人日(4.5人月)。</t>
    <phoneticPr fontId="3" type="noConversion"/>
  </si>
  <si>
    <t>(1)针对简单Bug、代码Merge：约1.5人周/件。
(2)针对复杂Bug：2～4人周/件。
(包含STX定制升级、需要分析Bug的变更范围及影响等)
按每月1件复杂、2件简单进行预估。</t>
    <phoneticPr fontId="3" type="noConversion"/>
  </si>
  <si>
    <t>此任务是否可以放置到CentOS8 升级完毕后实施？</t>
    <phoneticPr fontId="3" type="noConversion"/>
  </si>
  <si>
    <t>参考OpenStack SRPM/Tar包升级进行对应？</t>
    <phoneticPr fontId="3" type="noConversion"/>
  </si>
  <si>
    <t>--</t>
    <phoneticPr fontId="3" type="noConversion"/>
  </si>
  <si>
    <t>工作量：尚不确定，需要确认升级频度及包的数量确定。
综合难度考虑约2.5人周/件。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</si>
</sst>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.0&quot;人月&quot;"/>
    <numFmt numFmtId="178" formatCode="0.0&quot;人/月&quot;"/>
  </numFmts>
  <fonts count="20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b/>
      <sz val="12"/>
      <color rgb="FF7030A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Wingdings"/>
      <charset val="2"/>
    </font>
    <font>
      <sz val="12"/>
      <color theme="1"/>
      <name val="Times New Roman"/>
      <family val="1"/>
    </font>
    <font>
      <b/>
      <sz val="12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0BEE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hair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ck">
        <color auto="1"/>
      </bottom>
      <diagonal/>
    </border>
    <border>
      <left style="dotted">
        <color auto="1"/>
      </left>
      <right/>
      <top/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thick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ck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dotted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dotted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dotted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24">
    <xf numFmtId="0" fontId="0" fillId="0" borderId="0" xfId="0">
      <alignment vertical="center"/>
    </xf>
    <xf numFmtId="0" fontId="0" fillId="9" borderId="14" xfId="0" applyFill="1" applyBorder="1">
      <alignment vertical="center"/>
    </xf>
    <xf numFmtId="0" fontId="0" fillId="9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0" borderId="17" xfId="0" applyBorder="1">
      <alignment vertical="center"/>
    </xf>
    <xf numFmtId="0" fontId="0" fillId="9" borderId="13" xfId="0" applyFill="1" applyBorder="1">
      <alignment vertical="center"/>
    </xf>
    <xf numFmtId="0" fontId="4" fillId="9" borderId="14" xfId="0" applyFont="1" applyFill="1" applyBorder="1">
      <alignment vertical="center"/>
    </xf>
    <xf numFmtId="0" fontId="0" fillId="2" borderId="17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13" xfId="0" applyFill="1" applyBorder="1">
      <alignment vertical="center"/>
    </xf>
    <xf numFmtId="0" fontId="4" fillId="10" borderId="14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11" fillId="11" borderId="14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2" borderId="24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7" xfId="0" applyFill="1" applyBorder="1">
      <alignment vertical="center"/>
    </xf>
    <xf numFmtId="0" fontId="0" fillId="0" borderId="28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2" borderId="31" xfId="0" applyFill="1" applyBorder="1">
      <alignment vertical="center"/>
    </xf>
    <xf numFmtId="0" fontId="0" fillId="2" borderId="32" xfId="0" applyFill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6" xfId="0" applyBorder="1">
      <alignment vertical="center"/>
    </xf>
    <xf numFmtId="0" fontId="8" fillId="9" borderId="43" xfId="0" applyFont="1" applyFill="1" applyBorder="1">
      <alignment vertical="center"/>
    </xf>
    <xf numFmtId="0" fontId="0" fillId="9" borderId="44" xfId="0" applyFill="1" applyBorder="1">
      <alignment vertical="center"/>
    </xf>
    <xf numFmtId="0" fontId="0" fillId="9" borderId="45" xfId="0" applyFill="1" applyBorder="1">
      <alignment vertical="center"/>
    </xf>
    <xf numFmtId="0" fontId="0" fillId="0" borderId="2" xfId="0" applyBorder="1">
      <alignment vertical="center"/>
    </xf>
    <xf numFmtId="0" fontId="0" fillId="8" borderId="46" xfId="0" applyFill="1" applyBorder="1">
      <alignment vertical="center"/>
    </xf>
    <xf numFmtId="0" fontId="0" fillId="8" borderId="47" xfId="0" applyFill="1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0" xfId="0" applyBorder="1">
      <alignment vertical="center"/>
    </xf>
    <xf numFmtId="0" fontId="0" fillId="9" borderId="52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54" xfId="0" applyFill="1" applyBorder="1">
      <alignment vertical="center"/>
    </xf>
    <xf numFmtId="0" fontId="0" fillId="0" borderId="1" xfId="0" applyBorder="1">
      <alignment vertical="center"/>
    </xf>
    <xf numFmtId="0" fontId="0" fillId="8" borderId="55" xfId="0" applyFill="1" applyBorder="1">
      <alignment vertical="center"/>
    </xf>
    <xf numFmtId="0" fontId="0" fillId="8" borderId="56" xfId="0" applyFill="1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0" fillId="11" borderId="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8" fillId="10" borderId="43" xfId="0" applyFont="1" applyFill="1" applyBorder="1">
      <alignment vertical="center"/>
    </xf>
    <xf numFmtId="0" fontId="0" fillId="10" borderId="44" xfId="0" applyFill="1" applyBorder="1">
      <alignment vertical="center"/>
    </xf>
    <xf numFmtId="0" fontId="0" fillId="10" borderId="45" xfId="0" applyFill="1" applyBorder="1">
      <alignment vertical="center"/>
    </xf>
    <xf numFmtId="0" fontId="0" fillId="10" borderId="52" xfId="0" applyFill="1" applyBorder="1">
      <alignment vertical="center"/>
    </xf>
    <xf numFmtId="0" fontId="0" fillId="10" borderId="53" xfId="0" applyFill="1" applyBorder="1">
      <alignment vertical="center"/>
    </xf>
    <xf numFmtId="0" fontId="0" fillId="10" borderId="54" xfId="0" applyFill="1" applyBorder="1">
      <alignment vertical="center"/>
    </xf>
    <xf numFmtId="176" fontId="0" fillId="8" borderId="37" xfId="0" applyNumberFormat="1" applyFill="1" applyBorder="1">
      <alignment vertical="center"/>
    </xf>
    <xf numFmtId="176" fontId="0" fillId="8" borderId="38" xfId="0" applyNumberFormat="1" applyFill="1" applyBorder="1">
      <alignment vertical="center"/>
    </xf>
    <xf numFmtId="176" fontId="0" fillId="3" borderId="38" xfId="0" applyNumberFormat="1" applyFill="1" applyBorder="1">
      <alignment vertical="center"/>
    </xf>
    <xf numFmtId="176" fontId="0" fillId="3" borderId="39" xfId="0" applyNumberFormat="1" applyFill="1" applyBorder="1">
      <alignment vertical="center"/>
    </xf>
    <xf numFmtId="176" fontId="0" fillId="3" borderId="40" xfId="0" applyNumberFormat="1" applyFill="1" applyBorder="1">
      <alignment vertical="center"/>
    </xf>
    <xf numFmtId="176" fontId="0" fillId="3" borderId="41" xfId="0" applyNumberFormat="1" applyFill="1" applyBorder="1">
      <alignment vertical="center"/>
    </xf>
    <xf numFmtId="176" fontId="0" fillId="3" borderId="42" xfId="0" applyNumberFormat="1" applyFill="1" applyBorder="1">
      <alignment vertical="center"/>
    </xf>
    <xf numFmtId="0" fontId="0" fillId="0" borderId="61" xfId="0" applyBorder="1" applyAlignment="1">
      <alignment horizontal="left" vertical="center"/>
    </xf>
    <xf numFmtId="0" fontId="13" fillId="9" borderId="61" xfId="0" applyFont="1" applyFill="1" applyBorder="1" applyAlignment="1">
      <alignment horizontal="center" vertical="center" wrapText="1"/>
    </xf>
    <xf numFmtId="0" fontId="6" fillId="14" borderId="61" xfId="0" applyFont="1" applyFill="1" applyBorder="1" applyAlignment="1">
      <alignment horizontal="center" vertical="center"/>
    </xf>
    <xf numFmtId="0" fontId="15" fillId="0" borderId="61" xfId="0" applyFont="1" applyBorder="1" applyAlignment="1">
      <alignment horizontal="left" vertical="center" wrapText="1"/>
    </xf>
    <xf numFmtId="0" fontId="14" fillId="0" borderId="61" xfId="0" applyFont="1" applyBorder="1" applyAlignment="1">
      <alignment horizontal="left" vertical="top" wrapText="1"/>
    </xf>
    <xf numFmtId="0" fontId="18" fillId="0" borderId="0" xfId="0" applyFont="1">
      <alignment vertical="center"/>
    </xf>
    <xf numFmtId="0" fontId="14" fillId="0" borderId="6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1" xfId="0" applyBorder="1" applyAlignment="1">
      <alignment horizontal="left" vertical="center" wrapText="1"/>
    </xf>
    <xf numFmtId="0" fontId="0" fillId="0" borderId="61" xfId="0" applyBorder="1" applyAlignment="1">
      <alignment vertical="center"/>
    </xf>
    <xf numFmtId="177" fontId="2" fillId="12" borderId="61" xfId="0" applyNumberFormat="1" applyFont="1" applyFill="1" applyBorder="1" applyAlignment="1">
      <alignment horizontal="center" vertical="center" wrapText="1"/>
    </xf>
    <xf numFmtId="177" fontId="12" fillId="12" borderId="6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0" fontId="17" fillId="14" borderId="61" xfId="0" applyFont="1" applyFill="1" applyBorder="1" applyAlignment="1">
      <alignment horizontal="center" vertical="center"/>
    </xf>
    <xf numFmtId="0" fontId="1" fillId="12" borderId="61" xfId="0" applyFont="1" applyFill="1" applyBorder="1" applyAlignment="1">
      <alignment vertical="top" wrapText="1"/>
    </xf>
    <xf numFmtId="0" fontId="19" fillId="12" borderId="61" xfId="0" applyFont="1" applyFill="1" applyBorder="1" applyAlignment="1">
      <alignment vertical="top" wrapText="1"/>
    </xf>
    <xf numFmtId="0" fontId="19" fillId="12" borderId="61" xfId="0" applyFont="1" applyFill="1" applyBorder="1" applyAlignment="1">
      <alignment horizontal="left" vertical="top" wrapText="1"/>
    </xf>
    <xf numFmtId="177" fontId="19" fillId="12" borderId="61" xfId="0" applyNumberFormat="1" applyFont="1" applyFill="1" applyBorder="1" applyAlignment="1">
      <alignment horizontal="center" vertical="center" wrapText="1"/>
    </xf>
    <xf numFmtId="0" fontId="5" fillId="0" borderId="61" xfId="0" applyFont="1" applyBorder="1" applyAlignment="1">
      <alignment horizontal="left" vertical="center" wrapText="1"/>
    </xf>
    <xf numFmtId="0" fontId="5" fillId="0" borderId="61" xfId="0" applyFont="1" applyBorder="1" applyAlignment="1">
      <alignment vertical="center" wrapText="1"/>
    </xf>
    <xf numFmtId="0" fontId="1" fillId="12" borderId="61" xfId="0" applyFont="1" applyFill="1" applyBorder="1" applyAlignment="1">
      <alignment horizontal="left" vertical="top" wrapText="1"/>
    </xf>
    <xf numFmtId="0" fontId="9" fillId="2" borderId="62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center" vertical="center"/>
    </xf>
    <xf numFmtId="0" fontId="9" fillId="2" borderId="64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left" vertical="center" wrapText="1"/>
    </xf>
    <xf numFmtId="0" fontId="9" fillId="13" borderId="6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5" fillId="0" borderId="65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67" xfId="0" applyFont="1" applyBorder="1" applyAlignment="1">
      <alignment horizontal="center" vertical="center" wrapText="1"/>
    </xf>
    <xf numFmtId="177" fontId="1" fillId="12" borderId="61" xfId="0" quotePrefix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33CC"/>
      <color rgb="FFFF7C80"/>
      <color rgb="FFFF5050"/>
      <color rgb="FFFF0066"/>
      <color rgb="FF6649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66675</xdr:colOff>
      <xdr:row>4</xdr:row>
      <xdr:rowOff>123825</xdr:rowOff>
    </xdr:from>
    <xdr:to>
      <xdr:col>47</xdr:col>
      <xdr:colOff>123825</xdr:colOff>
      <xdr:row>7</xdr:row>
      <xdr:rowOff>57150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CB1769C-521E-4356-9975-088E179AE458}"/>
            </a:ext>
          </a:extLst>
        </xdr:cNvPr>
        <xdr:cNvSpPr txBox="1"/>
      </xdr:nvSpPr>
      <xdr:spPr>
        <a:xfrm>
          <a:off x="9067800" y="904875"/>
          <a:ext cx="4067175" cy="4476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800" b="1">
              <a:solidFill>
                <a:srgbClr val="FF0000"/>
              </a:solidFill>
            </a:rPr>
            <a:t>Planned working time interval</a:t>
          </a:r>
          <a:endParaRPr lang="zh-CN" alt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68</xdr:col>
      <xdr:colOff>53067</xdr:colOff>
      <xdr:row>12</xdr:row>
      <xdr:rowOff>70633</xdr:rowOff>
    </xdr:from>
    <xdr:to>
      <xdr:col>83</xdr:col>
      <xdr:colOff>42182</xdr:colOff>
      <xdr:row>15</xdr:row>
      <xdr:rowOff>7669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AAA48306-F6C2-4AA9-A616-7C505FF205E6}"/>
            </a:ext>
          </a:extLst>
        </xdr:cNvPr>
        <xdr:cNvSpPr txBox="1"/>
      </xdr:nvSpPr>
      <xdr:spPr>
        <a:xfrm>
          <a:off x="19085749" y="2218088"/>
          <a:ext cx="4145478" cy="45658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800" b="1">
              <a:solidFill>
                <a:srgbClr val="FF0000"/>
              </a:solidFill>
            </a:rPr>
            <a:t>Planned working time interval</a:t>
          </a:r>
          <a:endParaRPr lang="zh-CN" alt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65635</xdr:colOff>
      <xdr:row>21</xdr:row>
      <xdr:rowOff>156882</xdr:rowOff>
    </xdr:from>
    <xdr:to>
      <xdr:col>54</xdr:col>
      <xdr:colOff>33618</xdr:colOff>
      <xdr:row>24</xdr:row>
      <xdr:rowOff>28337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D5C0E9F1-4282-42F8-8062-97470F6C508A}"/>
            </a:ext>
          </a:extLst>
        </xdr:cNvPr>
        <xdr:cNvSpPr txBox="1"/>
      </xdr:nvSpPr>
      <xdr:spPr>
        <a:xfrm>
          <a:off x="12347282" y="3798794"/>
          <a:ext cx="2769454" cy="37571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13607</xdr:colOff>
      <xdr:row>19</xdr:row>
      <xdr:rowOff>123825</xdr:rowOff>
    </xdr:from>
    <xdr:to>
      <xdr:col>39</xdr:col>
      <xdr:colOff>69396</xdr:colOff>
      <xdr:row>22</xdr:row>
      <xdr:rowOff>57150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3555750-E687-4056-8026-7DBF0B458546}"/>
            </a:ext>
          </a:extLst>
        </xdr:cNvPr>
        <xdr:cNvSpPr txBox="1"/>
      </xdr:nvSpPr>
      <xdr:spPr>
        <a:xfrm>
          <a:off x="8341178" y="3552825"/>
          <a:ext cx="2709182" cy="46400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7420</xdr:colOff>
      <xdr:row>31</xdr:row>
      <xdr:rowOff>100323</xdr:rowOff>
    </xdr:from>
    <xdr:to>
      <xdr:col>36</xdr:col>
      <xdr:colOff>66921</xdr:colOff>
      <xdr:row>34</xdr:row>
      <xdr:rowOff>33648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801CD504-9099-4B1A-8A6F-7EC388833618}"/>
            </a:ext>
          </a:extLst>
        </xdr:cNvPr>
        <xdr:cNvSpPr txBox="1"/>
      </xdr:nvSpPr>
      <xdr:spPr>
        <a:xfrm>
          <a:off x="7679375" y="5538232"/>
          <a:ext cx="2761137" cy="45287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48</xdr:col>
      <xdr:colOff>128067</xdr:colOff>
      <xdr:row>35</xdr:row>
      <xdr:rowOff>126227</xdr:rowOff>
    </xdr:from>
    <xdr:to>
      <xdr:col>58</xdr:col>
      <xdr:colOff>105414</xdr:colOff>
      <xdr:row>38</xdr:row>
      <xdr:rowOff>59553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12EFE607-F11C-4F24-BEB5-B8A1227204F4}"/>
            </a:ext>
          </a:extLst>
        </xdr:cNvPr>
        <xdr:cNvSpPr txBox="1"/>
      </xdr:nvSpPr>
      <xdr:spPr>
        <a:xfrm>
          <a:off x="13530302" y="6154992"/>
          <a:ext cx="2778818" cy="43759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59</xdr:col>
      <xdr:colOff>256135</xdr:colOff>
      <xdr:row>24</xdr:row>
      <xdr:rowOff>156882</xdr:rowOff>
    </xdr:from>
    <xdr:to>
      <xdr:col>69</xdr:col>
      <xdr:colOff>224118</xdr:colOff>
      <xdr:row>27</xdr:row>
      <xdr:rowOff>28336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9E6626B4-74A1-4391-AAE2-24A5946BF6C0}"/>
            </a:ext>
          </a:extLst>
        </xdr:cNvPr>
        <xdr:cNvSpPr txBox="1"/>
      </xdr:nvSpPr>
      <xdr:spPr>
        <a:xfrm>
          <a:off x="16739988" y="4303058"/>
          <a:ext cx="2769454" cy="37571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E7C5-87B5-49AC-BCAF-791E5661EEA9}">
  <dimension ref="B2:I15"/>
  <sheetViews>
    <sheetView showGridLines="0" tabSelected="1" zoomScale="85" zoomScaleNormal="85" workbookViewId="0">
      <pane ySplit="3" topLeftCell="A4" activePane="bottomLeft" state="frozen"/>
      <selection pane="bottomLeft"/>
    </sheetView>
  </sheetViews>
  <sheetFormatPr defaultColWidth="8.875" defaultRowHeight="13.5" x14ac:dyDescent="0.15"/>
  <cols>
    <col min="1" max="1" width="3.125" customWidth="1"/>
    <col min="2" max="2" width="12" customWidth="1"/>
    <col min="3" max="3" width="18.125" customWidth="1"/>
    <col min="4" max="4" width="31.125" customWidth="1"/>
    <col min="5" max="5" width="13.75" bestFit="1" customWidth="1"/>
    <col min="6" max="6" width="54.625" customWidth="1"/>
    <col min="7" max="7" width="12" style="93" bestFit="1" customWidth="1"/>
    <col min="8" max="8" width="39.625" customWidth="1"/>
    <col min="9" max="9" width="30" customWidth="1"/>
  </cols>
  <sheetData>
    <row r="2" spans="2:9" s="86" customFormat="1" ht="18.75" x14ac:dyDescent="0.15">
      <c r="B2" s="109" t="s">
        <v>32</v>
      </c>
      <c r="C2" s="109"/>
      <c r="D2" s="109"/>
      <c r="E2" s="105" t="s">
        <v>33</v>
      </c>
      <c r="F2" s="106"/>
      <c r="G2" s="106"/>
      <c r="H2" s="107"/>
    </row>
    <row r="3" spans="2:9" s="86" customFormat="1" ht="15.75" x14ac:dyDescent="0.15">
      <c r="B3" s="82" t="s">
        <v>28</v>
      </c>
      <c r="C3" s="82" t="s">
        <v>29</v>
      </c>
      <c r="D3" s="82" t="s">
        <v>30</v>
      </c>
      <c r="E3" s="83"/>
      <c r="F3" s="83" t="s">
        <v>31</v>
      </c>
      <c r="G3" s="83" t="s">
        <v>43</v>
      </c>
      <c r="H3" s="97" t="s">
        <v>52</v>
      </c>
    </row>
    <row r="4" spans="2:9" ht="110.25" customHeight="1" x14ac:dyDescent="0.15">
      <c r="B4" s="108" t="s">
        <v>34</v>
      </c>
      <c r="C4" s="120" t="s">
        <v>41</v>
      </c>
      <c r="D4" s="120" t="s">
        <v>47</v>
      </c>
      <c r="E4" s="81" t="s">
        <v>58</v>
      </c>
      <c r="F4" s="99" t="s">
        <v>62</v>
      </c>
      <c r="G4" s="91">
        <f>1.5</f>
        <v>1.5</v>
      </c>
      <c r="H4" s="89" t="s">
        <v>63</v>
      </c>
    </row>
    <row r="5" spans="2:9" ht="128.25" x14ac:dyDescent="0.15">
      <c r="B5" s="108"/>
      <c r="C5" s="121"/>
      <c r="D5" s="121"/>
      <c r="E5" s="81" t="s">
        <v>59</v>
      </c>
      <c r="F5" s="99" t="s">
        <v>64</v>
      </c>
      <c r="G5" s="91">
        <f>3*4+1.5*6</f>
        <v>21</v>
      </c>
      <c r="H5" s="89" t="s">
        <v>65</v>
      </c>
    </row>
    <row r="6" spans="2:9" ht="108" x14ac:dyDescent="0.15">
      <c r="B6" s="108"/>
      <c r="C6" s="121"/>
      <c r="D6" s="121"/>
      <c r="E6" s="81" t="s">
        <v>60</v>
      </c>
      <c r="F6" s="98" t="s">
        <v>66</v>
      </c>
      <c r="G6" s="92">
        <f>1.5</f>
        <v>1.5</v>
      </c>
      <c r="H6" s="89" t="s">
        <v>56</v>
      </c>
      <c r="I6" s="88"/>
    </row>
    <row r="7" spans="2:9" ht="108" x14ac:dyDescent="0.15">
      <c r="B7" s="108"/>
      <c r="C7" s="122"/>
      <c r="D7" s="122"/>
      <c r="E7" s="81" t="s">
        <v>61</v>
      </c>
      <c r="F7" s="98" t="s">
        <v>67</v>
      </c>
      <c r="G7" s="92">
        <f>2*3</f>
        <v>6</v>
      </c>
      <c r="H7" s="89" t="s">
        <v>56</v>
      </c>
      <c r="I7" s="88"/>
    </row>
    <row r="8" spans="2:9" ht="73.5" customHeight="1" x14ac:dyDescent="0.15">
      <c r="B8" s="108"/>
      <c r="C8" s="84" t="s">
        <v>40</v>
      </c>
      <c r="D8" s="84" t="s">
        <v>48</v>
      </c>
      <c r="E8" s="81" t="s">
        <v>44</v>
      </c>
      <c r="F8" s="100" t="s">
        <v>69</v>
      </c>
      <c r="G8" s="101">
        <f>3*40/20</f>
        <v>6</v>
      </c>
      <c r="H8" s="102" t="s">
        <v>68</v>
      </c>
    </row>
    <row r="9" spans="2:9" ht="75" customHeight="1" x14ac:dyDescent="0.15">
      <c r="B9" s="108" t="s">
        <v>35</v>
      </c>
      <c r="C9" s="84" t="s">
        <v>39</v>
      </c>
      <c r="D9" s="84" t="s">
        <v>49</v>
      </c>
      <c r="E9" s="81" t="s">
        <v>44</v>
      </c>
      <c r="F9" s="104" t="s">
        <v>70</v>
      </c>
      <c r="G9" s="91">
        <f>(3+1.5*2)/4*10</f>
        <v>15</v>
      </c>
      <c r="H9" s="81" t="s">
        <v>71</v>
      </c>
    </row>
    <row r="10" spans="2:9" ht="71.25" x14ac:dyDescent="0.15">
      <c r="B10" s="108"/>
      <c r="C10" s="84" t="s">
        <v>38</v>
      </c>
      <c r="D10" s="84" t="s">
        <v>50</v>
      </c>
      <c r="E10" s="90" t="s">
        <v>45</v>
      </c>
      <c r="F10" s="98" t="s">
        <v>55</v>
      </c>
      <c r="G10" s="91">
        <f>2.5*2/4*10</f>
        <v>12.5</v>
      </c>
      <c r="H10" s="90" t="s">
        <v>71</v>
      </c>
    </row>
    <row r="11" spans="2:9" ht="31.5" x14ac:dyDescent="0.15">
      <c r="B11" s="108"/>
      <c r="C11" s="84" t="s">
        <v>37</v>
      </c>
      <c r="D11" s="85"/>
      <c r="E11" s="90"/>
      <c r="F11" s="98" t="s">
        <v>74</v>
      </c>
      <c r="G11" s="123" t="s">
        <v>73</v>
      </c>
      <c r="H11" s="103" t="s">
        <v>72</v>
      </c>
    </row>
    <row r="12" spans="2:9" ht="47.25" x14ac:dyDescent="0.15">
      <c r="B12" s="87" t="s">
        <v>36</v>
      </c>
      <c r="C12" s="84" t="s">
        <v>51</v>
      </c>
      <c r="D12" s="84" t="s">
        <v>42</v>
      </c>
      <c r="E12" s="81" t="s">
        <v>46</v>
      </c>
      <c r="F12" s="104" t="s">
        <v>57</v>
      </c>
      <c r="G12" s="91">
        <f>2.5*12/1.5/4</f>
        <v>5</v>
      </c>
      <c r="H12" s="81"/>
    </row>
    <row r="14" spans="2:9" x14ac:dyDescent="0.15">
      <c r="F14" s="95" t="s">
        <v>53</v>
      </c>
      <c r="G14" s="94">
        <f>SUM(G4:G12)</f>
        <v>68.5</v>
      </c>
    </row>
    <row r="15" spans="2:9" x14ac:dyDescent="0.15">
      <c r="F15" s="95" t="s">
        <v>54</v>
      </c>
      <c r="G15" s="96">
        <f>G14/10</f>
        <v>6.85</v>
      </c>
    </row>
  </sheetData>
  <mergeCells count="6">
    <mergeCell ref="E2:H2"/>
    <mergeCell ref="B9:B11"/>
    <mergeCell ref="B2:D2"/>
    <mergeCell ref="B4:B8"/>
    <mergeCell ref="D4:D7"/>
    <mergeCell ref="C4:C7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Y40"/>
  <sheetViews>
    <sheetView showGridLines="0" zoomScale="70" zoomScaleNormal="70" workbookViewId="0">
      <pane xSplit="10" topLeftCell="K1" activePane="topRight" state="frozen"/>
      <selection pane="topRight"/>
    </sheetView>
  </sheetViews>
  <sheetFormatPr defaultColWidth="8.875" defaultRowHeight="13.5" x14ac:dyDescent="0.15"/>
  <cols>
    <col min="1" max="1" width="3.625" customWidth="1"/>
    <col min="2" max="10" width="6.875" customWidth="1"/>
    <col min="11" max="11" width="2.625" customWidth="1"/>
    <col min="12" max="103" width="5.875" customWidth="1"/>
  </cols>
  <sheetData>
    <row r="1" spans="2:103" ht="14.25" thickBot="1" x14ac:dyDescent="0.2"/>
    <row r="2" spans="2:103" ht="19.5" thickTop="1" x14ac:dyDescent="0.15">
      <c r="B2" s="110" t="s">
        <v>0</v>
      </c>
      <c r="C2" s="111"/>
      <c r="D2" s="111"/>
      <c r="E2" s="111"/>
      <c r="F2" s="111"/>
      <c r="G2" s="111"/>
      <c r="H2" s="111"/>
      <c r="I2" s="111"/>
      <c r="J2" s="112"/>
      <c r="L2" s="116" t="s">
        <v>1</v>
      </c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8" t="s">
        <v>2</v>
      </c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9" t="s">
        <v>3</v>
      </c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</row>
    <row r="3" spans="2:103" ht="14.25" thickBot="1" x14ac:dyDescent="0.2">
      <c r="B3" s="113"/>
      <c r="C3" s="114"/>
      <c r="D3" s="114"/>
      <c r="E3" s="114"/>
      <c r="F3" s="114"/>
      <c r="G3" s="114"/>
      <c r="H3" s="114"/>
      <c r="I3" s="114"/>
      <c r="J3" s="115"/>
      <c r="L3" s="74">
        <v>43770</v>
      </c>
      <c r="M3" s="75">
        <v>43771</v>
      </c>
      <c r="N3" s="75">
        <v>43772</v>
      </c>
      <c r="O3" s="75">
        <v>43773</v>
      </c>
      <c r="P3" s="75">
        <v>43774</v>
      </c>
      <c r="Q3" s="75">
        <v>43775</v>
      </c>
      <c r="R3" s="75">
        <v>43776</v>
      </c>
      <c r="S3" s="75">
        <v>43777</v>
      </c>
      <c r="T3" s="75">
        <v>43778</v>
      </c>
      <c r="U3" s="75">
        <v>43779</v>
      </c>
      <c r="V3" s="75">
        <v>43780</v>
      </c>
      <c r="W3" s="75">
        <v>43781</v>
      </c>
      <c r="X3" s="75">
        <v>43782</v>
      </c>
      <c r="Y3" s="76">
        <v>43783</v>
      </c>
      <c r="Z3" s="76">
        <v>43784</v>
      </c>
      <c r="AA3" s="76">
        <v>43785</v>
      </c>
      <c r="AB3" s="76">
        <v>43786</v>
      </c>
      <c r="AC3" s="76">
        <v>43787</v>
      </c>
      <c r="AD3" s="76">
        <v>43788</v>
      </c>
      <c r="AE3" s="76">
        <v>43789</v>
      </c>
      <c r="AF3" s="76">
        <v>43790</v>
      </c>
      <c r="AG3" s="76">
        <v>43791</v>
      </c>
      <c r="AH3" s="76">
        <v>43792</v>
      </c>
      <c r="AI3" s="76">
        <v>43793</v>
      </c>
      <c r="AJ3" s="76">
        <v>43794</v>
      </c>
      <c r="AK3" s="76">
        <v>43795</v>
      </c>
      <c r="AL3" s="76">
        <v>43796</v>
      </c>
      <c r="AM3" s="76">
        <v>43797</v>
      </c>
      <c r="AN3" s="76">
        <v>43798</v>
      </c>
      <c r="AO3" s="77">
        <v>43799</v>
      </c>
      <c r="AP3" s="78">
        <v>43800</v>
      </c>
      <c r="AQ3" s="76">
        <v>43801</v>
      </c>
      <c r="AR3" s="76">
        <v>43802</v>
      </c>
      <c r="AS3" s="76">
        <v>43803</v>
      </c>
      <c r="AT3" s="76">
        <v>43804</v>
      </c>
      <c r="AU3" s="76">
        <v>43805</v>
      </c>
      <c r="AV3" s="76">
        <v>43806</v>
      </c>
      <c r="AW3" s="76">
        <v>43807</v>
      </c>
      <c r="AX3" s="76">
        <v>43808</v>
      </c>
      <c r="AY3" s="76">
        <v>43809</v>
      </c>
      <c r="AZ3" s="76">
        <v>43810</v>
      </c>
      <c r="BA3" s="76">
        <v>43811</v>
      </c>
      <c r="BB3" s="76">
        <v>43812</v>
      </c>
      <c r="BC3" s="76">
        <v>43813</v>
      </c>
      <c r="BD3" s="76">
        <v>43814</v>
      </c>
      <c r="BE3" s="76">
        <v>43815</v>
      </c>
      <c r="BF3" s="76">
        <v>43816</v>
      </c>
      <c r="BG3" s="76">
        <v>43817</v>
      </c>
      <c r="BH3" s="76">
        <v>43818</v>
      </c>
      <c r="BI3" s="76">
        <v>43819</v>
      </c>
      <c r="BJ3" s="76">
        <v>43820</v>
      </c>
      <c r="BK3" s="76">
        <v>43821</v>
      </c>
      <c r="BL3" s="76">
        <v>43822</v>
      </c>
      <c r="BM3" s="76">
        <v>43823</v>
      </c>
      <c r="BN3" s="76">
        <v>43824</v>
      </c>
      <c r="BO3" s="76">
        <v>43825</v>
      </c>
      <c r="BP3" s="76">
        <v>43826</v>
      </c>
      <c r="BQ3" s="76">
        <v>43827</v>
      </c>
      <c r="BR3" s="76">
        <v>43828</v>
      </c>
      <c r="BS3" s="76">
        <v>43829</v>
      </c>
      <c r="BT3" s="79">
        <v>43830</v>
      </c>
      <c r="BU3" s="80">
        <v>43831</v>
      </c>
      <c r="BV3" s="76">
        <v>43832</v>
      </c>
      <c r="BW3" s="76">
        <v>43833</v>
      </c>
      <c r="BX3" s="76">
        <v>43834</v>
      </c>
      <c r="BY3" s="76">
        <v>43835</v>
      </c>
      <c r="BZ3" s="76">
        <v>43836</v>
      </c>
      <c r="CA3" s="76">
        <v>43837</v>
      </c>
      <c r="CB3" s="76">
        <v>43838</v>
      </c>
      <c r="CC3" s="76">
        <v>43839</v>
      </c>
      <c r="CD3" s="76">
        <v>43840</v>
      </c>
      <c r="CE3" s="76">
        <v>43841</v>
      </c>
      <c r="CF3" s="76">
        <v>43842</v>
      </c>
      <c r="CG3" s="76">
        <v>43843</v>
      </c>
      <c r="CH3" s="76">
        <v>43844</v>
      </c>
      <c r="CI3" s="76">
        <v>43845</v>
      </c>
      <c r="CJ3" s="76">
        <v>43846</v>
      </c>
      <c r="CK3" s="76">
        <v>43847</v>
      </c>
      <c r="CL3" s="76">
        <v>43848</v>
      </c>
      <c r="CM3" s="76">
        <v>43849</v>
      </c>
      <c r="CN3" s="76">
        <v>43850</v>
      </c>
      <c r="CO3" s="76">
        <v>43851</v>
      </c>
      <c r="CP3" s="76">
        <v>43852</v>
      </c>
      <c r="CQ3" s="76">
        <v>43853</v>
      </c>
      <c r="CR3" s="76">
        <v>43854</v>
      </c>
      <c r="CS3" s="76">
        <v>43855</v>
      </c>
      <c r="CT3" s="76">
        <v>43856</v>
      </c>
      <c r="CU3" s="76">
        <v>43857</v>
      </c>
      <c r="CV3" s="76">
        <v>43858</v>
      </c>
      <c r="CW3" s="76">
        <v>43859</v>
      </c>
      <c r="CX3" s="76">
        <v>43860</v>
      </c>
      <c r="CY3" s="76">
        <v>43861</v>
      </c>
    </row>
    <row r="4" spans="2:103" ht="14.25" x14ac:dyDescent="0.15">
      <c r="B4" s="42" t="s">
        <v>4</v>
      </c>
      <c r="C4" s="43"/>
      <c r="D4" s="43"/>
      <c r="E4" s="43"/>
      <c r="F4" s="43"/>
      <c r="G4" s="43"/>
      <c r="H4" s="43"/>
      <c r="I4" s="43"/>
      <c r="J4" s="44"/>
      <c r="K4" s="45"/>
      <c r="L4" s="46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9"/>
      <c r="AP4" s="50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51"/>
      <c r="BU4" s="52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</row>
    <row r="5" spans="2:103" x14ac:dyDescent="0.15">
      <c r="B5" s="6"/>
      <c r="C5" s="7" t="s">
        <v>5</v>
      </c>
      <c r="D5" s="1"/>
      <c r="E5" s="1"/>
      <c r="F5" s="1"/>
      <c r="G5" s="1"/>
      <c r="H5" s="1"/>
      <c r="I5" s="1"/>
      <c r="J5" s="2"/>
      <c r="K5" s="5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24"/>
      <c r="AP5" s="31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30"/>
      <c r="BU5" s="26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</row>
    <row r="6" spans="2:103" x14ac:dyDescent="0.15">
      <c r="B6" s="6"/>
      <c r="C6" s="1"/>
      <c r="D6" s="1" t="s">
        <v>6</v>
      </c>
      <c r="E6" s="1"/>
      <c r="F6" s="1"/>
      <c r="G6" s="1"/>
      <c r="H6" s="1"/>
      <c r="I6" s="1"/>
      <c r="J6" s="2"/>
      <c r="K6" s="5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24"/>
      <c r="AP6" s="31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30"/>
      <c r="BU6" s="26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2:103" x14ac:dyDescent="0.15">
      <c r="B7" s="6"/>
      <c r="C7" s="1"/>
      <c r="D7" s="1" t="s">
        <v>7</v>
      </c>
      <c r="E7" s="1"/>
      <c r="F7" s="1"/>
      <c r="G7" s="1"/>
      <c r="H7" s="1"/>
      <c r="I7" s="1"/>
      <c r="J7" s="2"/>
      <c r="K7" s="5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24"/>
      <c r="AP7" s="3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30"/>
      <c r="BU7" s="26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</row>
    <row r="8" spans="2:103" x14ac:dyDescent="0.15">
      <c r="B8" s="6"/>
      <c r="C8" s="1"/>
      <c r="D8" s="1" t="s">
        <v>8</v>
      </c>
      <c r="E8" s="1"/>
      <c r="F8" s="1"/>
      <c r="G8" s="1"/>
      <c r="H8" s="1"/>
      <c r="I8" s="1"/>
      <c r="J8" s="2"/>
      <c r="K8" s="5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24"/>
      <c r="AP8" s="31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30"/>
      <c r="BU8" s="26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</row>
    <row r="9" spans="2:103" x14ac:dyDescent="0.15">
      <c r="B9" s="6"/>
      <c r="C9" s="1"/>
      <c r="D9" s="1"/>
      <c r="E9" s="1"/>
      <c r="F9" s="1"/>
      <c r="G9" s="1"/>
      <c r="H9" s="1"/>
      <c r="I9" s="1"/>
      <c r="J9" s="2"/>
      <c r="K9" s="5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24"/>
      <c r="AP9" s="31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30"/>
      <c r="BU9" s="26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</row>
    <row r="10" spans="2:103" x14ac:dyDescent="0.15">
      <c r="B10" s="6"/>
      <c r="C10" s="7" t="s">
        <v>9</v>
      </c>
      <c r="D10" s="1"/>
      <c r="E10" s="1"/>
      <c r="F10" s="1"/>
      <c r="G10" s="1"/>
      <c r="H10" s="1"/>
      <c r="I10" s="1"/>
      <c r="J10" s="2"/>
      <c r="K10" s="5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23"/>
      <c r="AP10" s="29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30"/>
      <c r="BU10" s="26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</row>
    <row r="11" spans="2:103" x14ac:dyDescent="0.15">
      <c r="B11" s="6"/>
      <c r="C11" s="7"/>
      <c r="D11" s="1" t="s">
        <v>10</v>
      </c>
      <c r="E11" s="1"/>
      <c r="F11" s="1"/>
      <c r="G11" s="1"/>
      <c r="H11" s="1"/>
      <c r="I11" s="1"/>
      <c r="J11" s="2"/>
      <c r="K11" s="5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23"/>
      <c r="AP11" s="29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32"/>
      <c r="BU11" s="27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</row>
    <row r="12" spans="2:103" x14ac:dyDescent="0.15">
      <c r="B12" s="6"/>
      <c r="C12" s="7"/>
      <c r="D12" s="1" t="s">
        <v>11</v>
      </c>
      <c r="E12" s="1"/>
      <c r="F12" s="1"/>
      <c r="G12" s="1"/>
      <c r="H12" s="1"/>
      <c r="I12" s="1"/>
      <c r="J12" s="2"/>
      <c r="K12" s="5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23"/>
      <c r="AP12" s="29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32"/>
      <c r="BU12" s="27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</row>
    <row r="13" spans="2:103" x14ac:dyDescent="0.15">
      <c r="B13" s="6"/>
      <c r="C13" s="1"/>
      <c r="D13" s="1"/>
      <c r="E13" s="1"/>
      <c r="F13" s="1"/>
      <c r="G13" s="1"/>
      <c r="H13" s="1"/>
      <c r="I13" s="1"/>
      <c r="J13" s="2"/>
      <c r="K13" s="5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23"/>
      <c r="AP13" s="29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32"/>
      <c r="BU13" s="27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</row>
    <row r="14" spans="2:103" x14ac:dyDescent="0.15">
      <c r="B14" s="6"/>
      <c r="C14" s="7" t="s">
        <v>12</v>
      </c>
      <c r="D14" s="1"/>
      <c r="E14" s="1"/>
      <c r="F14" s="1"/>
      <c r="G14" s="1"/>
      <c r="H14" s="1"/>
      <c r="I14" s="1"/>
      <c r="J14" s="2"/>
      <c r="K14" s="5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23"/>
      <c r="AP14" s="29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32"/>
      <c r="BU14" s="27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</row>
    <row r="15" spans="2:103" x14ac:dyDescent="0.15">
      <c r="B15" s="6"/>
      <c r="C15" s="1"/>
      <c r="D15" s="1" t="s">
        <v>13</v>
      </c>
      <c r="E15" s="1"/>
      <c r="F15" s="1"/>
      <c r="G15" s="1"/>
      <c r="H15" s="1"/>
      <c r="I15" s="1"/>
      <c r="J15" s="2"/>
      <c r="K15" s="5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23"/>
      <c r="AP15" s="29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32"/>
      <c r="BU15" s="27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</row>
    <row r="16" spans="2:103" x14ac:dyDescent="0.15">
      <c r="B16" s="6"/>
      <c r="C16" s="1"/>
      <c r="D16" s="1" t="s">
        <v>14</v>
      </c>
      <c r="E16" s="1"/>
      <c r="F16" s="1"/>
      <c r="G16" s="1"/>
      <c r="H16" s="1"/>
      <c r="I16" s="1"/>
      <c r="J16" s="2"/>
      <c r="K16" s="5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23"/>
      <c r="AP16" s="29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32"/>
      <c r="BU16" s="27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</row>
    <row r="17" spans="2:103" x14ac:dyDescent="0.15">
      <c r="B17" s="6"/>
      <c r="C17" s="1"/>
      <c r="D17" s="1" t="s">
        <v>15</v>
      </c>
      <c r="E17" s="1"/>
      <c r="F17" s="1"/>
      <c r="G17" s="1"/>
      <c r="H17" s="1"/>
      <c r="I17" s="1"/>
      <c r="J17" s="2"/>
      <c r="K17" s="5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23"/>
      <c r="AP17" s="29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32"/>
      <c r="BU17" s="27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</row>
    <row r="18" spans="2:103" x14ac:dyDescent="0.15">
      <c r="B18" s="6"/>
      <c r="C18" s="1"/>
      <c r="D18" s="1"/>
      <c r="E18" s="1"/>
      <c r="F18" s="1"/>
      <c r="G18" s="1"/>
      <c r="H18" s="1"/>
      <c r="I18" s="1"/>
      <c r="J18" s="2"/>
      <c r="K18" s="5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23"/>
      <c r="AP18" s="29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30"/>
      <c r="BU18" s="26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2:103" ht="14.25" thickBot="1" x14ac:dyDescent="0.2">
      <c r="B19" s="54"/>
      <c r="C19" s="55"/>
      <c r="D19" s="55"/>
      <c r="E19" s="55"/>
      <c r="F19" s="55"/>
      <c r="G19" s="55"/>
      <c r="H19" s="55"/>
      <c r="I19" s="55"/>
      <c r="J19" s="56"/>
      <c r="K19" s="57"/>
      <c r="L19" s="58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1"/>
      <c r="AP19" s="62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3"/>
      <c r="BU19" s="64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</row>
    <row r="20" spans="2:103" ht="14.25" x14ac:dyDescent="0.15">
      <c r="B20" s="68" t="s">
        <v>16</v>
      </c>
      <c r="C20" s="69"/>
      <c r="D20" s="69"/>
      <c r="E20" s="69"/>
      <c r="F20" s="69"/>
      <c r="G20" s="69"/>
      <c r="H20" s="69"/>
      <c r="I20" s="69"/>
      <c r="J20" s="70"/>
      <c r="K20" s="45"/>
      <c r="L20" s="4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9"/>
      <c r="AP20" s="50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51"/>
      <c r="BU20" s="52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</row>
    <row r="21" spans="2:103" x14ac:dyDescent="0.15">
      <c r="B21" s="11"/>
      <c r="C21" s="12" t="s">
        <v>17</v>
      </c>
      <c r="D21" s="9"/>
      <c r="E21" s="9"/>
      <c r="F21" s="9"/>
      <c r="G21" s="9"/>
      <c r="H21" s="9"/>
      <c r="I21" s="9"/>
      <c r="J21" s="10"/>
      <c r="K21" s="5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23"/>
      <c r="AP21" s="29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30"/>
      <c r="BU21" s="26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</row>
    <row r="22" spans="2:103" x14ac:dyDescent="0.15">
      <c r="B22" s="11"/>
      <c r="C22" s="12"/>
      <c r="D22" s="9" t="s">
        <v>18</v>
      </c>
      <c r="E22" s="9"/>
      <c r="F22" s="9"/>
      <c r="G22" s="9" t="e">
        <f>#REF!</f>
        <v>#REF!</v>
      </c>
      <c r="H22" s="9"/>
      <c r="I22" s="9"/>
      <c r="J22" s="10"/>
      <c r="K22" s="5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23"/>
      <c r="AP22" s="29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30"/>
      <c r="BU22" s="26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</row>
    <row r="23" spans="2:103" x14ac:dyDescent="0.15">
      <c r="B23" s="11"/>
      <c r="C23" s="12" t="s">
        <v>19</v>
      </c>
      <c r="D23" s="9"/>
      <c r="E23" s="9"/>
      <c r="F23" s="9"/>
      <c r="G23" s="9"/>
      <c r="H23" s="9"/>
      <c r="I23" s="9"/>
      <c r="J23" s="10"/>
      <c r="K23" s="5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24"/>
      <c r="AP23" s="31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30"/>
      <c r="BU23" s="26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</row>
    <row r="24" spans="2:103" x14ac:dyDescent="0.15">
      <c r="B24" s="11"/>
      <c r="C24" s="12"/>
      <c r="D24" s="9" t="s">
        <v>18</v>
      </c>
      <c r="E24" s="9"/>
      <c r="F24" s="9"/>
      <c r="G24" s="9" t="e">
        <f>#REF!</f>
        <v>#REF!</v>
      </c>
      <c r="H24" s="9"/>
      <c r="I24" s="9"/>
      <c r="J24" s="10"/>
      <c r="K24" s="5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24"/>
      <c r="AP24" s="31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30"/>
      <c r="BU24" s="26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</row>
    <row r="25" spans="2:103" x14ac:dyDescent="0.15">
      <c r="B25" s="11"/>
      <c r="C25" s="12" t="s">
        <v>20</v>
      </c>
      <c r="D25" s="9"/>
      <c r="E25" s="9"/>
      <c r="F25" s="9"/>
      <c r="G25" s="9"/>
      <c r="H25" s="9"/>
      <c r="I25" s="9"/>
      <c r="J25" s="10"/>
      <c r="K25" s="5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23"/>
      <c r="AP25" s="29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32"/>
      <c r="BU25" s="27"/>
      <c r="BV25" s="8"/>
      <c r="BW25" s="8"/>
      <c r="BX25" s="8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</row>
    <row r="26" spans="2:103" x14ac:dyDescent="0.15">
      <c r="B26" s="11"/>
      <c r="C26" s="12"/>
      <c r="D26" s="9" t="s">
        <v>18</v>
      </c>
      <c r="E26" s="9"/>
      <c r="F26" s="9"/>
      <c r="G26" s="9" t="s">
        <v>27</v>
      </c>
      <c r="H26" s="9"/>
      <c r="I26" s="9"/>
      <c r="J26" s="10"/>
      <c r="K26" s="5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23"/>
      <c r="AP26" s="29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32"/>
      <c r="BU26" s="27"/>
      <c r="BV26" s="8"/>
      <c r="BW26" s="8"/>
      <c r="BX26" s="8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</row>
    <row r="27" spans="2:103" x14ac:dyDescent="0.15">
      <c r="B27" s="11"/>
      <c r="C27" s="12" t="s">
        <v>21</v>
      </c>
      <c r="D27" s="9"/>
      <c r="E27" s="9"/>
      <c r="F27" s="9"/>
      <c r="G27" s="9"/>
      <c r="H27" s="9"/>
      <c r="I27" s="9"/>
      <c r="J27" s="10"/>
      <c r="K27" s="5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24"/>
      <c r="AP27" s="31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32"/>
      <c r="BU27" s="27"/>
      <c r="BV27" s="8"/>
      <c r="BW27" s="8"/>
      <c r="BX27" s="8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</row>
    <row r="28" spans="2:103" x14ac:dyDescent="0.15">
      <c r="B28" s="11"/>
      <c r="C28" s="9"/>
      <c r="D28" s="9" t="s">
        <v>22</v>
      </c>
      <c r="E28" s="9"/>
      <c r="F28" s="9"/>
      <c r="G28" s="9"/>
      <c r="H28" s="9"/>
      <c r="I28" s="9"/>
      <c r="J28" s="10"/>
      <c r="K28" s="5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24"/>
      <c r="AP28" s="31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32"/>
      <c r="BU28" s="27"/>
      <c r="BV28" s="8"/>
      <c r="BW28" s="8"/>
      <c r="BX28" s="8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</row>
    <row r="29" spans="2:103" ht="14.25" thickBot="1" x14ac:dyDescent="0.2">
      <c r="B29" s="71"/>
      <c r="C29" s="72"/>
      <c r="D29" s="72"/>
      <c r="E29" s="72"/>
      <c r="F29" s="72"/>
      <c r="G29" s="72"/>
      <c r="H29" s="72"/>
      <c r="I29" s="72"/>
      <c r="J29" s="73"/>
      <c r="K29" s="57"/>
      <c r="L29" s="58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1"/>
      <c r="AP29" s="62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3"/>
      <c r="BU29" s="64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</row>
    <row r="30" spans="2:103" x14ac:dyDescent="0.15">
      <c r="B30" s="65" t="s">
        <v>23</v>
      </c>
      <c r="C30" s="66"/>
      <c r="D30" s="66"/>
      <c r="E30" s="66"/>
      <c r="F30" s="66"/>
      <c r="G30" s="66"/>
      <c r="H30" s="66"/>
      <c r="I30" s="66"/>
      <c r="J30" s="67"/>
      <c r="L30" s="35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8"/>
      <c r="AP30" s="39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40"/>
      <c r="BU30" s="41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</row>
    <row r="31" spans="2:103" x14ac:dyDescent="0.15">
      <c r="B31" s="15"/>
      <c r="C31" s="16" t="s">
        <v>24</v>
      </c>
      <c r="D31" s="13"/>
      <c r="E31" s="13"/>
      <c r="F31" s="13"/>
      <c r="G31" s="13"/>
      <c r="H31" s="13"/>
      <c r="I31" s="13"/>
      <c r="J31" s="14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5"/>
      <c r="AK31" s="5"/>
      <c r="AL31" s="5"/>
      <c r="AM31" s="5"/>
      <c r="AN31" s="5"/>
      <c r="AO31" s="23"/>
      <c r="AP31" s="29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30"/>
      <c r="BU31" s="26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</row>
    <row r="32" spans="2:103" x14ac:dyDescent="0.15">
      <c r="B32" s="15"/>
      <c r="C32" s="13"/>
      <c r="D32" s="13"/>
      <c r="E32" s="13"/>
      <c r="F32" s="13"/>
      <c r="G32" s="13"/>
      <c r="H32" s="13"/>
      <c r="I32" s="13"/>
      <c r="J32" s="14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5"/>
      <c r="AK32" s="5"/>
      <c r="AL32" s="5"/>
      <c r="AM32" s="5"/>
      <c r="AN32" s="5"/>
      <c r="AO32" s="23"/>
      <c r="AP32" s="29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30"/>
      <c r="BU32" s="26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</row>
    <row r="33" spans="2:103" x14ac:dyDescent="0.15">
      <c r="B33" s="15"/>
      <c r="C33" s="13"/>
      <c r="D33" s="13"/>
      <c r="E33" s="13"/>
      <c r="F33" s="13"/>
      <c r="G33" s="13"/>
      <c r="H33" s="13"/>
      <c r="I33" s="13"/>
      <c r="J33" s="14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5"/>
      <c r="AK33" s="5"/>
      <c r="AL33" s="5"/>
      <c r="AM33" s="5"/>
      <c r="AN33" s="5"/>
      <c r="AO33" s="23"/>
      <c r="AP33" s="29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30"/>
      <c r="BU33" s="26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</row>
    <row r="34" spans="2:103" x14ac:dyDescent="0.15">
      <c r="B34" s="15"/>
      <c r="C34" s="16" t="s">
        <v>25</v>
      </c>
      <c r="D34" s="13"/>
      <c r="E34" s="13"/>
      <c r="F34" s="13"/>
      <c r="G34" s="13"/>
      <c r="H34" s="13"/>
      <c r="I34" s="13"/>
      <c r="J34" s="14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5"/>
      <c r="AK34" s="5"/>
      <c r="AL34" s="5"/>
      <c r="AM34" s="5"/>
      <c r="AN34" s="5"/>
      <c r="AO34" s="23"/>
      <c r="AP34" s="29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30"/>
      <c r="BU34" s="26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</row>
    <row r="35" spans="2:103" x14ac:dyDescent="0.15">
      <c r="B35" s="15"/>
      <c r="C35" s="13"/>
      <c r="D35" s="13"/>
      <c r="E35" s="13"/>
      <c r="F35" s="13"/>
      <c r="G35" s="13"/>
      <c r="H35" s="13"/>
      <c r="I35" s="13"/>
      <c r="J35" s="14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5"/>
      <c r="AK35" s="5"/>
      <c r="AL35" s="5"/>
      <c r="AM35" s="5"/>
      <c r="AN35" s="5"/>
      <c r="AO35" s="23"/>
      <c r="AP35" s="29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30"/>
      <c r="BU35" s="26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</row>
    <row r="36" spans="2:103" x14ac:dyDescent="0.15">
      <c r="B36" s="15"/>
      <c r="C36" s="13"/>
      <c r="D36" s="13"/>
      <c r="E36" s="13"/>
      <c r="F36" s="13"/>
      <c r="G36" s="13"/>
      <c r="H36" s="13"/>
      <c r="I36" s="13"/>
      <c r="J36" s="14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5"/>
      <c r="AK36" s="5"/>
      <c r="AL36" s="5"/>
      <c r="AM36" s="5"/>
      <c r="AN36" s="5"/>
      <c r="AO36" s="23"/>
      <c r="AP36" s="29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30"/>
      <c r="BU36" s="26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</row>
    <row r="37" spans="2:103" x14ac:dyDescent="0.15">
      <c r="B37" s="15"/>
      <c r="C37" s="16" t="s">
        <v>26</v>
      </c>
      <c r="D37" s="13"/>
      <c r="E37" s="13"/>
      <c r="F37" s="13"/>
      <c r="G37" s="13"/>
      <c r="H37" s="13"/>
      <c r="I37" s="13"/>
      <c r="J37" s="14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8"/>
      <c r="AK37" s="8"/>
      <c r="AL37" s="8"/>
      <c r="AM37" s="8"/>
      <c r="AN37" s="8"/>
      <c r="AO37" s="24"/>
      <c r="AP37" s="31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</row>
    <row r="38" spans="2:103" x14ac:dyDescent="0.15">
      <c r="B38" s="15"/>
      <c r="C38" s="13"/>
      <c r="D38" s="13"/>
      <c r="E38" s="13"/>
      <c r="F38" s="13"/>
      <c r="G38" s="13"/>
      <c r="H38" s="13"/>
      <c r="I38" s="13"/>
      <c r="J38" s="14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8"/>
      <c r="AK38" s="8"/>
      <c r="AL38" s="8"/>
      <c r="AM38" s="8"/>
      <c r="AN38" s="8"/>
      <c r="AO38" s="24"/>
      <c r="AP38" s="31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</row>
    <row r="39" spans="2:103" ht="14.25" thickBot="1" x14ac:dyDescent="0.2">
      <c r="B39" s="17"/>
      <c r="C39" s="18"/>
      <c r="D39" s="18"/>
      <c r="E39" s="18"/>
      <c r="F39" s="18"/>
      <c r="G39" s="18"/>
      <c r="H39" s="18"/>
      <c r="I39" s="18"/>
      <c r="J39" s="19"/>
      <c r="L39" s="20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5"/>
      <c r="AP39" s="33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34"/>
      <c r="BU39" s="28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</row>
    <row r="40" spans="2:103" ht="14.25" thickTop="1" x14ac:dyDescent="0.15"/>
  </sheetData>
  <mergeCells count="4">
    <mergeCell ref="B2:J3"/>
    <mergeCell ref="L2:AO2"/>
    <mergeCell ref="AP2:BT2"/>
    <mergeCell ref="BU2:CY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STX2020-SOW-Analysis</vt:lpstr>
      <vt:lpstr>STX-STD-el8-update-Plan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keywords>CTPClassification=CTP_NT</cp:keywords>
  <cp:lastModifiedBy>Shuai</cp:lastModifiedBy>
  <dcterms:created xsi:type="dcterms:W3CDTF">2019-10-22T02:28:10Z</dcterms:created>
  <dcterms:modified xsi:type="dcterms:W3CDTF">2020-02-14T09:54:20Z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d0a01178-1a48-4195-a9bf-666c57f3dc72</vt:lpwstr>
  </property>
  <property fmtid="{D5CDD505-2E9C-101B-9397-08002B2CF9AE}" pid="3" name="CTP_TimeStamp">
    <vt:lpwstr>2019-12-26 10:08:26Z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