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10" windowWidth="24915" windowHeight="1201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17" i="1" l="1"/>
  <c r="O17" i="1"/>
  <c r="P18" i="1"/>
  <c r="P19" i="1"/>
  <c r="O19" i="1"/>
  <c r="K23" i="1"/>
  <c r="K24" i="1"/>
  <c r="K25" i="1"/>
  <c r="K22" i="1"/>
  <c r="H23" i="1"/>
  <c r="H24" i="1"/>
  <c r="H25" i="1"/>
  <c r="H22" i="1"/>
  <c r="J19" i="1"/>
  <c r="J20" i="1"/>
  <c r="J21" i="1"/>
  <c r="J18" i="1"/>
  <c r="G19" i="1"/>
  <c r="O18" i="1" s="1"/>
  <c r="G20" i="1"/>
  <c r="G21" i="1"/>
  <c r="G18" i="1"/>
</calcChain>
</file>

<file path=xl/sharedStrings.xml><?xml version="1.0" encoding="utf-8"?>
<sst xmlns="http://schemas.openxmlformats.org/spreadsheetml/2006/main" count="112" uniqueCount="30">
  <si>
    <t>load case</t>
  </si>
  <si>
    <t>flapwise tip load</t>
  </si>
  <si>
    <t>torsional tip load</t>
  </si>
  <si>
    <t>1e+03 N</t>
  </si>
  <si>
    <t>1e+03 N*m</t>
  </si>
  <si>
    <t>-</t>
  </si>
  <si>
    <t>monoplane spar</t>
  </si>
  <si>
    <t>half-height biplane spar</t>
  </si>
  <si>
    <t>full-height biplane spar</t>
  </si>
  <si>
    <t>flapwise (m)</t>
  </si>
  <si>
    <t>twist (rad)</t>
  </si>
  <si>
    <t>?</t>
  </si>
  <si>
    <t>spar type</t>
  </si>
  <si>
    <t>monoplane</t>
  </si>
  <si>
    <t>half-height biplane</t>
  </si>
  <si>
    <t>full-height biplane</t>
  </si>
  <si>
    <t>stiffness</t>
  </si>
  <si>
    <t>flapwise (N/m)</t>
  </si>
  <si>
    <t>torsional (N*m/rad)</t>
  </si>
  <si>
    <t>Figures:</t>
  </si>
  <si>
    <t>flapwise load</t>
  </si>
  <si>
    <t>flapwise defl</t>
  </si>
  <si>
    <t>torsional load</t>
  </si>
  <si>
    <t>twist defl</t>
  </si>
  <si>
    <t>edgewise defl</t>
  </si>
  <si>
    <t>max? deflections</t>
  </si>
  <si>
    <t>(normalize all results by max deflection of monoplane spar?)</t>
  </si>
  <si>
    <t>load magnitude (N or N*m)</t>
  </si>
  <si>
    <t>structural efficiency</t>
  </si>
  <si>
    <t>flapwise uniform distributed 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</si>
</sst>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6" formatCode="0.000E+00"/>
    <numFmt numFmtId="167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0" xfId="0" applyBorder="1" applyAlignment="1">
      <alignment horizontal="left" vertical="top"/>
    </xf>
    <xf numFmtId="11" fontId="0" fillId="0" borderId="0" xfId="0" applyNumberFormat="1" applyBorder="1"/>
    <xf numFmtId="11" fontId="0" fillId="0" borderId="1" xfId="0" applyNumberFormat="1" applyBorder="1"/>
    <xf numFmtId="11" fontId="0" fillId="0" borderId="0" xfId="0" applyNumberForma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166" fontId="0" fillId="0" borderId="0" xfId="0" applyNumberFormat="1"/>
    <xf numFmtId="166" fontId="0" fillId="0" borderId="1" xfId="0" applyNumberFormat="1" applyBorder="1"/>
    <xf numFmtId="167" fontId="0" fillId="0" borderId="0" xfId="0" applyNumberFormat="1"/>
    <xf numFmtId="167" fontId="0" fillId="0" borderId="0" xfId="0" applyNumberFormat="1" applyBorder="1"/>
    <xf numFmtId="167" fontId="0" fillId="0" borderId="1" xfId="0" applyNumberFormat="1" applyBorder="1"/>
    <xf numFmtId="0" fontId="0" fillId="0" borderId="0" xfId="0" applyAlignment="1">
      <alignment vertical="top"/>
    </xf>
    <xf numFmtId="0" fontId="0" fillId="0" borderId="0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2" xfId="0" applyBorder="1" applyAlignment="1"/>
    <xf numFmtId="0" fontId="0" fillId="0" borderId="0" xfId="0" applyBorder="1" applyAlignment="1"/>
    <xf numFmtId="0" fontId="0" fillId="0" borderId="3" xfId="0" applyBorder="1" applyAlignment="1">
      <alignment vertical="center" wrapText="1"/>
    </xf>
    <xf numFmtId="167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Flapwise tip</a:t>
            </a:r>
            <a:r>
              <a:rPr lang="en-US" baseline="0"/>
              <a:t> load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monoplane spar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43227077865266844"/>
                  <c:y val="-1.544487736920077E-2"/>
                </c:manualLayout>
              </c:layout>
              <c:numFmt formatCode="General" sourceLinked="0"/>
            </c:trendlineLbl>
          </c:trendline>
          <c:xVal>
            <c:numRef>
              <c:f>Sheet1!$D$5:$D$8</c:f>
              <c:numCache>
                <c:formatCode>0.00E+00</c:formatCode>
                <c:ptCount val="4"/>
                <c:pt idx="0">
                  <c:v>2.7799999999999998E-2</c:v>
                </c:pt>
                <c:pt idx="1">
                  <c:v>0.27800000000000002</c:v>
                </c:pt>
                <c:pt idx="2">
                  <c:v>2.76</c:v>
                </c:pt>
                <c:pt idx="3">
                  <c:v>5.45</c:v>
                </c:pt>
              </c:numCache>
            </c:numRef>
          </c:xVal>
          <c:yVal>
            <c:numRef>
              <c:f>Sheet1!$C$5:$C$8</c:f>
              <c:numCache>
                <c:formatCode>0.00E+00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half-height biplane spar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46993682074918869"/>
                  <c:y val="0.11625038055714537"/>
                </c:manualLayout>
              </c:layout>
              <c:numFmt formatCode="General" sourceLinked="0"/>
            </c:trendlineLbl>
          </c:trendline>
          <c:xVal>
            <c:numRef>
              <c:f>Sheet1!$G$5:$G$8</c:f>
              <c:numCache>
                <c:formatCode>0.00E+00</c:formatCode>
                <c:ptCount val="4"/>
                <c:pt idx="0">
                  <c:v>2.4187165913099998E-2</c:v>
                </c:pt>
                <c:pt idx="1">
                  <c:v>0.2418686622639</c:v>
                </c:pt>
                <c:pt idx="2">
                  <c:v>2.4102239955720002</c:v>
                </c:pt>
                <c:pt idx="3">
                  <c:v>4.7707504977279998</c:v>
                </c:pt>
              </c:numCache>
            </c:numRef>
          </c:xVal>
          <c:yVal>
            <c:numRef>
              <c:f>Sheet1!$C$5:$C$8</c:f>
              <c:numCache>
                <c:formatCode>0.00E+00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Sheet1!$J$3</c:f>
              <c:strCache>
                <c:ptCount val="1"/>
                <c:pt idx="0">
                  <c:v>full-height biplane spar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48415554997463967"/>
                  <c:y val="0.23533168568131296"/>
                </c:manualLayout>
              </c:layout>
              <c:numFmt formatCode="General" sourceLinked="0"/>
            </c:trendlineLbl>
          </c:trendline>
          <c:xVal>
            <c:numRef>
              <c:f>Sheet1!$J$5:$J$8</c:f>
              <c:numCache>
                <c:formatCode>0.00E+00</c:formatCode>
                <c:ptCount val="4"/>
                <c:pt idx="0">
                  <c:v>2.2499999999999999E-2</c:v>
                </c:pt>
                <c:pt idx="1">
                  <c:v>0.22500000000000001</c:v>
                </c:pt>
                <c:pt idx="2">
                  <c:v>2.2400000000000002</c:v>
                </c:pt>
                <c:pt idx="3">
                  <c:v>4.43</c:v>
                </c:pt>
              </c:numCache>
            </c:numRef>
          </c:xVal>
          <c:yVal>
            <c:numRef>
              <c:f>Sheet1!$C$5:$C$8</c:f>
              <c:numCache>
                <c:formatCode>0.00E+00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30176"/>
        <c:axId val="64891520"/>
      </c:scatterChart>
      <c:valAx>
        <c:axId val="649301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tip deflection [m]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64891520"/>
        <c:crosses val="autoZero"/>
        <c:crossBetween val="midCat"/>
      </c:valAx>
      <c:valAx>
        <c:axId val="64891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applied load [N]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64930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Torsional tip</a:t>
            </a:r>
            <a:r>
              <a:rPr lang="en-US" baseline="0"/>
              <a:t> load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Sheet1!$D$3</c:f>
              <c:strCache>
                <c:ptCount val="1"/>
                <c:pt idx="0">
                  <c:v>monoplane spar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48132053511264411"/>
                  <c:y val="-1.4220947353538477E-2"/>
                </c:manualLayout>
              </c:layout>
              <c:numFmt formatCode="0.000E+00" sourceLinked="0"/>
            </c:trendlineLbl>
          </c:trendline>
          <c:xVal>
            <c:numRef>
              <c:f>Sheet1!$E$9:$E$12</c:f>
              <c:numCache>
                <c:formatCode>0.00E+00</c:formatCode>
                <c:ptCount val="4"/>
                <c:pt idx="0">
                  <c:v>9.6900000000000003E-4</c:v>
                </c:pt>
                <c:pt idx="1">
                  <c:v>9.6900000000000007E-3</c:v>
                </c:pt>
                <c:pt idx="2">
                  <c:v>9.69E-2</c:v>
                </c:pt>
                <c:pt idx="3">
                  <c:v>0.19400000000000001</c:v>
                </c:pt>
              </c:numCache>
            </c:numRef>
          </c:xVal>
          <c:yVal>
            <c:numRef>
              <c:f>Sheet1!$C$9:$C$12</c:f>
              <c:numCache>
                <c:formatCode>0.00E+00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half-height biplane spar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49800081991546391"/>
                  <c:y val="0.1172416894569575"/>
                </c:manualLayout>
              </c:layout>
              <c:numFmt formatCode="0.000E+00" sourceLinked="0"/>
            </c:trendlineLbl>
          </c:trendline>
          <c:xVal>
            <c:numRef>
              <c:f>Sheet1!$H$9:$H$12</c:f>
              <c:numCache>
                <c:formatCode>0.00E+00</c:formatCode>
                <c:ptCount val="4"/>
                <c:pt idx="0">
                  <c:v>9.1672780688130005E-4</c:v>
                </c:pt>
                <c:pt idx="1">
                  <c:v>9.1672998591549992E-3</c:v>
                </c:pt>
                <c:pt idx="2">
                  <c:v>9.1696920794619996E-2</c:v>
                </c:pt>
                <c:pt idx="3">
                  <c:v>0.18353915195189999</c:v>
                </c:pt>
              </c:numCache>
            </c:numRef>
          </c:xVal>
          <c:yVal>
            <c:numRef>
              <c:f>Sheet1!$C$9:$C$12</c:f>
              <c:numCache>
                <c:formatCode>0.00E+00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Sheet1!$J$3</c:f>
              <c:strCache>
                <c:ptCount val="1"/>
                <c:pt idx="0">
                  <c:v>full-height biplane spar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0.48475739455368799"/>
                  <c:y val="0.23632978880008593"/>
                </c:manualLayout>
              </c:layout>
              <c:numFmt formatCode="0.000E+00" sourceLinked="0"/>
            </c:trendlineLbl>
          </c:trendline>
          <c:xVal>
            <c:numRef>
              <c:f>Sheet1!$K$9:$K$12</c:f>
              <c:numCache>
                <c:formatCode>0.00E+00</c:formatCode>
                <c:ptCount val="4"/>
                <c:pt idx="0">
                  <c:v>9.1500000000000001E-4</c:v>
                </c:pt>
                <c:pt idx="1">
                  <c:v>9.1500000000000001E-3</c:v>
                </c:pt>
                <c:pt idx="2">
                  <c:v>9.1499999999999998E-2</c:v>
                </c:pt>
                <c:pt idx="3">
                  <c:v>0.183</c:v>
                </c:pt>
              </c:numCache>
            </c:numRef>
          </c:xVal>
          <c:yVal>
            <c:numRef>
              <c:f>Sheet1!$C$9:$C$12</c:f>
              <c:numCache>
                <c:formatCode>0.00E+00</c:formatCode>
                <c:ptCount val="4"/>
                <c:pt idx="0">
                  <c:v>1000</c:v>
                </c:pt>
                <c:pt idx="1">
                  <c:v>10000</c:v>
                </c:pt>
                <c:pt idx="2">
                  <c:v>100000</c:v>
                </c:pt>
                <c:pt idx="3">
                  <c:v>200000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86080"/>
        <c:axId val="64921600"/>
      </c:scatterChart>
      <c:valAx>
        <c:axId val="109886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tip twist angle [rad]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64921600"/>
        <c:crosses val="autoZero"/>
        <c:crossBetween val="midCat"/>
        <c:majorUnit val="0.1"/>
      </c:valAx>
      <c:valAx>
        <c:axId val="64921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applied torque [N*m]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crossAx val="10988608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45</xdr:row>
      <xdr:rowOff>42861</xdr:rowOff>
    </xdr:from>
    <xdr:to>
      <xdr:col>15</xdr:col>
      <xdr:colOff>66675</xdr:colOff>
      <xdr:row>61</xdr:row>
      <xdr:rowOff>85724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333375</xdr:colOff>
      <xdr:row>44</xdr:row>
      <xdr:rowOff>104775</xdr:rowOff>
    </xdr:from>
    <xdr:to>
      <xdr:col>22</xdr:col>
      <xdr:colOff>142875</xdr:colOff>
      <xdr:row>60</xdr:row>
      <xdr:rowOff>147638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2"/>
  <sheetViews>
    <sheetView tabSelected="1" workbookViewId="0">
      <selection activeCell="P24" sqref="P24"/>
    </sheetView>
  </sheetViews>
  <sheetFormatPr defaultRowHeight="15" x14ac:dyDescent="0.25"/>
  <cols>
    <col min="1" max="1" width="3.140625" customWidth="1"/>
    <col min="2" max="2" width="16.140625" bestFit="1" customWidth="1"/>
    <col min="3" max="3" width="16.140625" customWidth="1"/>
    <col min="4" max="4" width="15" customWidth="1"/>
    <col min="5" max="5" width="10.140625" customWidth="1"/>
    <col min="6" max="6" width="1.5703125" customWidth="1"/>
    <col min="7" max="7" width="12.140625" bestFit="1" customWidth="1"/>
    <col min="8" max="8" width="10.140625" bestFit="1" customWidth="1"/>
    <col min="9" max="9" width="1.5703125" customWidth="1"/>
    <col min="10" max="10" width="12.140625" bestFit="1" customWidth="1"/>
    <col min="11" max="11" width="10.140625" bestFit="1" customWidth="1"/>
    <col min="12" max="12" width="3.7109375" customWidth="1"/>
    <col min="13" max="13" width="3.140625" customWidth="1"/>
    <col min="14" max="14" width="18.28515625" bestFit="1" customWidth="1"/>
    <col min="15" max="15" width="22.5703125" bestFit="1" customWidth="1"/>
    <col min="16" max="16" width="22.140625" bestFit="1" customWidth="1"/>
    <col min="17" max="17" width="17.85546875" bestFit="1" customWidth="1"/>
  </cols>
  <sheetData>
    <row r="2" spans="2:19" x14ac:dyDescent="0.25">
      <c r="B2" s="8" t="s">
        <v>0</v>
      </c>
      <c r="C2" s="15" t="s">
        <v>27</v>
      </c>
      <c r="D2" s="7" t="s">
        <v>25</v>
      </c>
      <c r="E2" s="7"/>
      <c r="F2" s="7"/>
      <c r="G2" s="7"/>
      <c r="H2" s="7"/>
      <c r="I2" s="7"/>
      <c r="J2" s="7"/>
      <c r="K2" s="7"/>
      <c r="N2" s="8" t="s">
        <v>16</v>
      </c>
      <c r="O2" s="7" t="s">
        <v>12</v>
      </c>
      <c r="P2" s="7"/>
      <c r="Q2" s="7"/>
    </row>
    <row r="3" spans="2:19" x14ac:dyDescent="0.25">
      <c r="B3" s="14"/>
      <c r="C3" s="16"/>
      <c r="D3" s="7" t="s">
        <v>6</v>
      </c>
      <c r="E3" s="7"/>
      <c r="F3" s="1"/>
      <c r="G3" s="7" t="s">
        <v>7</v>
      </c>
      <c r="H3" s="7"/>
      <c r="I3" s="1"/>
      <c r="J3" s="7" t="s">
        <v>8</v>
      </c>
      <c r="K3" s="7"/>
      <c r="N3" s="9"/>
      <c r="O3" s="2" t="s">
        <v>13</v>
      </c>
      <c r="P3" s="2" t="s">
        <v>14</v>
      </c>
      <c r="Q3" s="2" t="s">
        <v>15</v>
      </c>
    </row>
    <row r="4" spans="2:19" x14ac:dyDescent="0.25">
      <c r="B4" s="9"/>
      <c r="C4" s="17"/>
      <c r="D4" s="2" t="s">
        <v>9</v>
      </c>
      <c r="E4" s="2" t="s">
        <v>10</v>
      </c>
      <c r="F4" s="2"/>
      <c r="G4" s="2" t="s">
        <v>9</v>
      </c>
      <c r="H4" s="2" t="s">
        <v>10</v>
      </c>
      <c r="I4" s="2"/>
      <c r="J4" s="2" t="s">
        <v>9</v>
      </c>
      <c r="K4" s="2" t="s">
        <v>10</v>
      </c>
      <c r="N4" t="s">
        <v>17</v>
      </c>
      <c r="O4" s="18">
        <v>36677</v>
      </c>
      <c r="P4" s="18">
        <v>41900</v>
      </c>
      <c r="Q4" s="18">
        <v>45122</v>
      </c>
    </row>
    <row r="5" spans="2:19" x14ac:dyDescent="0.25">
      <c r="B5" s="12" t="s">
        <v>1</v>
      </c>
      <c r="C5" s="6">
        <v>1000</v>
      </c>
      <c r="D5" s="6">
        <v>2.7799999999999998E-2</v>
      </c>
      <c r="E5" t="s">
        <v>5</v>
      </c>
      <c r="G5" s="6">
        <v>2.4187165913099998E-2</v>
      </c>
      <c r="H5" t="s">
        <v>5</v>
      </c>
      <c r="J5" s="6">
        <v>2.2499999999999999E-2</v>
      </c>
      <c r="K5" t="s">
        <v>5</v>
      </c>
      <c r="N5" s="2" t="s">
        <v>18</v>
      </c>
      <c r="O5" s="19">
        <v>1031000</v>
      </c>
      <c r="P5" s="19">
        <v>1090000</v>
      </c>
      <c r="Q5" s="19">
        <v>1093000000</v>
      </c>
    </row>
    <row r="6" spans="2:19" x14ac:dyDescent="0.25">
      <c r="B6" s="13"/>
      <c r="C6" s="6">
        <v>10000</v>
      </c>
      <c r="D6" s="6">
        <v>0.27800000000000002</v>
      </c>
      <c r="E6" t="s">
        <v>5</v>
      </c>
      <c r="G6" s="6">
        <v>0.2418686622639</v>
      </c>
      <c r="H6" t="s">
        <v>5</v>
      </c>
      <c r="J6" s="6">
        <v>0.22500000000000001</v>
      </c>
      <c r="K6" t="s">
        <v>5</v>
      </c>
    </row>
    <row r="7" spans="2:19" x14ac:dyDescent="0.25">
      <c r="B7" s="13"/>
      <c r="C7" s="6">
        <v>100000</v>
      </c>
      <c r="D7" s="6">
        <v>2.76</v>
      </c>
      <c r="E7" t="s">
        <v>5</v>
      </c>
      <c r="G7" s="6">
        <v>2.4102239955720002</v>
      </c>
      <c r="H7" t="s">
        <v>5</v>
      </c>
      <c r="J7" s="6">
        <v>2.2400000000000002</v>
      </c>
      <c r="K7" t="s">
        <v>5</v>
      </c>
    </row>
    <row r="8" spans="2:19" x14ac:dyDescent="0.25">
      <c r="B8" s="13"/>
      <c r="C8" s="6">
        <v>200000</v>
      </c>
      <c r="D8" s="6">
        <v>5.45</v>
      </c>
      <c r="E8" t="s">
        <v>5</v>
      </c>
      <c r="G8" s="6">
        <v>4.7707504977279998</v>
      </c>
      <c r="H8" t="s">
        <v>5</v>
      </c>
      <c r="J8" s="6">
        <v>4.43</v>
      </c>
      <c r="K8" t="s">
        <v>5</v>
      </c>
    </row>
    <row r="9" spans="2:19" x14ac:dyDescent="0.25">
      <c r="B9" s="10" t="s">
        <v>2</v>
      </c>
      <c r="C9" s="4">
        <v>1000</v>
      </c>
      <c r="D9" s="1" t="s">
        <v>5</v>
      </c>
      <c r="E9" s="4">
        <v>9.6900000000000003E-4</v>
      </c>
      <c r="F9" s="1"/>
      <c r="G9" s="1" t="s">
        <v>5</v>
      </c>
      <c r="H9" s="6">
        <v>9.1672780688130005E-4</v>
      </c>
      <c r="I9" s="1"/>
      <c r="J9" s="1" t="s">
        <v>5</v>
      </c>
      <c r="K9" s="6">
        <v>9.1500000000000001E-4</v>
      </c>
    </row>
    <row r="10" spans="2:19" x14ac:dyDescent="0.25">
      <c r="B10" s="10"/>
      <c r="C10" s="4">
        <v>10000</v>
      </c>
      <c r="D10" s="1" t="s">
        <v>5</v>
      </c>
      <c r="E10" s="4">
        <v>9.6900000000000007E-3</v>
      </c>
      <c r="F10" s="1"/>
      <c r="G10" s="1" t="s">
        <v>5</v>
      </c>
      <c r="H10" s="6">
        <v>9.1672998591549992E-3</v>
      </c>
      <c r="I10" s="1"/>
      <c r="J10" s="1" t="s">
        <v>5</v>
      </c>
      <c r="K10" s="6">
        <v>9.1500000000000001E-3</v>
      </c>
    </row>
    <row r="11" spans="2:19" x14ac:dyDescent="0.25">
      <c r="B11" s="10"/>
      <c r="C11" s="4">
        <v>100000</v>
      </c>
      <c r="D11" s="1" t="s">
        <v>5</v>
      </c>
      <c r="E11" s="4">
        <v>9.69E-2</v>
      </c>
      <c r="F11" s="1"/>
      <c r="G11" s="1" t="s">
        <v>5</v>
      </c>
      <c r="H11" s="6">
        <v>9.1696920794619996E-2</v>
      </c>
      <c r="I11" s="1"/>
      <c r="J11" s="1" t="s">
        <v>5</v>
      </c>
      <c r="K11" s="6">
        <v>9.1499999999999998E-2</v>
      </c>
    </row>
    <row r="12" spans="2:19" x14ac:dyDescent="0.25">
      <c r="B12" s="11"/>
      <c r="C12" s="5">
        <v>200000</v>
      </c>
      <c r="D12" s="2" t="s">
        <v>5</v>
      </c>
      <c r="E12" s="5">
        <v>0.19400000000000001</v>
      </c>
      <c r="F12" s="2"/>
      <c r="G12" s="2" t="s">
        <v>5</v>
      </c>
      <c r="H12" s="5">
        <v>0.18353915195189999</v>
      </c>
      <c r="I12" s="2"/>
      <c r="J12" s="2" t="s">
        <v>5</v>
      </c>
      <c r="K12" s="5">
        <v>0.183</v>
      </c>
    </row>
    <row r="14" spans="2:19" ht="15" customHeight="1" x14ac:dyDescent="0.25"/>
    <row r="15" spans="2:19" x14ac:dyDescent="0.25">
      <c r="B15" s="8" t="s">
        <v>0</v>
      </c>
      <c r="C15" s="15" t="s">
        <v>27</v>
      </c>
      <c r="D15" s="7" t="s">
        <v>28</v>
      </c>
      <c r="E15" s="7"/>
      <c r="F15" s="7"/>
      <c r="G15" s="7"/>
      <c r="H15" s="7"/>
      <c r="I15" s="7"/>
      <c r="J15" s="7"/>
      <c r="K15" s="7"/>
      <c r="N15" s="8" t="s">
        <v>0</v>
      </c>
      <c r="O15" s="7" t="s">
        <v>28</v>
      </c>
      <c r="P15" s="7"/>
      <c r="Q15" s="27"/>
      <c r="R15" s="27"/>
      <c r="S15" s="27"/>
    </row>
    <row r="16" spans="2:19" x14ac:dyDescent="0.25">
      <c r="B16" s="14"/>
      <c r="C16" s="16"/>
      <c r="D16" s="7" t="s">
        <v>6</v>
      </c>
      <c r="E16" s="7"/>
      <c r="F16" s="1"/>
      <c r="G16" s="7" t="s">
        <v>7</v>
      </c>
      <c r="H16" s="7"/>
      <c r="I16" s="1"/>
      <c r="J16" s="7" t="s">
        <v>8</v>
      </c>
      <c r="K16" s="7"/>
      <c r="N16" s="14"/>
      <c r="O16" s="26" t="s">
        <v>7</v>
      </c>
      <c r="P16" s="26" t="s">
        <v>8</v>
      </c>
      <c r="Q16" s="1"/>
      <c r="R16" s="1"/>
      <c r="S16" s="27"/>
    </row>
    <row r="17" spans="2:19" ht="30" x14ac:dyDescent="0.25">
      <c r="B17" s="9"/>
      <c r="C17" s="17"/>
      <c r="D17" s="2" t="s">
        <v>9</v>
      </c>
      <c r="E17" s="2" t="s">
        <v>10</v>
      </c>
      <c r="F17" s="2"/>
      <c r="G17" s="2" t="s">
        <v>9</v>
      </c>
      <c r="H17" s="2" t="s">
        <v>10</v>
      </c>
      <c r="I17" s="2"/>
      <c r="J17" s="2" t="s">
        <v>9</v>
      </c>
      <c r="K17" s="2" t="s">
        <v>10</v>
      </c>
      <c r="N17" s="28" t="s">
        <v>29</v>
      </c>
      <c r="O17" s="29">
        <f>0.564/0.429</f>
        <v>1.3146853146853146</v>
      </c>
      <c r="P17" s="29">
        <f>0.564/0.369</f>
        <v>1.5284552845528454</v>
      </c>
      <c r="Q17" s="1"/>
    </row>
    <row r="18" spans="2:19" x14ac:dyDescent="0.25">
      <c r="B18" s="12" t="s">
        <v>1</v>
      </c>
      <c r="C18" s="6">
        <v>1000</v>
      </c>
      <c r="D18" s="20">
        <v>1</v>
      </c>
      <c r="E18" t="s">
        <v>5</v>
      </c>
      <c r="G18" s="20">
        <f>D5/G5</f>
        <v>1.1493698806995514</v>
      </c>
      <c r="H18" t="s">
        <v>5</v>
      </c>
      <c r="J18" s="20">
        <f>D5/J5</f>
        <v>1.2355555555555555</v>
      </c>
      <c r="K18" t="s">
        <v>5</v>
      </c>
      <c r="N18" s="24" t="s">
        <v>1</v>
      </c>
      <c r="O18" s="20">
        <f>AVERAGE(G18:G21)</f>
        <v>1.1465634248930203</v>
      </c>
      <c r="P18" s="20">
        <f>AVERAGE(J18:J21)</f>
        <v>1.2333755688129275</v>
      </c>
      <c r="R18" s="20"/>
    </row>
    <row r="19" spans="2:19" x14ac:dyDescent="0.25">
      <c r="B19" s="13"/>
      <c r="C19" s="6">
        <v>10000</v>
      </c>
      <c r="D19" s="20">
        <v>1</v>
      </c>
      <c r="E19" t="s">
        <v>5</v>
      </c>
      <c r="G19" s="20">
        <f t="shared" ref="G19:G21" si="0">D6/G6</f>
        <v>1.1493841219358858</v>
      </c>
      <c r="H19" t="s">
        <v>5</v>
      </c>
      <c r="J19" s="20">
        <f t="shared" ref="J19:J21" si="1">D6/J6</f>
        <v>1.2355555555555557</v>
      </c>
      <c r="K19" t="s">
        <v>5</v>
      </c>
      <c r="N19" s="25" t="s">
        <v>2</v>
      </c>
      <c r="O19" s="22">
        <f>AVERAGE(H22:H25)</f>
        <v>1.0569439062009265</v>
      </c>
      <c r="P19" s="22">
        <f>AVERAGE(K22:K25)</f>
        <v>1.0592896174863389</v>
      </c>
      <c r="Q19" s="1"/>
      <c r="R19" s="1"/>
      <c r="S19" s="20"/>
    </row>
    <row r="20" spans="2:19" x14ac:dyDescent="0.25">
      <c r="B20" s="13"/>
      <c r="C20" s="6">
        <v>100000</v>
      </c>
      <c r="D20" s="20">
        <v>1</v>
      </c>
      <c r="E20" t="s">
        <v>5</v>
      </c>
      <c r="G20" s="20">
        <f t="shared" si="0"/>
        <v>1.145121783315824</v>
      </c>
      <c r="H20" t="s">
        <v>5</v>
      </c>
      <c r="J20" s="20">
        <f t="shared" si="1"/>
        <v>1.232142857142857</v>
      </c>
      <c r="K20" t="s">
        <v>5</v>
      </c>
      <c r="N20" s="23"/>
      <c r="O20" s="20"/>
      <c r="R20" s="20"/>
    </row>
    <row r="21" spans="2:19" x14ac:dyDescent="0.25">
      <c r="B21" s="13"/>
      <c r="C21" s="6">
        <v>200000</v>
      </c>
      <c r="D21" s="20">
        <v>1</v>
      </c>
      <c r="E21" t="s">
        <v>5</v>
      </c>
      <c r="G21" s="20">
        <f t="shared" si="0"/>
        <v>1.1423779136208199</v>
      </c>
      <c r="H21" t="s">
        <v>5</v>
      </c>
      <c r="J21" s="20">
        <f t="shared" si="1"/>
        <v>1.2302483069977428</v>
      </c>
      <c r="K21" t="s">
        <v>5</v>
      </c>
    </row>
    <row r="22" spans="2:19" x14ac:dyDescent="0.25">
      <c r="B22" s="10" t="s">
        <v>2</v>
      </c>
      <c r="C22" s="4">
        <v>1000</v>
      </c>
      <c r="D22" s="1" t="s">
        <v>5</v>
      </c>
      <c r="E22" s="21">
        <v>1</v>
      </c>
      <c r="F22" s="1"/>
      <c r="G22" s="1" t="s">
        <v>5</v>
      </c>
      <c r="H22" s="20">
        <f>E9/H9</f>
        <v>1.0570204075040872</v>
      </c>
      <c r="I22" s="1"/>
      <c r="J22" s="1" t="s">
        <v>5</v>
      </c>
      <c r="K22" s="20">
        <f>E9/K9</f>
        <v>1.0590163934426229</v>
      </c>
      <c r="N22" s="24"/>
      <c r="O22" s="1"/>
      <c r="P22" s="20"/>
      <c r="Q22" s="1"/>
      <c r="R22" s="1"/>
      <c r="S22" s="20"/>
    </row>
    <row r="23" spans="2:19" x14ac:dyDescent="0.25">
      <c r="B23" s="10"/>
      <c r="C23" s="4">
        <v>10000</v>
      </c>
      <c r="D23" s="1" t="s">
        <v>5</v>
      </c>
      <c r="E23" s="21">
        <v>1</v>
      </c>
      <c r="F23" s="1"/>
      <c r="G23" s="1" t="s">
        <v>5</v>
      </c>
      <c r="H23" s="20">
        <f t="shared" ref="H23:H25" si="2">E10/H10</f>
        <v>1.0570178950046019</v>
      </c>
      <c r="I23" s="1"/>
      <c r="J23" s="1" t="s">
        <v>5</v>
      </c>
      <c r="K23" s="20">
        <f t="shared" ref="K23:K25" si="3">E10/K10</f>
        <v>1.0590163934426231</v>
      </c>
      <c r="N23" s="24"/>
      <c r="O23" s="1"/>
      <c r="P23" s="20"/>
      <c r="Q23" s="1"/>
      <c r="R23" s="1"/>
      <c r="S23" s="20"/>
    </row>
    <row r="24" spans="2:19" x14ac:dyDescent="0.25">
      <c r="B24" s="10"/>
      <c r="C24" s="4">
        <v>100000</v>
      </c>
      <c r="D24" s="1" t="s">
        <v>5</v>
      </c>
      <c r="E24" s="21">
        <v>1</v>
      </c>
      <c r="F24" s="1"/>
      <c r="G24" s="1" t="s">
        <v>5</v>
      </c>
      <c r="H24" s="20">
        <f t="shared" si="2"/>
        <v>1.0567421365983891</v>
      </c>
      <c r="I24" s="1"/>
      <c r="J24" s="1" t="s">
        <v>5</v>
      </c>
      <c r="K24" s="20">
        <f t="shared" si="3"/>
        <v>1.0590163934426229</v>
      </c>
      <c r="N24" s="24"/>
      <c r="O24" s="1"/>
      <c r="P24" s="21"/>
      <c r="Q24" s="1"/>
      <c r="R24" s="1"/>
      <c r="S24" s="21"/>
    </row>
    <row r="25" spans="2:19" x14ac:dyDescent="0.25">
      <c r="B25" s="11"/>
      <c r="C25" s="5">
        <v>200000</v>
      </c>
      <c r="D25" s="2" t="s">
        <v>5</v>
      </c>
      <c r="E25" s="22">
        <v>1</v>
      </c>
      <c r="F25" s="2"/>
      <c r="G25" s="2" t="s">
        <v>5</v>
      </c>
      <c r="H25" s="22">
        <f t="shared" si="2"/>
        <v>1.0569951856966273</v>
      </c>
      <c r="I25" s="2"/>
      <c r="J25" s="2" t="s">
        <v>5</v>
      </c>
      <c r="K25" s="22">
        <f t="shared" si="3"/>
        <v>1.0601092896174864</v>
      </c>
    </row>
    <row r="26" spans="2:19" x14ac:dyDescent="0.25">
      <c r="B26" s="3"/>
      <c r="C26" s="4"/>
      <c r="D26" s="1"/>
      <c r="E26" s="21"/>
      <c r="F26" s="1"/>
      <c r="G26" s="1"/>
      <c r="H26" s="21"/>
      <c r="I26" s="1"/>
      <c r="J26" s="1"/>
      <c r="K26" s="21"/>
    </row>
    <row r="28" spans="2:19" x14ac:dyDescent="0.25">
      <c r="I28" s="27"/>
      <c r="J28" s="27"/>
      <c r="K28" s="27"/>
    </row>
    <row r="29" spans="2:19" x14ac:dyDescent="0.25">
      <c r="I29" s="1"/>
    </row>
    <row r="30" spans="2:19" ht="36" customHeight="1" x14ac:dyDescent="0.25">
      <c r="I30" s="1"/>
    </row>
    <row r="34" spans="1:9" x14ac:dyDescent="0.25">
      <c r="I34" s="1"/>
    </row>
    <row r="35" spans="1:9" x14ac:dyDescent="0.25">
      <c r="I35" s="1"/>
    </row>
    <row r="36" spans="1:9" x14ac:dyDescent="0.25">
      <c r="I36" s="1"/>
    </row>
    <row r="37" spans="1:9" x14ac:dyDescent="0.25">
      <c r="I37" s="1"/>
    </row>
    <row r="38" spans="1:9" x14ac:dyDescent="0.25">
      <c r="I38" s="1"/>
    </row>
    <row r="43" spans="1:9" x14ac:dyDescent="0.25">
      <c r="B43" t="s">
        <v>19</v>
      </c>
    </row>
    <row r="44" spans="1:9" x14ac:dyDescent="0.25">
      <c r="A44" t="s">
        <v>11</v>
      </c>
      <c r="B44" t="s">
        <v>20</v>
      </c>
      <c r="C44" t="s">
        <v>21</v>
      </c>
      <c r="D44" t="s">
        <v>6</v>
      </c>
      <c r="E44" t="s">
        <v>26</v>
      </c>
    </row>
    <row r="45" spans="1:9" x14ac:dyDescent="0.25">
      <c r="B45" t="s">
        <v>3</v>
      </c>
      <c r="D45" t="s">
        <v>7</v>
      </c>
    </row>
    <row r="46" spans="1:9" x14ac:dyDescent="0.25">
      <c r="D46" t="s">
        <v>8</v>
      </c>
    </row>
    <row r="47" spans="1:9" x14ac:dyDescent="0.25">
      <c r="A47" t="s">
        <v>11</v>
      </c>
      <c r="B47" t="s">
        <v>22</v>
      </c>
      <c r="C47" t="s">
        <v>23</v>
      </c>
      <c r="D47" t="s">
        <v>6</v>
      </c>
    </row>
    <row r="48" spans="1:9" x14ac:dyDescent="0.25">
      <c r="B48" t="s">
        <v>4</v>
      </c>
      <c r="D48" t="s">
        <v>7</v>
      </c>
    </row>
    <row r="49" spans="2:4" x14ac:dyDescent="0.25">
      <c r="D49" t="s">
        <v>8</v>
      </c>
    </row>
    <row r="50" spans="2:4" x14ac:dyDescent="0.25">
      <c r="B50" t="s">
        <v>22</v>
      </c>
      <c r="C50" t="s">
        <v>24</v>
      </c>
      <c r="D50" t="s">
        <v>6</v>
      </c>
    </row>
    <row r="51" spans="2:4" x14ac:dyDescent="0.25">
      <c r="B51" t="s">
        <v>4</v>
      </c>
      <c r="D51" t="s">
        <v>7</v>
      </c>
    </row>
    <row r="52" spans="2:4" x14ac:dyDescent="0.25">
      <c r="D52" t="s">
        <v>8</v>
      </c>
    </row>
  </sheetData>
  <mergeCells count="20">
    <mergeCell ref="O15:P15"/>
    <mergeCell ref="N15:N16"/>
    <mergeCell ref="B15:B17"/>
    <mergeCell ref="C15:C17"/>
    <mergeCell ref="D15:K15"/>
    <mergeCell ref="D16:E16"/>
    <mergeCell ref="G16:H16"/>
    <mergeCell ref="J16:K16"/>
    <mergeCell ref="B18:B21"/>
    <mergeCell ref="B22:B25"/>
    <mergeCell ref="O2:Q2"/>
    <mergeCell ref="N2:N3"/>
    <mergeCell ref="B9:B12"/>
    <mergeCell ref="B5:B8"/>
    <mergeCell ref="B2:B4"/>
    <mergeCell ref="D2:K2"/>
    <mergeCell ref="D3:E3"/>
    <mergeCell ref="G3:H3"/>
    <mergeCell ref="J3:K3"/>
    <mergeCell ref="C2:C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 Roth-Johnson</dc:creator>
  <cp:lastModifiedBy>Perry Roth-Johnson</cp:lastModifiedBy>
  <dcterms:created xsi:type="dcterms:W3CDTF">2014-02-12T07:13:51Z</dcterms:created>
  <dcterms:modified xsi:type="dcterms:W3CDTF">2014-02-12T11:10:38Z</dcterms:modified>
</cp:coreProperties>
</file>