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4355" windowHeight="7485"/>
  </bookViews>
  <sheets>
    <sheet name="test matrix" sheetId="1" r:id="rId1"/>
    <sheet name="tip deflection results" sheetId="3" r:id="rId2"/>
    <sheet name="cross-section heights" sheetId="2" r:id="rId3"/>
  </sheets>
  <calcPr calcId="145621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3" i="1"/>
  <c r="F12" i="2" l="1"/>
  <c r="G12" i="2" s="1"/>
  <c r="F11" i="2"/>
  <c r="F10" i="2"/>
  <c r="F9" i="2"/>
  <c r="F8" i="2"/>
  <c r="F7" i="2"/>
  <c r="G7" i="2" s="1"/>
  <c r="F6" i="2"/>
  <c r="F5" i="2"/>
  <c r="E12" i="2"/>
  <c r="E11" i="2"/>
  <c r="G11" i="2" s="1"/>
  <c r="E10" i="2"/>
  <c r="G10" i="2" s="1"/>
  <c r="E9" i="2"/>
  <c r="G9" i="2" s="1"/>
  <c r="E8" i="2"/>
  <c r="G8" i="2" s="1"/>
  <c r="E7" i="2"/>
  <c r="E6" i="2"/>
  <c r="E5" i="2"/>
  <c r="G5" i="2" s="1"/>
  <c r="E26" i="2"/>
  <c r="G26" i="2" s="1"/>
  <c r="E25" i="2"/>
  <c r="E24" i="2"/>
  <c r="E23" i="2"/>
  <c r="G23" i="2" s="1"/>
  <c r="E22" i="2"/>
  <c r="G22" i="2" s="1"/>
  <c r="E21" i="2"/>
  <c r="G21" i="2" s="1"/>
  <c r="E20" i="2"/>
  <c r="E19" i="2"/>
  <c r="E18" i="2"/>
  <c r="E17" i="2"/>
  <c r="G17" i="2" s="1"/>
  <c r="E16" i="2"/>
  <c r="G16" i="2" s="1"/>
  <c r="E15" i="2"/>
  <c r="G15" i="2" s="1"/>
  <c r="E14" i="2"/>
  <c r="F26" i="2"/>
  <c r="F14" i="2"/>
  <c r="F15" i="2"/>
  <c r="F16" i="2"/>
  <c r="F17" i="2"/>
  <c r="F18" i="2"/>
  <c r="G18" i="2" s="1"/>
  <c r="F19" i="2"/>
  <c r="F20" i="2"/>
  <c r="F21" i="2"/>
  <c r="F22" i="2"/>
  <c r="F23" i="2"/>
  <c r="F24" i="2"/>
  <c r="F25" i="2"/>
  <c r="F13" i="2"/>
  <c r="E13" i="2"/>
  <c r="G13" i="2" s="1"/>
  <c r="F4" i="2"/>
  <c r="G4" i="2" s="1"/>
  <c r="E4" i="2"/>
  <c r="G6" i="2"/>
  <c r="G14" i="2"/>
  <c r="G19" i="2"/>
  <c r="G20" i="2"/>
  <c r="G24" i="2"/>
  <c r="G25" i="2"/>
  <c r="G3" i="2"/>
  <c r="F3" i="2"/>
  <c r="E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  <c r="AG23" i="1" l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S4" i="1" l="1"/>
  <c r="T4" i="1"/>
  <c r="S5" i="1"/>
  <c r="T5" i="1"/>
  <c r="S6" i="1"/>
  <c r="T6" i="1"/>
  <c r="S7" i="1"/>
  <c r="T7" i="1"/>
  <c r="S8" i="1"/>
  <c r="T8" i="1"/>
  <c r="S9" i="1"/>
  <c r="T9" i="1"/>
  <c r="T3" i="1"/>
  <c r="S3" i="1"/>
  <c r="AF9" i="1"/>
  <c r="AE8" i="1"/>
  <c r="AE9" i="1"/>
  <c r="AD8" i="1"/>
  <c r="AD7" i="1"/>
  <c r="AC7" i="1"/>
  <c r="AC6" i="1"/>
  <c r="AB6" i="1"/>
  <c r="AA5" i="1"/>
  <c r="AD9" i="1"/>
  <c r="AC9" i="1"/>
  <c r="AC8" i="1"/>
  <c r="AB8" i="1"/>
  <c r="AB9" i="1"/>
  <c r="AB7" i="1"/>
  <c r="AA7" i="1"/>
  <c r="AA8" i="1"/>
  <c r="AA9" i="1"/>
  <c r="AA6" i="1"/>
  <c r="Z6" i="1"/>
  <c r="Z7" i="1"/>
  <c r="Z8" i="1"/>
  <c r="Z9" i="1"/>
  <c r="Z5" i="1"/>
  <c r="Y5" i="1"/>
  <c r="Y6" i="1"/>
  <c r="Y7" i="1"/>
  <c r="Y8" i="1"/>
  <c r="Y9" i="1"/>
  <c r="Y4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W3" i="1"/>
  <c r="X3" i="1"/>
  <c r="V3" i="1"/>
  <c r="AB5" i="1"/>
  <c r="AA4" i="1"/>
  <c r="Y3" i="1"/>
  <c r="Z3" i="1"/>
  <c r="Z4" i="1"/>
  <c r="U4" i="1"/>
  <c r="U5" i="1"/>
  <c r="U6" i="1"/>
  <c r="U7" i="1"/>
  <c r="U8" i="1"/>
  <c r="U9" i="1"/>
  <c r="U3" i="1"/>
  <c r="AA3" i="1"/>
  <c r="AB3" i="1"/>
  <c r="AC3" i="1"/>
  <c r="AD3" i="1"/>
  <c r="AE3" i="1"/>
  <c r="AF3" i="1"/>
  <c r="AG3" i="1"/>
  <c r="AB4" i="1"/>
  <c r="AC4" i="1"/>
  <c r="AD4" i="1"/>
  <c r="AE4" i="1"/>
  <c r="AF4" i="1"/>
  <c r="AG4" i="1"/>
  <c r="AC5" i="1"/>
  <c r="AD5" i="1"/>
  <c r="AE5" i="1"/>
  <c r="AF5" i="1"/>
  <c r="AG5" i="1"/>
  <c r="AD6" i="1"/>
  <c r="AE6" i="1"/>
  <c r="AF6" i="1"/>
  <c r="AG6" i="1"/>
  <c r="AE7" i="1"/>
  <c r="AF7" i="1"/>
  <c r="AG7" i="1"/>
  <c r="AF8" i="1"/>
  <c r="AG8" i="1"/>
  <c r="AG9" i="1"/>
  <c r="AH4" i="1"/>
  <c r="AI4" i="1"/>
  <c r="AJ4" i="1"/>
  <c r="AK4" i="1"/>
  <c r="AL4" i="1"/>
  <c r="AM4" i="1"/>
  <c r="AN4" i="1"/>
  <c r="AH5" i="1"/>
  <c r="AI5" i="1"/>
  <c r="AJ5" i="1"/>
  <c r="AK5" i="1"/>
  <c r="AL5" i="1"/>
  <c r="AM5" i="1"/>
  <c r="AN5" i="1"/>
  <c r="AH6" i="1"/>
  <c r="AI6" i="1"/>
  <c r="AJ6" i="1"/>
  <c r="AK6" i="1"/>
  <c r="AL6" i="1"/>
  <c r="AM6" i="1"/>
  <c r="AN6" i="1"/>
  <c r="AH7" i="1"/>
  <c r="AI7" i="1"/>
  <c r="AJ7" i="1"/>
  <c r="AK7" i="1"/>
  <c r="AL7" i="1"/>
  <c r="AM7" i="1"/>
  <c r="AN7" i="1"/>
  <c r="AH8" i="1"/>
  <c r="AI8" i="1"/>
  <c r="AJ8" i="1"/>
  <c r="AK8" i="1"/>
  <c r="AL8" i="1"/>
  <c r="AM8" i="1"/>
  <c r="AN8" i="1"/>
  <c r="AH9" i="1"/>
  <c r="AI9" i="1"/>
  <c r="AJ9" i="1"/>
  <c r="AK9" i="1"/>
  <c r="AL9" i="1"/>
  <c r="AM9" i="1"/>
  <c r="AN9" i="1"/>
  <c r="AH10" i="1"/>
  <c r="AI10" i="1"/>
  <c r="AJ10" i="1"/>
  <c r="AK10" i="1"/>
  <c r="AL10" i="1"/>
  <c r="AM10" i="1"/>
  <c r="AN10" i="1"/>
  <c r="AH11" i="1"/>
  <c r="AI11" i="1"/>
  <c r="AJ11" i="1"/>
  <c r="AK11" i="1"/>
  <c r="AL11" i="1"/>
  <c r="AM11" i="1"/>
  <c r="AN11" i="1"/>
  <c r="AH12" i="1"/>
  <c r="AI12" i="1"/>
  <c r="AJ12" i="1"/>
  <c r="AK12" i="1"/>
  <c r="AL12" i="1"/>
  <c r="AM12" i="1"/>
  <c r="AN12" i="1"/>
  <c r="AH13" i="1"/>
  <c r="AI13" i="1"/>
  <c r="AJ13" i="1"/>
  <c r="AK13" i="1"/>
  <c r="AL13" i="1"/>
  <c r="AM13" i="1"/>
  <c r="AN13" i="1"/>
  <c r="AH14" i="1"/>
  <c r="AI14" i="1"/>
  <c r="AJ14" i="1"/>
  <c r="AK14" i="1"/>
  <c r="AL14" i="1"/>
  <c r="AM14" i="1"/>
  <c r="AN14" i="1"/>
  <c r="AH15" i="1"/>
  <c r="AI15" i="1"/>
  <c r="AJ15" i="1"/>
  <c r="AK15" i="1"/>
  <c r="AL15" i="1"/>
  <c r="AM15" i="1"/>
  <c r="AN15" i="1"/>
  <c r="AH16" i="1"/>
  <c r="AI16" i="1"/>
  <c r="AJ16" i="1"/>
  <c r="AK16" i="1"/>
  <c r="AL16" i="1"/>
  <c r="AM16" i="1"/>
  <c r="AN16" i="1"/>
  <c r="AH17" i="1"/>
  <c r="AI17" i="1"/>
  <c r="AJ17" i="1"/>
  <c r="AK17" i="1"/>
  <c r="AL17" i="1"/>
  <c r="AM17" i="1"/>
  <c r="AN17" i="1"/>
  <c r="AH18" i="1"/>
  <c r="AI18" i="1"/>
  <c r="AJ18" i="1"/>
  <c r="AK18" i="1"/>
  <c r="AL18" i="1"/>
  <c r="AM18" i="1"/>
  <c r="AN18" i="1"/>
  <c r="AH19" i="1"/>
  <c r="AI19" i="1"/>
  <c r="AJ19" i="1"/>
  <c r="AK19" i="1"/>
  <c r="AL19" i="1"/>
  <c r="AM19" i="1"/>
  <c r="AN19" i="1"/>
  <c r="AH20" i="1"/>
  <c r="AI20" i="1"/>
  <c r="AJ20" i="1"/>
  <c r="AK20" i="1"/>
  <c r="AL20" i="1"/>
  <c r="AM20" i="1"/>
  <c r="AN20" i="1"/>
  <c r="AH21" i="1"/>
  <c r="AI21" i="1"/>
  <c r="AJ21" i="1"/>
  <c r="AK21" i="1"/>
  <c r="AL21" i="1"/>
  <c r="AM21" i="1"/>
  <c r="AN21" i="1"/>
  <c r="AH22" i="1"/>
  <c r="AI22" i="1"/>
  <c r="AJ22" i="1"/>
  <c r="AK22" i="1"/>
  <c r="AL22" i="1"/>
  <c r="AM22" i="1"/>
  <c r="AN22" i="1"/>
  <c r="AH23" i="1"/>
  <c r="AI23" i="1"/>
  <c r="AJ23" i="1"/>
  <c r="AK23" i="1"/>
  <c r="AL23" i="1"/>
  <c r="AM23" i="1"/>
  <c r="AN23" i="1"/>
  <c r="AI3" i="1"/>
  <c r="AJ3" i="1"/>
  <c r="AK3" i="1"/>
  <c r="AL3" i="1"/>
  <c r="AM3" i="1"/>
  <c r="AN3" i="1"/>
  <c r="AH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</calcChain>
</file>

<file path=xl/comments1.xml><?xml version="1.0" encoding="utf-8"?>
<comments xmlns="http://schemas.openxmlformats.org/spreadsheetml/2006/main">
  <authors>
    <author>Perry Johnson</author>
  </authors>
  <commentList>
    <comment ref="F2" authorId="0">
      <text>
        <r>
          <rPr>
            <sz val="9"/>
            <color indexed="81"/>
            <rFont val="Tahoma"/>
            <family val="2"/>
          </rPr>
          <t>joint length-to-span ratio</t>
        </r>
      </text>
    </comment>
    <comment ref="G2" authorId="0">
      <text>
        <r>
          <rPr>
            <sz val="9"/>
            <color indexed="81"/>
            <rFont val="Tahoma"/>
            <family val="2"/>
          </rPr>
          <t>joint transition length-to-joint length ratio</t>
        </r>
      </text>
    </comment>
    <comment ref="H2" authorId="0">
      <text>
        <r>
          <rPr>
            <sz val="9"/>
            <color indexed="81"/>
            <rFont val="Tahoma"/>
            <family val="2"/>
          </rPr>
          <t>root transition length-to-joint length ratio</t>
        </r>
      </text>
    </comment>
    <comment ref="I2" authorId="0">
      <text>
        <r>
          <rPr>
            <sz val="9"/>
            <color indexed="81"/>
            <rFont val="Tahoma"/>
            <family val="2"/>
          </rPr>
          <t>root length-to-joint length ratio</t>
        </r>
      </text>
    </comment>
    <comment ref="J2" authorId="0">
      <text>
        <r>
          <rPr>
            <sz val="9"/>
            <color indexed="81"/>
            <rFont val="Tahoma"/>
            <family val="2"/>
          </rPr>
          <t>gap-to-maximum chord ratio</t>
        </r>
      </text>
    </comment>
  </commentList>
</comments>
</file>

<file path=xl/sharedStrings.xml><?xml version="1.0" encoding="utf-8"?>
<sst xmlns="http://schemas.openxmlformats.org/spreadsheetml/2006/main" count="130" uniqueCount="68">
  <si>
    <t>test #</t>
  </si>
  <si>
    <t>beginning station</t>
  </si>
  <si>
    <t>end station</t>
  </si>
  <si>
    <t>joint transition</t>
  </si>
  <si>
    <t>g/c</t>
  </si>
  <si>
    <r>
      <t>r</t>
    </r>
    <r>
      <rPr>
        <vertAlign val="subscript"/>
        <sz val="14"/>
        <color theme="1"/>
        <rFont val="Calibri"/>
        <family val="2"/>
        <scheme val="minor"/>
      </rPr>
      <t>j</t>
    </r>
    <r>
      <rPr>
        <sz val="14"/>
        <color theme="1"/>
        <rFont val="Calibri"/>
        <family val="2"/>
        <scheme val="minor"/>
      </rPr>
      <t>/R</t>
    </r>
  </si>
  <si>
    <r>
      <t>r</t>
    </r>
    <r>
      <rPr>
        <vertAlign val="subscript"/>
        <sz val="14"/>
        <color theme="1"/>
        <rFont val="Calibri"/>
        <family val="2"/>
        <scheme val="minor"/>
      </rPr>
      <t>jt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</si>
  <si>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</si>
  <si>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</si>
  <si>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t>dimensionless parameters</t>
  </si>
  <si>
    <t>status</t>
  </si>
  <si>
    <t>folder name</t>
  </si>
  <si>
    <t>01-bispar-rj215-g100</t>
  </si>
  <si>
    <t>02-bispar-rj245-g100</t>
  </si>
  <si>
    <t>03-bispar-rj274-g100</t>
  </si>
  <si>
    <t>04-bispar-rj363-g100</t>
  </si>
  <si>
    <t>05-bispar-rj452-g100</t>
  </si>
  <si>
    <t>06-bispar-rj540-g100</t>
  </si>
  <si>
    <t>07-bispar-rj629-g100</t>
  </si>
  <si>
    <t>08-bispar-rj215-g075</t>
  </si>
  <si>
    <t>09-bispar-rj245-g075</t>
  </si>
  <si>
    <t>10-bispar-rj274-g075</t>
  </si>
  <si>
    <t>11-bispar-rj363-g075</t>
  </si>
  <si>
    <t>12-bispar-rj452-g075</t>
  </si>
  <si>
    <t>13-bispar-rj540-g075</t>
  </si>
  <si>
    <t>14-bispar-rj629-g075</t>
  </si>
  <si>
    <t>15-bispar-rj215-g050</t>
  </si>
  <si>
    <t>16-bispar-rj245-g050</t>
  </si>
  <si>
    <t>17-bispar-rj274-g050</t>
  </si>
  <si>
    <t>18-bispar-rj363-g050</t>
  </si>
  <si>
    <t>19-bispar-rj452-g050</t>
  </si>
  <si>
    <t>20-bispar-rj540-g050</t>
  </si>
  <si>
    <t>21-bispar-rj629-g050</t>
  </si>
  <si>
    <t xml:space="preserve">     comments</t>
  </si>
  <si>
    <t>based off of template6</t>
  </si>
  <si>
    <t>shear web height at station</t>
  </si>
  <si>
    <t>-</t>
  </si>
  <si>
    <t>grid_density_1</t>
  </si>
  <si>
    <t>from monoplane_spar_layup.txt,   monoplane_spar_constload\untwisted\grid_density_1\monoplane_spar.dym</t>
  </si>
  <si>
    <t>tip deflection (m) under constant load distribution</t>
  </si>
  <si>
    <t>shear web height (m)</t>
  </si>
  <si>
    <t>root buildup height (m)</t>
  </si>
  <si>
    <t>total cross-section height (m)</t>
  </si>
  <si>
    <t>station</t>
  </si>
  <si>
    <t>MONOPLANE SPAR</t>
  </si>
  <si>
    <t>BIPLANE SPAR (15-bispar-rj215-g050)</t>
  </si>
  <si>
    <t>root region</t>
  </si>
  <si>
    <t>root transition region</t>
  </si>
  <si>
    <t>straight biplane region</t>
  </si>
  <si>
    <t>joint transition region</t>
  </si>
  <si>
    <t>outboard monoplane region</t>
  </si>
  <si>
    <t>abandoned</t>
  </si>
  <si>
    <t>h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</si>
  <si>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</si>
  <si>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</si>
  <si>
    <t>stn</t>
  </si>
  <si>
    <t>curved beam parameters</t>
  </si>
  <si>
    <t>spar station #10 has curvature k2=0.2011, which gives negative diagonal entries in the stiffness matrix [K]</t>
  </si>
  <si>
    <t>spar station #10 has curvature k2=0.2539, which gives negative diagonal entries in the stiffness matrix [K]</t>
  </si>
  <si>
    <t>spar station #10 has curvature k2=0.2869, which gives negative diagonal entries in the stiffness matrix [K]</t>
  </si>
  <si>
    <t>[K] ok?</t>
  </si>
  <si>
    <t>NO</t>
  </si>
  <si>
    <t>YES</t>
  </si>
  <si>
    <t>eta</t>
  </si>
  <si>
    <t>rj/R</t>
  </si>
  <si>
    <t>constload tip deflection [m]</t>
  </si>
  <si>
    <t>22 (mono)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</si>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</sst>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E+00"/>
    <numFmt numFmtId="166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C6EFCE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double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34998626667073579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7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8" fillId="12" borderId="0" applyNumberFormat="0" applyBorder="0" applyAlignment="0" applyProtection="0"/>
    <xf numFmtId="0" fontId="11" fillId="13" borderId="0" applyNumberFormat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6" xfId="0" applyFont="1" applyFill="1" applyBorder="1" applyAlignment="1">
      <alignment horizontal="right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3" fillId="3" borderId="0" xfId="0" applyFont="1" applyFill="1" applyAlignment="1">
      <alignment horizontal="right"/>
    </xf>
    <xf numFmtId="0" fontId="3" fillId="3" borderId="9" xfId="0" applyFont="1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3" xfId="0" applyNumberFormat="1" applyBorder="1"/>
    <xf numFmtId="164" fontId="0" fillId="0" borderId="12" xfId="0" applyNumberFormat="1" applyBorder="1"/>
    <xf numFmtId="0" fontId="0" fillId="4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164" fontId="0" fillId="5" borderId="13" xfId="0" applyNumberFormat="1" applyFill="1" applyBorder="1" applyAlignment="1">
      <alignment horizontal="right"/>
    </xf>
    <xf numFmtId="164" fontId="0" fillId="6" borderId="0" xfId="0" applyNumberFormat="1" applyFill="1" applyBorder="1" applyAlignment="1">
      <alignment horizontal="right"/>
    </xf>
    <xf numFmtId="164" fontId="0" fillId="6" borderId="13" xfId="0" applyNumberFormat="1" applyFill="1" applyBorder="1" applyAlignment="1">
      <alignment horizontal="right"/>
    </xf>
    <xf numFmtId="0" fontId="0" fillId="2" borderId="8" xfId="0" applyFill="1" applyBorder="1"/>
    <xf numFmtId="0" fontId="0" fillId="2" borderId="10" xfId="0" applyFill="1" applyBorder="1"/>
    <xf numFmtId="164" fontId="0" fillId="0" borderId="0" xfId="0" applyNumberFormat="1" applyFill="1" applyAlignment="1">
      <alignment horizontal="right"/>
    </xf>
    <xf numFmtId="164" fontId="0" fillId="0" borderId="13" xfId="0" applyNumberFormat="1" applyFill="1" applyBorder="1" applyAlignment="1">
      <alignment horizontal="right"/>
    </xf>
    <xf numFmtId="164" fontId="0" fillId="0" borderId="22" xfId="0" applyNumberFormat="1" applyBorder="1" applyAlignment="1">
      <alignment horizontal="right"/>
    </xf>
    <xf numFmtId="0" fontId="0" fillId="0" borderId="23" xfId="0" applyBorder="1"/>
    <xf numFmtId="165" fontId="0" fillId="0" borderId="23" xfId="0" applyNumberFormat="1" applyBorder="1"/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5" fontId="0" fillId="0" borderId="17" xfId="0" applyNumberFormat="1" applyBorder="1"/>
    <xf numFmtId="165" fontId="0" fillId="0" borderId="20" xfId="0" applyNumberFormat="1" applyBorder="1"/>
    <xf numFmtId="0" fontId="6" fillId="7" borderId="0" xfId="1" applyFont="1" applyBorder="1" applyAlignment="1">
      <alignment horizontal="center" vertical="center" wrapText="1"/>
    </xf>
    <xf numFmtId="0" fontId="6" fillId="7" borderId="6" xfId="1" applyFont="1" applyBorder="1" applyAlignment="1">
      <alignment horizontal="center" vertical="center" wrapText="1"/>
    </xf>
    <xf numFmtId="0" fontId="6" fillId="9" borderId="6" xfId="3" applyFont="1" applyBorder="1" applyAlignment="1">
      <alignment horizontal="center" vertical="center" wrapText="1"/>
    </xf>
    <xf numFmtId="0" fontId="6" fillId="9" borderId="0" xfId="3" applyFont="1" applyBorder="1" applyAlignment="1">
      <alignment horizontal="center" vertical="center" wrapText="1"/>
    </xf>
    <xf numFmtId="0" fontId="6" fillId="7" borderId="26" xfId="1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0" fontId="6" fillId="7" borderId="1" xfId="1" applyFont="1" applyBorder="1" applyAlignment="1">
      <alignment horizontal="center" vertical="center" wrapText="1"/>
    </xf>
    <xf numFmtId="0" fontId="6" fillId="9" borderId="9" xfId="3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11" borderId="28" xfId="0" applyNumberFormat="1" applyFill="1" applyBorder="1" applyAlignment="1">
      <alignment horizontal="center"/>
    </xf>
    <xf numFmtId="166" fontId="0" fillId="11" borderId="29" xfId="0" applyNumberFormat="1" applyFill="1" applyBorder="1" applyAlignment="1">
      <alignment horizontal="center"/>
    </xf>
    <xf numFmtId="166" fontId="0" fillId="11" borderId="30" xfId="0" applyNumberFormat="1" applyFill="1" applyBorder="1" applyAlignment="1">
      <alignment horizontal="center"/>
    </xf>
    <xf numFmtId="166" fontId="0" fillId="11" borderId="27" xfId="0" applyNumberFormat="1" applyFill="1" applyBorder="1" applyAlignment="1">
      <alignment horizontal="center"/>
    </xf>
    <xf numFmtId="166" fontId="0" fillId="11" borderId="16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0" fontId="0" fillId="12" borderId="0" xfId="5" applyFont="1" applyBorder="1" applyAlignment="1">
      <alignment horizontal="center"/>
    </xf>
    <xf numFmtId="0" fontId="1" fillId="2" borderId="8" xfId="0" applyFont="1" applyFill="1" applyBorder="1"/>
    <xf numFmtId="0" fontId="0" fillId="0" borderId="22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166" fontId="0" fillId="0" borderId="0" xfId="0" applyNumberFormat="1" applyBorder="1"/>
    <xf numFmtId="166" fontId="0" fillId="0" borderId="13" xfId="0" applyNumberFormat="1" applyBorder="1"/>
    <xf numFmtId="0" fontId="0" fillId="12" borderId="31" xfId="5" applyFont="1" applyBorder="1" applyAlignment="1">
      <alignment horizontal="center"/>
    </xf>
    <xf numFmtId="0" fontId="0" fillId="2" borderId="32" xfId="0" applyFill="1" applyBorder="1"/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164" fontId="10" fillId="0" borderId="0" xfId="0" applyNumberFormat="1" applyFont="1"/>
    <xf numFmtId="164" fontId="10" fillId="0" borderId="1" xfId="0" applyNumberFormat="1" applyFont="1" applyBorder="1"/>
    <xf numFmtId="0" fontId="0" fillId="0" borderId="33" xfId="0" applyBorder="1" applyAlignment="1">
      <alignment horizontal="center"/>
    </xf>
    <xf numFmtId="0" fontId="10" fillId="0" borderId="15" xfId="0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5" fillId="7" borderId="0" xfId="1" applyAlignment="1">
      <alignment horizontal="center"/>
    </xf>
    <xf numFmtId="0" fontId="11" fillId="13" borderId="0" xfId="6" applyAlignment="1">
      <alignment horizontal="center"/>
    </xf>
    <xf numFmtId="164" fontId="0" fillId="0" borderId="34" xfId="0" applyNumberFormat="1" applyBorder="1" applyAlignment="1">
      <alignment horizontal="right"/>
    </xf>
    <xf numFmtId="0" fontId="0" fillId="2" borderId="17" xfId="0" applyFill="1" applyBorder="1" applyAlignment="1">
      <alignment horizontal="center" wrapText="1"/>
    </xf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7" xfId="0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2" borderId="16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7" fillId="8" borderId="0" xfId="2" applyFont="1" applyBorder="1" applyAlignment="1">
      <alignment horizontal="center"/>
    </xf>
    <xf numFmtId="0" fontId="7" fillId="8" borderId="2" xfId="2" applyFont="1" applyBorder="1" applyAlignment="1">
      <alignment horizontal="center"/>
    </xf>
    <xf numFmtId="0" fontId="7" fillId="10" borderId="0" xfId="4" applyFont="1" applyBorder="1" applyAlignment="1">
      <alignment horizontal="center" vertical="center"/>
    </xf>
    <xf numFmtId="0" fontId="7" fillId="10" borderId="1" xfId="4" applyFont="1" applyBorder="1" applyAlignment="1">
      <alignment horizontal="center" vertical="center"/>
    </xf>
  </cellXfs>
  <cellStyles count="7">
    <cellStyle name="40% - Accent1" xfId="5" builtinId="31"/>
    <cellStyle name="60% - Accent1" xfId="2" builtinId="32"/>
    <cellStyle name="60% - Accent2" xfId="4" builtinId="36"/>
    <cellStyle name="Accent1" xfId="1" builtinId="29"/>
    <cellStyle name="Accent2" xfId="3" builtinId="33"/>
    <cellStyle name="Good" xfId="6" builtinId="26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'tip deflection results'!$A$1</c:f>
              <c:strCache>
                <c:ptCount val="1"/>
                <c:pt idx="0">
                  <c:v>test #</c:v>
                </c:pt>
              </c:strCache>
            </c:strRef>
          </c:tx>
          <c:invertIfNegative val="0"/>
          <c:cat>
            <c:strRef>
              <c:f>'tip deflection results'!$A$2:$A$17</c:f>
              <c:strCache>
                <c:ptCount val="1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 (mono)</c:v>
                </c:pt>
              </c:strCache>
            </c:strRef>
          </c:cat>
          <c:val>
            <c:numRef>
              <c:f>'tip deflection results'!$D$2:$D$17</c:f>
              <c:numCache>
                <c:formatCode>0.0000</c:formatCode>
                <c:ptCount val="16"/>
                <c:pt idx="0">
                  <c:v>0.69280723872630001</c:v>
                </c:pt>
                <c:pt idx="1">
                  <c:v>0.68802083102529998</c:v>
                </c:pt>
                <c:pt idx="2">
                  <c:v>0.55790288509749997</c:v>
                </c:pt>
                <c:pt idx="3">
                  <c:v>0.50663002823820003</c:v>
                </c:pt>
                <c:pt idx="4">
                  <c:v>0.4682401240911</c:v>
                </c:pt>
                <c:pt idx="5">
                  <c:v>0.70697489391379997</c:v>
                </c:pt>
                <c:pt idx="6">
                  <c:v>0.70512802088869997</c:v>
                </c:pt>
                <c:pt idx="7">
                  <c:v>0.58425392870920001</c:v>
                </c:pt>
                <c:pt idx="8">
                  <c:v>0.53227042279350001</c:v>
                </c:pt>
                <c:pt idx="9">
                  <c:v>0.48980424001869999</c:v>
                </c:pt>
                <c:pt idx="10">
                  <c:v>0.73025348365450005</c:v>
                </c:pt>
                <c:pt idx="11">
                  <c:v>0.7331210458563</c:v>
                </c:pt>
                <c:pt idx="12">
                  <c:v>0.58420106096680002</c:v>
                </c:pt>
                <c:pt idx="13">
                  <c:v>0.59116965124190002</c:v>
                </c:pt>
                <c:pt idx="14">
                  <c:v>0.54492962852030002</c:v>
                </c:pt>
                <c:pt idx="15">
                  <c:v>0.56385624898730002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132544"/>
        <c:axId val="101171584"/>
      </c:barChart>
      <c:catAx>
        <c:axId val="10113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171584"/>
        <c:crosses val="autoZero"/>
        <c:auto val="1"/>
        <c:lblAlgn val="ctr"/>
        <c:lblOffset val="100"/>
        <c:noMultiLvlLbl val="0"/>
      </c:catAx>
      <c:valAx>
        <c:axId val="101171584"/>
        <c:scaling>
          <c:orientation val="minMax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constload tip deflection [m]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01132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180975</xdr:rowOff>
    </xdr:from>
    <xdr:to>
      <xdr:col>14</xdr:col>
      <xdr:colOff>95250</xdr:colOff>
      <xdr:row>19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752478</xdr:colOff>
      <xdr:row>29</xdr:row>
      <xdr:rowOff>171448</xdr:rowOff>
    </xdr:from>
    <xdr:to>
      <xdr:col>3</xdr:col>
      <xdr:colOff>166910</xdr:colOff>
      <xdr:row>37</xdr:row>
      <xdr:rowOff>49318</xdr:rowOff>
    </xdr:to>
    <xdr:grpSp>
      <xdr:nvGrpSpPr>
        <xdr:cNvPr id="2" name="Group 1"/>
        <xdr:cNvGrpSpPr>
          <a:grpSpLocks noChangeAspect="1"/>
        </xdr:cNvGrpSpPr>
      </xdr:nvGrpSpPr>
      <xdr:grpSpPr>
        <a:xfrm>
          <a:off x="1371603" y="6115048"/>
          <a:ext cx="1509932" cy="1401870"/>
          <a:chOff x="5518209" y="3192216"/>
          <a:chExt cx="3081491" cy="2860960"/>
        </a:xfrm>
      </xdr:grpSpPr>
      <xdr:sp macro="" textlink="">
        <xdr:nvSpPr>
          <xdr:cNvPr id="3" name="Rectangle 2"/>
          <xdr:cNvSpPr/>
        </xdr:nvSpPr>
        <xdr:spPr>
          <a:xfrm>
            <a:off x="6015672" y="5617098"/>
            <a:ext cx="2080120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6014738" y="3374967"/>
            <a:ext cx="2080119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5" name="Rectangle 4"/>
          <xdr:cNvSpPr/>
        </xdr:nvSpPr>
        <xdr:spPr>
          <a:xfrm>
            <a:off x="5591340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6" name="Rectangle 5"/>
          <xdr:cNvSpPr/>
        </xdr:nvSpPr>
        <xdr:spPr>
          <a:xfrm>
            <a:off x="5944111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5518209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8" name="Rectangle 7"/>
          <xdr:cNvSpPr/>
        </xdr:nvSpPr>
        <xdr:spPr>
          <a:xfrm>
            <a:off x="8168924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9" name="Rectangle 8"/>
          <xdr:cNvSpPr/>
        </xdr:nvSpPr>
        <xdr:spPr>
          <a:xfrm>
            <a:off x="8521694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8095792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518209" y="3192216"/>
            <a:ext cx="3081491" cy="182752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518209" y="5867731"/>
            <a:ext cx="3081491" cy="185445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838199</xdr:colOff>
      <xdr:row>28</xdr:row>
      <xdr:rowOff>38109</xdr:rowOff>
    </xdr:from>
    <xdr:to>
      <xdr:col>6</xdr:col>
      <xdr:colOff>552449</xdr:colOff>
      <xdr:row>39</xdr:row>
      <xdr:rowOff>2320</xdr:rowOff>
    </xdr:to>
    <xdr:grpSp>
      <xdr:nvGrpSpPr>
        <xdr:cNvPr id="13" name="Group 12"/>
        <xdr:cNvGrpSpPr>
          <a:grpSpLocks noChangeAspect="1"/>
        </xdr:cNvGrpSpPr>
      </xdr:nvGrpSpPr>
      <xdr:grpSpPr>
        <a:xfrm>
          <a:off x="5095874" y="5791209"/>
          <a:ext cx="2085975" cy="2059711"/>
          <a:chOff x="922713" y="3325604"/>
          <a:chExt cx="2959331" cy="2942444"/>
        </a:xfrm>
      </xdr:grpSpPr>
      <xdr:grpSp>
        <xdr:nvGrpSpPr>
          <xdr:cNvPr id="14" name="Group 13"/>
          <xdr:cNvGrpSpPr>
            <a:grpSpLocks noChangeAspect="1"/>
          </xdr:cNvGrpSpPr>
        </xdr:nvGrpSpPr>
        <xdr:grpSpPr>
          <a:xfrm>
            <a:off x="1323529" y="3325604"/>
            <a:ext cx="2157700" cy="996464"/>
            <a:chOff x="1095838" y="2825045"/>
            <a:chExt cx="3082426" cy="1423514"/>
          </a:xfrm>
        </xdr:grpSpPr>
        <xdr:sp macro="" textlink="">
          <xdr:nvSpPr>
            <xdr:cNvPr id="27" name="Rectangle 26"/>
            <xdr:cNvSpPr/>
          </xdr:nvSpPr>
          <xdr:spPr>
            <a:xfrm>
              <a:off x="1593301" y="4030518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8" name="Rectangle 27"/>
            <xdr:cNvSpPr/>
          </xdr:nvSpPr>
          <xdr:spPr>
            <a:xfrm>
              <a:off x="1169904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9" name="Rectangle 28"/>
            <xdr:cNvSpPr/>
          </xdr:nvSpPr>
          <xdr:spPr>
            <a:xfrm>
              <a:off x="1522675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0" name="Rectangle 29"/>
            <xdr:cNvSpPr/>
          </xdr:nvSpPr>
          <xdr:spPr>
            <a:xfrm>
              <a:off x="1096773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1" name="Rectangle 30"/>
            <xdr:cNvSpPr/>
          </xdr:nvSpPr>
          <xdr:spPr>
            <a:xfrm>
              <a:off x="3747488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2" name="Rectangle 31"/>
            <xdr:cNvSpPr/>
          </xdr:nvSpPr>
          <xdr:spPr>
            <a:xfrm>
              <a:off x="4100258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3" name="Rectangle 32"/>
            <xdr:cNvSpPr/>
          </xdr:nvSpPr>
          <xdr:spPr>
            <a:xfrm>
              <a:off x="3674356" y="2909455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4" name="Rectangle 33"/>
            <xdr:cNvSpPr/>
          </xdr:nvSpPr>
          <xdr:spPr>
            <a:xfrm>
              <a:off x="1095838" y="4155837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5" name="Rectangle 34"/>
            <xdr:cNvSpPr/>
          </xdr:nvSpPr>
          <xdr:spPr>
            <a:xfrm>
              <a:off x="1600681" y="2921083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6" name="Rectangle 35"/>
            <xdr:cNvSpPr/>
          </xdr:nvSpPr>
          <xdr:spPr>
            <a:xfrm>
              <a:off x="1095838" y="2825045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grpSp>
        <xdr:nvGrpSpPr>
          <xdr:cNvPr id="15" name="Group 14"/>
          <xdr:cNvGrpSpPr>
            <a:grpSpLocks noChangeAspect="1"/>
          </xdr:cNvGrpSpPr>
        </xdr:nvGrpSpPr>
        <xdr:grpSpPr>
          <a:xfrm>
            <a:off x="1323529" y="5271584"/>
            <a:ext cx="2157700" cy="996464"/>
            <a:chOff x="1095838" y="4869976"/>
            <a:chExt cx="3082426" cy="1423514"/>
          </a:xfrm>
        </xdr:grpSpPr>
        <xdr:sp macro="" textlink="">
          <xdr:nvSpPr>
            <xdr:cNvPr id="17" name="Rectangle 16"/>
            <xdr:cNvSpPr/>
          </xdr:nvSpPr>
          <xdr:spPr>
            <a:xfrm>
              <a:off x="1593301" y="6075449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8" name="Rectangle 17"/>
            <xdr:cNvSpPr/>
          </xdr:nvSpPr>
          <xdr:spPr>
            <a:xfrm>
              <a:off x="1169904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9" name="Rectangle 18"/>
            <xdr:cNvSpPr/>
          </xdr:nvSpPr>
          <xdr:spPr>
            <a:xfrm>
              <a:off x="1522675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0" name="Rectangle 19"/>
            <xdr:cNvSpPr/>
          </xdr:nvSpPr>
          <xdr:spPr>
            <a:xfrm>
              <a:off x="1096773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3747488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4100258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3674356" y="4954386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1095838" y="6200768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5" name="Rectangle 24"/>
            <xdr:cNvSpPr/>
          </xdr:nvSpPr>
          <xdr:spPr>
            <a:xfrm>
              <a:off x="1600681" y="4966014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6" name="Rectangle 25"/>
            <xdr:cNvSpPr/>
          </xdr:nvSpPr>
          <xdr:spPr>
            <a:xfrm>
              <a:off x="1095838" y="4869976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cxnSp macro="">
        <xdr:nvCxnSpPr>
          <xdr:cNvPr id="16" name="Straight Connector 15"/>
          <xdr:cNvCxnSpPr/>
        </xdr:nvCxnSpPr>
        <xdr:spPr bwMode="auto">
          <a:xfrm>
            <a:off x="922713" y="4800583"/>
            <a:ext cx="2959331" cy="0"/>
          </a:xfrm>
          <a:prstGeom prst="line">
            <a:avLst/>
          </a:prstGeom>
          <a:noFill/>
          <a:ln w="19050" cap="flat" cmpd="sng" algn="ctr">
            <a:solidFill>
              <a:schemeClr val="bg1">
                <a:lumMod val="50000"/>
              </a:schemeClr>
            </a:solidFill>
            <a:prstDash val="lgDash"/>
            <a:round/>
            <a:headEnd type="none" w="med" len="med"/>
            <a:tailEnd type="none" w="med" len="med"/>
          </a:ln>
          <a:effectLst/>
        </xdr:spPr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44"/>
  <sheetViews>
    <sheetView tabSelected="1" zoomScale="97" zoomScaleNormal="97" workbookViewId="0">
      <pane ySplit="2" topLeftCell="A3" activePane="bottomLeft" state="frozen"/>
      <selection pane="bottomLeft" activeCell="A10" sqref="A10"/>
    </sheetView>
  </sheetViews>
  <sheetFormatPr defaultRowHeight="15" x14ac:dyDescent="0.25"/>
  <cols>
    <col min="1" max="1" width="11" style="1" bestFit="1" customWidth="1"/>
    <col min="2" max="2" width="9.140625" style="18"/>
    <col min="3" max="3" width="26.140625" style="2" customWidth="1"/>
    <col min="4" max="4" width="17.140625" style="1" customWidth="1"/>
    <col min="5" max="5" width="17.140625" style="3" customWidth="1"/>
    <col min="6" max="9" width="5.7109375" customWidth="1"/>
    <col min="10" max="10" width="5.7109375" style="7" customWidth="1"/>
    <col min="11" max="11" width="3.7109375" style="66" bestFit="1" customWidth="1"/>
    <col min="12" max="12" width="6.5703125" style="66" customWidth="1"/>
    <col min="13" max="13" width="6.5703125" style="66" bestFit="1" customWidth="1"/>
    <col min="14" max="16" width="6.5703125" style="66" customWidth="1"/>
    <col min="17" max="39" width="5.7109375" customWidth="1"/>
    <col min="40" max="40" width="5.7109375" style="7" customWidth="1"/>
    <col min="41" max="41" width="108.85546875" style="19" customWidth="1"/>
    <col min="42" max="42" width="23.85546875" style="19" customWidth="1"/>
  </cols>
  <sheetData>
    <row r="1" spans="1:42" s="5" customFormat="1" x14ac:dyDescent="0.25">
      <c r="A1" s="95" t="s">
        <v>10</v>
      </c>
      <c r="B1" s="103" t="s">
        <v>0</v>
      </c>
      <c r="C1" s="96" t="s">
        <v>11</v>
      </c>
      <c r="D1" s="98" t="s">
        <v>3</v>
      </c>
      <c r="E1" s="99"/>
      <c r="F1" s="100" t="s">
        <v>9</v>
      </c>
      <c r="G1" s="101"/>
      <c r="H1" s="101"/>
      <c r="I1" s="101"/>
      <c r="J1" s="102"/>
      <c r="K1" s="104" t="s">
        <v>56</v>
      </c>
      <c r="L1" s="101"/>
      <c r="M1" s="101"/>
      <c r="N1" s="101"/>
      <c r="O1" s="105"/>
      <c r="P1" s="102"/>
      <c r="Q1" s="68" t="s">
        <v>35</v>
      </c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4"/>
      <c r="AO1" s="97" t="s">
        <v>33</v>
      </c>
      <c r="AP1" s="94" t="s">
        <v>39</v>
      </c>
    </row>
    <row r="2" spans="1:42" s="5" customFormat="1" ht="20.25" x14ac:dyDescent="0.35">
      <c r="A2" s="95"/>
      <c r="B2" s="103"/>
      <c r="C2" s="96"/>
      <c r="D2" s="4" t="s">
        <v>1</v>
      </c>
      <c r="E2" s="17" t="s">
        <v>2</v>
      </c>
      <c r="F2" s="10" t="s">
        <v>5</v>
      </c>
      <c r="G2" s="6" t="s">
        <v>6</v>
      </c>
      <c r="H2" s="6" t="s">
        <v>7</v>
      </c>
      <c r="I2" s="6" t="s">
        <v>8</v>
      </c>
      <c r="J2" s="11" t="s">
        <v>4</v>
      </c>
      <c r="K2" s="67" t="s">
        <v>55</v>
      </c>
      <c r="L2" s="67" t="s">
        <v>63</v>
      </c>
      <c r="M2" s="67" t="s">
        <v>52</v>
      </c>
      <c r="N2" s="67" t="s">
        <v>53</v>
      </c>
      <c r="O2" s="74" t="s">
        <v>54</v>
      </c>
      <c r="P2" s="75" t="s">
        <v>60</v>
      </c>
      <c r="Q2" s="22">
        <v>1</v>
      </c>
      <c r="R2" s="22">
        <v>2</v>
      </c>
      <c r="S2" s="22">
        <v>3</v>
      </c>
      <c r="T2" s="22">
        <v>4</v>
      </c>
      <c r="U2" s="22">
        <v>5</v>
      </c>
      <c r="V2" s="22">
        <v>6</v>
      </c>
      <c r="W2" s="22">
        <v>7</v>
      </c>
      <c r="X2" s="22">
        <v>8</v>
      </c>
      <c r="Y2" s="22">
        <v>9</v>
      </c>
      <c r="Z2" s="22">
        <v>10</v>
      </c>
      <c r="AA2" s="22">
        <v>11</v>
      </c>
      <c r="AB2" s="22">
        <v>12</v>
      </c>
      <c r="AC2" s="22">
        <v>13</v>
      </c>
      <c r="AD2" s="22">
        <v>14</v>
      </c>
      <c r="AE2" s="22">
        <v>15</v>
      </c>
      <c r="AF2" s="22">
        <v>16</v>
      </c>
      <c r="AG2" s="23">
        <v>17</v>
      </c>
      <c r="AH2" s="4">
        <v>18</v>
      </c>
      <c r="AI2" s="4">
        <v>19</v>
      </c>
      <c r="AJ2" s="4">
        <v>20</v>
      </c>
      <c r="AK2" s="4">
        <v>21</v>
      </c>
      <c r="AL2" s="4">
        <v>22</v>
      </c>
      <c r="AM2" s="4">
        <v>23</v>
      </c>
      <c r="AN2" s="21">
        <v>24</v>
      </c>
      <c r="AO2" s="97"/>
      <c r="AP2" s="94"/>
    </row>
    <row r="3" spans="1:42" x14ac:dyDescent="0.25">
      <c r="A3" s="1" t="s">
        <v>51</v>
      </c>
      <c r="B3" s="76">
        <v>1</v>
      </c>
      <c r="C3" s="77" t="s">
        <v>12</v>
      </c>
      <c r="D3" s="78">
        <f>E3-2</f>
        <v>9</v>
      </c>
      <c r="E3" s="79">
        <v>11</v>
      </c>
      <c r="F3" s="80">
        <v>0.215</v>
      </c>
      <c r="G3" s="80">
        <v>0.217</v>
      </c>
      <c r="H3" s="80">
        <v>0.318</v>
      </c>
      <c r="I3" s="80">
        <v>0.01</v>
      </c>
      <c r="J3" s="81">
        <v>1</v>
      </c>
      <c r="K3" s="86">
        <v>10</v>
      </c>
      <c r="L3" s="87"/>
      <c r="M3" s="88">
        <v>1.5445</v>
      </c>
      <c r="N3" s="88">
        <v>2.2800000000000001E-2</v>
      </c>
      <c r="O3" s="88">
        <f t="shared" ref="O3:O23" si="0">M3*N3</f>
        <v>3.5214599999999999E-2</v>
      </c>
      <c r="P3" s="77" t="s">
        <v>61</v>
      </c>
      <c r="Q3" s="25">
        <f>$Q$24/2</f>
        <v>2.633</v>
      </c>
      <c r="R3" s="35">
        <f>$R$24/2</f>
        <v>2.6324999999999998</v>
      </c>
      <c r="S3" s="25">
        <f>S$24/2</f>
        <v>2.5045000000000002</v>
      </c>
      <c r="T3" s="35">
        <f>T$24/2</f>
        <v>2.3704999999999998</v>
      </c>
      <c r="U3" s="35">
        <f>U$24/2</f>
        <v>2.2124999999999999</v>
      </c>
      <c r="V3" s="25">
        <f>V$24/2</f>
        <v>2.0455000000000001</v>
      </c>
      <c r="W3" s="25">
        <f t="shared" ref="W3:AD18" si="1">W$24/2</f>
        <v>1.84</v>
      </c>
      <c r="X3" s="25">
        <f t="shared" si="1"/>
        <v>1.74</v>
      </c>
      <c r="Y3" s="31">
        <f>Y$24/2</f>
        <v>1.6425000000000001</v>
      </c>
      <c r="Z3" s="28">
        <f>Z$24/2</f>
        <v>1.5445</v>
      </c>
      <c r="AA3" s="29">
        <f t="shared" ref="AA3:AG18" si="2">AA$24</f>
        <v>2.8820000000000001</v>
      </c>
      <c r="AB3" s="28">
        <f t="shared" si="2"/>
        <v>2.6960000000000002</v>
      </c>
      <c r="AC3" s="28">
        <f t="shared" si="2"/>
        <v>2.4980000000000002</v>
      </c>
      <c r="AD3" s="28">
        <f t="shared" si="2"/>
        <v>2.077</v>
      </c>
      <c r="AE3" s="28">
        <f t="shared" si="2"/>
        <v>1.6719999999999999</v>
      </c>
      <c r="AF3" s="28">
        <f t="shared" si="2"/>
        <v>1.36</v>
      </c>
      <c r="AG3" s="28">
        <f t="shared" si="2"/>
        <v>1.1379999999999999</v>
      </c>
      <c r="AH3" s="25">
        <f>AH$24</f>
        <v>0.95399999999999996</v>
      </c>
      <c r="AI3" s="25">
        <f t="shared" ref="AI3:AN18" si="3">AI$24</f>
        <v>0.91</v>
      </c>
      <c r="AJ3" s="25">
        <f t="shared" si="3"/>
        <v>0.83199999999999996</v>
      </c>
      <c r="AK3" s="25">
        <f t="shared" si="3"/>
        <v>0.79600000000000004</v>
      </c>
      <c r="AL3" s="25">
        <f t="shared" si="3"/>
        <v>0.70699999999999996</v>
      </c>
      <c r="AM3" s="25">
        <f t="shared" si="3"/>
        <v>0.65100000000000002</v>
      </c>
      <c r="AN3" s="25">
        <f t="shared" si="3"/>
        <v>0.50800000000000001</v>
      </c>
      <c r="AO3" s="19" t="s">
        <v>57</v>
      </c>
      <c r="AP3" s="46"/>
    </row>
    <row r="4" spans="1:42" x14ac:dyDescent="0.25">
      <c r="B4" s="18">
        <v>2</v>
      </c>
      <c r="C4" s="2" t="s">
        <v>13</v>
      </c>
      <c r="D4" s="1">
        <f t="shared" ref="D4:D23" si="4">E4-2</f>
        <v>10</v>
      </c>
      <c r="E4" s="3">
        <v>12</v>
      </c>
      <c r="F4" s="8">
        <v>0.245</v>
      </c>
      <c r="G4" s="8">
        <v>0.24</v>
      </c>
      <c r="H4" s="8">
        <v>0.28000000000000003</v>
      </c>
      <c r="I4" s="8">
        <v>8.9999999999999993E-3</v>
      </c>
      <c r="J4" s="9">
        <v>1</v>
      </c>
      <c r="K4" s="70">
        <v>11</v>
      </c>
      <c r="L4" s="84">
        <v>0.5</v>
      </c>
      <c r="M4" s="72">
        <v>1.4410000000000001</v>
      </c>
      <c r="N4" s="72">
        <v>0</v>
      </c>
      <c r="O4" s="72">
        <f t="shared" si="0"/>
        <v>0</v>
      </c>
      <c r="P4" s="2" t="s">
        <v>62</v>
      </c>
      <c r="Q4" s="25">
        <f t="shared" ref="Q4:Q23" si="5">$Q$24/2</f>
        <v>2.633</v>
      </c>
      <c r="R4" s="35">
        <f t="shared" ref="R4:R23" si="6">$R$24/2</f>
        <v>2.6324999999999998</v>
      </c>
      <c r="S4" s="25">
        <f t="shared" ref="S4:T19" si="7">S$24/2</f>
        <v>2.5045000000000002</v>
      </c>
      <c r="T4" s="35">
        <f t="shared" si="7"/>
        <v>2.3704999999999998</v>
      </c>
      <c r="U4" s="35">
        <f t="shared" ref="U4:Z19" si="8">U$24/2</f>
        <v>2.2124999999999999</v>
      </c>
      <c r="V4" s="25">
        <f t="shared" si="8"/>
        <v>2.0455000000000001</v>
      </c>
      <c r="W4" s="25">
        <f t="shared" si="1"/>
        <v>1.84</v>
      </c>
      <c r="X4" s="25">
        <f t="shared" si="1"/>
        <v>1.74</v>
      </c>
      <c r="Y4" s="25">
        <f t="shared" si="1"/>
        <v>1.6425000000000001</v>
      </c>
      <c r="Z4" s="31">
        <f>Z$24/2</f>
        <v>1.5445</v>
      </c>
      <c r="AA4" s="28">
        <f>AA$24/2</f>
        <v>1.4410000000000001</v>
      </c>
      <c r="AB4" s="29">
        <f t="shared" si="2"/>
        <v>2.6960000000000002</v>
      </c>
      <c r="AC4" s="28">
        <f t="shared" si="2"/>
        <v>2.4980000000000002</v>
      </c>
      <c r="AD4" s="28">
        <f t="shared" si="2"/>
        <v>2.077</v>
      </c>
      <c r="AE4" s="28">
        <f t="shared" si="2"/>
        <v>1.6719999999999999</v>
      </c>
      <c r="AF4" s="28">
        <f t="shared" si="2"/>
        <v>1.36</v>
      </c>
      <c r="AG4" s="28">
        <f t="shared" si="2"/>
        <v>1.1379999999999999</v>
      </c>
      <c r="AH4" s="25">
        <f t="shared" ref="AH4:AN23" si="9">AH$24</f>
        <v>0.95399999999999996</v>
      </c>
      <c r="AI4" s="25">
        <f t="shared" si="3"/>
        <v>0.91</v>
      </c>
      <c r="AJ4" s="25">
        <f t="shared" si="3"/>
        <v>0.83199999999999996</v>
      </c>
      <c r="AK4" s="25">
        <f t="shared" si="3"/>
        <v>0.79600000000000004</v>
      </c>
      <c r="AL4" s="25">
        <f t="shared" si="3"/>
        <v>0.70699999999999996</v>
      </c>
      <c r="AM4" s="25">
        <f t="shared" si="3"/>
        <v>0.65100000000000002</v>
      </c>
      <c r="AN4" s="25">
        <f t="shared" si="3"/>
        <v>0.50800000000000001</v>
      </c>
      <c r="AP4" s="46"/>
    </row>
    <row r="5" spans="1:42" x14ac:dyDescent="0.25">
      <c r="B5" s="18">
        <v>3</v>
      </c>
      <c r="C5" s="2" t="s">
        <v>14</v>
      </c>
      <c r="D5" s="1">
        <f t="shared" si="4"/>
        <v>11</v>
      </c>
      <c r="E5" s="3">
        <v>13</v>
      </c>
      <c r="F5" s="8">
        <v>0.27400000000000002</v>
      </c>
      <c r="G5" s="8">
        <v>0.214</v>
      </c>
      <c r="H5" s="8">
        <v>0.25</v>
      </c>
      <c r="I5" s="8">
        <v>8.0000000000000002E-3</v>
      </c>
      <c r="J5" s="9">
        <v>1</v>
      </c>
      <c r="K5" s="70">
        <v>12</v>
      </c>
      <c r="L5" s="84">
        <v>0.5</v>
      </c>
      <c r="M5" s="72">
        <v>1.3480000000000001</v>
      </c>
      <c r="N5" s="72">
        <v>0</v>
      </c>
      <c r="O5" s="72">
        <f t="shared" si="0"/>
        <v>0</v>
      </c>
      <c r="P5" s="2" t="s">
        <v>62</v>
      </c>
      <c r="Q5" s="25">
        <f t="shared" si="5"/>
        <v>2.633</v>
      </c>
      <c r="R5" s="35">
        <f t="shared" si="6"/>
        <v>2.6324999999999998</v>
      </c>
      <c r="S5" s="25">
        <f t="shared" si="7"/>
        <v>2.5045000000000002</v>
      </c>
      <c r="T5" s="35">
        <f t="shared" si="7"/>
        <v>2.3704999999999998</v>
      </c>
      <c r="U5" s="35">
        <f t="shared" si="8"/>
        <v>2.2124999999999999</v>
      </c>
      <c r="V5" s="25">
        <f t="shared" si="8"/>
        <v>2.0455000000000001</v>
      </c>
      <c r="W5" s="25">
        <f t="shared" si="1"/>
        <v>1.84</v>
      </c>
      <c r="X5" s="25">
        <f t="shared" si="1"/>
        <v>1.74</v>
      </c>
      <c r="Y5" s="25">
        <f t="shared" si="1"/>
        <v>1.6425000000000001</v>
      </c>
      <c r="Z5" s="25">
        <f t="shared" si="1"/>
        <v>1.5445</v>
      </c>
      <c r="AA5" s="31">
        <f>AA$24/2</f>
        <v>1.4410000000000001</v>
      </c>
      <c r="AB5" s="28">
        <f>AB$24/2</f>
        <v>1.3480000000000001</v>
      </c>
      <c r="AC5" s="29">
        <f t="shared" si="2"/>
        <v>2.4980000000000002</v>
      </c>
      <c r="AD5" s="28">
        <f t="shared" si="2"/>
        <v>2.077</v>
      </c>
      <c r="AE5" s="28">
        <f t="shared" si="2"/>
        <v>1.6719999999999999</v>
      </c>
      <c r="AF5" s="28">
        <f t="shared" si="2"/>
        <v>1.36</v>
      </c>
      <c r="AG5" s="28">
        <f t="shared" si="2"/>
        <v>1.1379999999999999</v>
      </c>
      <c r="AH5" s="25">
        <f t="shared" si="9"/>
        <v>0.95399999999999996</v>
      </c>
      <c r="AI5" s="25">
        <f t="shared" si="3"/>
        <v>0.91</v>
      </c>
      <c r="AJ5" s="25">
        <f t="shared" si="3"/>
        <v>0.83199999999999996</v>
      </c>
      <c r="AK5" s="25">
        <f t="shared" si="3"/>
        <v>0.79600000000000004</v>
      </c>
      <c r="AL5" s="25">
        <f t="shared" si="3"/>
        <v>0.70699999999999996</v>
      </c>
      <c r="AM5" s="25">
        <f t="shared" si="3"/>
        <v>0.65100000000000002</v>
      </c>
      <c r="AN5" s="25">
        <f t="shared" si="3"/>
        <v>0.50800000000000001</v>
      </c>
      <c r="AP5" s="46"/>
    </row>
    <row r="6" spans="1:42" x14ac:dyDescent="0.25">
      <c r="A6" s="1" t="s">
        <v>51</v>
      </c>
      <c r="B6" s="76">
        <v>4</v>
      </c>
      <c r="C6" s="77" t="s">
        <v>15</v>
      </c>
      <c r="D6" s="78">
        <f t="shared" si="4"/>
        <v>12</v>
      </c>
      <c r="E6" s="79">
        <v>14</v>
      </c>
      <c r="F6" s="80">
        <v>0.36299999999999999</v>
      </c>
      <c r="G6" s="80">
        <v>0.32600000000000001</v>
      </c>
      <c r="H6" s="80">
        <v>0.189</v>
      </c>
      <c r="I6" s="80">
        <v>6.0000000000000001E-3</v>
      </c>
      <c r="J6" s="81">
        <v>1</v>
      </c>
      <c r="K6" s="86">
        <v>13</v>
      </c>
      <c r="L6" s="87"/>
      <c r="M6" s="88">
        <v>1.2490000000000001</v>
      </c>
      <c r="N6" s="88">
        <v>4.1599999999999998E-2</v>
      </c>
      <c r="O6" s="88">
        <f t="shared" si="0"/>
        <v>5.1958400000000002E-2</v>
      </c>
      <c r="P6" s="77" t="s">
        <v>61</v>
      </c>
      <c r="Q6" s="25">
        <f t="shared" si="5"/>
        <v>2.633</v>
      </c>
      <c r="R6" s="35">
        <f t="shared" si="6"/>
        <v>2.6324999999999998</v>
      </c>
      <c r="S6" s="25">
        <f t="shared" si="7"/>
        <v>2.5045000000000002</v>
      </c>
      <c r="T6" s="35">
        <f t="shared" si="7"/>
        <v>2.3704999999999998</v>
      </c>
      <c r="U6" s="35">
        <f t="shared" si="8"/>
        <v>2.2124999999999999</v>
      </c>
      <c r="V6" s="25">
        <f t="shared" si="8"/>
        <v>2.0455000000000001</v>
      </c>
      <c r="W6" s="25">
        <f t="shared" si="1"/>
        <v>1.84</v>
      </c>
      <c r="X6" s="25">
        <f t="shared" si="1"/>
        <v>1.74</v>
      </c>
      <c r="Y6" s="25">
        <f t="shared" si="1"/>
        <v>1.6425000000000001</v>
      </c>
      <c r="Z6" s="25">
        <f t="shared" si="1"/>
        <v>1.5445</v>
      </c>
      <c r="AA6" s="25">
        <f t="shared" si="1"/>
        <v>1.4410000000000001</v>
      </c>
      <c r="AB6" s="31">
        <f>AB$24/2</f>
        <v>1.3480000000000001</v>
      </c>
      <c r="AC6" s="28">
        <f>AC$24/2</f>
        <v>1.2490000000000001</v>
      </c>
      <c r="AD6" s="29">
        <f t="shared" si="2"/>
        <v>2.077</v>
      </c>
      <c r="AE6" s="28">
        <f t="shared" si="2"/>
        <v>1.6719999999999999</v>
      </c>
      <c r="AF6" s="28">
        <f t="shared" si="2"/>
        <v>1.36</v>
      </c>
      <c r="AG6" s="28">
        <f t="shared" si="2"/>
        <v>1.1379999999999999</v>
      </c>
      <c r="AH6" s="25">
        <f t="shared" si="9"/>
        <v>0.95399999999999996</v>
      </c>
      <c r="AI6" s="25">
        <f t="shared" si="3"/>
        <v>0.91</v>
      </c>
      <c r="AJ6" s="25">
        <f t="shared" si="3"/>
        <v>0.83199999999999996</v>
      </c>
      <c r="AK6" s="25">
        <f t="shared" si="3"/>
        <v>0.79600000000000004</v>
      </c>
      <c r="AL6" s="25">
        <f t="shared" si="3"/>
        <v>0.70699999999999996</v>
      </c>
      <c r="AM6" s="25">
        <f t="shared" si="3"/>
        <v>0.65100000000000002</v>
      </c>
      <c r="AN6" s="25">
        <f t="shared" si="3"/>
        <v>0.50800000000000001</v>
      </c>
      <c r="AP6" s="46"/>
    </row>
    <row r="7" spans="1:42" x14ac:dyDescent="0.25">
      <c r="B7" s="18">
        <v>5</v>
      </c>
      <c r="C7" s="2" t="s">
        <v>16</v>
      </c>
      <c r="D7" s="1">
        <f t="shared" si="4"/>
        <v>13</v>
      </c>
      <c r="E7" s="3">
        <v>15</v>
      </c>
      <c r="F7" s="8">
        <v>0.45200000000000001</v>
      </c>
      <c r="G7" s="8">
        <v>0.39300000000000002</v>
      </c>
      <c r="H7" s="8">
        <v>0.152</v>
      </c>
      <c r="I7" s="8">
        <v>5.0000000000000001E-3</v>
      </c>
      <c r="J7" s="9">
        <v>1</v>
      </c>
      <c r="K7" s="70">
        <v>14</v>
      </c>
      <c r="L7" s="84">
        <v>0.50409999999999999</v>
      </c>
      <c r="M7" s="72">
        <v>1.0385</v>
      </c>
      <c r="N7" s="72">
        <v>1.9E-3</v>
      </c>
      <c r="O7" s="72">
        <f t="shared" si="0"/>
        <v>1.9731499999999999E-3</v>
      </c>
      <c r="P7" s="2" t="s">
        <v>62</v>
      </c>
      <c r="Q7" s="25">
        <f t="shared" si="5"/>
        <v>2.633</v>
      </c>
      <c r="R7" s="35">
        <f t="shared" si="6"/>
        <v>2.6324999999999998</v>
      </c>
      <c r="S7" s="25">
        <f t="shared" si="7"/>
        <v>2.5045000000000002</v>
      </c>
      <c r="T7" s="35">
        <f t="shared" si="7"/>
        <v>2.3704999999999998</v>
      </c>
      <c r="U7" s="35">
        <f t="shared" si="8"/>
        <v>2.2124999999999999</v>
      </c>
      <c r="V7" s="25">
        <f t="shared" si="8"/>
        <v>2.0455000000000001</v>
      </c>
      <c r="W7" s="25">
        <f t="shared" si="1"/>
        <v>1.84</v>
      </c>
      <c r="X7" s="25">
        <f t="shared" si="1"/>
        <v>1.74</v>
      </c>
      <c r="Y7" s="25">
        <f t="shared" si="1"/>
        <v>1.6425000000000001</v>
      </c>
      <c r="Z7" s="25">
        <f t="shared" si="1"/>
        <v>1.5445</v>
      </c>
      <c r="AA7" s="25">
        <f t="shared" si="1"/>
        <v>1.4410000000000001</v>
      </c>
      <c r="AB7" s="25">
        <f t="shared" si="1"/>
        <v>1.3480000000000001</v>
      </c>
      <c r="AC7" s="31">
        <f>AC$24/2</f>
        <v>1.2490000000000001</v>
      </c>
      <c r="AD7" s="28">
        <f>AD$24/2</f>
        <v>1.0385</v>
      </c>
      <c r="AE7" s="29">
        <f t="shared" si="2"/>
        <v>1.6719999999999999</v>
      </c>
      <c r="AF7" s="28">
        <f t="shared" si="2"/>
        <v>1.36</v>
      </c>
      <c r="AG7" s="28">
        <f t="shared" si="2"/>
        <v>1.1379999999999999</v>
      </c>
      <c r="AH7" s="25">
        <f t="shared" si="9"/>
        <v>0.95399999999999996</v>
      </c>
      <c r="AI7" s="25">
        <f t="shared" si="3"/>
        <v>0.91</v>
      </c>
      <c r="AJ7" s="25">
        <f t="shared" si="3"/>
        <v>0.83199999999999996</v>
      </c>
      <c r="AK7" s="25">
        <f t="shared" si="3"/>
        <v>0.79600000000000004</v>
      </c>
      <c r="AL7" s="25">
        <f t="shared" si="3"/>
        <v>0.70699999999999996</v>
      </c>
      <c r="AM7" s="25">
        <f t="shared" si="3"/>
        <v>0.65100000000000002</v>
      </c>
      <c r="AN7" s="25">
        <f t="shared" si="3"/>
        <v>0.50800000000000001</v>
      </c>
      <c r="AP7" s="46"/>
    </row>
    <row r="8" spans="1:42" x14ac:dyDescent="0.25">
      <c r="B8" s="18">
        <v>6</v>
      </c>
      <c r="C8" s="2" t="s">
        <v>17</v>
      </c>
      <c r="D8" s="1">
        <f t="shared" si="4"/>
        <v>14</v>
      </c>
      <c r="E8" s="3">
        <v>16</v>
      </c>
      <c r="F8" s="8">
        <v>0.54</v>
      </c>
      <c r="G8" s="8">
        <v>0.32700000000000001</v>
      </c>
      <c r="H8" s="8">
        <v>0.127</v>
      </c>
      <c r="I8" s="8">
        <v>4.0000000000000001E-3</v>
      </c>
      <c r="J8" s="9">
        <v>1</v>
      </c>
      <c r="K8" s="70">
        <v>15</v>
      </c>
      <c r="L8" s="84">
        <v>0.5</v>
      </c>
      <c r="M8" s="72">
        <v>0.83599999999999997</v>
      </c>
      <c r="N8" s="72">
        <v>0</v>
      </c>
      <c r="O8" s="72">
        <f t="shared" si="0"/>
        <v>0</v>
      </c>
      <c r="P8" s="2" t="s">
        <v>62</v>
      </c>
      <c r="Q8" s="25">
        <f t="shared" si="5"/>
        <v>2.633</v>
      </c>
      <c r="R8" s="35">
        <f t="shared" si="6"/>
        <v>2.6324999999999998</v>
      </c>
      <c r="S8" s="25">
        <f t="shared" si="7"/>
        <v>2.5045000000000002</v>
      </c>
      <c r="T8" s="35">
        <f t="shared" si="7"/>
        <v>2.3704999999999998</v>
      </c>
      <c r="U8" s="35">
        <f t="shared" si="8"/>
        <v>2.2124999999999999</v>
      </c>
      <c r="V8" s="25">
        <f t="shared" si="8"/>
        <v>2.0455000000000001</v>
      </c>
      <c r="W8" s="25">
        <f t="shared" si="1"/>
        <v>1.84</v>
      </c>
      <c r="X8" s="25">
        <f t="shared" si="1"/>
        <v>1.74</v>
      </c>
      <c r="Y8" s="25">
        <f t="shared" si="1"/>
        <v>1.6425000000000001</v>
      </c>
      <c r="Z8" s="25">
        <f t="shared" si="1"/>
        <v>1.5445</v>
      </c>
      <c r="AA8" s="25">
        <f t="shared" si="1"/>
        <v>1.4410000000000001</v>
      </c>
      <c r="AB8" s="25">
        <f t="shared" si="1"/>
        <v>1.3480000000000001</v>
      </c>
      <c r="AC8" s="25">
        <f t="shared" si="1"/>
        <v>1.2490000000000001</v>
      </c>
      <c r="AD8" s="31">
        <f>AD$24/2</f>
        <v>1.0385</v>
      </c>
      <c r="AE8" s="28">
        <f>AE$24/2</f>
        <v>0.83599999999999997</v>
      </c>
      <c r="AF8" s="29">
        <f t="shared" si="2"/>
        <v>1.36</v>
      </c>
      <c r="AG8" s="28">
        <f t="shared" si="2"/>
        <v>1.1379999999999999</v>
      </c>
      <c r="AH8" s="25">
        <f t="shared" si="9"/>
        <v>0.95399999999999996</v>
      </c>
      <c r="AI8" s="25">
        <f t="shared" si="3"/>
        <v>0.91</v>
      </c>
      <c r="AJ8" s="25">
        <f t="shared" si="3"/>
        <v>0.83199999999999996</v>
      </c>
      <c r="AK8" s="25">
        <f t="shared" si="3"/>
        <v>0.79600000000000004</v>
      </c>
      <c r="AL8" s="25">
        <f t="shared" si="3"/>
        <v>0.70699999999999996</v>
      </c>
      <c r="AM8" s="25">
        <f t="shared" si="3"/>
        <v>0.65100000000000002</v>
      </c>
      <c r="AN8" s="25">
        <f t="shared" si="3"/>
        <v>0.50800000000000001</v>
      </c>
      <c r="AP8" s="46"/>
    </row>
    <row r="9" spans="1:42" x14ac:dyDescent="0.25">
      <c r="A9" s="13" t="s">
        <v>67</v>
      </c>
      <c r="B9" s="13">
        <v>7</v>
      </c>
      <c r="C9" s="12" t="s">
        <v>18</v>
      </c>
      <c r="D9" s="82">
        <f t="shared" si="4"/>
        <v>15</v>
      </c>
      <c r="E9" s="14">
        <v>17</v>
      </c>
      <c r="F9" s="15">
        <v>0.629</v>
      </c>
      <c r="G9" s="15">
        <v>0.28199999999999997</v>
      </c>
      <c r="H9" s="15">
        <v>0.109</v>
      </c>
      <c r="I9" s="15">
        <v>3.0000000000000001E-3</v>
      </c>
      <c r="J9" s="16">
        <v>1</v>
      </c>
      <c r="K9" s="71">
        <v>16</v>
      </c>
      <c r="L9" s="85">
        <v>0.49590000000000001</v>
      </c>
      <c r="M9" s="73">
        <v>0.68</v>
      </c>
      <c r="N9" s="73">
        <v>1.9E-3</v>
      </c>
      <c r="O9" s="73">
        <f t="shared" si="0"/>
        <v>1.2920000000000002E-3</v>
      </c>
      <c r="P9" s="12" t="s">
        <v>62</v>
      </c>
      <c r="Q9" s="93">
        <f t="shared" si="5"/>
        <v>2.633</v>
      </c>
      <c r="R9" s="36">
        <f t="shared" si="6"/>
        <v>2.6324999999999998</v>
      </c>
      <c r="S9" s="26">
        <f t="shared" si="7"/>
        <v>2.5045000000000002</v>
      </c>
      <c r="T9" s="36">
        <f t="shared" si="7"/>
        <v>2.3704999999999998</v>
      </c>
      <c r="U9" s="36">
        <f t="shared" si="8"/>
        <v>2.2124999999999999</v>
      </c>
      <c r="V9" s="26">
        <f t="shared" si="8"/>
        <v>2.0455000000000001</v>
      </c>
      <c r="W9" s="26">
        <f t="shared" si="1"/>
        <v>1.84</v>
      </c>
      <c r="X9" s="26">
        <f t="shared" si="1"/>
        <v>1.74</v>
      </c>
      <c r="Y9" s="26">
        <f t="shared" si="1"/>
        <v>1.6425000000000001</v>
      </c>
      <c r="Z9" s="26">
        <f t="shared" si="1"/>
        <v>1.5445</v>
      </c>
      <c r="AA9" s="26">
        <f t="shared" si="1"/>
        <v>1.4410000000000001</v>
      </c>
      <c r="AB9" s="26">
        <f t="shared" si="1"/>
        <v>1.3480000000000001</v>
      </c>
      <c r="AC9" s="26">
        <f t="shared" si="1"/>
        <v>1.2490000000000001</v>
      </c>
      <c r="AD9" s="26">
        <f t="shared" si="1"/>
        <v>1.0385</v>
      </c>
      <c r="AE9" s="32">
        <f>AE$24/2</f>
        <v>0.83599999999999997</v>
      </c>
      <c r="AF9" s="26">
        <f>AF$24/2</f>
        <v>0.68</v>
      </c>
      <c r="AG9" s="30">
        <f>AG$24</f>
        <v>1.1379999999999999</v>
      </c>
      <c r="AH9" s="26">
        <f t="shared" si="9"/>
        <v>0.95399999999999996</v>
      </c>
      <c r="AI9" s="26">
        <f t="shared" si="3"/>
        <v>0.91</v>
      </c>
      <c r="AJ9" s="26">
        <f t="shared" si="3"/>
        <v>0.83199999999999996</v>
      </c>
      <c r="AK9" s="26">
        <f t="shared" si="3"/>
        <v>0.79600000000000004</v>
      </c>
      <c r="AL9" s="26">
        <f t="shared" si="3"/>
        <v>0.70699999999999996</v>
      </c>
      <c r="AM9" s="26">
        <f t="shared" si="3"/>
        <v>0.65100000000000002</v>
      </c>
      <c r="AN9" s="27">
        <f t="shared" si="3"/>
        <v>0.50800000000000001</v>
      </c>
      <c r="AO9" s="19" t="s">
        <v>34</v>
      </c>
      <c r="AP9" s="47"/>
    </row>
    <row r="10" spans="1:42" x14ac:dyDescent="0.25">
      <c r="A10" s="1" t="s">
        <v>51</v>
      </c>
      <c r="B10" s="76">
        <v>8</v>
      </c>
      <c r="C10" s="77" t="s">
        <v>19</v>
      </c>
      <c r="D10" s="78">
        <f t="shared" si="4"/>
        <v>9</v>
      </c>
      <c r="E10" s="79">
        <v>11</v>
      </c>
      <c r="F10" s="80">
        <v>0.215</v>
      </c>
      <c r="G10" s="80">
        <v>0.217</v>
      </c>
      <c r="H10" s="80">
        <v>0.318</v>
      </c>
      <c r="I10" s="80">
        <v>0.01</v>
      </c>
      <c r="J10" s="81">
        <v>0.75</v>
      </c>
      <c r="K10" s="86">
        <v>10</v>
      </c>
      <c r="L10" s="87"/>
      <c r="M10" s="88">
        <v>1.5445</v>
      </c>
      <c r="N10" s="88">
        <v>0.25390000000000001</v>
      </c>
      <c r="O10" s="88">
        <f t="shared" si="0"/>
        <v>0.39214855000000004</v>
      </c>
      <c r="P10" s="77"/>
      <c r="Q10" s="25">
        <f t="shared" si="5"/>
        <v>2.633</v>
      </c>
      <c r="R10" s="35">
        <f t="shared" si="6"/>
        <v>2.6324999999999998</v>
      </c>
      <c r="S10" s="25">
        <f>S$24/2</f>
        <v>2.5045000000000002</v>
      </c>
      <c r="T10" s="35">
        <f>T$24/2</f>
        <v>2.3704999999999998</v>
      </c>
      <c r="U10" s="35">
        <f>U$24/2</f>
        <v>2.2124999999999999</v>
      </c>
      <c r="V10" s="25">
        <f>V$24/2</f>
        <v>2.0455000000000001</v>
      </c>
      <c r="W10" s="25">
        <f t="shared" si="1"/>
        <v>1.84</v>
      </c>
      <c r="X10" s="25">
        <f t="shared" si="1"/>
        <v>1.74</v>
      </c>
      <c r="Y10" s="31">
        <f>Y$24/2</f>
        <v>1.6425000000000001</v>
      </c>
      <c r="Z10" s="28">
        <f>Z$24/2</f>
        <v>1.5445</v>
      </c>
      <c r="AA10" s="29">
        <f t="shared" si="2"/>
        <v>2.8820000000000001</v>
      </c>
      <c r="AB10" s="28">
        <f t="shared" si="2"/>
        <v>2.6960000000000002</v>
      </c>
      <c r="AC10" s="28">
        <f t="shared" si="2"/>
        <v>2.4980000000000002</v>
      </c>
      <c r="AD10" s="28">
        <f t="shared" si="2"/>
        <v>2.077</v>
      </c>
      <c r="AE10" s="28">
        <f t="shared" si="2"/>
        <v>1.6719999999999999</v>
      </c>
      <c r="AF10" s="28">
        <f t="shared" si="2"/>
        <v>1.36</v>
      </c>
      <c r="AG10" s="28">
        <f t="shared" si="2"/>
        <v>1.1379999999999999</v>
      </c>
      <c r="AH10" s="25">
        <f t="shared" si="9"/>
        <v>0.95399999999999996</v>
      </c>
      <c r="AI10" s="25">
        <f t="shared" si="3"/>
        <v>0.91</v>
      </c>
      <c r="AJ10" s="25">
        <f t="shared" si="3"/>
        <v>0.83199999999999996</v>
      </c>
      <c r="AK10" s="25">
        <f t="shared" si="3"/>
        <v>0.79600000000000004</v>
      </c>
      <c r="AL10" s="25">
        <f t="shared" si="3"/>
        <v>0.70699999999999996</v>
      </c>
      <c r="AM10" s="25">
        <f t="shared" si="3"/>
        <v>0.65100000000000002</v>
      </c>
      <c r="AN10" s="25">
        <f t="shared" si="3"/>
        <v>0.50800000000000001</v>
      </c>
      <c r="AO10" s="20" t="s">
        <v>58</v>
      </c>
      <c r="AP10" s="46"/>
    </row>
    <row r="11" spans="1:42" x14ac:dyDescent="0.25">
      <c r="B11" s="18">
        <v>9</v>
      </c>
      <c r="C11" s="2" t="s">
        <v>20</v>
      </c>
      <c r="D11" s="1">
        <f t="shared" si="4"/>
        <v>10</v>
      </c>
      <c r="E11" s="3">
        <v>12</v>
      </c>
      <c r="F11" s="8">
        <v>0.245</v>
      </c>
      <c r="G11" s="8">
        <v>0.24</v>
      </c>
      <c r="H11" s="8">
        <v>0.28000000000000003</v>
      </c>
      <c r="I11" s="8">
        <v>8.9999999999999993E-3</v>
      </c>
      <c r="J11" s="9">
        <v>0.75</v>
      </c>
      <c r="K11" s="70">
        <v>11</v>
      </c>
      <c r="L11" s="84">
        <v>0.5</v>
      </c>
      <c r="M11" s="72">
        <v>1.4410000000000001</v>
      </c>
      <c r="N11" s="72">
        <v>0</v>
      </c>
      <c r="O11" s="72">
        <f t="shared" si="0"/>
        <v>0</v>
      </c>
      <c r="P11" s="2" t="s">
        <v>62</v>
      </c>
      <c r="Q11" s="25">
        <f t="shared" si="5"/>
        <v>2.633</v>
      </c>
      <c r="R11" s="35">
        <f t="shared" si="6"/>
        <v>2.6324999999999998</v>
      </c>
      <c r="S11" s="25">
        <f t="shared" si="7"/>
        <v>2.5045000000000002</v>
      </c>
      <c r="T11" s="35">
        <f t="shared" si="7"/>
        <v>2.3704999999999998</v>
      </c>
      <c r="U11" s="35">
        <f t="shared" si="8"/>
        <v>2.2124999999999999</v>
      </c>
      <c r="V11" s="25">
        <f t="shared" si="8"/>
        <v>2.0455000000000001</v>
      </c>
      <c r="W11" s="25">
        <f t="shared" si="1"/>
        <v>1.84</v>
      </c>
      <c r="X11" s="25">
        <f t="shared" si="1"/>
        <v>1.74</v>
      </c>
      <c r="Y11" s="25">
        <f t="shared" si="1"/>
        <v>1.6425000000000001</v>
      </c>
      <c r="Z11" s="31">
        <f>Z$24/2</f>
        <v>1.5445</v>
      </c>
      <c r="AA11" s="28">
        <f>AA$24/2</f>
        <v>1.4410000000000001</v>
      </c>
      <c r="AB11" s="29">
        <f t="shared" si="2"/>
        <v>2.6960000000000002</v>
      </c>
      <c r="AC11" s="28">
        <f t="shared" si="2"/>
        <v>2.4980000000000002</v>
      </c>
      <c r="AD11" s="28">
        <f t="shared" si="2"/>
        <v>2.077</v>
      </c>
      <c r="AE11" s="28">
        <f t="shared" si="2"/>
        <v>1.6719999999999999</v>
      </c>
      <c r="AF11" s="28">
        <f t="shared" si="2"/>
        <v>1.36</v>
      </c>
      <c r="AG11" s="28">
        <f t="shared" si="2"/>
        <v>1.1379999999999999</v>
      </c>
      <c r="AH11" s="25">
        <f t="shared" si="9"/>
        <v>0.95399999999999996</v>
      </c>
      <c r="AI11" s="25">
        <f t="shared" si="3"/>
        <v>0.91</v>
      </c>
      <c r="AJ11" s="25">
        <f t="shared" si="3"/>
        <v>0.83199999999999996</v>
      </c>
      <c r="AK11" s="25">
        <f t="shared" si="3"/>
        <v>0.79600000000000004</v>
      </c>
      <c r="AL11" s="25">
        <f t="shared" si="3"/>
        <v>0.70699999999999996</v>
      </c>
      <c r="AM11" s="25">
        <f t="shared" si="3"/>
        <v>0.65100000000000002</v>
      </c>
      <c r="AN11" s="25">
        <f t="shared" si="3"/>
        <v>0.50800000000000001</v>
      </c>
      <c r="AP11" s="46"/>
    </row>
    <row r="12" spans="1:42" x14ac:dyDescent="0.25">
      <c r="B12" s="18">
        <v>10</v>
      </c>
      <c r="C12" s="2" t="s">
        <v>21</v>
      </c>
      <c r="D12" s="1">
        <f t="shared" si="4"/>
        <v>11</v>
      </c>
      <c r="E12" s="3">
        <v>13</v>
      </c>
      <c r="F12" s="8">
        <v>0.27400000000000002</v>
      </c>
      <c r="G12" s="8">
        <v>0.214</v>
      </c>
      <c r="H12" s="8">
        <v>0.25</v>
      </c>
      <c r="I12" s="8">
        <v>8.0000000000000002E-3</v>
      </c>
      <c r="J12" s="9">
        <v>0.75</v>
      </c>
      <c r="K12" s="70">
        <v>12</v>
      </c>
      <c r="L12" s="84">
        <v>0.5</v>
      </c>
      <c r="M12" s="72">
        <v>1.3480000000000001</v>
      </c>
      <c r="N12" s="72">
        <v>0</v>
      </c>
      <c r="O12" s="72">
        <f t="shared" si="0"/>
        <v>0</v>
      </c>
      <c r="P12" s="2" t="s">
        <v>62</v>
      </c>
      <c r="Q12" s="25">
        <f t="shared" si="5"/>
        <v>2.633</v>
      </c>
      <c r="R12" s="35">
        <f t="shared" si="6"/>
        <v>2.6324999999999998</v>
      </c>
      <c r="S12" s="25">
        <f t="shared" si="7"/>
        <v>2.5045000000000002</v>
      </c>
      <c r="T12" s="35">
        <f t="shared" si="7"/>
        <v>2.3704999999999998</v>
      </c>
      <c r="U12" s="35">
        <f t="shared" si="8"/>
        <v>2.2124999999999999</v>
      </c>
      <c r="V12" s="25">
        <f t="shared" si="8"/>
        <v>2.0455000000000001</v>
      </c>
      <c r="W12" s="25">
        <f t="shared" si="1"/>
        <v>1.84</v>
      </c>
      <c r="X12" s="25">
        <f t="shared" si="1"/>
        <v>1.74</v>
      </c>
      <c r="Y12" s="25">
        <f t="shared" si="1"/>
        <v>1.6425000000000001</v>
      </c>
      <c r="Z12" s="25">
        <f t="shared" si="1"/>
        <v>1.5445</v>
      </c>
      <c r="AA12" s="31">
        <f>AA$24/2</f>
        <v>1.4410000000000001</v>
      </c>
      <c r="AB12" s="28">
        <f>AB$24/2</f>
        <v>1.3480000000000001</v>
      </c>
      <c r="AC12" s="29">
        <f t="shared" si="2"/>
        <v>2.4980000000000002</v>
      </c>
      <c r="AD12" s="28">
        <f t="shared" si="2"/>
        <v>2.077</v>
      </c>
      <c r="AE12" s="28">
        <f t="shared" si="2"/>
        <v>1.6719999999999999</v>
      </c>
      <c r="AF12" s="28">
        <f t="shared" si="2"/>
        <v>1.36</v>
      </c>
      <c r="AG12" s="28">
        <f t="shared" si="2"/>
        <v>1.1379999999999999</v>
      </c>
      <c r="AH12" s="25">
        <f t="shared" si="9"/>
        <v>0.95399999999999996</v>
      </c>
      <c r="AI12" s="25">
        <f t="shared" si="3"/>
        <v>0.91</v>
      </c>
      <c r="AJ12" s="25">
        <f t="shared" si="3"/>
        <v>0.83199999999999996</v>
      </c>
      <c r="AK12" s="25">
        <f t="shared" si="3"/>
        <v>0.79600000000000004</v>
      </c>
      <c r="AL12" s="25">
        <f t="shared" si="3"/>
        <v>0.70699999999999996</v>
      </c>
      <c r="AM12" s="25">
        <f t="shared" si="3"/>
        <v>0.65100000000000002</v>
      </c>
      <c r="AN12" s="25">
        <f t="shared" si="3"/>
        <v>0.50800000000000001</v>
      </c>
      <c r="AP12" s="46"/>
    </row>
    <row r="13" spans="1:42" x14ac:dyDescent="0.25">
      <c r="A13" s="1" t="s">
        <v>51</v>
      </c>
      <c r="B13" s="76">
        <v>11</v>
      </c>
      <c r="C13" s="77" t="s">
        <v>22</v>
      </c>
      <c r="D13" s="78">
        <f t="shared" si="4"/>
        <v>12</v>
      </c>
      <c r="E13" s="79">
        <v>14</v>
      </c>
      <c r="F13" s="80">
        <v>0.36299999999999999</v>
      </c>
      <c r="G13" s="80">
        <v>0.32600000000000001</v>
      </c>
      <c r="H13" s="80">
        <v>0.189</v>
      </c>
      <c r="I13" s="80">
        <v>6.0000000000000001E-3</v>
      </c>
      <c r="J13" s="81">
        <v>0.75</v>
      </c>
      <c r="K13" s="86">
        <v>13</v>
      </c>
      <c r="L13" s="87"/>
      <c r="M13" s="88">
        <v>1.2490000000000001</v>
      </c>
      <c r="N13" s="88">
        <v>0.11210000000000001</v>
      </c>
      <c r="O13" s="88">
        <f t="shared" si="0"/>
        <v>0.14001290000000002</v>
      </c>
      <c r="P13" s="77"/>
      <c r="Q13" s="25">
        <f t="shared" si="5"/>
        <v>2.633</v>
      </c>
      <c r="R13" s="35">
        <f t="shared" si="6"/>
        <v>2.6324999999999998</v>
      </c>
      <c r="S13" s="25">
        <f t="shared" si="7"/>
        <v>2.5045000000000002</v>
      </c>
      <c r="T13" s="35">
        <f t="shared" si="7"/>
        <v>2.3704999999999998</v>
      </c>
      <c r="U13" s="35">
        <f t="shared" si="8"/>
        <v>2.2124999999999999</v>
      </c>
      <c r="V13" s="25">
        <f t="shared" si="8"/>
        <v>2.0455000000000001</v>
      </c>
      <c r="W13" s="25">
        <f t="shared" si="1"/>
        <v>1.84</v>
      </c>
      <c r="X13" s="25">
        <f t="shared" si="1"/>
        <v>1.74</v>
      </c>
      <c r="Y13" s="25">
        <f t="shared" si="1"/>
        <v>1.6425000000000001</v>
      </c>
      <c r="Z13" s="25">
        <f t="shared" si="1"/>
        <v>1.5445</v>
      </c>
      <c r="AA13" s="25">
        <f t="shared" si="1"/>
        <v>1.4410000000000001</v>
      </c>
      <c r="AB13" s="31">
        <f>AB$24/2</f>
        <v>1.3480000000000001</v>
      </c>
      <c r="AC13" s="28">
        <f>AC$24/2</f>
        <v>1.2490000000000001</v>
      </c>
      <c r="AD13" s="29">
        <f t="shared" si="2"/>
        <v>2.077</v>
      </c>
      <c r="AE13" s="28">
        <f t="shared" si="2"/>
        <v>1.6719999999999999</v>
      </c>
      <c r="AF13" s="28">
        <f t="shared" si="2"/>
        <v>1.36</v>
      </c>
      <c r="AG13" s="28">
        <f t="shared" si="2"/>
        <v>1.1379999999999999</v>
      </c>
      <c r="AH13" s="25">
        <f t="shared" si="9"/>
        <v>0.95399999999999996</v>
      </c>
      <c r="AI13" s="25">
        <f t="shared" si="3"/>
        <v>0.91</v>
      </c>
      <c r="AJ13" s="25">
        <f t="shared" si="3"/>
        <v>0.83199999999999996</v>
      </c>
      <c r="AK13" s="25">
        <f t="shared" si="3"/>
        <v>0.79600000000000004</v>
      </c>
      <c r="AL13" s="25">
        <f t="shared" si="3"/>
        <v>0.70699999999999996</v>
      </c>
      <c r="AM13" s="25">
        <f t="shared" si="3"/>
        <v>0.65100000000000002</v>
      </c>
      <c r="AN13" s="25">
        <f t="shared" si="3"/>
        <v>0.50800000000000001</v>
      </c>
      <c r="AP13" s="46"/>
    </row>
    <row r="14" spans="1:42" x14ac:dyDescent="0.25">
      <c r="B14" s="18">
        <v>12</v>
      </c>
      <c r="C14" s="2" t="s">
        <v>23</v>
      </c>
      <c r="D14" s="1">
        <f t="shared" si="4"/>
        <v>13</v>
      </c>
      <c r="E14" s="3">
        <v>15</v>
      </c>
      <c r="F14" s="8">
        <v>0.45200000000000001</v>
      </c>
      <c r="G14" s="8">
        <v>0.39300000000000002</v>
      </c>
      <c r="H14" s="8">
        <v>0.152</v>
      </c>
      <c r="I14" s="8">
        <v>5.0000000000000001E-3</v>
      </c>
      <c r="J14" s="9">
        <v>0.75</v>
      </c>
      <c r="K14" s="70">
        <v>14</v>
      </c>
      <c r="L14" s="84">
        <v>0.50409999999999999</v>
      </c>
      <c r="M14" s="72">
        <v>1.0385</v>
      </c>
      <c r="N14" s="72">
        <v>1.6000000000000001E-3</v>
      </c>
      <c r="O14" s="72">
        <f t="shared" si="0"/>
        <v>1.6616000000000001E-3</v>
      </c>
      <c r="P14" s="2" t="s">
        <v>62</v>
      </c>
      <c r="Q14" s="25">
        <f t="shared" si="5"/>
        <v>2.633</v>
      </c>
      <c r="R14" s="35">
        <f t="shared" si="6"/>
        <v>2.6324999999999998</v>
      </c>
      <c r="S14" s="25">
        <f t="shared" si="7"/>
        <v>2.5045000000000002</v>
      </c>
      <c r="T14" s="35">
        <f t="shared" si="7"/>
        <v>2.3704999999999998</v>
      </c>
      <c r="U14" s="35">
        <f t="shared" si="8"/>
        <v>2.2124999999999999</v>
      </c>
      <c r="V14" s="25">
        <f t="shared" si="8"/>
        <v>2.0455000000000001</v>
      </c>
      <c r="W14" s="25">
        <f t="shared" si="1"/>
        <v>1.84</v>
      </c>
      <c r="X14" s="25">
        <f t="shared" si="1"/>
        <v>1.74</v>
      </c>
      <c r="Y14" s="25">
        <f t="shared" si="1"/>
        <v>1.6425000000000001</v>
      </c>
      <c r="Z14" s="25">
        <f t="shared" si="1"/>
        <v>1.5445</v>
      </c>
      <c r="AA14" s="25">
        <f t="shared" si="1"/>
        <v>1.4410000000000001</v>
      </c>
      <c r="AB14" s="25">
        <f t="shared" si="1"/>
        <v>1.3480000000000001</v>
      </c>
      <c r="AC14" s="31">
        <f>AC$24/2</f>
        <v>1.2490000000000001</v>
      </c>
      <c r="AD14" s="28">
        <f>AD$24/2</f>
        <v>1.0385</v>
      </c>
      <c r="AE14" s="29">
        <f t="shared" si="2"/>
        <v>1.6719999999999999</v>
      </c>
      <c r="AF14" s="28">
        <f t="shared" si="2"/>
        <v>1.36</v>
      </c>
      <c r="AG14" s="28">
        <f t="shared" si="2"/>
        <v>1.1379999999999999</v>
      </c>
      <c r="AH14" s="25">
        <f t="shared" si="9"/>
        <v>0.95399999999999996</v>
      </c>
      <c r="AI14" s="25">
        <f t="shared" si="3"/>
        <v>0.91</v>
      </c>
      <c r="AJ14" s="25">
        <f t="shared" si="3"/>
        <v>0.83199999999999996</v>
      </c>
      <c r="AK14" s="25">
        <f t="shared" si="3"/>
        <v>0.79600000000000004</v>
      </c>
      <c r="AL14" s="25">
        <f t="shared" si="3"/>
        <v>0.70699999999999996</v>
      </c>
      <c r="AM14" s="25">
        <f t="shared" si="3"/>
        <v>0.65100000000000002</v>
      </c>
      <c r="AN14" s="25">
        <f t="shared" si="3"/>
        <v>0.50800000000000001</v>
      </c>
      <c r="AP14" s="46"/>
    </row>
    <row r="15" spans="1:42" x14ac:dyDescent="0.25">
      <c r="B15" s="18">
        <v>13</v>
      </c>
      <c r="C15" s="2" t="s">
        <v>24</v>
      </c>
      <c r="D15" s="1">
        <f t="shared" si="4"/>
        <v>14</v>
      </c>
      <c r="E15" s="3">
        <v>16</v>
      </c>
      <c r="F15" s="8">
        <v>0.54</v>
      </c>
      <c r="G15" s="8">
        <v>0.32700000000000001</v>
      </c>
      <c r="H15" s="8">
        <v>0.127</v>
      </c>
      <c r="I15" s="8">
        <v>4.0000000000000001E-3</v>
      </c>
      <c r="J15" s="9">
        <v>0.75</v>
      </c>
      <c r="K15" s="70">
        <v>15</v>
      </c>
      <c r="L15" s="84">
        <v>0.5</v>
      </c>
      <c r="M15" s="72">
        <v>0.83599999999999997</v>
      </c>
      <c r="N15" s="72">
        <v>0</v>
      </c>
      <c r="O15" s="72">
        <f t="shared" si="0"/>
        <v>0</v>
      </c>
      <c r="P15" s="2" t="s">
        <v>62</v>
      </c>
      <c r="Q15" s="25">
        <f t="shared" si="5"/>
        <v>2.633</v>
      </c>
      <c r="R15" s="35">
        <f t="shared" si="6"/>
        <v>2.6324999999999998</v>
      </c>
      <c r="S15" s="25">
        <f t="shared" si="7"/>
        <v>2.5045000000000002</v>
      </c>
      <c r="T15" s="35">
        <f t="shared" si="7"/>
        <v>2.3704999999999998</v>
      </c>
      <c r="U15" s="35">
        <f t="shared" si="8"/>
        <v>2.2124999999999999</v>
      </c>
      <c r="V15" s="25">
        <f t="shared" si="8"/>
        <v>2.0455000000000001</v>
      </c>
      <c r="W15" s="25">
        <f t="shared" si="1"/>
        <v>1.84</v>
      </c>
      <c r="X15" s="25">
        <f t="shared" si="1"/>
        <v>1.74</v>
      </c>
      <c r="Y15" s="25">
        <f t="shared" si="1"/>
        <v>1.6425000000000001</v>
      </c>
      <c r="Z15" s="25">
        <f t="shared" si="1"/>
        <v>1.5445</v>
      </c>
      <c r="AA15" s="25">
        <f t="shared" si="1"/>
        <v>1.4410000000000001</v>
      </c>
      <c r="AB15" s="25">
        <f t="shared" si="1"/>
        <v>1.3480000000000001</v>
      </c>
      <c r="AC15" s="25">
        <f t="shared" si="1"/>
        <v>1.2490000000000001</v>
      </c>
      <c r="AD15" s="31">
        <f>AD$24/2</f>
        <v>1.0385</v>
      </c>
      <c r="AE15" s="28">
        <f>AE$24/2</f>
        <v>0.83599999999999997</v>
      </c>
      <c r="AF15" s="29">
        <f t="shared" si="2"/>
        <v>1.36</v>
      </c>
      <c r="AG15" s="28">
        <f t="shared" si="2"/>
        <v>1.1379999999999999</v>
      </c>
      <c r="AH15" s="25">
        <f t="shared" si="9"/>
        <v>0.95399999999999996</v>
      </c>
      <c r="AI15" s="25">
        <f t="shared" si="3"/>
        <v>0.91</v>
      </c>
      <c r="AJ15" s="25">
        <f t="shared" si="3"/>
        <v>0.83199999999999996</v>
      </c>
      <c r="AK15" s="25">
        <f t="shared" si="3"/>
        <v>0.79600000000000004</v>
      </c>
      <c r="AL15" s="25">
        <f t="shared" si="3"/>
        <v>0.70699999999999996</v>
      </c>
      <c r="AM15" s="25">
        <f t="shared" si="3"/>
        <v>0.65100000000000002</v>
      </c>
      <c r="AN15" s="25">
        <f t="shared" si="3"/>
        <v>0.50800000000000001</v>
      </c>
      <c r="AP15" s="46"/>
    </row>
    <row r="16" spans="1:42" x14ac:dyDescent="0.25">
      <c r="A16" s="13"/>
      <c r="B16" s="13">
        <v>14</v>
      </c>
      <c r="C16" s="12" t="s">
        <v>25</v>
      </c>
      <c r="D16" s="1">
        <f t="shared" si="4"/>
        <v>15</v>
      </c>
      <c r="E16" s="14">
        <v>17</v>
      </c>
      <c r="F16" s="15">
        <v>0.629</v>
      </c>
      <c r="G16" s="15">
        <v>0.28199999999999997</v>
      </c>
      <c r="H16" s="15">
        <v>0.109</v>
      </c>
      <c r="I16" s="15">
        <v>3.0000000000000001E-3</v>
      </c>
      <c r="J16" s="16">
        <v>0.75</v>
      </c>
      <c r="K16" s="71">
        <v>16</v>
      </c>
      <c r="L16" s="85">
        <v>0.49590000000000001</v>
      </c>
      <c r="M16" s="73">
        <v>0.68</v>
      </c>
      <c r="N16" s="73">
        <v>1.6000000000000001E-3</v>
      </c>
      <c r="O16" s="73">
        <f t="shared" si="0"/>
        <v>1.0880000000000002E-3</v>
      </c>
      <c r="P16" s="12" t="s">
        <v>62</v>
      </c>
      <c r="Q16" s="93">
        <f t="shared" si="5"/>
        <v>2.633</v>
      </c>
      <c r="R16" s="36">
        <f t="shared" si="6"/>
        <v>2.6324999999999998</v>
      </c>
      <c r="S16" s="26">
        <f t="shared" si="7"/>
        <v>2.5045000000000002</v>
      </c>
      <c r="T16" s="36">
        <f t="shared" si="7"/>
        <v>2.3704999999999998</v>
      </c>
      <c r="U16" s="36">
        <f t="shared" si="8"/>
        <v>2.2124999999999999</v>
      </c>
      <c r="V16" s="26">
        <f t="shared" si="8"/>
        <v>2.0455000000000001</v>
      </c>
      <c r="W16" s="26">
        <f t="shared" si="1"/>
        <v>1.84</v>
      </c>
      <c r="X16" s="26">
        <f t="shared" si="1"/>
        <v>1.74</v>
      </c>
      <c r="Y16" s="26">
        <f t="shared" si="1"/>
        <v>1.6425000000000001</v>
      </c>
      <c r="Z16" s="26">
        <f t="shared" si="1"/>
        <v>1.5445</v>
      </c>
      <c r="AA16" s="26">
        <f t="shared" si="1"/>
        <v>1.4410000000000001</v>
      </c>
      <c r="AB16" s="26">
        <f t="shared" si="1"/>
        <v>1.3480000000000001</v>
      </c>
      <c r="AC16" s="26">
        <f t="shared" si="1"/>
        <v>1.2490000000000001</v>
      </c>
      <c r="AD16" s="26">
        <f t="shared" si="1"/>
        <v>1.0385</v>
      </c>
      <c r="AE16" s="32">
        <f>AE$24/2</f>
        <v>0.83599999999999997</v>
      </c>
      <c r="AF16" s="26">
        <f>AF$24/2</f>
        <v>0.68</v>
      </c>
      <c r="AG16" s="30">
        <f>AG$24</f>
        <v>1.1379999999999999</v>
      </c>
      <c r="AH16" s="26">
        <f t="shared" si="9"/>
        <v>0.95399999999999996</v>
      </c>
      <c r="AI16" s="26">
        <f t="shared" si="3"/>
        <v>0.91</v>
      </c>
      <c r="AJ16" s="26">
        <f t="shared" si="3"/>
        <v>0.83199999999999996</v>
      </c>
      <c r="AK16" s="26">
        <f t="shared" si="3"/>
        <v>0.79600000000000004</v>
      </c>
      <c r="AL16" s="26">
        <f t="shared" si="3"/>
        <v>0.70699999999999996</v>
      </c>
      <c r="AM16" s="26">
        <f t="shared" si="3"/>
        <v>0.65100000000000002</v>
      </c>
      <c r="AN16" s="27">
        <f t="shared" si="3"/>
        <v>0.50800000000000001</v>
      </c>
      <c r="AP16" s="47"/>
    </row>
    <row r="17" spans="1:42" x14ac:dyDescent="0.25">
      <c r="A17" s="1" t="s">
        <v>51</v>
      </c>
      <c r="B17" s="76">
        <v>15</v>
      </c>
      <c r="C17" s="77" t="s">
        <v>26</v>
      </c>
      <c r="D17" s="83">
        <f t="shared" si="4"/>
        <v>9</v>
      </c>
      <c r="E17" s="79">
        <v>11</v>
      </c>
      <c r="F17" s="80">
        <v>0.215</v>
      </c>
      <c r="G17" s="80">
        <v>0.217</v>
      </c>
      <c r="H17" s="80">
        <v>0.318</v>
      </c>
      <c r="I17" s="80">
        <v>0.01</v>
      </c>
      <c r="J17" s="81">
        <v>0.5</v>
      </c>
      <c r="K17" s="86">
        <v>10</v>
      </c>
      <c r="L17" s="87"/>
      <c r="M17" s="88">
        <v>1.5445</v>
      </c>
      <c r="N17" s="88">
        <v>0.28689999999999999</v>
      </c>
      <c r="O17" s="88">
        <f t="shared" si="0"/>
        <v>0.44311704999999996</v>
      </c>
      <c r="P17" s="77"/>
      <c r="Q17" s="25">
        <f t="shared" si="5"/>
        <v>2.633</v>
      </c>
      <c r="R17" s="35">
        <f t="shared" si="6"/>
        <v>2.6324999999999998</v>
      </c>
      <c r="S17" s="25">
        <f>S$24/2</f>
        <v>2.5045000000000002</v>
      </c>
      <c r="T17" s="35">
        <f>T$24/2</f>
        <v>2.3704999999999998</v>
      </c>
      <c r="U17" s="35">
        <f>U$24/2</f>
        <v>2.2124999999999999</v>
      </c>
      <c r="V17" s="25">
        <f>V$24/2</f>
        <v>2.0455000000000001</v>
      </c>
      <c r="W17" s="25">
        <f t="shared" si="1"/>
        <v>1.84</v>
      </c>
      <c r="X17" s="25">
        <f t="shared" si="1"/>
        <v>1.74</v>
      </c>
      <c r="Y17" s="31">
        <f>Y$24/2</f>
        <v>1.6425000000000001</v>
      </c>
      <c r="Z17" s="28">
        <f>Z$24/2</f>
        <v>1.5445</v>
      </c>
      <c r="AA17" s="29">
        <f t="shared" si="2"/>
        <v>2.8820000000000001</v>
      </c>
      <c r="AB17" s="28">
        <f t="shared" si="2"/>
        <v>2.6960000000000002</v>
      </c>
      <c r="AC17" s="28">
        <f t="shared" si="2"/>
        <v>2.4980000000000002</v>
      </c>
      <c r="AD17" s="28">
        <f t="shared" si="2"/>
        <v>2.077</v>
      </c>
      <c r="AE17" s="28">
        <f t="shared" si="2"/>
        <v>1.6719999999999999</v>
      </c>
      <c r="AF17" s="28">
        <f t="shared" si="2"/>
        <v>1.36</v>
      </c>
      <c r="AG17" s="28">
        <f t="shared" si="2"/>
        <v>1.1379999999999999</v>
      </c>
      <c r="AH17" s="25">
        <f t="shared" si="9"/>
        <v>0.95399999999999996</v>
      </c>
      <c r="AI17" s="25">
        <f t="shared" si="3"/>
        <v>0.91</v>
      </c>
      <c r="AJ17" s="25">
        <f t="shared" si="3"/>
        <v>0.83199999999999996</v>
      </c>
      <c r="AK17" s="25">
        <f t="shared" si="3"/>
        <v>0.79600000000000004</v>
      </c>
      <c r="AL17" s="25">
        <f t="shared" si="3"/>
        <v>0.70699999999999996</v>
      </c>
      <c r="AM17" s="25">
        <f t="shared" si="3"/>
        <v>0.65100000000000002</v>
      </c>
      <c r="AN17" s="25">
        <f t="shared" si="3"/>
        <v>0.50800000000000001</v>
      </c>
      <c r="AO17" s="20" t="s">
        <v>59</v>
      </c>
      <c r="AP17" s="46"/>
    </row>
    <row r="18" spans="1:42" x14ac:dyDescent="0.25">
      <c r="B18" s="18">
        <v>16</v>
      </c>
      <c r="C18" s="2" t="s">
        <v>27</v>
      </c>
      <c r="D18" s="1">
        <f t="shared" si="4"/>
        <v>10</v>
      </c>
      <c r="E18" s="3">
        <v>12</v>
      </c>
      <c r="F18" s="8">
        <v>0.245</v>
      </c>
      <c r="G18" s="8">
        <v>0.24</v>
      </c>
      <c r="H18" s="8">
        <v>0.28000000000000003</v>
      </c>
      <c r="I18" s="8">
        <v>8.9999999999999993E-3</v>
      </c>
      <c r="J18" s="9">
        <v>0.5</v>
      </c>
      <c r="K18" s="70">
        <v>11</v>
      </c>
      <c r="L18" s="84">
        <v>0.5</v>
      </c>
      <c r="M18" s="72">
        <v>1.4410000000000001</v>
      </c>
      <c r="N18" s="72">
        <v>0</v>
      </c>
      <c r="O18" s="72">
        <f t="shared" si="0"/>
        <v>0</v>
      </c>
      <c r="P18" s="2" t="s">
        <v>62</v>
      </c>
      <c r="Q18" s="25">
        <f t="shared" si="5"/>
        <v>2.633</v>
      </c>
      <c r="R18" s="35">
        <f t="shared" si="6"/>
        <v>2.6324999999999998</v>
      </c>
      <c r="S18" s="25">
        <f t="shared" si="7"/>
        <v>2.5045000000000002</v>
      </c>
      <c r="T18" s="35">
        <f t="shared" si="7"/>
        <v>2.3704999999999998</v>
      </c>
      <c r="U18" s="35">
        <f t="shared" si="8"/>
        <v>2.2124999999999999</v>
      </c>
      <c r="V18" s="25">
        <f t="shared" si="8"/>
        <v>2.0455000000000001</v>
      </c>
      <c r="W18" s="25">
        <f t="shared" si="1"/>
        <v>1.84</v>
      </c>
      <c r="X18" s="25">
        <f t="shared" si="1"/>
        <v>1.74</v>
      </c>
      <c r="Y18" s="25">
        <f t="shared" si="1"/>
        <v>1.6425000000000001</v>
      </c>
      <c r="Z18" s="31">
        <f>Z$24/2</f>
        <v>1.5445</v>
      </c>
      <c r="AA18" s="28">
        <f>AA$24/2</f>
        <v>1.4410000000000001</v>
      </c>
      <c r="AB18" s="29">
        <f t="shared" si="2"/>
        <v>2.6960000000000002</v>
      </c>
      <c r="AC18" s="28">
        <f t="shared" si="2"/>
        <v>2.4980000000000002</v>
      </c>
      <c r="AD18" s="28">
        <f t="shared" si="2"/>
        <v>2.077</v>
      </c>
      <c r="AE18" s="28">
        <f t="shared" si="2"/>
        <v>1.6719999999999999</v>
      </c>
      <c r="AF18" s="28">
        <f t="shared" si="2"/>
        <v>1.36</v>
      </c>
      <c r="AG18" s="28">
        <f t="shared" si="2"/>
        <v>1.1379999999999999</v>
      </c>
      <c r="AH18" s="25">
        <f t="shared" si="9"/>
        <v>0.95399999999999996</v>
      </c>
      <c r="AI18" s="25">
        <f t="shared" si="3"/>
        <v>0.91</v>
      </c>
      <c r="AJ18" s="25">
        <f t="shared" si="3"/>
        <v>0.83199999999999996</v>
      </c>
      <c r="AK18" s="25">
        <f t="shared" si="3"/>
        <v>0.79600000000000004</v>
      </c>
      <c r="AL18" s="25">
        <f t="shared" si="3"/>
        <v>0.70699999999999996</v>
      </c>
      <c r="AM18" s="25">
        <f t="shared" si="3"/>
        <v>0.65100000000000002</v>
      </c>
      <c r="AN18" s="25">
        <f t="shared" si="3"/>
        <v>0.50800000000000001</v>
      </c>
      <c r="AP18" s="46"/>
    </row>
    <row r="19" spans="1:42" x14ac:dyDescent="0.25">
      <c r="B19" s="18">
        <v>17</v>
      </c>
      <c r="C19" s="2" t="s">
        <v>28</v>
      </c>
      <c r="D19" s="1">
        <f t="shared" si="4"/>
        <v>11</v>
      </c>
      <c r="E19" s="3">
        <v>13</v>
      </c>
      <c r="F19" s="8">
        <v>0.27400000000000002</v>
      </c>
      <c r="G19" s="8">
        <v>0.214</v>
      </c>
      <c r="H19" s="8">
        <v>0.25</v>
      </c>
      <c r="I19" s="8">
        <v>8.0000000000000002E-3</v>
      </c>
      <c r="J19" s="9">
        <v>0.5</v>
      </c>
      <c r="K19" s="70">
        <v>12</v>
      </c>
      <c r="L19" s="84">
        <v>0.5</v>
      </c>
      <c r="M19" s="72">
        <v>1.3480000000000001</v>
      </c>
      <c r="N19" s="72">
        <v>0</v>
      </c>
      <c r="O19" s="72">
        <f t="shared" si="0"/>
        <v>0</v>
      </c>
      <c r="P19" s="2" t="s">
        <v>62</v>
      </c>
      <c r="Q19" s="25">
        <f t="shared" si="5"/>
        <v>2.633</v>
      </c>
      <c r="R19" s="35">
        <f t="shared" si="6"/>
        <v>2.6324999999999998</v>
      </c>
      <c r="S19" s="25">
        <f t="shared" si="7"/>
        <v>2.5045000000000002</v>
      </c>
      <c r="T19" s="35">
        <f t="shared" si="7"/>
        <v>2.3704999999999998</v>
      </c>
      <c r="U19" s="35">
        <f t="shared" si="8"/>
        <v>2.2124999999999999</v>
      </c>
      <c r="V19" s="25">
        <f t="shared" si="8"/>
        <v>2.0455000000000001</v>
      </c>
      <c r="W19" s="25">
        <f t="shared" si="8"/>
        <v>1.84</v>
      </c>
      <c r="X19" s="25">
        <f t="shared" si="8"/>
        <v>1.74</v>
      </c>
      <c r="Y19" s="25">
        <f t="shared" si="8"/>
        <v>1.6425000000000001</v>
      </c>
      <c r="Z19" s="25">
        <f t="shared" si="8"/>
        <v>1.5445</v>
      </c>
      <c r="AA19" s="31">
        <f>AA$24/2</f>
        <v>1.4410000000000001</v>
      </c>
      <c r="AB19" s="28">
        <f>AB$24/2</f>
        <v>1.3480000000000001</v>
      </c>
      <c r="AC19" s="29">
        <f t="shared" ref="AC19:AG22" si="10">AC$24</f>
        <v>2.4980000000000002</v>
      </c>
      <c r="AD19" s="28">
        <f t="shared" si="10"/>
        <v>2.077</v>
      </c>
      <c r="AE19" s="28">
        <f t="shared" si="10"/>
        <v>1.6719999999999999</v>
      </c>
      <c r="AF19" s="28">
        <f t="shared" si="10"/>
        <v>1.36</v>
      </c>
      <c r="AG19" s="28">
        <f t="shared" si="10"/>
        <v>1.1379999999999999</v>
      </c>
      <c r="AH19" s="25">
        <f t="shared" si="9"/>
        <v>0.95399999999999996</v>
      </c>
      <c r="AI19" s="25">
        <f t="shared" si="9"/>
        <v>0.91</v>
      </c>
      <c r="AJ19" s="25">
        <f t="shared" si="9"/>
        <v>0.83199999999999996</v>
      </c>
      <c r="AK19" s="25">
        <f t="shared" si="9"/>
        <v>0.79600000000000004</v>
      </c>
      <c r="AL19" s="25">
        <f t="shared" si="9"/>
        <v>0.70699999999999996</v>
      </c>
      <c r="AM19" s="25">
        <f t="shared" si="9"/>
        <v>0.65100000000000002</v>
      </c>
      <c r="AN19" s="25">
        <f t="shared" si="9"/>
        <v>0.50800000000000001</v>
      </c>
      <c r="AP19" s="46"/>
    </row>
    <row r="20" spans="1:42" x14ac:dyDescent="0.25">
      <c r="A20" s="1" t="s">
        <v>51</v>
      </c>
      <c r="B20" s="76">
        <v>18</v>
      </c>
      <c r="C20" s="77" t="s">
        <v>29</v>
      </c>
      <c r="D20" s="78">
        <f t="shared" si="4"/>
        <v>12</v>
      </c>
      <c r="E20" s="79">
        <v>14</v>
      </c>
      <c r="F20" s="80">
        <v>0.36299999999999999</v>
      </c>
      <c r="G20" s="80">
        <v>0.32600000000000001</v>
      </c>
      <c r="H20" s="80">
        <v>0.189</v>
      </c>
      <c r="I20" s="80">
        <v>6.0000000000000001E-3</v>
      </c>
      <c r="J20" s="81">
        <v>0.5</v>
      </c>
      <c r="K20" s="86">
        <v>13</v>
      </c>
      <c r="L20" s="87"/>
      <c r="M20" s="88">
        <v>1.2490000000000001</v>
      </c>
      <c r="N20" s="88">
        <v>7.8399999999999997E-2</v>
      </c>
      <c r="O20" s="88">
        <f t="shared" si="0"/>
        <v>9.7921600000000011E-2</v>
      </c>
      <c r="P20" s="77"/>
      <c r="Q20" s="25">
        <f t="shared" si="5"/>
        <v>2.633</v>
      </c>
      <c r="R20" s="35">
        <f t="shared" si="6"/>
        <v>2.6324999999999998</v>
      </c>
      <c r="S20" s="25">
        <f t="shared" ref="S20:AD23" si="11">S$24/2</f>
        <v>2.5045000000000002</v>
      </c>
      <c r="T20" s="35">
        <f t="shared" si="11"/>
        <v>2.3704999999999998</v>
      </c>
      <c r="U20" s="35">
        <f t="shared" si="11"/>
        <v>2.2124999999999999</v>
      </c>
      <c r="V20" s="25">
        <f t="shared" si="11"/>
        <v>2.0455000000000001</v>
      </c>
      <c r="W20" s="25">
        <f t="shared" si="11"/>
        <v>1.84</v>
      </c>
      <c r="X20" s="25">
        <f t="shared" si="11"/>
        <v>1.74</v>
      </c>
      <c r="Y20" s="25">
        <f t="shared" si="11"/>
        <v>1.6425000000000001</v>
      </c>
      <c r="Z20" s="25">
        <f t="shared" si="11"/>
        <v>1.5445</v>
      </c>
      <c r="AA20" s="25">
        <f t="shared" si="11"/>
        <v>1.4410000000000001</v>
      </c>
      <c r="AB20" s="31">
        <f>AB$24/2</f>
        <v>1.3480000000000001</v>
      </c>
      <c r="AC20" s="28">
        <f>AC$24/2</f>
        <v>1.2490000000000001</v>
      </c>
      <c r="AD20" s="29">
        <f t="shared" si="10"/>
        <v>2.077</v>
      </c>
      <c r="AE20" s="28">
        <f t="shared" si="10"/>
        <v>1.6719999999999999</v>
      </c>
      <c r="AF20" s="28">
        <f t="shared" si="10"/>
        <v>1.36</v>
      </c>
      <c r="AG20" s="28">
        <f t="shared" si="10"/>
        <v>1.1379999999999999</v>
      </c>
      <c r="AH20" s="25">
        <f t="shared" si="9"/>
        <v>0.95399999999999996</v>
      </c>
      <c r="AI20" s="25">
        <f t="shared" si="9"/>
        <v>0.91</v>
      </c>
      <c r="AJ20" s="25">
        <f t="shared" si="9"/>
        <v>0.83199999999999996</v>
      </c>
      <c r="AK20" s="25">
        <f t="shared" si="9"/>
        <v>0.79600000000000004</v>
      </c>
      <c r="AL20" s="25">
        <f t="shared" si="9"/>
        <v>0.70699999999999996</v>
      </c>
      <c r="AM20" s="25">
        <f t="shared" si="9"/>
        <v>0.65100000000000002</v>
      </c>
      <c r="AN20" s="25">
        <f t="shared" si="9"/>
        <v>0.50800000000000001</v>
      </c>
      <c r="AP20" s="46"/>
    </row>
    <row r="21" spans="1:42" x14ac:dyDescent="0.25">
      <c r="B21" s="18">
        <v>19</v>
      </c>
      <c r="C21" s="2" t="s">
        <v>30</v>
      </c>
      <c r="D21" s="1">
        <f t="shared" si="4"/>
        <v>13</v>
      </c>
      <c r="E21" s="3">
        <v>15</v>
      </c>
      <c r="F21" s="8">
        <v>0.45200000000000001</v>
      </c>
      <c r="G21" s="8">
        <v>0.39300000000000002</v>
      </c>
      <c r="H21" s="8">
        <v>0.152</v>
      </c>
      <c r="I21" s="8">
        <v>5.0000000000000001E-3</v>
      </c>
      <c r="J21" s="9">
        <v>0.5</v>
      </c>
      <c r="K21" s="70">
        <v>14</v>
      </c>
      <c r="L21" s="84">
        <v>0.50409999999999999</v>
      </c>
      <c r="M21" s="72">
        <v>1.0385</v>
      </c>
      <c r="N21" s="72">
        <v>1.1999999999999999E-3</v>
      </c>
      <c r="O21" s="72">
        <f t="shared" si="0"/>
        <v>1.2461999999999998E-3</v>
      </c>
      <c r="P21" s="2" t="s">
        <v>62</v>
      </c>
      <c r="Q21" s="25">
        <f t="shared" si="5"/>
        <v>2.633</v>
      </c>
      <c r="R21" s="35">
        <f t="shared" si="6"/>
        <v>2.6324999999999998</v>
      </c>
      <c r="S21" s="25">
        <f t="shared" si="11"/>
        <v>2.5045000000000002</v>
      </c>
      <c r="T21" s="35">
        <f t="shared" si="11"/>
        <v>2.3704999999999998</v>
      </c>
      <c r="U21" s="35">
        <f t="shared" si="11"/>
        <v>2.2124999999999999</v>
      </c>
      <c r="V21" s="25">
        <f t="shared" si="11"/>
        <v>2.0455000000000001</v>
      </c>
      <c r="W21" s="25">
        <f t="shared" si="11"/>
        <v>1.84</v>
      </c>
      <c r="X21" s="25">
        <f t="shared" si="11"/>
        <v>1.74</v>
      </c>
      <c r="Y21" s="25">
        <f t="shared" si="11"/>
        <v>1.6425000000000001</v>
      </c>
      <c r="Z21" s="25">
        <f t="shared" si="11"/>
        <v>1.5445</v>
      </c>
      <c r="AA21" s="25">
        <f t="shared" si="11"/>
        <v>1.4410000000000001</v>
      </c>
      <c r="AB21" s="25">
        <f t="shared" si="11"/>
        <v>1.3480000000000001</v>
      </c>
      <c r="AC21" s="31">
        <f>AC$24/2</f>
        <v>1.2490000000000001</v>
      </c>
      <c r="AD21" s="28">
        <f>AD$24/2</f>
        <v>1.0385</v>
      </c>
      <c r="AE21" s="29">
        <f t="shared" si="10"/>
        <v>1.6719999999999999</v>
      </c>
      <c r="AF21" s="28">
        <f t="shared" si="10"/>
        <v>1.36</v>
      </c>
      <c r="AG21" s="28">
        <f t="shared" si="10"/>
        <v>1.1379999999999999</v>
      </c>
      <c r="AH21" s="25">
        <f t="shared" si="9"/>
        <v>0.95399999999999996</v>
      </c>
      <c r="AI21" s="25">
        <f t="shared" si="9"/>
        <v>0.91</v>
      </c>
      <c r="AJ21" s="25">
        <f t="shared" si="9"/>
        <v>0.83199999999999996</v>
      </c>
      <c r="AK21" s="25">
        <f t="shared" si="9"/>
        <v>0.79600000000000004</v>
      </c>
      <c r="AL21" s="25">
        <f t="shared" si="9"/>
        <v>0.70699999999999996</v>
      </c>
      <c r="AM21" s="25">
        <f t="shared" si="9"/>
        <v>0.65100000000000002</v>
      </c>
      <c r="AN21" s="25">
        <f t="shared" si="9"/>
        <v>0.50800000000000001</v>
      </c>
      <c r="AP21" s="46"/>
    </row>
    <row r="22" spans="1:42" x14ac:dyDescent="0.25">
      <c r="B22" s="18">
        <v>20</v>
      </c>
      <c r="C22" s="2" t="s">
        <v>31</v>
      </c>
      <c r="D22" s="1">
        <f t="shared" si="4"/>
        <v>14</v>
      </c>
      <c r="E22" s="3">
        <v>16</v>
      </c>
      <c r="F22" s="8">
        <v>0.54</v>
      </c>
      <c r="G22" s="8">
        <v>0.32700000000000001</v>
      </c>
      <c r="H22" s="8">
        <v>0.127</v>
      </c>
      <c r="I22" s="8">
        <v>4.0000000000000001E-3</v>
      </c>
      <c r="J22" s="9">
        <v>0.5</v>
      </c>
      <c r="K22" s="70">
        <v>15</v>
      </c>
      <c r="L22" s="84">
        <v>0.5</v>
      </c>
      <c r="M22" s="72">
        <v>0.83599999999999997</v>
      </c>
      <c r="N22" s="72">
        <v>0</v>
      </c>
      <c r="O22" s="72">
        <f t="shared" si="0"/>
        <v>0</v>
      </c>
      <c r="P22" s="2" t="s">
        <v>62</v>
      </c>
      <c r="Q22" s="25">
        <f t="shared" si="5"/>
        <v>2.633</v>
      </c>
      <c r="R22" s="35">
        <f t="shared" si="6"/>
        <v>2.6324999999999998</v>
      </c>
      <c r="S22" s="25">
        <f t="shared" si="11"/>
        <v>2.5045000000000002</v>
      </c>
      <c r="T22" s="35">
        <f t="shared" si="11"/>
        <v>2.3704999999999998</v>
      </c>
      <c r="U22" s="35">
        <f t="shared" si="11"/>
        <v>2.2124999999999999</v>
      </c>
      <c r="V22" s="25">
        <f t="shared" si="11"/>
        <v>2.0455000000000001</v>
      </c>
      <c r="W22" s="25">
        <f t="shared" si="11"/>
        <v>1.84</v>
      </c>
      <c r="X22" s="25">
        <f t="shared" si="11"/>
        <v>1.74</v>
      </c>
      <c r="Y22" s="25">
        <f t="shared" si="11"/>
        <v>1.6425000000000001</v>
      </c>
      <c r="Z22" s="25">
        <f t="shared" si="11"/>
        <v>1.5445</v>
      </c>
      <c r="AA22" s="25">
        <f t="shared" si="11"/>
        <v>1.4410000000000001</v>
      </c>
      <c r="AB22" s="25">
        <f t="shared" si="11"/>
        <v>1.3480000000000001</v>
      </c>
      <c r="AC22" s="25">
        <f t="shared" si="11"/>
        <v>1.2490000000000001</v>
      </c>
      <c r="AD22" s="31">
        <f>AD$24/2</f>
        <v>1.0385</v>
      </c>
      <c r="AE22" s="28">
        <f>AE$24/2</f>
        <v>0.83599999999999997</v>
      </c>
      <c r="AF22" s="29">
        <f t="shared" si="10"/>
        <v>1.36</v>
      </c>
      <c r="AG22" s="28">
        <f t="shared" si="10"/>
        <v>1.1379999999999999</v>
      </c>
      <c r="AH22" s="25">
        <f t="shared" si="9"/>
        <v>0.95399999999999996</v>
      </c>
      <c r="AI22" s="25">
        <f t="shared" si="9"/>
        <v>0.91</v>
      </c>
      <c r="AJ22" s="25">
        <f t="shared" si="9"/>
        <v>0.83199999999999996</v>
      </c>
      <c r="AK22" s="25">
        <f t="shared" si="9"/>
        <v>0.79600000000000004</v>
      </c>
      <c r="AL22" s="25">
        <f t="shared" si="9"/>
        <v>0.70699999999999996</v>
      </c>
      <c r="AM22" s="25">
        <f t="shared" si="9"/>
        <v>0.65100000000000002</v>
      </c>
      <c r="AN22" s="25">
        <f t="shared" si="9"/>
        <v>0.50800000000000001</v>
      </c>
      <c r="AP22" s="46"/>
    </row>
    <row r="23" spans="1:42" x14ac:dyDescent="0.25">
      <c r="A23" s="13"/>
      <c r="B23" s="13">
        <v>21</v>
      </c>
      <c r="C23" s="12" t="s">
        <v>32</v>
      </c>
      <c r="D23" s="1">
        <f t="shared" si="4"/>
        <v>15</v>
      </c>
      <c r="E23" s="14">
        <v>17</v>
      </c>
      <c r="F23" s="15">
        <v>0.629</v>
      </c>
      <c r="G23" s="15">
        <v>0.28199999999999997</v>
      </c>
      <c r="H23" s="15">
        <v>0.109</v>
      </c>
      <c r="I23" s="15">
        <v>3.0000000000000001E-3</v>
      </c>
      <c r="J23" s="16">
        <v>0.5</v>
      </c>
      <c r="K23" s="71">
        <v>16</v>
      </c>
      <c r="L23" s="85">
        <v>0.49590000000000001</v>
      </c>
      <c r="M23" s="73">
        <v>0.68</v>
      </c>
      <c r="N23" s="73">
        <v>1.1999999999999999E-3</v>
      </c>
      <c r="O23" s="73">
        <f t="shared" si="0"/>
        <v>8.1599999999999999E-4</v>
      </c>
      <c r="P23" s="12" t="s">
        <v>62</v>
      </c>
      <c r="Q23" s="25">
        <f t="shared" si="5"/>
        <v>2.633</v>
      </c>
      <c r="R23" s="35">
        <f t="shared" si="6"/>
        <v>2.6324999999999998</v>
      </c>
      <c r="S23" s="26">
        <f t="shared" si="11"/>
        <v>2.5045000000000002</v>
      </c>
      <c r="T23" s="36">
        <f t="shared" si="11"/>
        <v>2.3704999999999998</v>
      </c>
      <c r="U23" s="36">
        <f t="shared" si="11"/>
        <v>2.2124999999999999</v>
      </c>
      <c r="V23" s="26">
        <f t="shared" si="11"/>
        <v>2.0455000000000001</v>
      </c>
      <c r="W23" s="26">
        <f t="shared" si="11"/>
        <v>1.84</v>
      </c>
      <c r="X23" s="26">
        <f t="shared" si="11"/>
        <v>1.74</v>
      </c>
      <c r="Y23" s="26">
        <f t="shared" si="11"/>
        <v>1.6425000000000001</v>
      </c>
      <c r="Z23" s="26">
        <f t="shared" si="11"/>
        <v>1.5445</v>
      </c>
      <c r="AA23" s="26">
        <f t="shared" si="11"/>
        <v>1.4410000000000001</v>
      </c>
      <c r="AB23" s="26">
        <f t="shared" si="11"/>
        <v>1.3480000000000001</v>
      </c>
      <c r="AC23" s="26">
        <f t="shared" si="11"/>
        <v>1.2490000000000001</v>
      </c>
      <c r="AD23" s="26">
        <f t="shared" si="11"/>
        <v>1.0385</v>
      </c>
      <c r="AE23" s="32">
        <f>AE$24/2</f>
        <v>0.83599999999999997</v>
      </c>
      <c r="AF23" s="26">
        <f>AF$24/2</f>
        <v>0.68</v>
      </c>
      <c r="AG23" s="30">
        <f>AG$24</f>
        <v>1.1379999999999999</v>
      </c>
      <c r="AH23" s="26">
        <f t="shared" si="9"/>
        <v>0.95399999999999996</v>
      </c>
      <c r="AI23" s="26">
        <f t="shared" si="9"/>
        <v>0.91</v>
      </c>
      <c r="AJ23" s="26">
        <f t="shared" si="9"/>
        <v>0.83199999999999996</v>
      </c>
      <c r="AK23" s="26">
        <f t="shared" si="9"/>
        <v>0.79600000000000004</v>
      </c>
      <c r="AL23" s="26">
        <f t="shared" si="9"/>
        <v>0.70699999999999996</v>
      </c>
      <c r="AM23" s="26">
        <f t="shared" si="9"/>
        <v>0.65100000000000002</v>
      </c>
      <c r="AN23" s="27">
        <f t="shared" si="9"/>
        <v>0.50800000000000001</v>
      </c>
      <c r="AP23" s="46"/>
    </row>
    <row r="24" spans="1:42" x14ac:dyDescent="0.25">
      <c r="A24" s="40"/>
      <c r="B24" s="41">
        <v>22</v>
      </c>
      <c r="C24" s="42" t="s">
        <v>37</v>
      </c>
      <c r="D24" s="40" t="s">
        <v>36</v>
      </c>
      <c r="E24" s="43" t="s">
        <v>36</v>
      </c>
      <c r="F24" s="44" t="s">
        <v>36</v>
      </c>
      <c r="G24" s="44" t="s">
        <v>36</v>
      </c>
      <c r="H24" s="44" t="s">
        <v>36</v>
      </c>
      <c r="I24" s="44" t="s">
        <v>36</v>
      </c>
      <c r="J24" s="45" t="s">
        <v>36</v>
      </c>
      <c r="K24" s="69" t="s">
        <v>36</v>
      </c>
      <c r="L24" s="69" t="s">
        <v>36</v>
      </c>
      <c r="M24" s="44" t="s">
        <v>36</v>
      </c>
      <c r="N24" s="44" t="s">
        <v>36</v>
      </c>
      <c r="O24" s="44" t="s">
        <v>36</v>
      </c>
      <c r="P24" s="42" t="s">
        <v>36</v>
      </c>
      <c r="Q24" s="37">
        <v>5.266</v>
      </c>
      <c r="R24" s="37">
        <v>5.2649999999999997</v>
      </c>
      <c r="S24" s="37">
        <v>5.0090000000000003</v>
      </c>
      <c r="T24" s="37">
        <v>4.7409999999999997</v>
      </c>
      <c r="U24" s="37">
        <v>4.4249999999999998</v>
      </c>
      <c r="V24" s="37">
        <v>4.0910000000000002</v>
      </c>
      <c r="W24" s="37">
        <v>3.68</v>
      </c>
      <c r="X24" s="37">
        <v>3.48</v>
      </c>
      <c r="Y24" s="37">
        <v>3.2850000000000001</v>
      </c>
      <c r="Z24" s="37">
        <v>3.089</v>
      </c>
      <c r="AA24" s="37">
        <v>2.8820000000000001</v>
      </c>
      <c r="AB24" s="37">
        <v>2.6960000000000002</v>
      </c>
      <c r="AC24" s="37">
        <v>2.4980000000000002</v>
      </c>
      <c r="AD24" s="37">
        <v>2.077</v>
      </c>
      <c r="AE24" s="37">
        <v>1.6719999999999999</v>
      </c>
      <c r="AF24" s="37">
        <v>1.36</v>
      </c>
      <c r="AG24" s="37">
        <v>1.1379999999999999</v>
      </c>
      <c r="AH24" s="37">
        <v>0.95399999999999996</v>
      </c>
      <c r="AI24" s="37">
        <v>0.91</v>
      </c>
      <c r="AJ24" s="37">
        <v>0.83199999999999996</v>
      </c>
      <c r="AK24" s="37">
        <v>0.79600000000000004</v>
      </c>
      <c r="AL24" s="37">
        <v>0.70699999999999996</v>
      </c>
      <c r="AM24" s="37">
        <v>0.65100000000000002</v>
      </c>
      <c r="AN24" s="37">
        <v>0.50800000000000001</v>
      </c>
      <c r="AO24" s="38" t="s">
        <v>38</v>
      </c>
      <c r="AP24" s="39">
        <v>-0.56385624898730002</v>
      </c>
    </row>
    <row r="25" spans="1:42" x14ac:dyDescent="0.25">
      <c r="F25" s="8"/>
      <c r="G25" s="8"/>
      <c r="H25" s="8"/>
      <c r="I25" s="8"/>
      <c r="J25" s="9"/>
      <c r="K25" s="65"/>
      <c r="L25" s="65"/>
      <c r="M25" s="65"/>
      <c r="N25" s="65"/>
      <c r="O25" s="65"/>
      <c r="P25" s="65"/>
    </row>
    <row r="26" spans="1:42" x14ac:dyDescent="0.25">
      <c r="F26" s="8"/>
      <c r="G26" s="8"/>
      <c r="H26" s="8"/>
      <c r="I26" s="8"/>
      <c r="J26" s="9"/>
      <c r="K26" s="65"/>
      <c r="L26" s="65"/>
      <c r="M26" s="65"/>
      <c r="N26" s="65"/>
      <c r="O26" s="65"/>
      <c r="P26" s="65"/>
    </row>
    <row r="27" spans="1:42" x14ac:dyDescent="0.25">
      <c r="F27" s="8"/>
      <c r="G27" s="8"/>
      <c r="H27" s="8"/>
      <c r="I27" s="8"/>
      <c r="J27" s="9"/>
      <c r="K27" s="65"/>
      <c r="L27" s="65"/>
      <c r="M27" s="65"/>
      <c r="N27" s="65"/>
      <c r="O27" s="65"/>
      <c r="P27" s="65"/>
    </row>
    <row r="28" spans="1:42" x14ac:dyDescent="0.25">
      <c r="F28" s="8"/>
      <c r="G28" s="8"/>
      <c r="H28" s="8"/>
      <c r="I28" s="8"/>
      <c r="J28" s="9"/>
      <c r="K28" s="65"/>
      <c r="L28" s="65"/>
      <c r="M28" s="65"/>
      <c r="N28" s="65"/>
      <c r="O28" s="65"/>
      <c r="P28" s="65"/>
    </row>
    <row r="29" spans="1:42" x14ac:dyDescent="0.25">
      <c r="F29" s="8"/>
      <c r="G29" s="8"/>
      <c r="H29" s="8"/>
      <c r="I29" s="8"/>
      <c r="J29" s="9"/>
      <c r="K29" s="65"/>
      <c r="L29" s="65"/>
      <c r="M29" s="65"/>
      <c r="N29" s="65"/>
      <c r="O29" s="65"/>
      <c r="P29" s="65"/>
    </row>
    <row r="30" spans="1:42" x14ac:dyDescent="0.25">
      <c r="F30" s="8"/>
      <c r="G30" s="8"/>
      <c r="H30" s="8"/>
      <c r="I30" s="8"/>
      <c r="J30" s="9"/>
      <c r="K30" s="65"/>
      <c r="L30" s="65"/>
      <c r="M30" s="65"/>
      <c r="N30" s="65"/>
      <c r="O30" s="65"/>
      <c r="P30" s="65"/>
    </row>
    <row r="31" spans="1:42" x14ac:dyDescent="0.25">
      <c r="F31" s="8"/>
      <c r="G31" s="8"/>
      <c r="H31" s="8"/>
      <c r="I31" s="8"/>
      <c r="J31" s="9"/>
      <c r="K31" s="65"/>
      <c r="L31" s="65"/>
      <c r="M31" s="65"/>
      <c r="N31" s="65"/>
      <c r="O31" s="65"/>
      <c r="P31" s="65"/>
    </row>
    <row r="32" spans="1:42" x14ac:dyDescent="0.25">
      <c r="F32" s="8"/>
      <c r="G32" s="8"/>
      <c r="H32" s="8"/>
      <c r="I32" s="8"/>
      <c r="J32" s="9"/>
      <c r="K32" s="65"/>
      <c r="L32" s="65"/>
      <c r="M32" s="65"/>
      <c r="N32" s="65"/>
      <c r="O32" s="65"/>
      <c r="P32" s="65"/>
    </row>
    <row r="33" spans="6:16" x14ac:dyDescent="0.25">
      <c r="F33" s="8"/>
      <c r="G33" s="8"/>
      <c r="H33" s="8"/>
      <c r="I33" s="8"/>
      <c r="J33" s="9"/>
      <c r="K33" s="65"/>
      <c r="L33" s="65"/>
      <c r="M33" s="65"/>
      <c r="N33" s="65"/>
      <c r="O33" s="65"/>
      <c r="P33" s="65"/>
    </row>
    <row r="34" spans="6:16" x14ac:dyDescent="0.25">
      <c r="F34" s="8"/>
      <c r="G34" s="8"/>
      <c r="H34" s="8"/>
      <c r="I34" s="8"/>
      <c r="J34" s="9"/>
      <c r="K34" s="65"/>
      <c r="L34" s="65"/>
      <c r="M34" s="65"/>
      <c r="N34" s="65"/>
      <c r="O34" s="65"/>
      <c r="P34" s="65"/>
    </row>
    <row r="35" spans="6:16" x14ac:dyDescent="0.25">
      <c r="F35" s="8"/>
      <c r="G35" s="8"/>
      <c r="H35" s="8"/>
      <c r="I35" s="8"/>
      <c r="J35" s="9"/>
      <c r="K35" s="65"/>
      <c r="L35" s="65"/>
      <c r="M35" s="65"/>
      <c r="N35" s="65"/>
      <c r="O35" s="65"/>
      <c r="P35" s="65"/>
    </row>
    <row r="36" spans="6:16" x14ac:dyDescent="0.25">
      <c r="F36" s="8"/>
      <c r="G36" s="8"/>
      <c r="H36" s="8"/>
      <c r="I36" s="8"/>
      <c r="J36" s="9"/>
      <c r="K36" s="65"/>
      <c r="L36" s="65"/>
      <c r="M36" s="65"/>
      <c r="N36" s="65"/>
      <c r="O36" s="65"/>
      <c r="P36" s="65"/>
    </row>
    <row r="37" spans="6:16" x14ac:dyDescent="0.25">
      <c r="F37" s="8"/>
      <c r="G37" s="8"/>
      <c r="H37" s="8"/>
      <c r="I37" s="8"/>
      <c r="J37" s="9"/>
      <c r="K37" s="65"/>
      <c r="L37" s="65"/>
      <c r="M37" s="65"/>
      <c r="N37" s="65"/>
      <c r="O37" s="65"/>
      <c r="P37" s="65"/>
    </row>
    <row r="38" spans="6:16" x14ac:dyDescent="0.25">
      <c r="F38" s="8"/>
      <c r="G38" s="8"/>
      <c r="H38" s="8"/>
      <c r="I38" s="8"/>
      <c r="J38" s="9"/>
      <c r="K38" s="65"/>
      <c r="L38" s="65"/>
      <c r="M38" s="65"/>
      <c r="N38" s="65"/>
      <c r="O38" s="65"/>
      <c r="P38" s="65"/>
    </row>
    <row r="39" spans="6:16" x14ac:dyDescent="0.25">
      <c r="F39" s="8"/>
      <c r="G39" s="8"/>
      <c r="H39" s="8"/>
      <c r="I39" s="8"/>
      <c r="J39" s="9"/>
      <c r="K39" s="65"/>
      <c r="L39" s="65"/>
      <c r="M39" s="65"/>
      <c r="N39" s="65"/>
      <c r="O39" s="65"/>
      <c r="P39" s="65"/>
    </row>
    <row r="40" spans="6:16" x14ac:dyDescent="0.25">
      <c r="F40" s="8"/>
      <c r="G40" s="8"/>
      <c r="H40" s="8"/>
      <c r="I40" s="8"/>
      <c r="J40" s="9"/>
      <c r="K40" s="65"/>
      <c r="L40" s="65"/>
      <c r="M40" s="65"/>
      <c r="N40" s="65"/>
      <c r="O40" s="65"/>
      <c r="P40" s="65"/>
    </row>
    <row r="41" spans="6:16" x14ac:dyDescent="0.25">
      <c r="F41" s="8"/>
      <c r="G41" s="8"/>
      <c r="H41" s="8"/>
      <c r="I41" s="8"/>
      <c r="J41" s="9"/>
      <c r="K41" s="65"/>
      <c r="L41" s="65"/>
      <c r="M41" s="65"/>
      <c r="N41" s="65"/>
      <c r="O41" s="65"/>
      <c r="P41" s="65"/>
    </row>
    <row r="42" spans="6:16" x14ac:dyDescent="0.25">
      <c r="F42" s="8"/>
      <c r="G42" s="8"/>
      <c r="H42" s="8"/>
      <c r="I42" s="8"/>
      <c r="J42" s="9"/>
      <c r="K42" s="65"/>
      <c r="L42" s="65"/>
      <c r="M42" s="65"/>
      <c r="N42" s="65"/>
      <c r="O42" s="65"/>
      <c r="P42" s="65"/>
    </row>
    <row r="43" spans="6:16" x14ac:dyDescent="0.25">
      <c r="F43" s="8"/>
      <c r="G43" s="8"/>
      <c r="H43" s="8"/>
      <c r="I43" s="8"/>
      <c r="J43" s="9"/>
      <c r="K43" s="65"/>
      <c r="L43" s="65"/>
      <c r="M43" s="65"/>
      <c r="N43" s="65"/>
      <c r="O43" s="65"/>
      <c r="P43" s="65"/>
    </row>
    <row r="44" spans="6:16" x14ac:dyDescent="0.25">
      <c r="F44" s="8"/>
      <c r="G44" s="8"/>
      <c r="H44" s="8"/>
      <c r="I44" s="8"/>
      <c r="J44" s="9"/>
      <c r="K44" s="65"/>
      <c r="L44" s="65"/>
      <c r="M44" s="65"/>
      <c r="N44" s="65"/>
      <c r="O44" s="65"/>
      <c r="P44" s="65"/>
    </row>
  </sheetData>
  <mergeCells count="8">
    <mergeCell ref="AP1:AP2"/>
    <mergeCell ref="A1:A2"/>
    <mergeCell ref="C1:C2"/>
    <mergeCell ref="AO1:AO2"/>
    <mergeCell ref="D1:E1"/>
    <mergeCell ref="F1:J1"/>
    <mergeCell ref="B1:B2"/>
    <mergeCell ref="K1:P1"/>
  </mergeCells>
  <conditionalFormatting sqref="O3:O23">
    <cfRule type="cellIs" dxfId="6" priority="6" operator="greaterThan">
      <formula>0.01</formula>
    </cfRule>
    <cfRule type="cellIs" dxfId="5" priority="7" operator="lessThan">
      <formula>0.01</formula>
    </cfRule>
  </conditionalFormatting>
  <conditionalFormatting sqref="P3:P23">
    <cfRule type="containsText" dxfId="4" priority="4" operator="containsText" text="YES">
      <formula>NOT(ISERROR(SEARCH("YES",P3)))</formula>
    </cfRule>
    <cfRule type="containsText" dxfId="3" priority="5" operator="containsText" text="NO">
      <formula>NOT(ISERROR(SEARCH("NO",P3)))</formula>
    </cfRule>
  </conditionalFormatting>
  <conditionalFormatting sqref="A3:A24">
    <cfRule type="containsText" dxfId="2" priority="1" operator="containsText" text="completed">
      <formula>NOT(ISERROR(SEARCH("completed",A3)))</formula>
    </cfRule>
    <cfRule type="containsText" dxfId="1" priority="2" operator="containsText" text="in progress">
      <formula>NOT(ISERROR(SEARCH("in progress",A3)))</formula>
    </cfRule>
    <cfRule type="containsText" dxfId="0" priority="3" operator="containsText" text="abandoned">
      <formula>NOT(ISERROR(SEARCH("abandoned",A3)))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 x14ac:dyDescent="0.25"/>
  <cols>
    <col min="1" max="1" width="10" bestFit="1" customWidth="1"/>
    <col min="4" max="4" width="33.5703125" customWidth="1"/>
  </cols>
  <sheetData>
    <row r="1" spans="1:4" x14ac:dyDescent="0.25">
      <c r="A1" s="91" t="s">
        <v>0</v>
      </c>
      <c r="B1" s="91" t="s">
        <v>64</v>
      </c>
      <c r="C1" s="91" t="s">
        <v>4</v>
      </c>
      <c r="D1" s="91" t="s">
        <v>65</v>
      </c>
    </row>
    <row r="2" spans="1:4" x14ac:dyDescent="0.25">
      <c r="A2" s="1">
        <v>2</v>
      </c>
      <c r="B2" s="24">
        <v>0.245</v>
      </c>
      <c r="C2" s="89">
        <v>1</v>
      </c>
      <c r="D2" s="90">
        <v>0.69280723872630001</v>
      </c>
    </row>
    <row r="3" spans="1:4" x14ac:dyDescent="0.25">
      <c r="A3" s="1">
        <v>3</v>
      </c>
      <c r="B3" s="24">
        <v>0.27400000000000002</v>
      </c>
      <c r="C3" s="89">
        <v>1</v>
      </c>
      <c r="D3" s="90">
        <v>0.68802083102529998</v>
      </c>
    </row>
    <row r="4" spans="1:4" x14ac:dyDescent="0.25">
      <c r="A4" s="1">
        <v>5</v>
      </c>
      <c r="B4" s="24">
        <v>0.45200000000000001</v>
      </c>
      <c r="C4" s="89">
        <v>1</v>
      </c>
      <c r="D4" s="90">
        <v>0.55790288509749997</v>
      </c>
    </row>
    <row r="5" spans="1:4" x14ac:dyDescent="0.25">
      <c r="A5" s="1">
        <v>6</v>
      </c>
      <c r="B5" s="24">
        <v>0.54</v>
      </c>
      <c r="C5" s="89">
        <v>1</v>
      </c>
      <c r="D5" s="90">
        <v>0.50663002823820003</v>
      </c>
    </row>
    <row r="6" spans="1:4" x14ac:dyDescent="0.25">
      <c r="A6" s="92">
        <v>7</v>
      </c>
      <c r="B6" s="24">
        <v>0.629</v>
      </c>
      <c r="C6" s="89">
        <v>1</v>
      </c>
      <c r="D6" s="90">
        <v>0.4682401240911</v>
      </c>
    </row>
    <row r="7" spans="1:4" x14ac:dyDescent="0.25">
      <c r="A7" s="1">
        <v>9</v>
      </c>
      <c r="B7" s="24">
        <v>0.245</v>
      </c>
      <c r="C7" s="89">
        <v>0.75</v>
      </c>
      <c r="D7" s="90">
        <v>0.70697489391379997</v>
      </c>
    </row>
    <row r="8" spans="1:4" x14ac:dyDescent="0.25">
      <c r="A8" s="1">
        <v>10</v>
      </c>
      <c r="B8" s="24">
        <v>0.27400000000000002</v>
      </c>
      <c r="C8" s="89">
        <v>0.75</v>
      </c>
      <c r="D8" s="90">
        <v>0.70512802088869997</v>
      </c>
    </row>
    <row r="9" spans="1:4" x14ac:dyDescent="0.25">
      <c r="A9" s="1">
        <v>12</v>
      </c>
      <c r="B9" s="24">
        <v>0.45200000000000001</v>
      </c>
      <c r="C9" s="89">
        <v>0.75</v>
      </c>
      <c r="D9" s="90">
        <v>0.58425392870920001</v>
      </c>
    </row>
    <row r="10" spans="1:4" x14ac:dyDescent="0.25">
      <c r="A10" s="1">
        <v>13</v>
      </c>
      <c r="B10" s="24">
        <v>0.54</v>
      </c>
      <c r="C10" s="89">
        <v>0.75</v>
      </c>
      <c r="D10" s="90">
        <v>0.53227042279350001</v>
      </c>
    </row>
    <row r="11" spans="1:4" x14ac:dyDescent="0.25">
      <c r="A11" s="92">
        <v>14</v>
      </c>
      <c r="B11" s="24">
        <v>0.629</v>
      </c>
      <c r="C11" s="89">
        <v>0.75</v>
      </c>
      <c r="D11" s="90">
        <v>0.48980424001869999</v>
      </c>
    </row>
    <row r="12" spans="1:4" x14ac:dyDescent="0.25">
      <c r="A12" s="1">
        <v>16</v>
      </c>
      <c r="B12" s="24">
        <v>0.245</v>
      </c>
      <c r="C12" s="89">
        <v>0.5</v>
      </c>
      <c r="D12" s="90">
        <v>0.73025348365450005</v>
      </c>
    </row>
    <row r="13" spans="1:4" x14ac:dyDescent="0.25">
      <c r="A13" s="1">
        <v>17</v>
      </c>
      <c r="B13" s="24">
        <v>0.27400000000000002</v>
      </c>
      <c r="C13" s="89">
        <v>0.5</v>
      </c>
      <c r="D13" s="90">
        <v>0.7331210458563</v>
      </c>
    </row>
    <row r="14" spans="1:4" x14ac:dyDescent="0.25">
      <c r="A14" s="1">
        <v>19</v>
      </c>
      <c r="B14" s="24">
        <v>0.45200000000000001</v>
      </c>
      <c r="C14" s="89">
        <v>0.5</v>
      </c>
      <c r="D14" s="90">
        <v>0.58420106096680002</v>
      </c>
    </row>
    <row r="15" spans="1:4" x14ac:dyDescent="0.25">
      <c r="A15" s="1">
        <v>20</v>
      </c>
      <c r="B15" s="24">
        <v>0.54</v>
      </c>
      <c r="C15" s="89">
        <v>0.5</v>
      </c>
      <c r="D15" s="90">
        <v>0.59116965124190002</v>
      </c>
    </row>
    <row r="16" spans="1:4" x14ac:dyDescent="0.25">
      <c r="A16" s="1">
        <v>21</v>
      </c>
      <c r="B16" s="24">
        <v>0.629</v>
      </c>
      <c r="C16" s="89">
        <v>0.5</v>
      </c>
      <c r="D16" s="90">
        <v>0.54492962852030002</v>
      </c>
    </row>
    <row r="17" spans="1:4" x14ac:dyDescent="0.25">
      <c r="A17" s="1" t="s">
        <v>66</v>
      </c>
      <c r="B17" s="1" t="s">
        <v>36</v>
      </c>
      <c r="C17" s="1" t="s">
        <v>36</v>
      </c>
      <c r="D17" s="90">
        <v>0.56385624898730002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3" sqref="F3:F26"/>
    </sheetView>
  </sheetViews>
  <sheetFormatPr defaultRowHeight="15" x14ac:dyDescent="0.25"/>
  <cols>
    <col min="1" max="1" width="9.28515625" bestFit="1" customWidth="1"/>
    <col min="2" max="2" width="14.42578125" customWidth="1"/>
    <col min="3" max="3" width="17" customWidth="1"/>
    <col min="4" max="4" width="23.140625" customWidth="1"/>
    <col min="5" max="5" width="18" customWidth="1"/>
    <col min="6" max="6" width="17.5703125" customWidth="1"/>
    <col min="7" max="7" width="27.28515625" customWidth="1"/>
    <col min="8" max="8" width="25.85546875" customWidth="1"/>
    <col min="9" max="9" width="21.28515625" customWidth="1"/>
  </cols>
  <sheetData>
    <row r="1" spans="1:9" ht="26.25" x14ac:dyDescent="0.4">
      <c r="A1" s="7"/>
      <c r="B1" s="106" t="s">
        <v>44</v>
      </c>
      <c r="C1" s="106"/>
      <c r="D1" s="107"/>
      <c r="E1" s="108" t="s">
        <v>45</v>
      </c>
      <c r="F1" s="108"/>
      <c r="G1" s="109"/>
    </row>
    <row r="2" spans="1:9" ht="36.75" customHeight="1" x14ac:dyDescent="0.25">
      <c r="A2" s="54" t="s">
        <v>43</v>
      </c>
      <c r="B2" s="48" t="s">
        <v>40</v>
      </c>
      <c r="C2" s="49" t="s">
        <v>41</v>
      </c>
      <c r="D2" s="52" t="s">
        <v>42</v>
      </c>
      <c r="E2" s="51" t="s">
        <v>40</v>
      </c>
      <c r="F2" s="50" t="s">
        <v>41</v>
      </c>
      <c r="G2" s="55" t="s">
        <v>42</v>
      </c>
    </row>
    <row r="3" spans="1:9" x14ac:dyDescent="0.25">
      <c r="A3" s="2">
        <v>1</v>
      </c>
      <c r="B3" s="24">
        <v>5.266</v>
      </c>
      <c r="C3" s="24">
        <v>6.3E-2</v>
      </c>
      <c r="D3" s="53">
        <f>B3+2*C3</f>
        <v>5.3920000000000003</v>
      </c>
      <c r="E3" s="24">
        <f>B3</f>
        <v>5.266</v>
      </c>
      <c r="F3" s="24">
        <f>C3</f>
        <v>6.3E-2</v>
      </c>
      <c r="G3" s="2">
        <f>E3+2*F3</f>
        <v>5.3920000000000003</v>
      </c>
      <c r="H3" t="s">
        <v>46</v>
      </c>
    </row>
    <row r="4" spans="1:9" x14ac:dyDescent="0.25">
      <c r="A4" s="2">
        <v>2</v>
      </c>
      <c r="B4" s="24">
        <v>5.2649999999999997</v>
      </c>
      <c r="C4" s="24">
        <v>5.5E-2</v>
      </c>
      <c r="D4" s="53">
        <f t="shared" ref="D4:D26" si="0">B4+2*C4</f>
        <v>5.375</v>
      </c>
      <c r="E4" s="24">
        <f>B4</f>
        <v>5.2649999999999997</v>
      </c>
      <c r="F4" s="24">
        <f>C4</f>
        <v>5.5E-2</v>
      </c>
      <c r="G4" s="2">
        <f t="shared" ref="G4:G25" si="1">E4+2*F4</f>
        <v>5.375</v>
      </c>
      <c r="H4" t="s">
        <v>46</v>
      </c>
      <c r="I4" t="s">
        <v>47</v>
      </c>
    </row>
    <row r="5" spans="1:9" x14ac:dyDescent="0.25">
      <c r="A5" s="2">
        <v>3</v>
      </c>
      <c r="B5" s="24">
        <v>5.0090000000000003</v>
      </c>
      <c r="C5" s="24">
        <v>0.04</v>
      </c>
      <c r="D5" s="53">
        <f t="shared" si="0"/>
        <v>5.0890000000000004</v>
      </c>
      <c r="E5" s="59">
        <f t="shared" ref="E5:F12" si="2">B5/2</f>
        <v>2.5045000000000002</v>
      </c>
      <c r="F5" s="60">
        <f t="shared" si="2"/>
        <v>0.02</v>
      </c>
      <c r="G5" s="61">
        <f t="shared" si="1"/>
        <v>2.5445000000000002</v>
      </c>
      <c r="I5" t="s">
        <v>47</v>
      </c>
    </row>
    <row r="6" spans="1:9" x14ac:dyDescent="0.25">
      <c r="A6" s="2">
        <v>4</v>
      </c>
      <c r="B6" s="24">
        <v>4.7409999999999997</v>
      </c>
      <c r="C6" s="24">
        <v>2.5000000000000001E-2</v>
      </c>
      <c r="D6" s="53">
        <f t="shared" si="0"/>
        <v>4.7909999999999995</v>
      </c>
      <c r="E6" s="59">
        <f t="shared" si="2"/>
        <v>2.3704999999999998</v>
      </c>
      <c r="F6" s="60">
        <f t="shared" si="2"/>
        <v>1.2500000000000001E-2</v>
      </c>
      <c r="G6" s="61">
        <f t="shared" si="1"/>
        <v>2.3954999999999997</v>
      </c>
      <c r="H6" t="s">
        <v>48</v>
      </c>
      <c r="I6" t="s">
        <v>47</v>
      </c>
    </row>
    <row r="7" spans="1:9" x14ac:dyDescent="0.25">
      <c r="A7" s="2">
        <v>5</v>
      </c>
      <c r="B7" s="24">
        <v>4.4249999999999998</v>
      </c>
      <c r="C7" s="24">
        <v>1.4999999999999999E-2</v>
      </c>
      <c r="D7" s="53">
        <f t="shared" si="0"/>
        <v>4.4550000000000001</v>
      </c>
      <c r="E7" s="59">
        <f t="shared" si="2"/>
        <v>2.2124999999999999</v>
      </c>
      <c r="F7" s="60">
        <f t="shared" si="2"/>
        <v>7.4999999999999997E-3</v>
      </c>
      <c r="G7" s="61">
        <f t="shared" si="1"/>
        <v>2.2275</v>
      </c>
      <c r="H7" t="s">
        <v>48</v>
      </c>
    </row>
    <row r="8" spans="1:9" x14ac:dyDescent="0.25">
      <c r="A8" s="2">
        <v>6</v>
      </c>
      <c r="B8" s="24">
        <v>4.0910000000000002</v>
      </c>
      <c r="C8" s="24">
        <v>5.0000000000000001E-3</v>
      </c>
      <c r="D8" s="53">
        <f t="shared" si="0"/>
        <v>4.101</v>
      </c>
      <c r="E8" s="59">
        <f t="shared" si="2"/>
        <v>2.0455000000000001</v>
      </c>
      <c r="F8" s="60">
        <f t="shared" si="2"/>
        <v>2.5000000000000001E-3</v>
      </c>
      <c r="G8" s="61">
        <f t="shared" si="1"/>
        <v>2.0505</v>
      </c>
      <c r="H8" t="s">
        <v>48</v>
      </c>
    </row>
    <row r="9" spans="1:9" x14ac:dyDescent="0.25">
      <c r="A9" s="2">
        <v>7</v>
      </c>
      <c r="B9" s="24">
        <v>3.68</v>
      </c>
      <c r="C9" s="24">
        <v>0</v>
      </c>
      <c r="D9" s="53">
        <f t="shared" si="0"/>
        <v>3.68</v>
      </c>
      <c r="E9" s="59">
        <f t="shared" si="2"/>
        <v>1.84</v>
      </c>
      <c r="F9" s="60">
        <f t="shared" si="2"/>
        <v>0</v>
      </c>
      <c r="G9" s="61">
        <f t="shared" si="1"/>
        <v>1.84</v>
      </c>
      <c r="H9" t="s">
        <v>48</v>
      </c>
    </row>
    <row r="10" spans="1:9" x14ac:dyDescent="0.25">
      <c r="A10" s="2">
        <v>8</v>
      </c>
      <c r="B10" s="24">
        <v>3.48</v>
      </c>
      <c r="C10" s="24">
        <v>0</v>
      </c>
      <c r="D10" s="53">
        <f t="shared" si="0"/>
        <v>3.48</v>
      </c>
      <c r="E10" s="59">
        <f t="shared" si="2"/>
        <v>1.74</v>
      </c>
      <c r="F10" s="60">
        <f t="shared" si="2"/>
        <v>0</v>
      </c>
      <c r="G10" s="61">
        <f t="shared" si="1"/>
        <v>1.74</v>
      </c>
      <c r="H10" t="s">
        <v>48</v>
      </c>
    </row>
    <row r="11" spans="1:9" x14ac:dyDescent="0.25">
      <c r="A11" s="2">
        <v>9</v>
      </c>
      <c r="B11" s="24">
        <v>3.2850000000000001</v>
      </c>
      <c r="C11" s="24">
        <v>0</v>
      </c>
      <c r="D11" s="53">
        <f t="shared" si="0"/>
        <v>3.2850000000000001</v>
      </c>
      <c r="E11" s="59">
        <f t="shared" si="2"/>
        <v>1.6425000000000001</v>
      </c>
      <c r="F11" s="60">
        <f t="shared" si="2"/>
        <v>0</v>
      </c>
      <c r="G11" s="61">
        <f t="shared" si="1"/>
        <v>1.6425000000000001</v>
      </c>
      <c r="H11" t="s">
        <v>48</v>
      </c>
      <c r="I11" t="s">
        <v>49</v>
      </c>
    </row>
    <row r="12" spans="1:9" x14ac:dyDescent="0.25">
      <c r="A12" s="2">
        <v>10</v>
      </c>
      <c r="B12" s="24">
        <v>3.089</v>
      </c>
      <c r="C12" s="24">
        <v>0</v>
      </c>
      <c r="D12" s="53">
        <f t="shared" si="0"/>
        <v>3.089</v>
      </c>
      <c r="E12" s="62">
        <f t="shared" si="2"/>
        <v>1.5445</v>
      </c>
      <c r="F12" s="63">
        <f t="shared" si="2"/>
        <v>0</v>
      </c>
      <c r="G12" s="64">
        <f t="shared" si="1"/>
        <v>1.5445</v>
      </c>
      <c r="I12" t="s">
        <v>49</v>
      </c>
    </row>
    <row r="13" spans="1:9" x14ac:dyDescent="0.25">
      <c r="A13" s="2">
        <v>11</v>
      </c>
      <c r="B13" s="24">
        <v>2.8820000000000001</v>
      </c>
      <c r="C13" s="24">
        <v>0</v>
      </c>
      <c r="D13" s="53">
        <f t="shared" si="0"/>
        <v>2.8820000000000001</v>
      </c>
      <c r="E13" s="24">
        <f>B13</f>
        <v>2.8820000000000001</v>
      </c>
      <c r="F13" s="24">
        <f>C13</f>
        <v>0</v>
      </c>
      <c r="G13" s="2">
        <f t="shared" si="1"/>
        <v>2.8820000000000001</v>
      </c>
      <c r="H13" t="s">
        <v>50</v>
      </c>
      <c r="I13" t="s">
        <v>49</v>
      </c>
    </row>
    <row r="14" spans="1:9" x14ac:dyDescent="0.25">
      <c r="A14" s="2">
        <v>12</v>
      </c>
      <c r="B14" s="24">
        <v>2.6960000000000002</v>
      </c>
      <c r="C14" s="24">
        <v>0</v>
      </c>
      <c r="D14" s="53">
        <f t="shared" si="0"/>
        <v>2.6960000000000002</v>
      </c>
      <c r="E14" s="24">
        <f t="shared" ref="E14:E26" si="3">B14</f>
        <v>2.6960000000000002</v>
      </c>
      <c r="F14" s="24">
        <f t="shared" ref="F14:F25" si="4">C14</f>
        <v>0</v>
      </c>
      <c r="G14" s="2">
        <f t="shared" si="1"/>
        <v>2.6960000000000002</v>
      </c>
      <c r="H14" t="s">
        <v>50</v>
      </c>
    </row>
    <row r="15" spans="1:9" x14ac:dyDescent="0.25">
      <c r="A15" s="2">
        <v>13</v>
      </c>
      <c r="B15" s="24">
        <v>2.4980000000000002</v>
      </c>
      <c r="C15" s="24">
        <v>0</v>
      </c>
      <c r="D15" s="53">
        <f t="shared" si="0"/>
        <v>2.4980000000000002</v>
      </c>
      <c r="E15" s="24">
        <f t="shared" si="3"/>
        <v>2.4980000000000002</v>
      </c>
      <c r="F15" s="24">
        <f t="shared" si="4"/>
        <v>0</v>
      </c>
      <c r="G15" s="2">
        <f t="shared" si="1"/>
        <v>2.4980000000000002</v>
      </c>
      <c r="H15" t="s">
        <v>50</v>
      </c>
    </row>
    <row r="16" spans="1:9" x14ac:dyDescent="0.25">
      <c r="A16" s="2">
        <v>14</v>
      </c>
      <c r="B16" s="24">
        <v>2.077</v>
      </c>
      <c r="C16" s="24">
        <v>0</v>
      </c>
      <c r="D16" s="53">
        <f t="shared" si="0"/>
        <v>2.077</v>
      </c>
      <c r="E16" s="24">
        <f t="shared" si="3"/>
        <v>2.077</v>
      </c>
      <c r="F16" s="24">
        <f t="shared" si="4"/>
        <v>0</v>
      </c>
      <c r="G16" s="2">
        <f t="shared" si="1"/>
        <v>2.077</v>
      </c>
      <c r="H16" t="s">
        <v>50</v>
      </c>
    </row>
    <row r="17" spans="1:8" x14ac:dyDescent="0.25">
      <c r="A17" s="2">
        <v>15</v>
      </c>
      <c r="B17" s="24">
        <v>1.6719999999999999</v>
      </c>
      <c r="C17" s="24">
        <v>0</v>
      </c>
      <c r="D17" s="53">
        <f t="shared" si="0"/>
        <v>1.6719999999999999</v>
      </c>
      <c r="E17" s="24">
        <f t="shared" si="3"/>
        <v>1.6719999999999999</v>
      </c>
      <c r="F17" s="24">
        <f t="shared" si="4"/>
        <v>0</v>
      </c>
      <c r="G17" s="2">
        <f t="shared" si="1"/>
        <v>1.6719999999999999</v>
      </c>
      <c r="H17" t="s">
        <v>50</v>
      </c>
    </row>
    <row r="18" spans="1:8" x14ac:dyDescent="0.25">
      <c r="A18" s="2">
        <v>16</v>
      </c>
      <c r="B18" s="24">
        <v>1.36</v>
      </c>
      <c r="C18" s="24">
        <v>0</v>
      </c>
      <c r="D18" s="53">
        <f t="shared" si="0"/>
        <v>1.36</v>
      </c>
      <c r="E18" s="24">
        <f t="shared" si="3"/>
        <v>1.36</v>
      </c>
      <c r="F18" s="24">
        <f t="shared" si="4"/>
        <v>0</v>
      </c>
      <c r="G18" s="2">
        <f t="shared" si="1"/>
        <v>1.36</v>
      </c>
      <c r="H18" t="s">
        <v>50</v>
      </c>
    </row>
    <row r="19" spans="1:8" x14ac:dyDescent="0.25">
      <c r="A19" s="2">
        <v>17</v>
      </c>
      <c r="B19" s="24">
        <v>1.1379999999999999</v>
      </c>
      <c r="C19" s="24">
        <v>0</v>
      </c>
      <c r="D19" s="53">
        <f t="shared" si="0"/>
        <v>1.1379999999999999</v>
      </c>
      <c r="E19" s="24">
        <f t="shared" si="3"/>
        <v>1.1379999999999999</v>
      </c>
      <c r="F19" s="24">
        <f t="shared" si="4"/>
        <v>0</v>
      </c>
      <c r="G19" s="2">
        <f t="shared" si="1"/>
        <v>1.1379999999999999</v>
      </c>
      <c r="H19" t="s">
        <v>50</v>
      </c>
    </row>
    <row r="20" spans="1:8" x14ac:dyDescent="0.25">
      <c r="A20" s="2">
        <v>18</v>
      </c>
      <c r="B20" s="24">
        <v>0.95399999999999996</v>
      </c>
      <c r="C20" s="24">
        <v>0</v>
      </c>
      <c r="D20" s="53">
        <f t="shared" si="0"/>
        <v>0.95399999999999996</v>
      </c>
      <c r="E20" s="24">
        <f t="shared" si="3"/>
        <v>0.95399999999999996</v>
      </c>
      <c r="F20" s="24">
        <f t="shared" si="4"/>
        <v>0</v>
      </c>
      <c r="G20" s="2">
        <f t="shared" si="1"/>
        <v>0.95399999999999996</v>
      </c>
      <c r="H20" t="s">
        <v>50</v>
      </c>
    </row>
    <row r="21" spans="1:8" x14ac:dyDescent="0.25">
      <c r="A21" s="2">
        <v>19</v>
      </c>
      <c r="B21" s="24">
        <v>0.91</v>
      </c>
      <c r="C21" s="24">
        <v>0</v>
      </c>
      <c r="D21" s="53">
        <f t="shared" si="0"/>
        <v>0.91</v>
      </c>
      <c r="E21" s="24">
        <f t="shared" si="3"/>
        <v>0.91</v>
      </c>
      <c r="F21" s="24">
        <f t="shared" si="4"/>
        <v>0</v>
      </c>
      <c r="G21" s="2">
        <f t="shared" si="1"/>
        <v>0.91</v>
      </c>
      <c r="H21" t="s">
        <v>50</v>
      </c>
    </row>
    <row r="22" spans="1:8" x14ac:dyDescent="0.25">
      <c r="A22" s="2">
        <v>20</v>
      </c>
      <c r="B22" s="24">
        <v>0.83199999999999996</v>
      </c>
      <c r="C22" s="24">
        <v>0</v>
      </c>
      <c r="D22" s="53">
        <f t="shared" si="0"/>
        <v>0.83199999999999996</v>
      </c>
      <c r="E22" s="24">
        <f t="shared" si="3"/>
        <v>0.83199999999999996</v>
      </c>
      <c r="F22" s="24">
        <f t="shared" si="4"/>
        <v>0</v>
      </c>
      <c r="G22" s="2">
        <f t="shared" si="1"/>
        <v>0.83199999999999996</v>
      </c>
      <c r="H22" t="s">
        <v>50</v>
      </c>
    </row>
    <row r="23" spans="1:8" x14ac:dyDescent="0.25">
      <c r="A23" s="2">
        <v>21</v>
      </c>
      <c r="B23" s="24">
        <v>0.79600000000000004</v>
      </c>
      <c r="C23" s="24">
        <v>0</v>
      </c>
      <c r="D23" s="53">
        <f t="shared" si="0"/>
        <v>0.79600000000000004</v>
      </c>
      <c r="E23" s="24">
        <f t="shared" si="3"/>
        <v>0.79600000000000004</v>
      </c>
      <c r="F23" s="24">
        <f t="shared" si="4"/>
        <v>0</v>
      </c>
      <c r="G23" s="2">
        <f t="shared" si="1"/>
        <v>0.79600000000000004</v>
      </c>
      <c r="H23" t="s">
        <v>50</v>
      </c>
    </row>
    <row r="24" spans="1:8" x14ac:dyDescent="0.25">
      <c r="A24" s="2">
        <v>22</v>
      </c>
      <c r="B24" s="24">
        <v>0.70699999999999996</v>
      </c>
      <c r="C24" s="24">
        <v>0</v>
      </c>
      <c r="D24" s="53">
        <f t="shared" si="0"/>
        <v>0.70699999999999996</v>
      </c>
      <c r="E24" s="24">
        <f t="shared" si="3"/>
        <v>0.70699999999999996</v>
      </c>
      <c r="F24" s="24">
        <f t="shared" si="4"/>
        <v>0</v>
      </c>
      <c r="G24" s="2">
        <f t="shared" si="1"/>
        <v>0.70699999999999996</v>
      </c>
      <c r="H24" t="s">
        <v>50</v>
      </c>
    </row>
    <row r="25" spans="1:8" x14ac:dyDescent="0.25">
      <c r="A25" s="2">
        <v>23</v>
      </c>
      <c r="B25" s="24">
        <v>0.65100000000000002</v>
      </c>
      <c r="C25" s="24">
        <v>0</v>
      </c>
      <c r="D25" s="53">
        <f t="shared" si="0"/>
        <v>0.65100000000000002</v>
      </c>
      <c r="E25" s="24">
        <f t="shared" si="3"/>
        <v>0.65100000000000002</v>
      </c>
      <c r="F25" s="24">
        <f t="shared" si="4"/>
        <v>0</v>
      </c>
      <c r="G25" s="2">
        <f t="shared" si="1"/>
        <v>0.65100000000000002</v>
      </c>
      <c r="H25" t="s">
        <v>50</v>
      </c>
    </row>
    <row r="26" spans="1:8" x14ac:dyDescent="0.25">
      <c r="A26" s="56">
        <v>24</v>
      </c>
      <c r="B26" s="57">
        <v>0.50800000000000001</v>
      </c>
      <c r="C26" s="57">
        <v>0</v>
      </c>
      <c r="D26" s="58">
        <f t="shared" si="0"/>
        <v>0.50800000000000001</v>
      </c>
      <c r="E26" s="57">
        <f t="shared" si="3"/>
        <v>0.50800000000000001</v>
      </c>
      <c r="F26" s="57">
        <f>C26</f>
        <v>0</v>
      </c>
      <c r="G26" s="56">
        <f>E26+2*F26</f>
        <v>0.50800000000000001</v>
      </c>
      <c r="H26" t="s">
        <v>50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matrix</vt:lpstr>
      <vt:lpstr>tip deflection results</vt:lpstr>
      <vt:lpstr>cross-section heights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Johnson</dc:creator>
  <cp:lastModifiedBy>Perry Johnson</cp:lastModifiedBy>
  <dcterms:created xsi:type="dcterms:W3CDTF">2012-04-17T00:57:27Z</dcterms:created>
  <dcterms:modified xsi:type="dcterms:W3CDTF">2012-05-18T01:48:23Z</dcterms:modified>
</cp:coreProperties>
</file>