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2\Desktop\三角洲行动\三角洲行动计算模拟器\战场伤害计算器\通用武器\"/>
    </mc:Choice>
  </mc:AlternateContent>
  <xr:revisionPtr revIDLastSave="0" documentId="13_ncr:1_{DCF22302-C121-4844-B99F-3B0F786BAA6F}" xr6:coauthVersionLast="47" xr6:coauthVersionMax="47" xr10:uidLastSave="{00000000-0000-0000-0000-000000000000}"/>
  <bookViews>
    <workbookView xWindow="-108" yWindow="-108" windowWidth="30936" windowHeight="18696" xr2:uid="{40E5A0C5-F1D4-4373-839B-1FD296B7D6C9}"/>
  </bookViews>
  <sheets>
    <sheet name="战场模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1" l="1"/>
  <c r="G73" i="1"/>
  <c r="J63" i="1" l="1"/>
  <c r="G63" i="1"/>
  <c r="J51" i="1"/>
  <c r="G51" i="1"/>
  <c r="Y30" i="1"/>
  <c r="W30" i="1"/>
  <c r="U30" i="1"/>
  <c r="S30" i="1"/>
  <c r="J30" i="1"/>
  <c r="G30" i="1"/>
  <c r="Y29" i="1"/>
  <c r="W29" i="1"/>
  <c r="U29" i="1"/>
  <c r="S29" i="1"/>
  <c r="J29" i="1"/>
  <c r="G29" i="1"/>
  <c r="J28" i="1"/>
  <c r="G28" i="1"/>
  <c r="J92" i="1"/>
  <c r="J91" i="1"/>
  <c r="J88" i="1"/>
  <c r="G88" i="1"/>
  <c r="J87" i="1"/>
  <c r="G87" i="1"/>
  <c r="J86" i="1"/>
  <c r="G86" i="1"/>
  <c r="J85" i="1"/>
  <c r="G85" i="1"/>
  <c r="J84" i="1"/>
  <c r="G84" i="1"/>
  <c r="J83" i="1"/>
  <c r="G83" i="1"/>
  <c r="W80" i="1"/>
  <c r="U80" i="1"/>
  <c r="S80" i="1"/>
  <c r="J80" i="1"/>
  <c r="K80" i="1" s="1"/>
  <c r="H80" i="1"/>
  <c r="W79" i="1"/>
  <c r="U79" i="1"/>
  <c r="S79" i="1"/>
  <c r="I79" i="1"/>
  <c r="J79" i="1" s="1"/>
  <c r="K79" i="1" s="1"/>
  <c r="W78" i="1"/>
  <c r="U78" i="1"/>
  <c r="S78" i="1"/>
  <c r="I78" i="1"/>
  <c r="J78" i="1" s="1"/>
  <c r="K78" i="1" s="1"/>
  <c r="J77" i="1"/>
  <c r="K77" i="1" s="1"/>
  <c r="I76" i="1"/>
  <c r="J76" i="1" s="1"/>
  <c r="K76" i="1" s="1"/>
  <c r="I75" i="1"/>
  <c r="J75" i="1" s="1"/>
  <c r="K75" i="1" s="1"/>
  <c r="J74" i="1"/>
  <c r="G74" i="1"/>
  <c r="J72" i="1"/>
  <c r="G72" i="1"/>
  <c r="J71" i="1"/>
  <c r="G71" i="1"/>
  <c r="J68" i="1"/>
  <c r="G68" i="1"/>
  <c r="J67" i="1"/>
  <c r="G67" i="1"/>
  <c r="J66" i="1"/>
  <c r="G66" i="1"/>
  <c r="J65" i="1"/>
  <c r="G65" i="1"/>
  <c r="J64" i="1"/>
  <c r="G64" i="1"/>
  <c r="J62" i="1"/>
  <c r="G62" i="1"/>
  <c r="J61" i="1"/>
  <c r="G61" i="1"/>
  <c r="J60" i="1"/>
  <c r="G60" i="1"/>
  <c r="J59" i="1"/>
  <c r="G59" i="1"/>
  <c r="J58" i="1"/>
  <c r="G58" i="1"/>
  <c r="J57" i="1"/>
  <c r="G57" i="1"/>
  <c r="J54" i="1"/>
  <c r="G54" i="1"/>
  <c r="J53" i="1"/>
  <c r="G53" i="1"/>
  <c r="J52" i="1"/>
  <c r="G52" i="1"/>
  <c r="Y50" i="1"/>
  <c r="W50" i="1"/>
  <c r="U50" i="1"/>
  <c r="S50" i="1"/>
  <c r="J50" i="1"/>
  <c r="G50" i="1"/>
  <c r="Y49" i="1"/>
  <c r="W49" i="1"/>
  <c r="U49" i="1"/>
  <c r="S49" i="1"/>
  <c r="J49" i="1"/>
  <c r="G49" i="1"/>
  <c r="J48" i="1"/>
  <c r="G48" i="1"/>
  <c r="G45" i="1"/>
  <c r="G44" i="1"/>
  <c r="G43" i="1"/>
  <c r="G42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25" i="1"/>
  <c r="G25" i="1"/>
  <c r="Y24" i="1"/>
  <c r="W24" i="1"/>
  <c r="U24" i="1"/>
  <c r="S24" i="1"/>
  <c r="J24" i="1"/>
  <c r="H24" i="1"/>
  <c r="G24" i="1"/>
  <c r="J23" i="1"/>
  <c r="G23" i="1"/>
  <c r="J22" i="1"/>
  <c r="G22" i="1"/>
  <c r="J21" i="1"/>
  <c r="G21" i="1"/>
  <c r="K21" i="1" s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Y9" i="1"/>
  <c r="W9" i="1"/>
  <c r="U9" i="1"/>
  <c r="S9" i="1"/>
  <c r="J9" i="1"/>
  <c r="G9" i="1"/>
  <c r="Y8" i="1"/>
  <c r="W8" i="1"/>
  <c r="U8" i="1"/>
  <c r="S8" i="1"/>
  <c r="J8" i="1"/>
  <c r="G8" i="1"/>
  <c r="J7" i="1"/>
  <c r="G7" i="1"/>
  <c r="J6" i="1"/>
  <c r="G6" i="1"/>
  <c r="J5" i="1"/>
  <c r="G5" i="1"/>
  <c r="J4" i="1"/>
  <c r="G4" i="1"/>
  <c r="K63" i="1" l="1"/>
  <c r="K51" i="1"/>
  <c r="K61" i="1"/>
  <c r="K53" i="1"/>
  <c r="K60" i="1"/>
  <c r="K49" i="1"/>
  <c r="K84" i="1"/>
  <c r="K24" i="1"/>
  <c r="K13" i="1"/>
  <c r="K48" i="1"/>
  <c r="K25" i="1"/>
  <c r="K67" i="1"/>
  <c r="K31" i="1"/>
  <c r="K52" i="1"/>
  <c r="K19" i="1"/>
  <c r="K8" i="1"/>
  <c r="K50" i="1"/>
  <c r="K62" i="1"/>
  <c r="K64" i="1"/>
  <c r="K54" i="1"/>
  <c r="K59" i="1"/>
  <c r="K85" i="1"/>
  <c r="K58" i="1"/>
  <c r="K22" i="1"/>
  <c r="K66" i="1"/>
  <c r="K33" i="1"/>
  <c r="K5" i="1"/>
  <c r="K14" i="1"/>
  <c r="K4" i="1"/>
  <c r="K32" i="1"/>
  <c r="K16" i="1"/>
  <c r="K17" i="1"/>
  <c r="K6" i="1"/>
  <c r="K86" i="1"/>
  <c r="K87" i="1"/>
  <c r="K20" i="1"/>
  <c r="K9" i="1"/>
  <c r="K30" i="1"/>
  <c r="K15" i="1"/>
  <c r="K83" i="1"/>
  <c r="K34" i="1"/>
  <c r="K57" i="1"/>
  <c r="K29" i="1"/>
  <c r="K10" i="1"/>
  <c r="K11" i="1"/>
  <c r="K35" i="1"/>
  <c r="K7" i="1"/>
  <c r="K38" i="1"/>
  <c r="K39" i="1"/>
  <c r="K28" i="1"/>
  <c r="K23" i="1"/>
  <c r="K65" i="1"/>
  <c r="K12" i="1"/>
  <c r="K68" i="1"/>
  <c r="K18" i="1"/>
  <c r="K36" i="1"/>
  <c r="K37" i="1"/>
  <c r="K88" i="1"/>
</calcChain>
</file>

<file path=xl/sharedStrings.xml><?xml version="1.0" encoding="utf-8"?>
<sst xmlns="http://schemas.openxmlformats.org/spreadsheetml/2006/main" count="321" uniqueCount="132">
  <si>
    <t>鉴于官方存在改内容不写入公告的行为，当游戏内数据与表格记录冲突时，以游戏内为准，并私聊我们更新表格数据</t>
  </si>
  <si>
    <r>
      <rPr>
        <sz val="11"/>
        <color rgb="FF000000"/>
        <rFont val="等线"/>
        <family val="3"/>
        <charset val="134"/>
      </rPr>
      <t>更多内容，请看B站“</t>
    </r>
    <r>
      <rPr>
        <u/>
        <sz val="11"/>
        <color rgb="FF175CEB"/>
        <rFont val="等线"/>
        <family val="3"/>
        <charset val="134"/>
      </rPr>
      <t>繁星攻略组</t>
    </r>
    <r>
      <rPr>
        <sz val="11"/>
        <color rgb="FF000000"/>
        <rFont val="等线"/>
        <family val="3"/>
        <charset val="134"/>
      </rPr>
      <t>”，或小黑盒同名”繁星攻略组“（ID:80727291）</t>
    </r>
    <phoneticPr fontId="3" type="noConversion"/>
  </si>
  <si>
    <t>武器类型</t>
  </si>
  <si>
    <t>武器名称</t>
  </si>
  <si>
    <t>射击模式(这一列给玩家看)</t>
  </si>
  <si>
    <t>射击模式(这一列输入程序)</t>
  </si>
  <si>
    <t>扳机延迟(ms)</t>
  </si>
  <si>
    <t>每分钟射速</t>
  </si>
  <si>
    <t>射击间隔</t>
  </si>
  <si>
    <t>枪口初速</t>
  </si>
  <si>
    <t>基础伤害</t>
  </si>
  <si>
    <t>理论BTK</t>
  </si>
  <si>
    <t>理论TTK</t>
  </si>
  <si>
    <t>头部倍率</t>
  </si>
  <si>
    <t>胸部倍率</t>
  </si>
  <si>
    <t>腹部倍率</t>
  </si>
  <si>
    <t>大臂倍率</t>
  </si>
  <si>
    <t>小臂倍率</t>
  </si>
  <si>
    <t>大腿倍率</t>
  </si>
  <si>
    <t>小腿倍率</t>
  </si>
  <si>
    <t>第一次衰减(单位m)</t>
  </si>
  <si>
    <t>第一次衰减倍率</t>
  </si>
  <si>
    <t>第二次衰减</t>
  </si>
  <si>
    <t>第二次衰减倍率</t>
  </si>
  <si>
    <t>第三次衰减</t>
  </si>
  <si>
    <t>第三次衰减倍率</t>
  </si>
  <si>
    <t>第四次衰减</t>
  </si>
  <si>
    <t>第四次衰减倍</t>
  </si>
  <si>
    <t>步枪</t>
  </si>
  <si>
    <t>MK47突击步枪</t>
    <phoneticPr fontId="3" type="noConversion"/>
  </si>
  <si>
    <t>半自动/全自动</t>
  </si>
  <si>
    <t>KC17突击步枪</t>
  </si>
  <si>
    <t>K437突击步枪</t>
  </si>
  <si>
    <t>腾龙突击步枪</t>
  </si>
  <si>
    <t>腾龙突击步枪(高速导气)</t>
  </si>
  <si>
    <t>腾龙突击步枪(稳固导气)</t>
  </si>
  <si>
    <t>AS VAL突击步枪</t>
  </si>
  <si>
    <t>CAR-15 突击步枪</t>
  </si>
  <si>
    <t>PTR-32突击步枪</t>
  </si>
  <si>
    <t>G3战斗步枪</t>
  </si>
  <si>
    <t>SCAR-H战斗步枪</t>
  </si>
  <si>
    <t>AK12突击步枪</t>
  </si>
  <si>
    <t>半自动/双发点射/全自动</t>
  </si>
  <si>
    <t>SG552突击步枪</t>
  </si>
  <si>
    <t>半自动/三发点射/全自动</t>
  </si>
  <si>
    <t>M7战斗步枪</t>
  </si>
  <si>
    <t>AUG突击步枪</t>
  </si>
  <si>
    <t>K416突击步枪</t>
  </si>
  <si>
    <t>ASH-12战斗步枪</t>
  </si>
  <si>
    <t>AKS-74U突击步枪</t>
  </si>
  <si>
    <t>QBZ95-1突击步枪</t>
  </si>
  <si>
    <t>AKM突击步枪</t>
  </si>
  <si>
    <t>AKM突击步枪(性能枪管)</t>
  </si>
  <si>
    <t>M4A1突击步枪</t>
  </si>
  <si>
    <t>QCQ171冲锋枪</t>
  </si>
  <si>
    <t>QCQ171冲锋枪(高速枪机)</t>
  </si>
  <si>
    <t>QCQ171冲锋枪(稳固枪机)</t>
  </si>
  <si>
    <t>MP7冲锋枪</t>
  </si>
  <si>
    <t>勇士冲锋枪</t>
  </si>
  <si>
    <t>SR-3M紧凑突击步枪</t>
  </si>
  <si>
    <t>SMG-45冲锋枪</t>
  </si>
  <si>
    <t>野牛冲锋枪</t>
  </si>
  <si>
    <t>UZI冲锋枪</t>
  </si>
  <si>
    <t>Vector冲锋枪</t>
  </si>
  <si>
    <t>P90冲锋枪</t>
  </si>
  <si>
    <t>MP5冲锋枪</t>
  </si>
  <si>
    <t>霰弹枪</t>
  </si>
  <si>
    <t>725双管霰弹枪</t>
  </si>
  <si>
    <t>双管单发</t>
  </si>
  <si>
    <t>34*8</t>
  </si>
  <si>
    <t>/</t>
    <phoneticPr fontId="3" type="noConversion"/>
  </si>
  <si>
    <t>/</t>
  </si>
  <si>
    <t>M870霰弹枪</t>
  </si>
  <si>
    <t>泵动</t>
  </si>
  <si>
    <t>30*8</t>
  </si>
  <si>
    <t>S12K霰弹枪</t>
  </si>
  <si>
    <t>半自动</t>
  </si>
  <si>
    <t>17*8</t>
  </si>
  <si>
    <t>M1014霰弹枪</t>
  </si>
  <si>
    <t>20*8</t>
  </si>
  <si>
    <t>轻机枪</t>
  </si>
  <si>
    <t>QBJ201轻机枪</t>
  </si>
  <si>
    <t>全自动</t>
  </si>
  <si>
    <t>QBJ201轻机枪(高速导气)</t>
  </si>
  <si>
    <t>QBJ201轻机枪(稳固导气)</t>
  </si>
  <si>
    <t>M250通用机枪</t>
  </si>
  <si>
    <t>M249轻机枪</t>
  </si>
  <si>
    <t>PKM通用机枪</t>
  </si>
  <si>
    <t>精确射手步枪</t>
  </si>
  <si>
    <t>马林杠杆步枪</t>
    <phoneticPr fontId="3" type="noConversion"/>
  </si>
  <si>
    <t>杠杆式</t>
    <phoneticPr fontId="3" type="noConversion"/>
  </si>
  <si>
    <t>马林杠杆步枪(犀牛杠杆)</t>
    <phoneticPr fontId="3" type="noConversion"/>
  </si>
  <si>
    <t>马林杠杆步枪(蜂鸟杠杆)</t>
    <phoneticPr fontId="3" type="noConversion"/>
  </si>
  <si>
    <t>PSG-1射手步枪</t>
  </si>
  <si>
    <t>SR-9射手步枪</t>
  </si>
  <si>
    <t>SR-25射手步枪</t>
  </si>
  <si>
    <t>SKS射手步枪</t>
  </si>
  <si>
    <t>M14射手步枪</t>
  </si>
  <si>
    <t>SVD狙击步枪</t>
  </si>
  <si>
    <t>VSS射手步枪</t>
  </si>
  <si>
    <t>Mini-14射手步枪</t>
  </si>
  <si>
    <t>狙击步枪</t>
  </si>
  <si>
    <t>AWM狙击步枪</t>
  </si>
  <si>
    <t>栓动</t>
  </si>
  <si>
    <t>M700狙击步枪</t>
  </si>
  <si>
    <t>R93狙击步枪</t>
  </si>
  <si>
    <t>SV-98狙击步枪</t>
  </si>
  <si>
    <t>复合弓(速射)</t>
  </si>
  <si>
    <t>？</t>
  </si>
  <si>
    <t>复合弓(半蓄)</t>
    <phoneticPr fontId="3" type="noConversion"/>
  </si>
  <si>
    <t>？</t>
    <phoneticPr fontId="3" type="noConversion"/>
  </si>
  <si>
    <t>复合弓(满蓄)</t>
  </si>
  <si>
    <t>复合弓(增强速射)</t>
    <phoneticPr fontId="3" type="noConversion"/>
  </si>
  <si>
    <t>复合弓(增强半蓄)</t>
    <phoneticPr fontId="3" type="noConversion"/>
  </si>
  <si>
    <t>复合弓(增强满蓄)</t>
    <phoneticPr fontId="3" type="noConversion"/>
  </si>
  <si>
    <t>手枪</t>
  </si>
  <si>
    <t>M1911</t>
  </si>
  <si>
    <t>G17</t>
  </si>
  <si>
    <t>G18</t>
  </si>
  <si>
    <t>沙漠之鹰</t>
  </si>
  <si>
    <t>.357左轮</t>
  </si>
  <si>
    <t>QSZ92G</t>
  </si>
  <si>
    <t>特殊武器</t>
  </si>
  <si>
    <t>M16A4</t>
  </si>
  <si>
    <t>半自动/三发点射</t>
  </si>
  <si>
    <t>?</t>
  </si>
  <si>
    <t>R93</t>
  </si>
  <si>
    <t>三发点射</t>
  </si>
  <si>
    <t xml:space="preserve"> </t>
  </si>
  <si>
    <t>冲锋枪</t>
    <phoneticPr fontId="3" type="noConversion"/>
  </si>
  <si>
    <t>QBJ201轻机枪(短枪管)</t>
    <phoneticPr fontId="3" type="noConversion"/>
  </si>
  <si>
    <t>SR-25射手步枪(短枪管)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</si>
</sst>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u/>
      <sz val="11"/>
      <color rgb="FF175CEB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2">
    <cellStyle name="常规" xfId="0" builtinId="0"/>
    <cellStyle name="常规 2" xfId="1" xr:uid="{86FCFF07-1972-442C-8A94-584F79B616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23.tv/NoPUzz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15EB4-C098-4FF8-BC72-5F39F28620E1}">
  <dimension ref="A1:AE221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A10" sqref="A10"/>
    </sheetView>
  </sheetViews>
  <sheetFormatPr defaultColWidth="24.77734375" defaultRowHeight="18" customHeight="1"/>
  <cols>
    <col min="1" max="3" width="24.77734375" style="3"/>
    <col min="4" max="4" width="24.77734375" style="3" hidden="1" customWidth="1"/>
    <col min="5" max="6" width="24.77734375" style="3"/>
    <col min="7" max="7" width="24.77734375" style="3" hidden="1" customWidth="1"/>
    <col min="8" max="16384" width="24.77734375" style="5"/>
  </cols>
  <sheetData>
    <row r="1" spans="1:31" customFormat="1" ht="18" customHeight="1">
      <c r="A1" s="1" t="s">
        <v>0</v>
      </c>
      <c r="B1" s="2"/>
      <c r="C1" s="3"/>
      <c r="D1" s="2"/>
      <c r="E1" s="2"/>
      <c r="F1" s="2"/>
      <c r="G1" s="1"/>
      <c r="H1" s="4" t="s">
        <v>1</v>
      </c>
      <c r="I1" s="5"/>
      <c r="J1" s="2"/>
      <c r="K1" s="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8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5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5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</row>
    <row r="3" spans="1:31" ht="18" customHeight="1">
      <c r="A3" s="11" t="s">
        <v>28</v>
      </c>
      <c r="B3" s="2"/>
      <c r="C3" s="2"/>
      <c r="D3" s="2"/>
      <c r="E3" s="2"/>
      <c r="F3" s="2"/>
      <c r="G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V3" s="2"/>
      <c r="W3" s="2"/>
      <c r="X3" s="2"/>
      <c r="Y3" s="2"/>
      <c r="Z3" s="2"/>
    </row>
    <row r="4" spans="1:31" ht="18" customHeight="1">
      <c r="B4" s="2" t="s">
        <v>29</v>
      </c>
      <c r="C4" s="2" t="s">
        <v>30</v>
      </c>
      <c r="D4" s="2">
        <v>1</v>
      </c>
      <c r="E4" s="2">
        <v>0</v>
      </c>
      <c r="F4" s="2">
        <v>625</v>
      </c>
      <c r="G4" s="2">
        <f t="shared" ref="G4:G25" si="0">ROUND(60000/F4,2)</f>
        <v>96</v>
      </c>
      <c r="H4" s="5">
        <v>525</v>
      </c>
      <c r="I4" s="2">
        <v>26</v>
      </c>
      <c r="J4" s="5">
        <f t="shared" ref="J4:J25" si="1">ROUNDUP(100/I4,0)</f>
        <v>4</v>
      </c>
      <c r="K4" s="5">
        <f t="shared" ref="K4:K25" si="2">E4+(J4-1)*G4</f>
        <v>288</v>
      </c>
      <c r="L4" s="2">
        <v>2</v>
      </c>
      <c r="M4" s="2">
        <v>1</v>
      </c>
      <c r="N4" s="2">
        <v>1</v>
      </c>
      <c r="O4" s="5">
        <v>0.9</v>
      </c>
      <c r="P4" s="5">
        <v>0.9</v>
      </c>
      <c r="Q4" s="5">
        <v>0.9</v>
      </c>
      <c r="R4" s="5">
        <v>0.9</v>
      </c>
      <c r="S4" s="2">
        <v>40</v>
      </c>
      <c r="T4" s="2">
        <v>0.85</v>
      </c>
      <c r="U4" s="5">
        <v>50</v>
      </c>
      <c r="V4" s="2">
        <v>0.75</v>
      </c>
      <c r="W4" s="2">
        <v>70</v>
      </c>
      <c r="X4" s="2">
        <v>0.65</v>
      </c>
      <c r="Y4" s="2">
        <v>90</v>
      </c>
      <c r="Z4" s="2">
        <v>0.55000000000000004</v>
      </c>
    </row>
    <row r="5" spans="1:31" ht="18" customHeight="1">
      <c r="A5" s="11"/>
      <c r="B5" s="2" t="s">
        <v>31</v>
      </c>
      <c r="C5" s="2" t="s">
        <v>30</v>
      </c>
      <c r="D5" s="2">
        <v>1</v>
      </c>
      <c r="E5" s="5">
        <v>0</v>
      </c>
      <c r="F5" s="2">
        <v>740</v>
      </c>
      <c r="G5" s="2">
        <f t="shared" si="0"/>
        <v>81.08</v>
      </c>
      <c r="H5" s="5">
        <v>500</v>
      </c>
      <c r="I5" s="5">
        <v>24</v>
      </c>
      <c r="J5" s="5">
        <f t="shared" si="1"/>
        <v>5</v>
      </c>
      <c r="K5" s="5">
        <f t="shared" si="2"/>
        <v>324.32</v>
      </c>
      <c r="L5" s="5">
        <v>1.25</v>
      </c>
      <c r="M5" s="5">
        <v>1</v>
      </c>
      <c r="N5" s="5">
        <v>1</v>
      </c>
      <c r="O5" s="5">
        <v>0.9</v>
      </c>
      <c r="P5" s="5">
        <v>0.9</v>
      </c>
      <c r="Q5" s="5">
        <v>0.9</v>
      </c>
      <c r="R5" s="5">
        <v>0.9</v>
      </c>
      <c r="S5" s="5">
        <v>25</v>
      </c>
      <c r="T5" s="5">
        <v>0.9</v>
      </c>
      <c r="U5" s="5">
        <v>35</v>
      </c>
      <c r="V5" s="5">
        <v>0.85</v>
      </c>
      <c r="W5" s="5">
        <v>45</v>
      </c>
      <c r="X5" s="5">
        <v>0.65</v>
      </c>
      <c r="Y5" s="5">
        <v>55</v>
      </c>
      <c r="Z5" s="5">
        <v>0.5</v>
      </c>
    </row>
    <row r="6" spans="1:31" ht="18" customHeight="1">
      <c r="A6" s="11"/>
      <c r="B6" s="2" t="s">
        <v>32</v>
      </c>
      <c r="C6" s="2" t="s">
        <v>30</v>
      </c>
      <c r="D6" s="2">
        <v>1</v>
      </c>
      <c r="E6" s="5">
        <v>0</v>
      </c>
      <c r="F6" s="2">
        <v>780</v>
      </c>
      <c r="G6" s="2">
        <f t="shared" si="0"/>
        <v>76.92</v>
      </c>
      <c r="H6" s="5">
        <v>450</v>
      </c>
      <c r="I6" s="5">
        <v>24</v>
      </c>
      <c r="J6" s="5">
        <f t="shared" si="1"/>
        <v>5</v>
      </c>
      <c r="K6" s="5">
        <f t="shared" si="2"/>
        <v>307.68</v>
      </c>
      <c r="L6" s="5">
        <v>1.9</v>
      </c>
      <c r="M6" s="5">
        <v>1</v>
      </c>
      <c r="N6" s="5">
        <v>0.95</v>
      </c>
      <c r="O6" s="5">
        <v>0.9</v>
      </c>
      <c r="P6" s="5">
        <v>0.9</v>
      </c>
      <c r="Q6" s="5">
        <v>0.9</v>
      </c>
      <c r="R6" s="5">
        <v>0.9</v>
      </c>
      <c r="S6" s="5">
        <v>20</v>
      </c>
      <c r="T6" s="5">
        <v>0.75</v>
      </c>
      <c r="U6" s="5">
        <v>30</v>
      </c>
      <c r="V6" s="5">
        <v>0.65</v>
      </c>
      <c r="W6" s="5">
        <v>50</v>
      </c>
      <c r="X6" s="5">
        <v>0.55000000000000004</v>
      </c>
      <c r="Y6" s="5">
        <v>70</v>
      </c>
      <c r="Z6" s="5">
        <v>0.5</v>
      </c>
    </row>
    <row r="7" spans="1:31" ht="18" customHeight="1">
      <c r="A7" s="11"/>
      <c r="B7" s="2" t="s">
        <v>33</v>
      </c>
      <c r="C7" s="2" t="s">
        <v>30</v>
      </c>
      <c r="D7" s="2">
        <v>1</v>
      </c>
      <c r="E7" s="5">
        <v>0</v>
      </c>
      <c r="F7" s="2">
        <v>706</v>
      </c>
      <c r="G7" s="2">
        <f t="shared" si="0"/>
        <v>84.99</v>
      </c>
      <c r="H7" s="5">
        <v>550</v>
      </c>
      <c r="I7" s="5">
        <v>25</v>
      </c>
      <c r="J7" s="5">
        <f t="shared" si="1"/>
        <v>4</v>
      </c>
      <c r="K7" s="5">
        <f t="shared" si="2"/>
        <v>254.96999999999997</v>
      </c>
      <c r="L7" s="5">
        <v>1.9</v>
      </c>
      <c r="M7" s="5">
        <v>1</v>
      </c>
      <c r="N7" s="5">
        <v>1</v>
      </c>
      <c r="O7" s="5">
        <v>0.9</v>
      </c>
      <c r="P7" s="5">
        <v>0.9</v>
      </c>
      <c r="Q7" s="5">
        <v>0.9</v>
      </c>
      <c r="R7" s="5">
        <v>0.9</v>
      </c>
      <c r="S7" s="5">
        <v>30</v>
      </c>
      <c r="T7" s="5">
        <v>0.85</v>
      </c>
      <c r="U7" s="5">
        <v>40</v>
      </c>
      <c r="V7" s="5">
        <v>0.75</v>
      </c>
      <c r="W7" s="5">
        <v>60</v>
      </c>
      <c r="X7" s="5">
        <v>0.65</v>
      </c>
      <c r="Y7" s="5">
        <v>80</v>
      </c>
      <c r="Z7" s="5">
        <v>0.55000000000000004</v>
      </c>
    </row>
    <row r="8" spans="1:31" ht="18" customHeight="1">
      <c r="A8" s="11"/>
      <c r="B8" s="2" t="s">
        <v>34</v>
      </c>
      <c r="C8" s="2" t="s">
        <v>30</v>
      </c>
      <c r="D8" s="2">
        <v>1</v>
      </c>
      <c r="E8" s="5">
        <v>0</v>
      </c>
      <c r="F8" s="2">
        <v>759</v>
      </c>
      <c r="G8" s="2">
        <f t="shared" si="0"/>
        <v>79.05</v>
      </c>
      <c r="H8" s="5">
        <v>550</v>
      </c>
      <c r="I8" s="5">
        <v>25</v>
      </c>
      <c r="J8" s="5">
        <f t="shared" si="1"/>
        <v>4</v>
      </c>
      <c r="K8" s="5">
        <f t="shared" si="2"/>
        <v>237.14999999999998</v>
      </c>
      <c r="L8" s="5">
        <v>1.9</v>
      </c>
      <c r="M8" s="5">
        <v>1</v>
      </c>
      <c r="N8" s="5">
        <v>1</v>
      </c>
      <c r="O8" s="5">
        <v>0.9</v>
      </c>
      <c r="P8" s="5">
        <v>0.9</v>
      </c>
      <c r="Q8" s="5">
        <v>0.9</v>
      </c>
      <c r="R8" s="5">
        <v>0.9</v>
      </c>
      <c r="S8" s="5">
        <f>S7*0.67</f>
        <v>20.100000000000001</v>
      </c>
      <c r="T8" s="5">
        <v>0.85</v>
      </c>
      <c r="U8" s="5">
        <f>U7*0.67</f>
        <v>26.8</v>
      </c>
      <c r="V8" s="5">
        <v>0.75</v>
      </c>
      <c r="W8" s="5">
        <f>W7*0.67</f>
        <v>40.200000000000003</v>
      </c>
      <c r="X8" s="5">
        <v>0.65</v>
      </c>
      <c r="Y8" s="5">
        <f>Y7*0.67</f>
        <v>53.6</v>
      </c>
      <c r="Z8" s="5">
        <v>0.55000000000000004</v>
      </c>
    </row>
    <row r="9" spans="1:31" ht="18" customHeight="1">
      <c r="A9" s="11"/>
      <c r="B9" s="2" t="s">
        <v>35</v>
      </c>
      <c r="C9" s="2" t="s">
        <v>30</v>
      </c>
      <c r="D9" s="2">
        <v>1</v>
      </c>
      <c r="E9" s="5">
        <v>0</v>
      </c>
      <c r="F9" s="2">
        <v>660</v>
      </c>
      <c r="G9" s="2">
        <f t="shared" si="0"/>
        <v>90.91</v>
      </c>
      <c r="H9" s="5">
        <v>550</v>
      </c>
      <c r="I9" s="5">
        <v>25</v>
      </c>
      <c r="J9" s="5">
        <f t="shared" si="1"/>
        <v>4</v>
      </c>
      <c r="K9" s="5">
        <f t="shared" si="2"/>
        <v>272.73</v>
      </c>
      <c r="L9" s="5">
        <v>1.9</v>
      </c>
      <c r="M9" s="5">
        <v>1</v>
      </c>
      <c r="N9" s="5">
        <v>1</v>
      </c>
      <c r="O9" s="5">
        <v>0.9</v>
      </c>
      <c r="P9" s="5">
        <v>0.9</v>
      </c>
      <c r="Q9" s="5">
        <v>0.9</v>
      </c>
      <c r="R9" s="5">
        <v>0.9</v>
      </c>
      <c r="S9" s="5">
        <f>S7*1.15</f>
        <v>34.5</v>
      </c>
      <c r="T9" s="5">
        <v>0.85</v>
      </c>
      <c r="U9" s="5">
        <f>U7*1.15</f>
        <v>46</v>
      </c>
      <c r="V9" s="5">
        <v>0.75</v>
      </c>
      <c r="W9" s="5">
        <f>W7*1.15</f>
        <v>69</v>
      </c>
      <c r="X9" s="5">
        <v>0.65</v>
      </c>
      <c r="Y9" s="5">
        <f>Y7*1.15</f>
        <v>92</v>
      </c>
      <c r="Z9" s="5">
        <v>0.55000000000000004</v>
      </c>
    </row>
    <row r="10" spans="1:31" ht="18" customHeight="1">
      <c r="A10" s="11"/>
      <c r="B10" s="2" t="s">
        <v>36</v>
      </c>
      <c r="C10" s="2" t="s">
        <v>30</v>
      </c>
      <c r="D10" s="2">
        <v>1</v>
      </c>
      <c r="E10" s="5">
        <v>0</v>
      </c>
      <c r="F10" s="2">
        <v>972</v>
      </c>
      <c r="G10" s="2">
        <f t="shared" si="0"/>
        <v>61.73</v>
      </c>
      <c r="H10" s="5">
        <v>330</v>
      </c>
      <c r="I10" s="5">
        <v>20</v>
      </c>
      <c r="J10" s="5">
        <f t="shared" si="1"/>
        <v>5</v>
      </c>
      <c r="K10" s="5">
        <f t="shared" si="2"/>
        <v>246.92</v>
      </c>
      <c r="L10" s="5">
        <v>1.9</v>
      </c>
      <c r="M10" s="5">
        <v>1</v>
      </c>
      <c r="N10" s="5">
        <v>1</v>
      </c>
      <c r="O10" s="5">
        <v>0.8</v>
      </c>
      <c r="P10" s="5">
        <v>0.8</v>
      </c>
      <c r="Q10" s="5">
        <v>0.8</v>
      </c>
      <c r="R10" s="5">
        <v>0.8</v>
      </c>
      <c r="S10" s="5">
        <v>20</v>
      </c>
      <c r="T10" s="5">
        <v>0.85</v>
      </c>
      <c r="U10" s="5">
        <v>30</v>
      </c>
      <c r="V10" s="5">
        <v>0.75</v>
      </c>
      <c r="W10" s="5">
        <v>50</v>
      </c>
      <c r="X10" s="5">
        <v>0.65</v>
      </c>
      <c r="Y10" s="5">
        <v>70</v>
      </c>
      <c r="Z10" s="5">
        <v>0.55000000000000004</v>
      </c>
    </row>
    <row r="11" spans="1:31" ht="18" customHeight="1">
      <c r="A11" s="11"/>
      <c r="B11" s="2" t="s">
        <v>37</v>
      </c>
      <c r="C11" s="2" t="s">
        <v>30</v>
      </c>
      <c r="D11" s="2">
        <v>1</v>
      </c>
      <c r="E11" s="5">
        <v>0</v>
      </c>
      <c r="F11" s="2">
        <v>632</v>
      </c>
      <c r="G11" s="2">
        <f t="shared" si="0"/>
        <v>94.94</v>
      </c>
      <c r="H11" s="5">
        <v>550</v>
      </c>
      <c r="I11" s="5">
        <v>25</v>
      </c>
      <c r="J11" s="5">
        <f t="shared" si="1"/>
        <v>4</v>
      </c>
      <c r="K11" s="5">
        <f t="shared" si="2"/>
        <v>284.82</v>
      </c>
      <c r="L11" s="5">
        <v>1.9</v>
      </c>
      <c r="M11" s="5">
        <v>1</v>
      </c>
      <c r="N11" s="5">
        <v>0.9</v>
      </c>
      <c r="O11" s="5">
        <v>0.9</v>
      </c>
      <c r="P11" s="5">
        <v>0.9</v>
      </c>
      <c r="Q11" s="5">
        <v>0.9</v>
      </c>
      <c r="R11" s="5">
        <v>0.9</v>
      </c>
      <c r="S11" s="5">
        <v>30</v>
      </c>
      <c r="T11" s="5">
        <v>0.85</v>
      </c>
      <c r="U11" s="5">
        <v>40</v>
      </c>
      <c r="V11" s="5">
        <v>0.7</v>
      </c>
      <c r="W11" s="5">
        <v>60</v>
      </c>
      <c r="X11" s="5">
        <v>0.6</v>
      </c>
      <c r="Y11" s="5">
        <v>80</v>
      </c>
      <c r="Z11" s="5">
        <v>0.55000000000000004</v>
      </c>
    </row>
    <row r="12" spans="1:31" ht="18" customHeight="1">
      <c r="A12" s="11"/>
      <c r="B12" s="2" t="s">
        <v>38</v>
      </c>
      <c r="C12" s="2" t="s">
        <v>30</v>
      </c>
      <c r="D12" s="2">
        <v>1</v>
      </c>
      <c r="E12" s="5">
        <v>0</v>
      </c>
      <c r="F12" s="2">
        <v>632</v>
      </c>
      <c r="G12" s="2">
        <f t="shared" si="0"/>
        <v>94.94</v>
      </c>
      <c r="H12" s="5">
        <v>550</v>
      </c>
      <c r="I12" s="5">
        <v>28</v>
      </c>
      <c r="J12" s="5">
        <f t="shared" si="1"/>
        <v>4</v>
      </c>
      <c r="K12" s="5">
        <f t="shared" si="2"/>
        <v>284.82</v>
      </c>
      <c r="L12" s="5">
        <v>1.9</v>
      </c>
      <c r="M12" s="5">
        <v>1</v>
      </c>
      <c r="N12" s="5">
        <v>1</v>
      </c>
      <c r="O12" s="5">
        <v>1</v>
      </c>
      <c r="P12" s="5">
        <v>1</v>
      </c>
      <c r="Q12" s="5">
        <v>0.8</v>
      </c>
      <c r="R12" s="5">
        <v>0.8</v>
      </c>
      <c r="S12" s="5">
        <v>30</v>
      </c>
      <c r="T12" s="5">
        <v>0.85</v>
      </c>
      <c r="U12" s="5">
        <v>40</v>
      </c>
      <c r="V12" s="5">
        <v>0.7</v>
      </c>
      <c r="W12" s="5">
        <v>60</v>
      </c>
      <c r="X12" s="5">
        <v>0.55000000000000004</v>
      </c>
      <c r="Y12" s="5">
        <v>80</v>
      </c>
      <c r="Z12" s="5">
        <v>0.5</v>
      </c>
    </row>
    <row r="13" spans="1:31" ht="18" customHeight="1">
      <c r="A13" s="11"/>
      <c r="B13" s="2" t="s">
        <v>39</v>
      </c>
      <c r="C13" s="2" t="s">
        <v>30</v>
      </c>
      <c r="D13" s="2">
        <v>1</v>
      </c>
      <c r="E13" s="5">
        <v>0</v>
      </c>
      <c r="F13" s="2">
        <v>533</v>
      </c>
      <c r="G13" s="2">
        <f t="shared" si="0"/>
        <v>112.57</v>
      </c>
      <c r="H13" s="5">
        <v>630</v>
      </c>
      <c r="I13" s="5">
        <v>26</v>
      </c>
      <c r="J13" s="5">
        <f t="shared" si="1"/>
        <v>4</v>
      </c>
      <c r="K13" s="5">
        <f t="shared" si="2"/>
        <v>337.71</v>
      </c>
      <c r="L13" s="5">
        <v>2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40</v>
      </c>
      <c r="T13" s="5">
        <v>0.9</v>
      </c>
      <c r="U13" s="5">
        <v>50</v>
      </c>
      <c r="V13" s="5">
        <v>0.75</v>
      </c>
      <c r="W13" s="5">
        <v>70</v>
      </c>
      <c r="X13" s="5">
        <v>0.6</v>
      </c>
      <c r="Y13" s="5">
        <v>90</v>
      </c>
      <c r="Z13" s="5">
        <v>0.5</v>
      </c>
    </row>
    <row r="14" spans="1:31" ht="18" customHeight="1">
      <c r="A14" s="11"/>
      <c r="B14" s="2" t="s">
        <v>40</v>
      </c>
      <c r="C14" s="2" t="s">
        <v>30</v>
      </c>
      <c r="D14" s="2">
        <v>1</v>
      </c>
      <c r="E14" s="5">
        <v>0</v>
      </c>
      <c r="F14" s="2">
        <v>585</v>
      </c>
      <c r="G14" s="2">
        <f t="shared" si="0"/>
        <v>102.56</v>
      </c>
      <c r="H14" s="5">
        <v>630</v>
      </c>
      <c r="I14" s="5">
        <v>25</v>
      </c>
      <c r="J14" s="5">
        <f t="shared" si="1"/>
        <v>4</v>
      </c>
      <c r="K14" s="5">
        <f t="shared" si="2"/>
        <v>307.68</v>
      </c>
      <c r="L14" s="5">
        <v>1.9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0.8</v>
      </c>
      <c r="S14" s="5">
        <v>40</v>
      </c>
      <c r="T14" s="5">
        <v>0.8</v>
      </c>
      <c r="U14" s="5">
        <v>50</v>
      </c>
      <c r="V14" s="5">
        <v>0.7</v>
      </c>
      <c r="W14" s="5">
        <v>70</v>
      </c>
      <c r="X14" s="5">
        <v>0.6</v>
      </c>
      <c r="Y14" s="5">
        <v>90</v>
      </c>
      <c r="Z14" s="5">
        <v>0.5</v>
      </c>
    </row>
    <row r="15" spans="1:31" ht="18" customHeight="1">
      <c r="A15" s="11"/>
      <c r="B15" s="2" t="s">
        <v>41</v>
      </c>
      <c r="C15" s="2" t="s">
        <v>42</v>
      </c>
      <c r="D15" s="2">
        <v>1</v>
      </c>
      <c r="E15" s="5">
        <v>0</v>
      </c>
      <c r="F15" s="2">
        <v>735</v>
      </c>
      <c r="G15" s="2">
        <f t="shared" si="0"/>
        <v>81.63</v>
      </c>
      <c r="H15" s="5">
        <v>550</v>
      </c>
      <c r="I15" s="5">
        <v>24</v>
      </c>
      <c r="J15" s="5">
        <f t="shared" si="1"/>
        <v>5</v>
      </c>
      <c r="K15" s="5">
        <f t="shared" si="2"/>
        <v>326.52</v>
      </c>
      <c r="L15" s="5">
        <v>1.9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30</v>
      </c>
      <c r="T15" s="5">
        <v>0.8</v>
      </c>
      <c r="U15" s="5">
        <v>40</v>
      </c>
      <c r="V15" s="5">
        <v>0.7</v>
      </c>
      <c r="W15" s="5">
        <v>60</v>
      </c>
      <c r="X15" s="5">
        <v>0.6</v>
      </c>
      <c r="Y15" s="5">
        <v>80</v>
      </c>
      <c r="Z15" s="5">
        <v>0.5</v>
      </c>
    </row>
    <row r="16" spans="1:31" ht="18" customHeight="1">
      <c r="A16" s="11"/>
      <c r="B16" s="2" t="s">
        <v>43</v>
      </c>
      <c r="C16" s="2" t="s">
        <v>44</v>
      </c>
      <c r="D16" s="2">
        <v>1</v>
      </c>
      <c r="E16" s="5">
        <v>0</v>
      </c>
      <c r="F16" s="2">
        <v>906</v>
      </c>
      <c r="G16" s="2">
        <f t="shared" si="0"/>
        <v>66.23</v>
      </c>
      <c r="H16" s="5">
        <v>550</v>
      </c>
      <c r="I16" s="5">
        <v>19</v>
      </c>
      <c r="J16" s="5">
        <f t="shared" si="1"/>
        <v>6</v>
      </c>
      <c r="K16" s="5">
        <f t="shared" si="2"/>
        <v>331.15000000000003</v>
      </c>
      <c r="L16" s="5">
        <v>1.9</v>
      </c>
      <c r="M16" s="5">
        <v>1</v>
      </c>
      <c r="N16" s="5">
        <v>1</v>
      </c>
      <c r="O16" s="5">
        <v>0.8</v>
      </c>
      <c r="P16" s="5">
        <v>0.8</v>
      </c>
      <c r="Q16" s="5">
        <v>0.8</v>
      </c>
      <c r="R16" s="5">
        <v>0.8</v>
      </c>
      <c r="S16" s="5">
        <v>40</v>
      </c>
      <c r="T16" s="5">
        <v>0.85</v>
      </c>
      <c r="U16" s="5">
        <v>50</v>
      </c>
      <c r="V16" s="5">
        <v>0.7</v>
      </c>
      <c r="W16" s="5">
        <v>70</v>
      </c>
      <c r="X16" s="5">
        <v>0.6</v>
      </c>
      <c r="Y16" s="5">
        <v>90</v>
      </c>
      <c r="Z16" s="5">
        <v>0.55000000000000004</v>
      </c>
    </row>
    <row r="17" spans="1:31" ht="18" customHeight="1">
      <c r="A17" s="11"/>
      <c r="B17" s="2" t="s">
        <v>45</v>
      </c>
      <c r="C17" s="2" t="s">
        <v>30</v>
      </c>
      <c r="D17" s="2">
        <v>1</v>
      </c>
      <c r="E17" s="5">
        <v>0</v>
      </c>
      <c r="F17" s="2">
        <v>649</v>
      </c>
      <c r="G17" s="2">
        <f t="shared" si="0"/>
        <v>92.45</v>
      </c>
      <c r="H17" s="5">
        <v>600</v>
      </c>
      <c r="I17" s="5">
        <v>25</v>
      </c>
      <c r="J17" s="5">
        <f t="shared" si="1"/>
        <v>4</v>
      </c>
      <c r="K17" s="5">
        <f t="shared" si="2"/>
        <v>277.35000000000002</v>
      </c>
      <c r="L17" s="5">
        <v>1.9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40</v>
      </c>
      <c r="T17" s="5">
        <v>0.8</v>
      </c>
      <c r="U17" s="5">
        <v>50</v>
      </c>
      <c r="V17" s="5">
        <v>0.7</v>
      </c>
      <c r="W17" s="5">
        <v>70</v>
      </c>
      <c r="X17" s="5">
        <v>0.6</v>
      </c>
      <c r="Y17" s="5">
        <v>90</v>
      </c>
      <c r="Z17" s="5">
        <v>0.5</v>
      </c>
    </row>
    <row r="18" spans="1:31" ht="18" customHeight="1">
      <c r="A18" s="11"/>
      <c r="B18" s="2" t="s">
        <v>46</v>
      </c>
      <c r="C18" s="2" t="s">
        <v>30</v>
      </c>
      <c r="D18" s="2">
        <v>1</v>
      </c>
      <c r="E18" s="5">
        <v>0</v>
      </c>
      <c r="F18" s="2">
        <v>679</v>
      </c>
      <c r="G18" s="2">
        <f t="shared" si="0"/>
        <v>88.37</v>
      </c>
      <c r="H18" s="5">
        <v>550</v>
      </c>
      <c r="I18" s="5">
        <v>20</v>
      </c>
      <c r="J18" s="5">
        <f t="shared" si="1"/>
        <v>5</v>
      </c>
      <c r="K18" s="5">
        <f t="shared" si="2"/>
        <v>353.48</v>
      </c>
      <c r="L18" s="5">
        <v>2.5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40</v>
      </c>
      <c r="T18" s="5">
        <v>0.9</v>
      </c>
      <c r="U18" s="5">
        <v>50</v>
      </c>
      <c r="V18" s="5">
        <v>0.8</v>
      </c>
      <c r="W18" s="5">
        <v>70</v>
      </c>
      <c r="X18" s="5">
        <v>0.7</v>
      </c>
      <c r="Y18" s="5">
        <v>90</v>
      </c>
      <c r="Z18" s="5">
        <v>0.6</v>
      </c>
    </row>
    <row r="19" spans="1:31" ht="18" customHeight="1">
      <c r="A19" s="11"/>
      <c r="B19" s="2" t="s">
        <v>47</v>
      </c>
      <c r="C19" s="2" t="s">
        <v>30</v>
      </c>
      <c r="D19" s="2">
        <v>1</v>
      </c>
      <c r="E19" s="5">
        <v>0</v>
      </c>
      <c r="F19" s="2">
        <v>880</v>
      </c>
      <c r="G19" s="2">
        <f t="shared" si="0"/>
        <v>68.180000000000007</v>
      </c>
      <c r="H19" s="5">
        <v>550</v>
      </c>
      <c r="I19" s="5">
        <v>21</v>
      </c>
      <c r="J19" s="5">
        <f t="shared" si="1"/>
        <v>5</v>
      </c>
      <c r="K19" s="5">
        <f t="shared" si="2"/>
        <v>272.72000000000003</v>
      </c>
      <c r="L19" s="5">
        <v>1.9</v>
      </c>
      <c r="M19" s="5">
        <v>1</v>
      </c>
      <c r="N19" s="5">
        <v>1</v>
      </c>
      <c r="O19" s="5">
        <v>0.8</v>
      </c>
      <c r="P19" s="5">
        <v>0.8</v>
      </c>
      <c r="Q19" s="5">
        <v>0.8</v>
      </c>
      <c r="R19" s="5">
        <v>0.8</v>
      </c>
      <c r="S19" s="5">
        <v>20</v>
      </c>
      <c r="T19" s="5">
        <v>0.85</v>
      </c>
      <c r="U19" s="5">
        <v>30</v>
      </c>
      <c r="V19" s="5">
        <v>0.7</v>
      </c>
      <c r="W19" s="5">
        <v>50</v>
      </c>
      <c r="X19" s="5">
        <v>0.6</v>
      </c>
      <c r="Y19" s="5">
        <v>70</v>
      </c>
      <c r="Z19" s="5">
        <v>0.55000000000000004</v>
      </c>
    </row>
    <row r="20" spans="1:31" ht="18" customHeight="1">
      <c r="A20" s="11"/>
      <c r="B20" s="2" t="s">
        <v>48</v>
      </c>
      <c r="C20" s="2" t="s">
        <v>30</v>
      </c>
      <c r="D20" s="2">
        <v>1</v>
      </c>
      <c r="E20" s="5">
        <v>0</v>
      </c>
      <c r="F20" s="2">
        <v>500</v>
      </c>
      <c r="G20" s="2">
        <f t="shared" si="0"/>
        <v>120</v>
      </c>
      <c r="H20" s="5">
        <v>450</v>
      </c>
      <c r="I20" s="5">
        <v>34</v>
      </c>
      <c r="J20" s="5">
        <f t="shared" si="1"/>
        <v>3</v>
      </c>
      <c r="K20" s="5">
        <f t="shared" si="2"/>
        <v>240</v>
      </c>
      <c r="L20" s="5">
        <v>1.6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40</v>
      </c>
      <c r="T20" s="5">
        <v>0.8</v>
      </c>
      <c r="U20" s="5">
        <v>50</v>
      </c>
      <c r="V20" s="5">
        <v>0.7</v>
      </c>
      <c r="W20" s="5">
        <v>70</v>
      </c>
      <c r="X20" s="5">
        <v>0.6</v>
      </c>
      <c r="Y20" s="5">
        <v>90</v>
      </c>
      <c r="Z20" s="5">
        <v>0.5</v>
      </c>
    </row>
    <row r="21" spans="1:31" ht="18" customHeight="1">
      <c r="A21" s="11"/>
      <c r="B21" s="2" t="s">
        <v>49</v>
      </c>
      <c r="C21" s="2" t="s">
        <v>30</v>
      </c>
      <c r="D21" s="2">
        <v>1</v>
      </c>
      <c r="E21" s="5">
        <v>0</v>
      </c>
      <c r="F21" s="2">
        <v>533</v>
      </c>
      <c r="G21" s="2">
        <f t="shared" si="0"/>
        <v>112.57</v>
      </c>
      <c r="H21" s="5">
        <v>500</v>
      </c>
      <c r="I21" s="5">
        <v>27</v>
      </c>
      <c r="J21" s="5">
        <f t="shared" si="1"/>
        <v>4</v>
      </c>
      <c r="K21" s="5">
        <f t="shared" si="2"/>
        <v>337.71</v>
      </c>
      <c r="L21" s="5">
        <v>1.9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30</v>
      </c>
      <c r="T21" s="5">
        <v>0.8</v>
      </c>
      <c r="U21" s="5">
        <v>40</v>
      </c>
      <c r="V21" s="5">
        <v>0.7</v>
      </c>
      <c r="W21" s="5">
        <v>60</v>
      </c>
      <c r="X21" s="5">
        <v>0.6</v>
      </c>
      <c r="Y21" s="5">
        <v>80</v>
      </c>
      <c r="Z21" s="5">
        <v>0.5</v>
      </c>
    </row>
    <row r="22" spans="1:31" ht="18" customHeight="1">
      <c r="A22" s="11"/>
      <c r="B22" s="2" t="s">
        <v>50</v>
      </c>
      <c r="C22" s="2" t="s">
        <v>30</v>
      </c>
      <c r="D22" s="2">
        <v>1</v>
      </c>
      <c r="E22" s="5">
        <v>0</v>
      </c>
      <c r="F22" s="2">
        <v>679</v>
      </c>
      <c r="G22" s="2">
        <f t="shared" si="0"/>
        <v>88.37</v>
      </c>
      <c r="H22" s="5">
        <v>550</v>
      </c>
      <c r="I22" s="5">
        <v>22</v>
      </c>
      <c r="J22" s="5">
        <f t="shared" si="1"/>
        <v>5</v>
      </c>
      <c r="K22" s="5">
        <f t="shared" si="2"/>
        <v>353.48</v>
      </c>
      <c r="L22" s="5">
        <v>1.9</v>
      </c>
      <c r="M22" s="5">
        <v>1.2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40</v>
      </c>
      <c r="T22" s="5">
        <v>0.85</v>
      </c>
      <c r="U22" s="5">
        <v>50</v>
      </c>
      <c r="V22" s="5">
        <v>0.7</v>
      </c>
      <c r="W22" s="5">
        <v>70</v>
      </c>
      <c r="X22" s="5">
        <v>0.6</v>
      </c>
      <c r="Y22" s="5">
        <v>90</v>
      </c>
      <c r="Z22" s="5">
        <v>0.55000000000000004</v>
      </c>
    </row>
    <row r="23" spans="1:31" ht="18" customHeight="1">
      <c r="A23" s="11"/>
      <c r="B23" s="2" t="s">
        <v>51</v>
      </c>
      <c r="C23" s="2" t="s">
        <v>30</v>
      </c>
      <c r="D23" s="2">
        <v>1</v>
      </c>
      <c r="E23" s="5">
        <v>0</v>
      </c>
      <c r="F23" s="2">
        <v>600</v>
      </c>
      <c r="G23" s="2">
        <f t="shared" si="0"/>
        <v>100</v>
      </c>
      <c r="H23" s="5">
        <v>550</v>
      </c>
      <c r="I23" s="5">
        <v>26</v>
      </c>
      <c r="J23" s="5">
        <f t="shared" si="1"/>
        <v>4</v>
      </c>
      <c r="K23" s="5">
        <f t="shared" si="2"/>
        <v>300</v>
      </c>
      <c r="L23" s="5">
        <v>1.9</v>
      </c>
      <c r="M23" s="5">
        <v>1.31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30</v>
      </c>
      <c r="T23" s="5">
        <v>0.85</v>
      </c>
      <c r="U23" s="5">
        <v>40</v>
      </c>
      <c r="V23" s="5">
        <v>0.7</v>
      </c>
      <c r="W23" s="5">
        <v>60</v>
      </c>
      <c r="X23" s="5">
        <v>0.6</v>
      </c>
      <c r="Y23" s="5">
        <v>80</v>
      </c>
      <c r="Z23" s="5">
        <v>0.5</v>
      </c>
    </row>
    <row r="24" spans="1:31" ht="18" customHeight="1">
      <c r="A24" s="11"/>
      <c r="B24" s="2" t="s">
        <v>52</v>
      </c>
      <c r="C24" s="2" t="s">
        <v>30</v>
      </c>
      <c r="D24" s="2">
        <v>1</v>
      </c>
      <c r="E24" s="5">
        <v>0</v>
      </c>
      <c r="F24" s="2">
        <v>600</v>
      </c>
      <c r="G24" s="2">
        <f t="shared" si="0"/>
        <v>100</v>
      </c>
      <c r="H24" s="5">
        <f>H23*1.06</f>
        <v>583</v>
      </c>
      <c r="I24" s="5">
        <v>26</v>
      </c>
      <c r="J24" s="5">
        <f t="shared" si="1"/>
        <v>4</v>
      </c>
      <c r="K24" s="5">
        <f t="shared" si="2"/>
        <v>300</v>
      </c>
      <c r="L24" s="5">
        <v>2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f>S23*1.06</f>
        <v>31.8</v>
      </c>
      <c r="T24" s="5">
        <v>0.85</v>
      </c>
      <c r="U24" s="5">
        <f>U23*1.06</f>
        <v>42.400000000000006</v>
      </c>
      <c r="V24" s="5">
        <v>0.7</v>
      </c>
      <c r="W24" s="5">
        <f>W23*1.06</f>
        <v>63.6</v>
      </c>
      <c r="X24" s="5">
        <v>0.6</v>
      </c>
      <c r="Y24" s="5">
        <f>Y23*1.06</f>
        <v>84.800000000000011</v>
      </c>
      <c r="Z24" s="5">
        <v>0.5</v>
      </c>
    </row>
    <row r="25" spans="1:31" ht="18" customHeight="1">
      <c r="A25" s="11"/>
      <c r="B25" s="2" t="s">
        <v>53</v>
      </c>
      <c r="C25" s="2" t="s">
        <v>30</v>
      </c>
      <c r="D25" s="2">
        <v>1</v>
      </c>
      <c r="E25" s="5">
        <v>0</v>
      </c>
      <c r="F25" s="2">
        <v>800</v>
      </c>
      <c r="G25" s="2">
        <f t="shared" si="0"/>
        <v>75</v>
      </c>
      <c r="H25" s="5">
        <v>550</v>
      </c>
      <c r="I25" s="5">
        <v>20</v>
      </c>
      <c r="J25" s="5">
        <f t="shared" si="1"/>
        <v>5</v>
      </c>
      <c r="K25" s="5">
        <f t="shared" si="2"/>
        <v>300</v>
      </c>
      <c r="L25" s="5">
        <v>1.9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25</v>
      </c>
      <c r="T25" s="5">
        <v>0.85</v>
      </c>
      <c r="U25" s="5">
        <v>40</v>
      </c>
      <c r="V25" s="5">
        <v>0.75</v>
      </c>
      <c r="W25" s="5">
        <v>60</v>
      </c>
      <c r="X25" s="5">
        <v>0.65</v>
      </c>
      <c r="Y25" s="5">
        <v>80</v>
      </c>
      <c r="Z25" s="5">
        <v>0.6</v>
      </c>
    </row>
    <row r="26" spans="1:31" ht="18" customHeight="1">
      <c r="A26" s="8"/>
      <c r="B26" s="9"/>
      <c r="C26" s="10"/>
      <c r="D26" s="10"/>
      <c r="E26" s="10"/>
      <c r="F26" s="10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8" customHeight="1">
      <c r="A27" s="1" t="s">
        <v>129</v>
      </c>
      <c r="B27" s="5"/>
      <c r="G27" s="5"/>
    </row>
    <row r="28" spans="1:31" ht="18" customHeight="1">
      <c r="B28" s="2" t="s">
        <v>54</v>
      </c>
      <c r="C28" s="2" t="s">
        <v>30</v>
      </c>
      <c r="D28" s="2">
        <v>1</v>
      </c>
      <c r="E28" s="5">
        <v>0</v>
      </c>
      <c r="F28" s="2">
        <v>763</v>
      </c>
      <c r="G28" s="2">
        <f t="shared" ref="G28:G30" si="3">ROUND(60000/F28,2)</f>
        <v>78.64</v>
      </c>
      <c r="H28" s="5">
        <v>400</v>
      </c>
      <c r="I28" s="5">
        <v>25</v>
      </c>
      <c r="J28" s="5">
        <f t="shared" ref="J28:J30" si="4">ROUNDUP(100/I28,0)</f>
        <v>4</v>
      </c>
      <c r="K28" s="5">
        <f t="shared" ref="K28:K30" si="5">E28+(J28-1)*G28</f>
        <v>235.92000000000002</v>
      </c>
      <c r="L28" s="2">
        <v>1.25</v>
      </c>
      <c r="M28" s="2">
        <v>1</v>
      </c>
      <c r="N28" s="2">
        <v>1</v>
      </c>
      <c r="O28" s="2">
        <v>0.9</v>
      </c>
      <c r="P28" s="2">
        <v>0.9</v>
      </c>
      <c r="Q28" s="2">
        <v>0.9</v>
      </c>
      <c r="R28" s="2">
        <v>0.9</v>
      </c>
      <c r="S28" s="5">
        <v>18</v>
      </c>
      <c r="T28" s="5">
        <v>0.8</v>
      </c>
      <c r="U28" s="5">
        <v>28</v>
      </c>
      <c r="V28" s="5">
        <v>0.7</v>
      </c>
      <c r="W28" s="5">
        <v>38</v>
      </c>
      <c r="X28" s="5">
        <v>0.6</v>
      </c>
      <c r="Y28" s="5">
        <v>48</v>
      </c>
      <c r="Z28" s="5">
        <v>0.5</v>
      </c>
    </row>
    <row r="29" spans="1:31" ht="18" customHeight="1">
      <c r="A29" s="1"/>
      <c r="B29" s="2" t="s">
        <v>55</v>
      </c>
      <c r="C29" s="2" t="s">
        <v>30</v>
      </c>
      <c r="D29" s="2">
        <v>1</v>
      </c>
      <c r="E29" s="5">
        <v>0</v>
      </c>
      <c r="F29" s="2">
        <v>804</v>
      </c>
      <c r="G29" s="2">
        <f t="shared" si="3"/>
        <v>74.63</v>
      </c>
      <c r="H29" s="5">
        <v>400</v>
      </c>
      <c r="I29" s="5">
        <v>25</v>
      </c>
      <c r="J29" s="5">
        <f t="shared" si="4"/>
        <v>4</v>
      </c>
      <c r="K29" s="5">
        <f t="shared" si="5"/>
        <v>223.89</v>
      </c>
      <c r="L29" s="2">
        <v>1.25</v>
      </c>
      <c r="M29" s="2">
        <v>1</v>
      </c>
      <c r="N29" s="2">
        <v>1</v>
      </c>
      <c r="O29" s="2">
        <v>0.9</v>
      </c>
      <c r="P29" s="2">
        <v>0.9</v>
      </c>
      <c r="Q29" s="2">
        <v>0.9</v>
      </c>
      <c r="R29" s="2">
        <v>0.9</v>
      </c>
      <c r="S29" s="5">
        <f>S28*0.85</f>
        <v>15.299999999999999</v>
      </c>
      <c r="T29" s="5">
        <v>0.8</v>
      </c>
      <c r="U29" s="5">
        <f>U28*0.85</f>
        <v>23.8</v>
      </c>
      <c r="V29" s="5">
        <v>0.7</v>
      </c>
      <c r="W29" s="5">
        <f>W28*0.85</f>
        <v>32.299999999999997</v>
      </c>
      <c r="X29" s="5">
        <v>0.6</v>
      </c>
      <c r="Y29" s="5">
        <f>Y28*0.85</f>
        <v>40.799999999999997</v>
      </c>
      <c r="Z29" s="5">
        <v>0.5</v>
      </c>
    </row>
    <row r="30" spans="1:31" ht="18" customHeight="1">
      <c r="A30" s="1"/>
      <c r="B30" s="2" t="s">
        <v>56</v>
      </c>
      <c r="C30" s="2" t="s">
        <v>30</v>
      </c>
      <c r="D30" s="2">
        <v>1</v>
      </c>
      <c r="E30" s="5">
        <v>0</v>
      </c>
      <c r="F30" s="2">
        <v>727</v>
      </c>
      <c r="G30" s="2">
        <f t="shared" si="3"/>
        <v>82.53</v>
      </c>
      <c r="H30" s="5">
        <v>400</v>
      </c>
      <c r="I30" s="5">
        <v>25</v>
      </c>
      <c r="J30" s="5">
        <f t="shared" si="4"/>
        <v>4</v>
      </c>
      <c r="K30" s="5">
        <f t="shared" si="5"/>
        <v>247.59</v>
      </c>
      <c r="L30" s="2">
        <v>1.25</v>
      </c>
      <c r="M30" s="2">
        <v>1</v>
      </c>
      <c r="N30" s="2">
        <v>1</v>
      </c>
      <c r="O30" s="2">
        <v>0.9</v>
      </c>
      <c r="P30" s="2">
        <v>0.9</v>
      </c>
      <c r="Q30" s="2">
        <v>0.9</v>
      </c>
      <c r="R30" s="2">
        <v>0.9</v>
      </c>
      <c r="S30" s="5">
        <f>S28*1.12</f>
        <v>20.160000000000004</v>
      </c>
      <c r="T30" s="5">
        <v>0.8</v>
      </c>
      <c r="U30" s="5">
        <f>U28*1.12</f>
        <v>31.360000000000003</v>
      </c>
      <c r="V30" s="5">
        <v>0.7</v>
      </c>
      <c r="W30" s="5">
        <f>W28*1.12</f>
        <v>42.56</v>
      </c>
      <c r="X30" s="5">
        <v>0.6</v>
      </c>
      <c r="Y30" s="5">
        <f>Y28*1.12</f>
        <v>53.760000000000005</v>
      </c>
      <c r="Z30" s="5">
        <v>0.5</v>
      </c>
    </row>
    <row r="31" spans="1:31" ht="18" customHeight="1">
      <c r="A31" s="7"/>
      <c r="B31" s="2" t="s">
        <v>57</v>
      </c>
      <c r="C31" s="2" t="s">
        <v>30</v>
      </c>
      <c r="D31" s="2">
        <v>1</v>
      </c>
      <c r="E31" s="5">
        <v>0</v>
      </c>
      <c r="F31" s="2">
        <v>950</v>
      </c>
      <c r="G31" s="2">
        <f t="shared" ref="G31:G39" si="6">ROUND(60000/F31,2)</f>
        <v>63.16</v>
      </c>
      <c r="H31" s="5">
        <v>400</v>
      </c>
      <c r="I31" s="5">
        <v>20</v>
      </c>
      <c r="J31" s="5">
        <f t="shared" ref="J31:J39" si="7">ROUNDUP(100/I31,0)</f>
        <v>5</v>
      </c>
      <c r="K31" s="5">
        <f t="shared" ref="K31:K39" si="8">E31+(J31-1)*G31</f>
        <v>252.64</v>
      </c>
      <c r="L31" s="2">
        <v>1.25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5">
        <v>20</v>
      </c>
      <c r="T31" s="5">
        <v>0.8</v>
      </c>
      <c r="U31" s="5">
        <v>30</v>
      </c>
      <c r="V31" s="5">
        <v>0.7</v>
      </c>
      <c r="W31" s="5">
        <v>40</v>
      </c>
      <c r="X31" s="5">
        <v>0.6</v>
      </c>
      <c r="Y31" s="5">
        <v>50</v>
      </c>
      <c r="Z31" s="5">
        <v>0.5</v>
      </c>
    </row>
    <row r="32" spans="1:31" ht="18" customHeight="1">
      <c r="A32" s="7"/>
      <c r="B32" s="2" t="s">
        <v>58</v>
      </c>
      <c r="C32" s="2" t="s">
        <v>30</v>
      </c>
      <c r="D32" s="2">
        <v>1</v>
      </c>
      <c r="E32" s="5">
        <v>0</v>
      </c>
      <c r="F32" s="2">
        <v>700</v>
      </c>
      <c r="G32" s="2">
        <f t="shared" si="6"/>
        <v>85.71</v>
      </c>
      <c r="H32" s="5">
        <v>400</v>
      </c>
      <c r="I32" s="5">
        <v>25</v>
      </c>
      <c r="J32" s="5">
        <f t="shared" si="7"/>
        <v>4</v>
      </c>
      <c r="K32" s="5">
        <f t="shared" si="8"/>
        <v>257.13</v>
      </c>
      <c r="L32" s="2">
        <v>1.9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5">
        <v>18</v>
      </c>
      <c r="T32" s="5">
        <v>0.8</v>
      </c>
      <c r="U32" s="5">
        <v>28</v>
      </c>
      <c r="V32" s="5">
        <v>0.7</v>
      </c>
      <c r="W32" s="5">
        <v>38</v>
      </c>
      <c r="X32" s="5">
        <v>0.6</v>
      </c>
      <c r="Y32" s="5">
        <v>48</v>
      </c>
      <c r="Z32" s="5">
        <v>0.5</v>
      </c>
    </row>
    <row r="33" spans="1:31" ht="18" customHeight="1">
      <c r="A33" s="7"/>
      <c r="B33" s="2" t="s">
        <v>59</v>
      </c>
      <c r="C33" s="2" t="s">
        <v>30</v>
      </c>
      <c r="D33" s="2">
        <v>1</v>
      </c>
      <c r="E33" s="5">
        <v>0</v>
      </c>
      <c r="F33" s="2">
        <v>747</v>
      </c>
      <c r="G33" s="2">
        <f t="shared" si="6"/>
        <v>80.319999999999993</v>
      </c>
      <c r="H33" s="5">
        <v>300</v>
      </c>
      <c r="I33" s="5">
        <v>27</v>
      </c>
      <c r="J33" s="5">
        <f t="shared" si="7"/>
        <v>4</v>
      </c>
      <c r="K33" s="5">
        <f t="shared" si="8"/>
        <v>240.95999999999998</v>
      </c>
      <c r="L33" s="2">
        <v>1.25</v>
      </c>
      <c r="M33" s="2">
        <v>1</v>
      </c>
      <c r="N33" s="2">
        <v>1</v>
      </c>
      <c r="O33" s="2">
        <v>0.9</v>
      </c>
      <c r="P33" s="2">
        <v>0.9</v>
      </c>
      <c r="Q33" s="2">
        <v>0.8</v>
      </c>
      <c r="R33" s="2">
        <v>0.8</v>
      </c>
      <c r="S33" s="5">
        <v>15</v>
      </c>
      <c r="T33" s="5">
        <v>0.85</v>
      </c>
      <c r="U33" s="5">
        <v>25</v>
      </c>
      <c r="V33" s="5">
        <v>0.65</v>
      </c>
      <c r="W33" s="5">
        <v>35</v>
      </c>
      <c r="X33" s="5">
        <v>0.55000000000000004</v>
      </c>
      <c r="Y33" s="5">
        <v>45</v>
      </c>
      <c r="Z33" s="5">
        <v>0.45</v>
      </c>
    </row>
    <row r="34" spans="1:31" ht="18" customHeight="1">
      <c r="A34" s="7"/>
      <c r="B34" s="2" t="s">
        <v>60</v>
      </c>
      <c r="C34" s="2" t="s">
        <v>30</v>
      </c>
      <c r="D34" s="2">
        <v>1</v>
      </c>
      <c r="E34" s="5">
        <v>0</v>
      </c>
      <c r="F34" s="2">
        <v>605</v>
      </c>
      <c r="G34" s="2">
        <f t="shared" si="6"/>
        <v>99.17</v>
      </c>
      <c r="H34" s="5">
        <v>475</v>
      </c>
      <c r="I34" s="5">
        <v>26</v>
      </c>
      <c r="J34" s="5">
        <f t="shared" si="7"/>
        <v>4</v>
      </c>
      <c r="K34" s="5">
        <f t="shared" si="8"/>
        <v>297.51</v>
      </c>
      <c r="L34" s="2">
        <v>1.25</v>
      </c>
      <c r="M34" s="2">
        <v>1</v>
      </c>
      <c r="N34" s="2">
        <v>1</v>
      </c>
      <c r="O34" s="2">
        <v>0.92500000000000004</v>
      </c>
      <c r="P34" s="2">
        <v>0.92500000000000004</v>
      </c>
      <c r="Q34" s="2">
        <v>0.92500000000000004</v>
      </c>
      <c r="R34" s="2">
        <v>0.92500000000000004</v>
      </c>
      <c r="S34" s="5">
        <v>23</v>
      </c>
      <c r="T34" s="5">
        <v>0.85</v>
      </c>
      <c r="U34" s="5">
        <v>33</v>
      </c>
      <c r="V34" s="5">
        <v>0.7</v>
      </c>
      <c r="W34" s="5">
        <v>43</v>
      </c>
      <c r="X34" s="5">
        <v>0.6</v>
      </c>
      <c r="Y34" s="5">
        <v>53</v>
      </c>
      <c r="Z34" s="5">
        <v>0.5</v>
      </c>
    </row>
    <row r="35" spans="1:31" ht="18" customHeight="1">
      <c r="A35" s="7"/>
      <c r="B35" s="2" t="s">
        <v>61</v>
      </c>
      <c r="C35" s="2" t="s">
        <v>30</v>
      </c>
      <c r="D35" s="2">
        <v>1</v>
      </c>
      <c r="E35" s="5">
        <v>0</v>
      </c>
      <c r="F35" s="2">
        <v>659</v>
      </c>
      <c r="G35" s="2">
        <f t="shared" si="6"/>
        <v>91.05</v>
      </c>
      <c r="H35" s="5">
        <v>400</v>
      </c>
      <c r="I35" s="5">
        <v>25</v>
      </c>
      <c r="J35" s="5">
        <f t="shared" si="7"/>
        <v>4</v>
      </c>
      <c r="K35" s="5">
        <f t="shared" si="8"/>
        <v>273.14999999999998</v>
      </c>
      <c r="L35" s="2">
        <v>1.25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5">
        <v>18</v>
      </c>
      <c r="T35" s="5">
        <v>0.8</v>
      </c>
      <c r="U35" s="5">
        <v>28</v>
      </c>
      <c r="V35" s="5">
        <v>0.7</v>
      </c>
      <c r="W35" s="5">
        <v>38</v>
      </c>
      <c r="X35" s="5">
        <v>0.6</v>
      </c>
      <c r="Y35" s="5">
        <v>48</v>
      </c>
      <c r="Z35" s="5">
        <v>0.5</v>
      </c>
    </row>
    <row r="36" spans="1:31" ht="18" customHeight="1">
      <c r="A36" s="7"/>
      <c r="B36" s="2" t="s">
        <v>62</v>
      </c>
      <c r="C36" s="2" t="s">
        <v>30</v>
      </c>
      <c r="D36" s="2">
        <v>1</v>
      </c>
      <c r="E36" s="5">
        <v>60</v>
      </c>
      <c r="F36" s="2">
        <v>780</v>
      </c>
      <c r="G36" s="2">
        <f t="shared" si="6"/>
        <v>76.92</v>
      </c>
      <c r="H36" s="5">
        <v>400</v>
      </c>
      <c r="I36" s="5">
        <v>24</v>
      </c>
      <c r="J36" s="5">
        <f t="shared" si="7"/>
        <v>5</v>
      </c>
      <c r="K36" s="5">
        <f t="shared" si="8"/>
        <v>367.68</v>
      </c>
      <c r="L36" s="2">
        <v>1.25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5">
        <v>15</v>
      </c>
      <c r="T36" s="5">
        <v>0.8</v>
      </c>
      <c r="U36" s="5">
        <v>25</v>
      </c>
      <c r="V36" s="5">
        <v>0.7</v>
      </c>
      <c r="W36" s="5">
        <v>35</v>
      </c>
      <c r="X36" s="5">
        <v>0.6</v>
      </c>
      <c r="Y36" s="5">
        <v>45</v>
      </c>
      <c r="Z36" s="5">
        <v>0.5</v>
      </c>
    </row>
    <row r="37" spans="1:31" ht="18" customHeight="1">
      <c r="A37" s="7"/>
      <c r="B37" s="2" t="s">
        <v>63</v>
      </c>
      <c r="C37" s="2" t="s">
        <v>42</v>
      </c>
      <c r="D37" s="2">
        <v>1</v>
      </c>
      <c r="E37" s="5">
        <v>0</v>
      </c>
      <c r="F37" s="2">
        <v>1091</v>
      </c>
      <c r="G37" s="2">
        <f t="shared" si="6"/>
        <v>55</v>
      </c>
      <c r="H37" s="5">
        <v>350</v>
      </c>
      <c r="I37" s="5">
        <v>20</v>
      </c>
      <c r="J37" s="5">
        <f t="shared" si="7"/>
        <v>5</v>
      </c>
      <c r="K37" s="5">
        <f t="shared" si="8"/>
        <v>220</v>
      </c>
      <c r="L37" s="2">
        <v>1.25</v>
      </c>
      <c r="M37" s="2">
        <v>1</v>
      </c>
      <c r="N37" s="2">
        <v>1</v>
      </c>
      <c r="O37" s="2">
        <v>1</v>
      </c>
      <c r="P37" s="2">
        <v>1</v>
      </c>
      <c r="Q37" s="2">
        <v>0.9</v>
      </c>
      <c r="R37" s="2">
        <v>0.9</v>
      </c>
      <c r="S37" s="5">
        <v>15</v>
      </c>
      <c r="T37" s="5">
        <v>0.8</v>
      </c>
      <c r="U37" s="5">
        <v>25</v>
      </c>
      <c r="V37" s="5">
        <v>0.7</v>
      </c>
      <c r="W37" s="5">
        <v>35</v>
      </c>
      <c r="X37" s="5">
        <v>0.6</v>
      </c>
      <c r="Y37" s="5">
        <v>45</v>
      </c>
      <c r="Z37" s="5">
        <v>0.5</v>
      </c>
    </row>
    <row r="38" spans="1:31" ht="18" customHeight="1">
      <c r="A38" s="7"/>
      <c r="B38" s="2" t="s">
        <v>64</v>
      </c>
      <c r="C38" s="2" t="s">
        <v>30</v>
      </c>
      <c r="D38" s="2">
        <v>1</v>
      </c>
      <c r="E38" s="5">
        <v>0</v>
      </c>
      <c r="F38" s="2">
        <v>898</v>
      </c>
      <c r="G38" s="2">
        <f t="shared" si="6"/>
        <v>66.819999999999993</v>
      </c>
      <c r="H38" s="5">
        <v>400</v>
      </c>
      <c r="I38" s="5">
        <v>22</v>
      </c>
      <c r="J38" s="5">
        <f t="shared" si="7"/>
        <v>5</v>
      </c>
      <c r="K38" s="5">
        <f t="shared" si="8"/>
        <v>267.27999999999997</v>
      </c>
      <c r="L38" s="2">
        <v>1.25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5">
        <v>15</v>
      </c>
      <c r="T38" s="5">
        <v>0.8</v>
      </c>
      <c r="U38" s="5">
        <v>25</v>
      </c>
      <c r="V38" s="5">
        <v>0.7</v>
      </c>
      <c r="W38" s="5">
        <v>35</v>
      </c>
      <c r="X38" s="5">
        <v>0.6</v>
      </c>
      <c r="Y38" s="5">
        <v>45</v>
      </c>
      <c r="Z38" s="5">
        <v>0.55000000000000004</v>
      </c>
    </row>
    <row r="39" spans="1:31" ht="18" customHeight="1">
      <c r="A39" s="7"/>
      <c r="B39" s="2" t="s">
        <v>65</v>
      </c>
      <c r="C39" s="2" t="s">
        <v>44</v>
      </c>
      <c r="D39" s="2">
        <v>1</v>
      </c>
      <c r="E39" s="5">
        <v>0</v>
      </c>
      <c r="F39" s="2">
        <v>820</v>
      </c>
      <c r="G39" s="2">
        <f t="shared" si="6"/>
        <v>73.17</v>
      </c>
      <c r="H39" s="5">
        <v>400</v>
      </c>
      <c r="I39" s="5">
        <v>26</v>
      </c>
      <c r="J39" s="5">
        <f t="shared" si="7"/>
        <v>4</v>
      </c>
      <c r="K39" s="5">
        <f t="shared" si="8"/>
        <v>219.51</v>
      </c>
      <c r="L39" s="2">
        <v>1.25</v>
      </c>
      <c r="M39" s="2">
        <v>1</v>
      </c>
      <c r="N39" s="2">
        <v>1</v>
      </c>
      <c r="O39" s="2">
        <v>0.8</v>
      </c>
      <c r="P39" s="2">
        <v>0.8</v>
      </c>
      <c r="Q39" s="2">
        <v>0.8</v>
      </c>
      <c r="R39" s="2">
        <v>0.8</v>
      </c>
      <c r="S39" s="5">
        <v>15</v>
      </c>
      <c r="T39" s="5">
        <v>0.8</v>
      </c>
      <c r="U39" s="5">
        <v>25</v>
      </c>
      <c r="V39" s="5">
        <v>0.7</v>
      </c>
      <c r="W39" s="5">
        <v>35</v>
      </c>
      <c r="X39" s="5">
        <v>0.6</v>
      </c>
      <c r="Y39" s="5">
        <v>45</v>
      </c>
      <c r="Z39" s="5">
        <v>0.5</v>
      </c>
    </row>
    <row r="40" spans="1:31" ht="18" customHeight="1">
      <c r="A40" s="8"/>
      <c r="B40" s="9"/>
      <c r="C40" s="10"/>
      <c r="D40" s="10"/>
      <c r="E40" s="10"/>
      <c r="F40" s="10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8" customHeight="1">
      <c r="A41" s="1" t="s">
        <v>66</v>
      </c>
      <c r="B41" s="5"/>
      <c r="G41" s="5"/>
    </row>
    <row r="42" spans="1:31" ht="18" customHeight="1">
      <c r="B42" s="2" t="s">
        <v>67</v>
      </c>
      <c r="C42" s="2" t="s">
        <v>68</v>
      </c>
      <c r="D42" s="2">
        <v>2</v>
      </c>
      <c r="E42" s="5">
        <v>0</v>
      </c>
      <c r="F42" s="2">
        <v>375</v>
      </c>
      <c r="G42" s="2">
        <f>ROUND(60000/F42,2)</f>
        <v>160</v>
      </c>
      <c r="H42" s="5">
        <v>400</v>
      </c>
      <c r="I42" s="5" t="s">
        <v>69</v>
      </c>
      <c r="J42" s="5">
        <v>3</v>
      </c>
      <c r="K42" s="5" t="s">
        <v>70</v>
      </c>
      <c r="L42" s="2">
        <v>1.25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5">
        <v>8</v>
      </c>
      <c r="T42" s="5">
        <v>0.75</v>
      </c>
      <c r="U42" s="5">
        <v>12</v>
      </c>
      <c r="V42" s="5">
        <v>0.6</v>
      </c>
      <c r="W42" s="5">
        <v>18</v>
      </c>
      <c r="X42" s="5">
        <v>0.2</v>
      </c>
      <c r="Y42" s="5" t="s">
        <v>71</v>
      </c>
      <c r="Z42" s="5" t="s">
        <v>71</v>
      </c>
    </row>
    <row r="43" spans="1:31" ht="18" customHeight="1">
      <c r="A43" s="7"/>
      <c r="B43" s="2" t="s">
        <v>72</v>
      </c>
      <c r="C43" s="2" t="s">
        <v>73</v>
      </c>
      <c r="D43" s="2">
        <v>2</v>
      </c>
      <c r="E43" s="5">
        <v>0</v>
      </c>
      <c r="F43" s="2">
        <v>74</v>
      </c>
      <c r="G43" s="2">
        <f>ROUND(60000/F43,2)</f>
        <v>810.81</v>
      </c>
      <c r="H43" s="5">
        <v>400</v>
      </c>
      <c r="I43" s="5" t="s">
        <v>74</v>
      </c>
      <c r="J43" s="5">
        <v>4</v>
      </c>
      <c r="K43" s="5" t="s">
        <v>70</v>
      </c>
      <c r="L43" s="2">
        <v>1.25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5">
        <v>10</v>
      </c>
      <c r="T43" s="5">
        <v>0.6</v>
      </c>
      <c r="U43" s="5">
        <v>15</v>
      </c>
      <c r="V43" s="5">
        <v>0.4</v>
      </c>
      <c r="W43" s="5">
        <v>20</v>
      </c>
      <c r="X43" s="5">
        <v>0.2</v>
      </c>
      <c r="Y43" s="5" t="s">
        <v>71</v>
      </c>
      <c r="Z43" s="5" t="s">
        <v>71</v>
      </c>
    </row>
    <row r="44" spans="1:31" ht="18" customHeight="1">
      <c r="A44" s="7"/>
      <c r="B44" s="2" t="s">
        <v>75</v>
      </c>
      <c r="C44" s="2" t="s">
        <v>76</v>
      </c>
      <c r="D44" s="2">
        <v>2</v>
      </c>
      <c r="E44" s="5">
        <v>0</v>
      </c>
      <c r="F44" s="2">
        <v>300</v>
      </c>
      <c r="G44" s="2">
        <f>ROUND(60000/F44,2)</f>
        <v>200</v>
      </c>
      <c r="H44" s="5">
        <v>400</v>
      </c>
      <c r="I44" s="5" t="s">
        <v>77</v>
      </c>
      <c r="J44" s="5">
        <v>6</v>
      </c>
      <c r="K44" s="5" t="s">
        <v>70</v>
      </c>
      <c r="L44" s="2">
        <v>1.25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5">
        <v>4</v>
      </c>
      <c r="T44" s="5">
        <v>0.8</v>
      </c>
      <c r="U44" s="5">
        <v>8</v>
      </c>
      <c r="V44" s="5">
        <v>0.6</v>
      </c>
      <c r="W44" s="5">
        <v>12</v>
      </c>
      <c r="X44" s="5">
        <v>0.2</v>
      </c>
      <c r="Y44" s="5">
        <v>20</v>
      </c>
      <c r="Z44" s="5">
        <v>0.1</v>
      </c>
    </row>
    <row r="45" spans="1:31" ht="18" customHeight="1">
      <c r="A45" s="7"/>
      <c r="B45" s="2" t="s">
        <v>78</v>
      </c>
      <c r="C45" s="2" t="s">
        <v>76</v>
      </c>
      <c r="D45" s="2">
        <v>2</v>
      </c>
      <c r="E45" s="5">
        <v>0</v>
      </c>
      <c r="F45" s="2">
        <v>261</v>
      </c>
      <c r="G45" s="2">
        <f>ROUND(60000/F45,2)</f>
        <v>229.89</v>
      </c>
      <c r="H45" s="5">
        <v>400</v>
      </c>
      <c r="I45" s="5" t="s">
        <v>79</v>
      </c>
      <c r="J45" s="5">
        <v>5</v>
      </c>
      <c r="K45" s="5" t="s">
        <v>70</v>
      </c>
      <c r="L45" s="2">
        <v>1.25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5">
        <v>4</v>
      </c>
      <c r="T45" s="5">
        <v>0.8</v>
      </c>
      <c r="U45" s="5">
        <v>8</v>
      </c>
      <c r="V45" s="5">
        <v>0.6</v>
      </c>
      <c r="W45" s="5">
        <v>12</v>
      </c>
      <c r="X45" s="5">
        <v>0.2</v>
      </c>
      <c r="Y45" s="5">
        <v>20</v>
      </c>
      <c r="Z45" s="5">
        <v>0.1</v>
      </c>
    </row>
    <row r="46" spans="1:31" ht="18" customHeight="1">
      <c r="A46" s="8"/>
      <c r="B46" s="9"/>
      <c r="C46" s="10"/>
      <c r="D46" s="10"/>
      <c r="E46" s="10"/>
      <c r="F46" s="10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8" customHeight="1">
      <c r="A47" s="1" t="s">
        <v>80</v>
      </c>
      <c r="B47" s="5"/>
      <c r="G47" s="5"/>
    </row>
    <row r="48" spans="1:31" ht="18" customHeight="1">
      <c r="B48" s="2" t="s">
        <v>81</v>
      </c>
      <c r="C48" s="2" t="s">
        <v>82</v>
      </c>
      <c r="D48" s="2">
        <v>1</v>
      </c>
      <c r="E48" s="5">
        <v>60</v>
      </c>
      <c r="F48" s="2">
        <v>785</v>
      </c>
      <c r="G48" s="2">
        <f t="shared" ref="G48:G54" si="9">ROUND(60000/F48,2)</f>
        <v>76.430000000000007</v>
      </c>
      <c r="H48" s="5">
        <v>550</v>
      </c>
      <c r="I48" s="5">
        <v>21</v>
      </c>
      <c r="J48" s="5">
        <f t="shared" ref="J48:J54" si="10">ROUNDUP(100/I48,0)</f>
        <v>5</v>
      </c>
      <c r="K48" s="5">
        <f>E48+(J48-1)*G48</f>
        <v>365.72</v>
      </c>
      <c r="L48" s="2">
        <v>1.9</v>
      </c>
      <c r="M48" s="2">
        <v>1</v>
      </c>
      <c r="N48" s="2">
        <v>1</v>
      </c>
      <c r="O48" s="2">
        <v>1</v>
      </c>
      <c r="P48" s="2">
        <v>1</v>
      </c>
      <c r="Q48" s="2">
        <v>0.9</v>
      </c>
      <c r="R48" s="2">
        <v>0.9</v>
      </c>
      <c r="S48" s="5">
        <v>40</v>
      </c>
      <c r="T48" s="5">
        <v>0.85</v>
      </c>
      <c r="U48" s="5">
        <v>50</v>
      </c>
      <c r="V48" s="5">
        <v>0.75</v>
      </c>
      <c r="W48" s="5">
        <v>70</v>
      </c>
      <c r="X48" s="5">
        <v>0.65</v>
      </c>
      <c r="Y48" s="5">
        <v>90</v>
      </c>
      <c r="Z48" s="5">
        <v>0.6</v>
      </c>
    </row>
    <row r="49" spans="1:31" ht="18" customHeight="1">
      <c r="A49" s="1"/>
      <c r="B49" s="2" t="s">
        <v>83</v>
      </c>
      <c r="C49" s="2" t="s">
        <v>82</v>
      </c>
      <c r="D49" s="2">
        <v>1</v>
      </c>
      <c r="E49" s="5">
        <v>60</v>
      </c>
      <c r="F49" s="2">
        <v>827</v>
      </c>
      <c r="G49" s="2">
        <f t="shared" si="9"/>
        <v>72.55</v>
      </c>
      <c r="H49" s="5">
        <v>550</v>
      </c>
      <c r="I49" s="5">
        <v>21</v>
      </c>
      <c r="J49" s="5">
        <f t="shared" si="10"/>
        <v>5</v>
      </c>
      <c r="K49" s="5">
        <f t="shared" ref="K49:K54" si="11">E49+(J49-1)*G49</f>
        <v>350.2</v>
      </c>
      <c r="L49" s="2">
        <v>1.9</v>
      </c>
      <c r="M49" s="2">
        <v>1</v>
      </c>
      <c r="N49" s="2">
        <v>1</v>
      </c>
      <c r="O49" s="2">
        <v>1</v>
      </c>
      <c r="P49" s="2">
        <v>1</v>
      </c>
      <c r="Q49" s="2">
        <v>0.9</v>
      </c>
      <c r="R49" s="2">
        <v>0.9</v>
      </c>
      <c r="S49" s="5">
        <f>S48*0.75</f>
        <v>30</v>
      </c>
      <c r="T49" s="5">
        <v>0.85</v>
      </c>
      <c r="U49" s="5">
        <f>U48*0.75</f>
        <v>37.5</v>
      </c>
      <c r="V49" s="5">
        <v>0.75</v>
      </c>
      <c r="W49" s="5">
        <f>W48*0.75</f>
        <v>52.5</v>
      </c>
      <c r="X49" s="5">
        <v>0.65</v>
      </c>
      <c r="Y49" s="5">
        <f>Y48*0.75</f>
        <v>67.5</v>
      </c>
      <c r="Z49" s="5">
        <v>0.6</v>
      </c>
    </row>
    <row r="50" spans="1:31" ht="18" customHeight="1">
      <c r="A50" s="1"/>
      <c r="B50" s="2" t="s">
        <v>84</v>
      </c>
      <c r="C50" s="2" t="s">
        <v>82</v>
      </c>
      <c r="D50" s="2">
        <v>1</v>
      </c>
      <c r="E50" s="5">
        <v>60</v>
      </c>
      <c r="F50" s="2">
        <v>748</v>
      </c>
      <c r="G50" s="2">
        <f t="shared" si="9"/>
        <v>80.209999999999994</v>
      </c>
      <c r="H50" s="5">
        <v>550</v>
      </c>
      <c r="I50" s="5">
        <v>21</v>
      </c>
      <c r="J50" s="5">
        <f t="shared" si="10"/>
        <v>5</v>
      </c>
      <c r="K50" s="5">
        <f t="shared" si="11"/>
        <v>380.84</v>
      </c>
      <c r="L50" s="2">
        <v>1.9</v>
      </c>
      <c r="M50" s="2">
        <v>1</v>
      </c>
      <c r="N50" s="2">
        <v>1</v>
      </c>
      <c r="O50" s="2">
        <v>1</v>
      </c>
      <c r="P50" s="2">
        <v>1</v>
      </c>
      <c r="Q50" s="2">
        <v>0.9</v>
      </c>
      <c r="R50" s="2">
        <v>0.9</v>
      </c>
      <c r="S50" s="5">
        <f>S48*1.15</f>
        <v>46</v>
      </c>
      <c r="T50" s="5">
        <v>0.85</v>
      </c>
      <c r="U50" s="5">
        <f>U48*1.15</f>
        <v>57.499999999999993</v>
      </c>
      <c r="V50" s="5">
        <v>0.75</v>
      </c>
      <c r="W50" s="5">
        <f>W48*1.15</f>
        <v>80.5</v>
      </c>
      <c r="X50" s="5">
        <v>0.65</v>
      </c>
      <c r="Y50" s="5">
        <f>Y48*1.15</f>
        <v>103.49999999999999</v>
      </c>
      <c r="Z50" s="5">
        <v>0.6</v>
      </c>
    </row>
    <row r="51" spans="1:31" ht="18" customHeight="1">
      <c r="A51" s="1"/>
      <c r="B51" s="2" t="s">
        <v>130</v>
      </c>
      <c r="C51" s="2" t="s">
        <v>82</v>
      </c>
      <c r="D51" s="2">
        <v>1</v>
      </c>
      <c r="E51" s="5">
        <v>0</v>
      </c>
      <c r="F51" s="2">
        <v>785</v>
      </c>
      <c r="G51" s="2">
        <f t="shared" ref="G51" si="12">ROUND(60000/F51,2)</f>
        <v>76.430000000000007</v>
      </c>
      <c r="H51" s="5">
        <v>550</v>
      </c>
      <c r="I51" s="5">
        <v>21</v>
      </c>
      <c r="J51" s="5">
        <f t="shared" ref="J51" si="13">ROUNDUP(100/I51,0)</f>
        <v>5</v>
      </c>
      <c r="K51" s="5">
        <f t="shared" ref="K51" si="14">E51+(J51-1)*G51</f>
        <v>305.72000000000003</v>
      </c>
      <c r="L51" s="2">
        <v>1.9</v>
      </c>
      <c r="M51" s="2">
        <v>1</v>
      </c>
      <c r="N51" s="2">
        <v>1</v>
      </c>
      <c r="O51" s="2">
        <v>1</v>
      </c>
      <c r="P51" s="2">
        <v>1</v>
      </c>
      <c r="Q51" s="2">
        <v>0.9</v>
      </c>
      <c r="R51" s="2">
        <v>0.9</v>
      </c>
      <c r="S51" s="5">
        <v>40</v>
      </c>
      <c r="T51" s="5">
        <v>0.85</v>
      </c>
      <c r="U51" s="5">
        <v>50</v>
      </c>
      <c r="V51" s="5">
        <v>0.75</v>
      </c>
      <c r="W51" s="5">
        <v>70</v>
      </c>
      <c r="X51" s="5">
        <v>0.65</v>
      </c>
      <c r="Y51" s="5">
        <v>90</v>
      </c>
      <c r="Z51" s="5">
        <v>0.6</v>
      </c>
    </row>
    <row r="52" spans="1:31" ht="18" customHeight="1">
      <c r="A52" s="1"/>
      <c r="B52" s="2" t="s">
        <v>85</v>
      </c>
      <c r="C52" s="2" t="s">
        <v>30</v>
      </c>
      <c r="D52" s="2">
        <v>1</v>
      </c>
      <c r="E52" s="5">
        <v>100</v>
      </c>
      <c r="F52" s="2">
        <v>550</v>
      </c>
      <c r="G52" s="2">
        <f t="shared" si="9"/>
        <v>109.09</v>
      </c>
      <c r="H52" s="5">
        <v>550</v>
      </c>
      <c r="I52" s="5">
        <v>34</v>
      </c>
      <c r="J52" s="5">
        <f t="shared" si="10"/>
        <v>3</v>
      </c>
      <c r="K52" s="5">
        <f t="shared" si="11"/>
        <v>318.18</v>
      </c>
      <c r="L52" s="2">
        <v>1.9</v>
      </c>
      <c r="M52" s="2">
        <v>1</v>
      </c>
      <c r="N52" s="2">
        <v>0.8</v>
      </c>
      <c r="O52" s="2">
        <v>0.8</v>
      </c>
      <c r="P52" s="2">
        <v>0.8</v>
      </c>
      <c r="Q52" s="2">
        <v>0.8</v>
      </c>
      <c r="R52" s="2">
        <v>0.8</v>
      </c>
      <c r="S52" s="5">
        <v>40</v>
      </c>
      <c r="T52" s="5">
        <v>0.77500000000000002</v>
      </c>
      <c r="U52" s="5">
        <v>50</v>
      </c>
      <c r="V52" s="5">
        <v>0.63</v>
      </c>
      <c r="W52" s="5">
        <v>70</v>
      </c>
      <c r="X52" s="5">
        <v>0.53</v>
      </c>
      <c r="Y52" s="5">
        <v>90</v>
      </c>
      <c r="Z52" s="5">
        <v>0.48</v>
      </c>
    </row>
    <row r="53" spans="1:31" ht="18" customHeight="1">
      <c r="A53" s="1"/>
      <c r="B53" s="2" t="s">
        <v>86</v>
      </c>
      <c r="C53" s="2" t="s">
        <v>82</v>
      </c>
      <c r="D53" s="2">
        <v>1</v>
      </c>
      <c r="E53" s="5">
        <v>50</v>
      </c>
      <c r="F53" s="2">
        <v>858</v>
      </c>
      <c r="G53" s="2">
        <f t="shared" si="9"/>
        <v>69.930000000000007</v>
      </c>
      <c r="H53" s="5">
        <v>550</v>
      </c>
      <c r="I53" s="5">
        <v>20</v>
      </c>
      <c r="J53" s="5">
        <f t="shared" si="10"/>
        <v>5</v>
      </c>
      <c r="K53" s="5">
        <f t="shared" si="11"/>
        <v>329.72</v>
      </c>
      <c r="L53" s="2">
        <v>1.9</v>
      </c>
      <c r="M53" s="2">
        <v>1</v>
      </c>
      <c r="N53" s="2">
        <v>1</v>
      </c>
      <c r="O53" s="2">
        <v>1</v>
      </c>
      <c r="P53" s="2">
        <v>1</v>
      </c>
      <c r="Q53" s="2">
        <v>0.8</v>
      </c>
      <c r="R53" s="2">
        <v>0.8</v>
      </c>
      <c r="S53" s="5">
        <v>40</v>
      </c>
      <c r="T53" s="5">
        <v>0.85</v>
      </c>
      <c r="U53" s="5">
        <v>50</v>
      </c>
      <c r="V53" s="5">
        <v>0.75</v>
      </c>
      <c r="W53" s="5">
        <v>70</v>
      </c>
      <c r="X53" s="5">
        <v>0.65</v>
      </c>
      <c r="Y53" s="5">
        <v>90</v>
      </c>
      <c r="Z53" s="5">
        <v>0.6</v>
      </c>
    </row>
    <row r="54" spans="1:31" ht="18" customHeight="1">
      <c r="A54" s="1"/>
      <c r="B54" s="2" t="s">
        <v>87</v>
      </c>
      <c r="C54" s="2" t="s">
        <v>82</v>
      </c>
      <c r="D54" s="2">
        <v>1</v>
      </c>
      <c r="E54" s="5">
        <v>50</v>
      </c>
      <c r="F54" s="2">
        <v>669</v>
      </c>
      <c r="G54" s="2">
        <f t="shared" si="9"/>
        <v>89.69</v>
      </c>
      <c r="H54" s="5">
        <v>600</v>
      </c>
      <c r="I54" s="5">
        <v>25</v>
      </c>
      <c r="J54" s="5">
        <f t="shared" si="10"/>
        <v>4</v>
      </c>
      <c r="K54" s="5">
        <f t="shared" si="11"/>
        <v>319.07</v>
      </c>
      <c r="L54" s="2">
        <v>1.9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0.8</v>
      </c>
      <c r="S54" s="5">
        <v>40</v>
      </c>
      <c r="T54" s="5">
        <v>0.85</v>
      </c>
      <c r="U54" s="5">
        <v>50</v>
      </c>
      <c r="V54" s="5">
        <v>0.7</v>
      </c>
      <c r="W54" s="5">
        <v>70</v>
      </c>
      <c r="X54" s="5">
        <v>0.6</v>
      </c>
      <c r="Y54" s="5">
        <v>90</v>
      </c>
      <c r="Z54" s="5">
        <v>0.5</v>
      </c>
    </row>
    <row r="55" spans="1:31" ht="18" customHeight="1">
      <c r="A55" s="8"/>
      <c r="B55" s="9"/>
      <c r="C55" s="10"/>
      <c r="D55" s="10"/>
      <c r="E55" s="10"/>
      <c r="F55" s="10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8" customHeight="1">
      <c r="A56" s="1" t="s">
        <v>88</v>
      </c>
      <c r="B56" s="5"/>
      <c r="G56" s="5"/>
    </row>
    <row r="57" spans="1:31" ht="18" customHeight="1">
      <c r="B57" s="5" t="s">
        <v>89</v>
      </c>
      <c r="C57" s="3" t="s">
        <v>90</v>
      </c>
      <c r="D57" s="2">
        <v>2</v>
      </c>
      <c r="E57" s="3">
        <v>0</v>
      </c>
      <c r="F57" s="3">
        <v>100</v>
      </c>
      <c r="G57" s="2">
        <f>ROUND(60000/F57,2)</f>
        <v>600</v>
      </c>
      <c r="H57" s="5">
        <v>750</v>
      </c>
      <c r="I57" s="5">
        <v>54</v>
      </c>
      <c r="J57" s="5">
        <f>ROUNDUP(100/I57,0)</f>
        <v>2</v>
      </c>
      <c r="K57" s="5">
        <f>E57+(J57-1)*G57</f>
        <v>600</v>
      </c>
      <c r="L57" s="5">
        <v>2.5</v>
      </c>
      <c r="M57" s="5">
        <v>1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s="5">
        <v>30</v>
      </c>
      <c r="T57" s="5">
        <v>0.9</v>
      </c>
      <c r="U57" s="5">
        <v>60</v>
      </c>
      <c r="V57" s="5">
        <v>0.8</v>
      </c>
      <c r="W57" s="5" t="s">
        <v>70</v>
      </c>
      <c r="X57" s="5" t="s">
        <v>70</v>
      </c>
      <c r="Y57" s="5" t="s">
        <v>70</v>
      </c>
      <c r="Z57" s="5" t="s">
        <v>70</v>
      </c>
    </row>
    <row r="58" spans="1:31" ht="18" customHeight="1">
      <c r="A58" s="1"/>
      <c r="B58" s="5" t="s">
        <v>91</v>
      </c>
      <c r="C58" s="3" t="s">
        <v>90</v>
      </c>
      <c r="D58" s="2">
        <v>2</v>
      </c>
      <c r="E58" s="3">
        <v>0</v>
      </c>
      <c r="F58" s="3">
        <v>75</v>
      </c>
      <c r="G58" s="2">
        <f>ROUND(60000/F58,2)</f>
        <v>800</v>
      </c>
      <c r="H58" s="5">
        <v>750</v>
      </c>
      <c r="I58" s="5">
        <v>100</v>
      </c>
      <c r="J58" s="5">
        <f>ROUNDUP(100/I58,0)</f>
        <v>1</v>
      </c>
      <c r="K58" s="5">
        <f>E58+(J58-1)*G58</f>
        <v>0</v>
      </c>
      <c r="L58" s="5">
        <v>1.9</v>
      </c>
      <c r="M58" s="5">
        <v>1</v>
      </c>
      <c r="N58" s="5">
        <v>1</v>
      </c>
      <c r="O58" s="5">
        <v>0.6</v>
      </c>
      <c r="P58" s="5">
        <v>0.6</v>
      </c>
      <c r="Q58" s="5">
        <v>0.6</v>
      </c>
      <c r="R58" s="5">
        <v>0.6</v>
      </c>
      <c r="S58" s="5">
        <v>23</v>
      </c>
      <c r="T58" s="5">
        <v>0.9</v>
      </c>
      <c r="U58" s="5">
        <v>50</v>
      </c>
      <c r="V58" s="5">
        <v>0.5</v>
      </c>
      <c r="W58" s="5" t="s">
        <v>70</v>
      </c>
      <c r="X58" s="5" t="s">
        <v>70</v>
      </c>
      <c r="Y58" s="5" t="s">
        <v>70</v>
      </c>
      <c r="Z58" s="5" t="s">
        <v>70</v>
      </c>
    </row>
    <row r="59" spans="1:31" ht="18" customHeight="1">
      <c r="A59" s="1"/>
      <c r="B59" s="5" t="s">
        <v>92</v>
      </c>
      <c r="C59" s="3" t="s">
        <v>90</v>
      </c>
      <c r="D59" s="2">
        <v>2</v>
      </c>
      <c r="E59" s="3">
        <v>0</v>
      </c>
      <c r="F59" s="3">
        <v>200</v>
      </c>
      <c r="G59" s="2">
        <f>ROUND(60000/F59,2)</f>
        <v>300</v>
      </c>
      <c r="H59" s="5">
        <v>750</v>
      </c>
      <c r="I59" s="5">
        <v>54</v>
      </c>
      <c r="J59" s="5">
        <f>ROUNDUP(100/I59,0)</f>
        <v>2</v>
      </c>
      <c r="K59" s="5">
        <f>E59+(J59-1)*G59</f>
        <v>300</v>
      </c>
      <c r="L59" s="5">
        <v>1.9</v>
      </c>
      <c r="M59" s="5">
        <v>1</v>
      </c>
      <c r="N59" s="5">
        <v>1</v>
      </c>
      <c r="O59" s="5">
        <v>1</v>
      </c>
      <c r="P59" s="5">
        <v>1</v>
      </c>
      <c r="Q59" s="5">
        <v>0.9</v>
      </c>
      <c r="R59" s="5">
        <v>0.9</v>
      </c>
      <c r="S59" s="5">
        <v>30</v>
      </c>
      <c r="T59" s="5">
        <v>0.9</v>
      </c>
      <c r="U59" s="5">
        <v>60</v>
      </c>
      <c r="V59" s="5">
        <v>0.8</v>
      </c>
      <c r="W59" s="5" t="s">
        <v>70</v>
      </c>
      <c r="X59" s="5" t="s">
        <v>70</v>
      </c>
      <c r="Y59" s="5" t="s">
        <v>70</v>
      </c>
      <c r="Z59" s="5" t="s">
        <v>70</v>
      </c>
    </row>
    <row r="60" spans="1:31" ht="18" customHeight="1">
      <c r="A60" s="1"/>
      <c r="B60" s="2" t="s">
        <v>93</v>
      </c>
      <c r="C60" s="2" t="s">
        <v>76</v>
      </c>
      <c r="D60" s="2">
        <v>2</v>
      </c>
      <c r="E60" s="5">
        <v>0</v>
      </c>
      <c r="F60" s="2">
        <v>300</v>
      </c>
      <c r="G60" s="2">
        <f t="shared" ref="G60:G68" si="15">ROUND(60000/F60,2)</f>
        <v>200</v>
      </c>
      <c r="H60" s="5">
        <v>550</v>
      </c>
      <c r="I60" s="5">
        <v>35</v>
      </c>
      <c r="J60" s="5">
        <f t="shared" ref="J60:J68" si="16">ROUNDUP(100/I60,0)</f>
        <v>3</v>
      </c>
      <c r="K60" s="5">
        <f t="shared" ref="K60:K68" si="17">E60+(J60-1)*G60</f>
        <v>400</v>
      </c>
      <c r="L60" s="2">
        <v>1.5</v>
      </c>
      <c r="M60" s="2">
        <v>1</v>
      </c>
      <c r="N60" s="2">
        <v>1</v>
      </c>
      <c r="O60" s="2">
        <v>0.9</v>
      </c>
      <c r="P60" s="2">
        <v>0.9</v>
      </c>
      <c r="Q60" s="2">
        <v>0.9</v>
      </c>
      <c r="R60" s="2">
        <v>0.9</v>
      </c>
      <c r="S60" s="5">
        <v>90</v>
      </c>
      <c r="T60" s="5">
        <v>0.85</v>
      </c>
      <c r="U60" s="5" t="s">
        <v>71</v>
      </c>
      <c r="V60" s="5" t="s">
        <v>71</v>
      </c>
      <c r="W60" s="5" t="s">
        <v>71</v>
      </c>
      <c r="X60" s="5" t="s">
        <v>71</v>
      </c>
      <c r="Y60" s="5" t="s">
        <v>71</v>
      </c>
      <c r="Z60" s="5" t="s">
        <v>71</v>
      </c>
    </row>
    <row r="61" spans="1:31" ht="18" customHeight="1">
      <c r="A61" s="1"/>
      <c r="B61" s="2" t="s">
        <v>94</v>
      </c>
      <c r="C61" s="2" t="s">
        <v>76</v>
      </c>
      <c r="D61" s="2">
        <v>2</v>
      </c>
      <c r="E61" s="5">
        <v>0</v>
      </c>
      <c r="F61" s="2">
        <v>261</v>
      </c>
      <c r="G61" s="2">
        <f t="shared" si="15"/>
        <v>229.89</v>
      </c>
      <c r="H61" s="5">
        <v>550</v>
      </c>
      <c r="I61" s="5">
        <v>35</v>
      </c>
      <c r="J61" s="5">
        <f t="shared" si="16"/>
        <v>3</v>
      </c>
      <c r="K61" s="5">
        <f t="shared" si="17"/>
        <v>459.78</v>
      </c>
      <c r="L61" s="2">
        <v>1.5</v>
      </c>
      <c r="M61" s="2">
        <v>1</v>
      </c>
      <c r="N61" s="2">
        <v>1</v>
      </c>
      <c r="O61" s="2">
        <v>0.9</v>
      </c>
      <c r="P61" s="2">
        <v>0.9</v>
      </c>
      <c r="Q61" s="2">
        <v>0.9</v>
      </c>
      <c r="R61" s="2">
        <v>0.9</v>
      </c>
      <c r="S61" s="5">
        <v>90</v>
      </c>
      <c r="T61" s="5">
        <v>0.85</v>
      </c>
      <c r="U61" s="5" t="s">
        <v>71</v>
      </c>
      <c r="V61" s="5" t="s">
        <v>71</v>
      </c>
      <c r="W61" s="5" t="s">
        <v>71</v>
      </c>
      <c r="X61" s="5" t="s">
        <v>71</v>
      </c>
      <c r="Y61" s="5" t="s">
        <v>71</v>
      </c>
      <c r="Z61" s="5" t="s">
        <v>71</v>
      </c>
    </row>
    <row r="62" spans="1:31" ht="18" customHeight="1">
      <c r="A62" s="1"/>
      <c r="B62" s="2" t="s">
        <v>95</v>
      </c>
      <c r="C62" s="2" t="s">
        <v>76</v>
      </c>
      <c r="D62" s="2">
        <v>2</v>
      </c>
      <c r="E62" s="5">
        <v>0</v>
      </c>
      <c r="F62" s="2">
        <v>364</v>
      </c>
      <c r="G62" s="2">
        <f t="shared" si="15"/>
        <v>164.84</v>
      </c>
      <c r="H62" s="5">
        <v>550</v>
      </c>
      <c r="I62" s="5">
        <v>35</v>
      </c>
      <c r="J62" s="5">
        <f t="shared" si="16"/>
        <v>3</v>
      </c>
      <c r="K62" s="5">
        <f t="shared" si="17"/>
        <v>329.68</v>
      </c>
      <c r="L62" s="2">
        <v>1.5</v>
      </c>
      <c r="M62" s="2">
        <v>1</v>
      </c>
      <c r="N62" s="2">
        <v>1</v>
      </c>
      <c r="O62" s="2">
        <v>0.9</v>
      </c>
      <c r="P62" s="2">
        <v>0.9</v>
      </c>
      <c r="Q62" s="2">
        <v>0.9</v>
      </c>
      <c r="R62" s="2">
        <v>0.9</v>
      </c>
      <c r="S62" s="5">
        <v>90</v>
      </c>
      <c r="T62" s="5">
        <v>0.85</v>
      </c>
      <c r="U62" s="5" t="s">
        <v>71</v>
      </c>
      <c r="V62" s="5" t="s">
        <v>71</v>
      </c>
      <c r="W62" s="5" t="s">
        <v>71</v>
      </c>
      <c r="X62" s="5" t="s">
        <v>71</v>
      </c>
      <c r="Y62" s="5" t="s">
        <v>71</v>
      </c>
      <c r="Z62" s="5" t="s">
        <v>71</v>
      </c>
    </row>
    <row r="63" spans="1:31" ht="18" customHeight="1">
      <c r="A63" s="1"/>
      <c r="B63" s="2" t="s">
        <v>131</v>
      </c>
      <c r="C63" s="2" t="s">
        <v>76</v>
      </c>
      <c r="D63" s="2">
        <v>2</v>
      </c>
      <c r="E63" s="5">
        <v>0</v>
      </c>
      <c r="F63" s="2">
        <v>364</v>
      </c>
      <c r="G63" s="2">
        <f t="shared" si="15"/>
        <v>164.84</v>
      </c>
      <c r="H63" s="5">
        <v>550</v>
      </c>
      <c r="I63" s="5">
        <v>50</v>
      </c>
      <c r="J63" s="5">
        <f t="shared" si="16"/>
        <v>2</v>
      </c>
      <c r="K63" s="5">
        <f t="shared" si="17"/>
        <v>164.84</v>
      </c>
      <c r="L63" s="2">
        <v>1.5</v>
      </c>
      <c r="M63" s="2">
        <v>1</v>
      </c>
      <c r="N63" s="2">
        <v>1</v>
      </c>
      <c r="O63" s="2">
        <v>0.9</v>
      </c>
      <c r="P63" s="2">
        <v>0.9</v>
      </c>
      <c r="Q63" s="2">
        <v>0.9</v>
      </c>
      <c r="R63" s="2">
        <v>0.9</v>
      </c>
      <c r="S63" s="5">
        <v>30</v>
      </c>
      <c r="T63" s="5">
        <v>0.7</v>
      </c>
      <c r="U63" s="5">
        <v>50</v>
      </c>
      <c r="V63" s="5">
        <v>0.6</v>
      </c>
      <c r="W63" s="5" t="s">
        <v>71</v>
      </c>
      <c r="X63" s="5" t="s">
        <v>71</v>
      </c>
      <c r="Y63" s="5" t="s">
        <v>71</v>
      </c>
      <c r="Z63" s="5" t="s">
        <v>71</v>
      </c>
    </row>
    <row r="64" spans="1:31" ht="18" customHeight="1">
      <c r="A64" s="1"/>
      <c r="B64" s="2" t="s">
        <v>96</v>
      </c>
      <c r="C64" s="2" t="s">
        <v>76</v>
      </c>
      <c r="D64" s="2">
        <v>2</v>
      </c>
      <c r="E64" s="5">
        <v>0</v>
      </c>
      <c r="F64" s="2">
        <v>510</v>
      </c>
      <c r="G64" s="2">
        <f t="shared" si="15"/>
        <v>117.65</v>
      </c>
      <c r="H64" s="5">
        <v>575</v>
      </c>
      <c r="I64" s="5">
        <v>27</v>
      </c>
      <c r="J64" s="5">
        <f t="shared" si="16"/>
        <v>4</v>
      </c>
      <c r="K64" s="5">
        <f t="shared" si="17"/>
        <v>352.95000000000005</v>
      </c>
      <c r="L64" s="2">
        <v>1.9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5">
        <v>55</v>
      </c>
      <c r="T64" s="5">
        <v>0.85</v>
      </c>
      <c r="U64" s="5">
        <v>90</v>
      </c>
      <c r="V64" s="5">
        <v>0.7</v>
      </c>
      <c r="W64" s="5" t="s">
        <v>71</v>
      </c>
      <c r="X64" s="5" t="s">
        <v>71</v>
      </c>
      <c r="Y64" s="5" t="s">
        <v>71</v>
      </c>
      <c r="Z64" s="5" t="s">
        <v>71</v>
      </c>
    </row>
    <row r="65" spans="1:31" ht="18" customHeight="1">
      <c r="A65" s="1"/>
      <c r="B65" s="2" t="s">
        <v>97</v>
      </c>
      <c r="C65" s="2" t="s">
        <v>30</v>
      </c>
      <c r="D65" s="2">
        <v>1</v>
      </c>
      <c r="E65" s="5">
        <v>0</v>
      </c>
      <c r="F65" s="2">
        <v>727</v>
      </c>
      <c r="G65" s="2">
        <f t="shared" si="15"/>
        <v>82.53</v>
      </c>
      <c r="H65" s="5">
        <v>550</v>
      </c>
      <c r="I65" s="5">
        <v>27</v>
      </c>
      <c r="J65" s="5">
        <f t="shared" si="16"/>
        <v>4</v>
      </c>
      <c r="K65" s="5">
        <f t="shared" si="17"/>
        <v>247.59</v>
      </c>
      <c r="L65" s="2">
        <v>1.9</v>
      </c>
      <c r="M65" s="2">
        <v>1</v>
      </c>
      <c r="N65" s="2">
        <v>1</v>
      </c>
      <c r="O65" s="2">
        <v>1</v>
      </c>
      <c r="P65" s="2">
        <v>1</v>
      </c>
      <c r="Q65" s="2">
        <v>0.8</v>
      </c>
      <c r="R65" s="2">
        <v>0.8</v>
      </c>
      <c r="S65" s="5">
        <v>27</v>
      </c>
      <c r="T65" s="5">
        <v>0.8</v>
      </c>
      <c r="U65" s="5">
        <v>40</v>
      </c>
      <c r="V65" s="5">
        <v>0.7</v>
      </c>
      <c r="W65" s="5">
        <v>60</v>
      </c>
      <c r="X65" s="5">
        <v>0.6</v>
      </c>
      <c r="Y65" s="5">
        <v>80</v>
      </c>
      <c r="Z65" s="5">
        <v>0.5</v>
      </c>
    </row>
    <row r="66" spans="1:31" ht="18" customHeight="1">
      <c r="A66" s="1"/>
      <c r="B66" s="2" t="s">
        <v>98</v>
      </c>
      <c r="C66" s="2" t="s">
        <v>76</v>
      </c>
      <c r="D66" s="2">
        <v>2</v>
      </c>
      <c r="E66" s="5">
        <v>0</v>
      </c>
      <c r="F66" s="2">
        <v>300</v>
      </c>
      <c r="G66" s="2">
        <f t="shared" si="15"/>
        <v>200</v>
      </c>
      <c r="H66" s="5">
        <v>500</v>
      </c>
      <c r="I66" s="5">
        <v>40</v>
      </c>
      <c r="J66" s="5">
        <f t="shared" si="16"/>
        <v>3</v>
      </c>
      <c r="K66" s="5">
        <f t="shared" si="17"/>
        <v>400</v>
      </c>
      <c r="L66" s="2">
        <v>1.5</v>
      </c>
      <c r="M66" s="2">
        <v>1</v>
      </c>
      <c r="N66" s="2">
        <v>1</v>
      </c>
      <c r="O66" s="2">
        <v>0.7</v>
      </c>
      <c r="P66" s="2">
        <v>0.7</v>
      </c>
      <c r="Q66" s="2">
        <v>0.7</v>
      </c>
      <c r="R66" s="2">
        <v>0.7</v>
      </c>
      <c r="S66" s="5">
        <v>70</v>
      </c>
      <c r="T66" s="5">
        <v>0.9</v>
      </c>
      <c r="U66" s="5">
        <v>90</v>
      </c>
      <c r="V66" s="5">
        <v>0.625</v>
      </c>
      <c r="W66" s="5" t="s">
        <v>71</v>
      </c>
      <c r="X66" s="5" t="s">
        <v>71</v>
      </c>
      <c r="Y66" s="5" t="s">
        <v>71</v>
      </c>
      <c r="Z66" s="5" t="s">
        <v>71</v>
      </c>
    </row>
    <row r="67" spans="1:31" ht="18" customHeight="1">
      <c r="A67" s="1"/>
      <c r="B67" s="2" t="s">
        <v>99</v>
      </c>
      <c r="C67" s="2" t="s">
        <v>76</v>
      </c>
      <c r="D67" s="2">
        <v>2</v>
      </c>
      <c r="E67" s="5">
        <v>0</v>
      </c>
      <c r="F67" s="2">
        <v>480</v>
      </c>
      <c r="G67" s="2">
        <f t="shared" si="15"/>
        <v>125</v>
      </c>
      <c r="H67" s="5">
        <v>330</v>
      </c>
      <c r="I67" s="5">
        <v>33</v>
      </c>
      <c r="J67" s="5">
        <f t="shared" si="16"/>
        <v>4</v>
      </c>
      <c r="K67" s="5">
        <f t="shared" si="17"/>
        <v>375</v>
      </c>
      <c r="L67" s="2">
        <v>1.9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5">
        <v>120</v>
      </c>
      <c r="T67" s="5">
        <v>0.85</v>
      </c>
      <c r="U67" s="5" t="s">
        <v>71</v>
      </c>
      <c r="V67" s="5" t="s">
        <v>71</v>
      </c>
      <c r="W67" s="5" t="s">
        <v>71</v>
      </c>
      <c r="X67" s="5" t="s">
        <v>71</v>
      </c>
      <c r="Y67" s="5" t="s">
        <v>71</v>
      </c>
      <c r="Z67" s="5" t="s">
        <v>71</v>
      </c>
    </row>
    <row r="68" spans="1:31" ht="18" customHeight="1">
      <c r="A68" s="1"/>
      <c r="B68" s="2" t="s">
        <v>100</v>
      </c>
      <c r="C68" s="2" t="s">
        <v>76</v>
      </c>
      <c r="D68" s="2">
        <v>2</v>
      </c>
      <c r="E68" s="5">
        <v>0</v>
      </c>
      <c r="F68" s="2">
        <v>590</v>
      </c>
      <c r="G68" s="2">
        <f t="shared" si="15"/>
        <v>101.69</v>
      </c>
      <c r="H68" s="5">
        <v>650</v>
      </c>
      <c r="I68" s="5">
        <v>25</v>
      </c>
      <c r="J68" s="5">
        <f t="shared" si="16"/>
        <v>4</v>
      </c>
      <c r="K68" s="5">
        <f t="shared" si="17"/>
        <v>305.07</v>
      </c>
      <c r="L68" s="2">
        <v>1.9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5">
        <v>90</v>
      </c>
      <c r="T68" s="5">
        <v>0.85</v>
      </c>
      <c r="U68" s="5" t="s">
        <v>71</v>
      </c>
      <c r="V68" s="5" t="s">
        <v>71</v>
      </c>
      <c r="W68" s="5" t="s">
        <v>71</v>
      </c>
      <c r="X68" s="5" t="s">
        <v>71</v>
      </c>
      <c r="Y68" s="5" t="s">
        <v>71</v>
      </c>
      <c r="Z68" s="5" t="s">
        <v>71</v>
      </c>
    </row>
    <row r="69" spans="1:31" ht="18" customHeight="1">
      <c r="A69" s="8"/>
      <c r="B69" s="9"/>
      <c r="C69" s="10"/>
      <c r="D69" s="10"/>
      <c r="E69" s="10"/>
      <c r="F69" s="10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8" customHeight="1">
      <c r="A70" s="1" t="s">
        <v>101</v>
      </c>
      <c r="B70" s="5"/>
      <c r="G70" s="5"/>
    </row>
    <row r="71" spans="1:31" ht="18" customHeight="1">
      <c r="B71" s="2" t="s">
        <v>102</v>
      </c>
      <c r="C71" s="2" t="s">
        <v>103</v>
      </c>
      <c r="D71" s="2">
        <v>2</v>
      </c>
      <c r="E71" s="5">
        <v>0</v>
      </c>
      <c r="F71" s="2">
        <v>35</v>
      </c>
      <c r="G71" s="2">
        <f>ROUND(60000/F71,2)</f>
        <v>1714.29</v>
      </c>
      <c r="H71" s="5">
        <v>750</v>
      </c>
      <c r="I71" s="5">
        <v>100</v>
      </c>
      <c r="J71" s="5">
        <f t="shared" ref="J71:J80" si="18">ROUNDUP(100/I71,0)</f>
        <v>1</v>
      </c>
      <c r="K71" s="5">
        <v>750</v>
      </c>
      <c r="L71" s="2">
        <v>2.4</v>
      </c>
      <c r="M71" s="2">
        <v>1</v>
      </c>
      <c r="N71" s="2">
        <v>0.85</v>
      </c>
      <c r="O71" s="2">
        <v>0.85</v>
      </c>
      <c r="P71" s="2">
        <v>0.85</v>
      </c>
      <c r="Q71" s="2">
        <v>0.85</v>
      </c>
      <c r="R71" s="2">
        <v>0.85</v>
      </c>
      <c r="S71" s="5">
        <v>30</v>
      </c>
      <c r="T71" s="5">
        <v>0.7</v>
      </c>
      <c r="U71" s="5" t="s">
        <v>71</v>
      </c>
      <c r="V71" s="5" t="s">
        <v>71</v>
      </c>
      <c r="W71" s="5" t="s">
        <v>71</v>
      </c>
      <c r="X71" s="5" t="s">
        <v>71</v>
      </c>
      <c r="Y71" s="5" t="s">
        <v>71</v>
      </c>
      <c r="Z71" s="5" t="s">
        <v>71</v>
      </c>
    </row>
    <row r="72" spans="1:31" ht="18" customHeight="1">
      <c r="A72" s="1"/>
      <c r="B72" s="2" t="s">
        <v>104</v>
      </c>
      <c r="C72" s="2" t="s">
        <v>103</v>
      </c>
      <c r="D72" s="2">
        <v>2</v>
      </c>
      <c r="E72" s="5">
        <v>0</v>
      </c>
      <c r="F72" s="2">
        <v>48</v>
      </c>
      <c r="G72" s="2">
        <f>ROUND(60000/F72,2)</f>
        <v>1250</v>
      </c>
      <c r="H72" s="5">
        <v>650</v>
      </c>
      <c r="I72" s="5">
        <v>72</v>
      </c>
      <c r="J72" s="5">
        <f t="shared" si="18"/>
        <v>2</v>
      </c>
      <c r="K72" s="5">
        <v>650</v>
      </c>
      <c r="L72" s="2">
        <v>2.4</v>
      </c>
      <c r="M72" s="2">
        <v>1</v>
      </c>
      <c r="N72" s="2">
        <v>1</v>
      </c>
      <c r="O72" s="2">
        <v>0.93</v>
      </c>
      <c r="P72" s="2">
        <v>0.93</v>
      </c>
      <c r="Q72" s="2">
        <v>0.93</v>
      </c>
      <c r="R72" s="2">
        <v>0.93</v>
      </c>
      <c r="S72" s="5">
        <v>55</v>
      </c>
      <c r="T72" s="5">
        <v>0.7</v>
      </c>
      <c r="U72" s="5" t="s">
        <v>71</v>
      </c>
      <c r="V72" s="5" t="s">
        <v>71</v>
      </c>
      <c r="W72" s="5" t="s">
        <v>71</v>
      </c>
      <c r="X72" s="5" t="s">
        <v>71</v>
      </c>
      <c r="Y72" s="5" t="s">
        <v>71</v>
      </c>
      <c r="Z72" s="5" t="s">
        <v>71</v>
      </c>
    </row>
    <row r="73" spans="1:31" ht="18" customHeight="1">
      <c r="A73" s="1"/>
      <c r="B73" s="2" t="s">
        <v>105</v>
      </c>
      <c r="C73" s="2" t="s">
        <v>103</v>
      </c>
      <c r="D73" s="2">
        <v>2</v>
      </c>
      <c r="E73" s="5">
        <v>0</v>
      </c>
      <c r="F73" s="2">
        <v>56</v>
      </c>
      <c r="G73" s="2">
        <f>ROUND(60000/F73,2)</f>
        <v>1071.43</v>
      </c>
      <c r="H73" s="5">
        <v>650</v>
      </c>
      <c r="I73" s="5">
        <v>100</v>
      </c>
      <c r="J73" s="5">
        <f t="shared" si="18"/>
        <v>1</v>
      </c>
      <c r="K73" s="5">
        <v>650</v>
      </c>
      <c r="L73" s="2">
        <v>2.4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5">
        <v>0</v>
      </c>
      <c r="T73" s="5">
        <v>0.8</v>
      </c>
      <c r="U73" s="5">
        <v>30</v>
      </c>
      <c r="V73" s="5">
        <v>1</v>
      </c>
      <c r="W73" s="5">
        <v>60</v>
      </c>
      <c r="X73" s="5">
        <v>0.6</v>
      </c>
      <c r="Y73" s="5" t="s">
        <v>71</v>
      </c>
      <c r="Z73" s="5" t="s">
        <v>71</v>
      </c>
    </row>
    <row r="74" spans="1:31" ht="18" customHeight="1">
      <c r="A74" s="1"/>
      <c r="B74" s="2" t="s">
        <v>106</v>
      </c>
      <c r="C74" s="2" t="s">
        <v>103</v>
      </c>
      <c r="D74" s="2">
        <v>2</v>
      </c>
      <c r="E74" s="5">
        <v>0</v>
      </c>
      <c r="F74" s="2">
        <v>44</v>
      </c>
      <c r="G74" s="2">
        <f>ROUND(60000/F74,2)</f>
        <v>1363.64</v>
      </c>
      <c r="H74" s="5">
        <v>720</v>
      </c>
      <c r="I74" s="5">
        <v>76</v>
      </c>
      <c r="J74" s="5">
        <f t="shared" si="18"/>
        <v>2</v>
      </c>
      <c r="K74" s="5">
        <v>720</v>
      </c>
      <c r="L74" s="2">
        <v>2.4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5">
        <v>55</v>
      </c>
      <c r="T74" s="5">
        <v>0.7</v>
      </c>
      <c r="U74" s="5" t="s">
        <v>71</v>
      </c>
      <c r="V74" s="5" t="s">
        <v>71</v>
      </c>
      <c r="W74" s="5" t="s">
        <v>71</v>
      </c>
      <c r="X74" s="5" t="s">
        <v>71</v>
      </c>
      <c r="Y74" s="5" t="s">
        <v>71</v>
      </c>
      <c r="Z74" s="5" t="s">
        <v>71</v>
      </c>
    </row>
    <row r="75" spans="1:31" ht="18" customHeight="1">
      <c r="A75" s="1"/>
      <c r="B75" s="2" t="s">
        <v>107</v>
      </c>
      <c r="C75" s="2" t="s">
        <v>76</v>
      </c>
      <c r="D75" s="2">
        <v>2</v>
      </c>
      <c r="E75" s="5">
        <v>80</v>
      </c>
      <c r="F75" s="2" t="s">
        <v>108</v>
      </c>
      <c r="G75" s="2">
        <v>500</v>
      </c>
      <c r="H75" s="5" t="s">
        <v>108</v>
      </c>
      <c r="I75" s="5">
        <f>I77*0.7</f>
        <v>78.399999999999991</v>
      </c>
      <c r="J75" s="5">
        <f t="shared" si="18"/>
        <v>2</v>
      </c>
      <c r="K75" s="5">
        <f t="shared" ref="K75:K80" si="19">E75*J75+(J75-1)*G75</f>
        <v>660</v>
      </c>
      <c r="L75" s="2">
        <v>1.9</v>
      </c>
      <c r="M75" s="2">
        <v>1.125</v>
      </c>
      <c r="N75" s="2">
        <v>1</v>
      </c>
      <c r="O75" s="2">
        <v>1</v>
      </c>
      <c r="P75" s="2">
        <v>1</v>
      </c>
      <c r="Q75" s="2">
        <v>0.9</v>
      </c>
      <c r="R75" s="2">
        <v>0.9</v>
      </c>
      <c r="S75" s="5">
        <v>10</v>
      </c>
      <c r="T75" s="5">
        <v>0.9</v>
      </c>
      <c r="U75" s="5">
        <v>30</v>
      </c>
      <c r="V75" s="5">
        <v>0.8</v>
      </c>
      <c r="W75" s="5">
        <v>50</v>
      </c>
      <c r="X75" s="5">
        <v>0.7</v>
      </c>
      <c r="Y75" s="5" t="s">
        <v>71</v>
      </c>
      <c r="Z75" s="5" t="s">
        <v>71</v>
      </c>
      <c r="AA75" s="3"/>
      <c r="AB75" s="3"/>
      <c r="AC75" s="3"/>
      <c r="AD75" s="3"/>
      <c r="AE75" s="3"/>
    </row>
    <row r="76" spans="1:31" ht="18" customHeight="1">
      <c r="A76" s="1"/>
      <c r="B76" s="2" t="s">
        <v>109</v>
      </c>
      <c r="C76" s="2" t="s">
        <v>76</v>
      </c>
      <c r="D76" s="2">
        <v>2</v>
      </c>
      <c r="E76" s="5" t="s">
        <v>110</v>
      </c>
      <c r="F76" s="2" t="s">
        <v>108</v>
      </c>
      <c r="G76" s="2">
        <v>501</v>
      </c>
      <c r="H76" s="5" t="s">
        <v>108</v>
      </c>
      <c r="I76" s="5">
        <f>I77*0.85</f>
        <v>95.2</v>
      </c>
      <c r="J76" s="5">
        <f t="shared" si="18"/>
        <v>2</v>
      </c>
      <c r="K76" s="5" t="e">
        <f t="shared" si="19"/>
        <v>#VALUE!</v>
      </c>
      <c r="L76" s="2">
        <v>1.9</v>
      </c>
      <c r="M76" s="2">
        <v>1.125</v>
      </c>
      <c r="N76" s="2">
        <v>1</v>
      </c>
      <c r="O76" s="2">
        <v>1</v>
      </c>
      <c r="P76" s="2">
        <v>1</v>
      </c>
      <c r="Q76" s="2">
        <v>0.9</v>
      </c>
      <c r="R76" s="2">
        <v>0.9</v>
      </c>
      <c r="S76" s="5">
        <v>10</v>
      </c>
      <c r="T76" s="5">
        <v>0.9</v>
      </c>
      <c r="U76" s="5">
        <v>30</v>
      </c>
      <c r="V76" s="5">
        <v>0.8</v>
      </c>
      <c r="W76" s="5">
        <v>50</v>
      </c>
      <c r="X76" s="5">
        <v>0.7</v>
      </c>
      <c r="Y76" s="5" t="s">
        <v>71</v>
      </c>
      <c r="Z76" s="5" t="s">
        <v>71</v>
      </c>
      <c r="AA76" s="3"/>
      <c r="AB76" s="3"/>
      <c r="AC76" s="3"/>
      <c r="AD76" s="3"/>
      <c r="AE76" s="3"/>
    </row>
    <row r="77" spans="1:31" ht="18" customHeight="1">
      <c r="A77" s="1"/>
      <c r="B77" s="2" t="s">
        <v>111</v>
      </c>
      <c r="C77" s="2" t="s">
        <v>76</v>
      </c>
      <c r="D77" s="2">
        <v>2</v>
      </c>
      <c r="E77" s="5">
        <v>540</v>
      </c>
      <c r="F77" s="5" t="s">
        <v>108</v>
      </c>
      <c r="G77" s="6">
        <v>500</v>
      </c>
      <c r="H77" s="5">
        <v>300</v>
      </c>
      <c r="I77" s="5">
        <v>112</v>
      </c>
      <c r="J77" s="6">
        <f t="shared" si="18"/>
        <v>1</v>
      </c>
      <c r="K77" s="6">
        <f t="shared" si="19"/>
        <v>540</v>
      </c>
      <c r="L77" s="5">
        <v>1.9</v>
      </c>
      <c r="M77" s="5">
        <v>1.125</v>
      </c>
      <c r="N77" s="5">
        <v>1</v>
      </c>
      <c r="O77" s="2">
        <v>1</v>
      </c>
      <c r="P77" s="2">
        <v>1</v>
      </c>
      <c r="Q77" s="5">
        <v>0.9</v>
      </c>
      <c r="R77" s="5">
        <v>0.9</v>
      </c>
      <c r="S77" s="5">
        <v>10</v>
      </c>
      <c r="T77" s="5">
        <v>0.9</v>
      </c>
      <c r="U77" s="5">
        <v>30</v>
      </c>
      <c r="V77" s="5">
        <v>0.8</v>
      </c>
      <c r="W77" s="5">
        <v>50</v>
      </c>
      <c r="X77" s="5">
        <v>0.7</v>
      </c>
      <c r="Y77" s="5" t="s">
        <v>71</v>
      </c>
      <c r="Z77" s="5" t="s">
        <v>71</v>
      </c>
      <c r="AC77" s="2"/>
      <c r="AD77" s="2"/>
      <c r="AE77" s="6"/>
    </row>
    <row r="78" spans="1:31" ht="18" customHeight="1">
      <c r="A78" s="1"/>
      <c r="B78" s="2" t="s">
        <v>112</v>
      </c>
      <c r="C78" s="2" t="s">
        <v>76</v>
      </c>
      <c r="D78" s="2">
        <v>2</v>
      </c>
      <c r="E78" s="5">
        <v>80</v>
      </c>
      <c r="F78" s="2" t="s">
        <v>108</v>
      </c>
      <c r="G78" s="2">
        <v>500</v>
      </c>
      <c r="H78" s="5" t="s">
        <v>108</v>
      </c>
      <c r="I78" s="5">
        <f>I80*0.7</f>
        <v>78.399999999999991</v>
      </c>
      <c r="J78" s="5">
        <f t="shared" si="18"/>
        <v>2</v>
      </c>
      <c r="K78" s="5">
        <f t="shared" si="19"/>
        <v>660</v>
      </c>
      <c r="L78" s="2">
        <v>1.9</v>
      </c>
      <c r="M78" s="2">
        <v>1.125</v>
      </c>
      <c r="N78" s="2">
        <v>1</v>
      </c>
      <c r="O78" s="2">
        <v>1</v>
      </c>
      <c r="P78" s="2">
        <v>1</v>
      </c>
      <c r="Q78" s="2">
        <v>0.9</v>
      </c>
      <c r="R78" s="2">
        <v>0.9</v>
      </c>
      <c r="S78" s="5">
        <f>S75*1.3</f>
        <v>13</v>
      </c>
      <c r="T78" s="5">
        <v>0.9</v>
      </c>
      <c r="U78" s="5">
        <f>U75*1.3</f>
        <v>39</v>
      </c>
      <c r="V78" s="5">
        <v>0.8</v>
      </c>
      <c r="W78" s="5">
        <f>W75*1.3</f>
        <v>65</v>
      </c>
      <c r="X78" s="5">
        <v>0.7</v>
      </c>
      <c r="Y78" s="5" t="s">
        <v>71</v>
      </c>
      <c r="Z78" s="5" t="s">
        <v>71</v>
      </c>
      <c r="AA78" s="3"/>
      <c r="AB78" s="3"/>
      <c r="AC78" s="3"/>
      <c r="AD78" s="3"/>
      <c r="AE78" s="3"/>
    </row>
    <row r="79" spans="1:31" ht="18" customHeight="1">
      <c r="A79" s="1"/>
      <c r="B79" s="2" t="s">
        <v>113</v>
      </c>
      <c r="C79" s="2" t="s">
        <v>76</v>
      </c>
      <c r="D79" s="2">
        <v>2</v>
      </c>
      <c r="E79" s="5" t="s">
        <v>110</v>
      </c>
      <c r="F79" s="2" t="s">
        <v>108</v>
      </c>
      <c r="G79" s="2">
        <v>501</v>
      </c>
      <c r="H79" s="5" t="s">
        <v>108</v>
      </c>
      <c r="I79" s="5">
        <f>I80*0.85</f>
        <v>95.2</v>
      </c>
      <c r="J79" s="5">
        <f t="shared" si="18"/>
        <v>2</v>
      </c>
      <c r="K79" s="5" t="e">
        <f t="shared" si="19"/>
        <v>#VALUE!</v>
      </c>
      <c r="L79" s="2">
        <v>1.9</v>
      </c>
      <c r="M79" s="2">
        <v>1.125</v>
      </c>
      <c r="N79" s="2">
        <v>1</v>
      </c>
      <c r="O79" s="2">
        <v>1</v>
      </c>
      <c r="P79" s="2">
        <v>1</v>
      </c>
      <c r="Q79" s="2">
        <v>0.9</v>
      </c>
      <c r="R79" s="2">
        <v>0.9</v>
      </c>
      <c r="S79" s="5">
        <f t="shared" ref="S79:U80" si="20">S76*1.3</f>
        <v>13</v>
      </c>
      <c r="T79" s="5">
        <v>0.9</v>
      </c>
      <c r="U79" s="5">
        <f t="shared" si="20"/>
        <v>39</v>
      </c>
      <c r="V79" s="5">
        <v>0.8</v>
      </c>
      <c r="W79" s="5">
        <f>W76*1.3</f>
        <v>65</v>
      </c>
      <c r="X79" s="5">
        <v>0.7</v>
      </c>
      <c r="Y79" s="5" t="s">
        <v>71</v>
      </c>
      <c r="Z79" s="5" t="s">
        <v>71</v>
      </c>
      <c r="AA79" s="3"/>
      <c r="AB79" s="3"/>
      <c r="AC79" s="3"/>
      <c r="AD79" s="3"/>
      <c r="AE79" s="3"/>
    </row>
    <row r="80" spans="1:31" ht="18" customHeight="1">
      <c r="A80" s="1"/>
      <c r="B80" s="2" t="s">
        <v>114</v>
      </c>
      <c r="C80" s="2" t="s">
        <v>76</v>
      </c>
      <c r="D80" s="2">
        <v>2</v>
      </c>
      <c r="E80" s="5">
        <v>460</v>
      </c>
      <c r="F80" s="5" t="s">
        <v>108</v>
      </c>
      <c r="G80" s="6">
        <v>500</v>
      </c>
      <c r="H80" s="5">
        <f>H77*1.3</f>
        <v>390</v>
      </c>
      <c r="I80" s="5">
        <v>112</v>
      </c>
      <c r="J80" s="6">
        <f t="shared" si="18"/>
        <v>1</v>
      </c>
      <c r="K80" s="6">
        <f t="shared" si="19"/>
        <v>460</v>
      </c>
      <c r="L80" s="5">
        <v>1.9</v>
      </c>
      <c r="M80" s="5">
        <v>1.125</v>
      </c>
      <c r="N80" s="5">
        <v>1</v>
      </c>
      <c r="O80" s="2">
        <v>1</v>
      </c>
      <c r="P80" s="2">
        <v>1</v>
      </c>
      <c r="Q80" s="5">
        <v>0.9</v>
      </c>
      <c r="R80" s="5">
        <v>0.9</v>
      </c>
      <c r="S80" s="5">
        <f t="shared" si="20"/>
        <v>13</v>
      </c>
      <c r="T80" s="5">
        <v>0.9</v>
      </c>
      <c r="U80" s="5">
        <f t="shared" si="20"/>
        <v>39</v>
      </c>
      <c r="V80" s="5">
        <v>0.8</v>
      </c>
      <c r="W80" s="5">
        <f>W77*1.3</f>
        <v>65</v>
      </c>
      <c r="X80" s="5">
        <v>0.7</v>
      </c>
      <c r="Y80" s="5" t="s">
        <v>71</v>
      </c>
      <c r="Z80" s="5" t="s">
        <v>71</v>
      </c>
      <c r="AC80" s="2"/>
      <c r="AD80" s="2"/>
      <c r="AE80" s="6"/>
    </row>
    <row r="81" spans="1:31" ht="18" customHeight="1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8" customHeight="1">
      <c r="A82" s="1" t="s">
        <v>115</v>
      </c>
      <c r="B82" s="5"/>
      <c r="C82" s="5"/>
      <c r="D82" s="5"/>
      <c r="E82" s="5"/>
      <c r="F82" s="5"/>
      <c r="G82" s="5"/>
    </row>
    <row r="83" spans="1:31" ht="18" customHeight="1">
      <c r="B83" s="2" t="s">
        <v>116</v>
      </c>
      <c r="C83" s="2" t="s">
        <v>76</v>
      </c>
      <c r="D83" s="2">
        <v>2</v>
      </c>
      <c r="E83" s="5">
        <v>0</v>
      </c>
      <c r="F83" s="2">
        <v>373</v>
      </c>
      <c r="G83" s="2">
        <f t="shared" ref="G83:G88" si="21">ROUND(60000/F83,2)</f>
        <v>160.86000000000001</v>
      </c>
      <c r="H83" s="5">
        <v>400</v>
      </c>
      <c r="I83" s="5">
        <v>35</v>
      </c>
      <c r="J83" s="5">
        <f t="shared" ref="J83:J88" si="22">ROUNDUP(100/I83,0)</f>
        <v>3</v>
      </c>
      <c r="K83" s="5">
        <f>E83+(J83-1)*G83</f>
        <v>321.72000000000003</v>
      </c>
      <c r="L83" s="2">
        <v>1.6</v>
      </c>
      <c r="M83" s="2">
        <v>1</v>
      </c>
      <c r="N83" s="2">
        <v>1</v>
      </c>
      <c r="O83" s="2">
        <v>0.8</v>
      </c>
      <c r="P83" s="2">
        <v>0.8</v>
      </c>
      <c r="Q83" s="2">
        <v>0.8</v>
      </c>
      <c r="R83" s="2">
        <v>0.8</v>
      </c>
      <c r="S83" s="5">
        <v>20</v>
      </c>
      <c r="T83" s="5">
        <v>0.9</v>
      </c>
      <c r="U83" s="5">
        <v>30</v>
      </c>
      <c r="V83" s="5">
        <v>0.7</v>
      </c>
      <c r="W83" s="5">
        <v>40</v>
      </c>
      <c r="X83" s="5">
        <v>0.55000000000000004</v>
      </c>
      <c r="Y83" s="5" t="s">
        <v>71</v>
      </c>
      <c r="Z83" s="5" t="s">
        <v>71</v>
      </c>
    </row>
    <row r="84" spans="1:31" ht="18" customHeight="1">
      <c r="A84" s="7"/>
      <c r="B84" s="2" t="s">
        <v>117</v>
      </c>
      <c r="C84" s="2" t="s">
        <v>76</v>
      </c>
      <c r="D84" s="2">
        <v>2</v>
      </c>
      <c r="E84" s="5">
        <v>0</v>
      </c>
      <c r="F84" s="2">
        <v>462</v>
      </c>
      <c r="G84" s="2">
        <f t="shared" si="21"/>
        <v>129.87</v>
      </c>
      <c r="H84" s="5">
        <v>400</v>
      </c>
      <c r="I84" s="5">
        <v>33</v>
      </c>
      <c r="J84" s="5">
        <f t="shared" si="22"/>
        <v>4</v>
      </c>
      <c r="K84" s="5">
        <f>E84+(J84-1)*G84</f>
        <v>389.61</v>
      </c>
      <c r="L84" s="2">
        <v>1.9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5">
        <v>15</v>
      </c>
      <c r="T84" s="5">
        <v>0.8</v>
      </c>
      <c r="U84" s="5">
        <v>25</v>
      </c>
      <c r="V84" s="5">
        <v>0.7</v>
      </c>
      <c r="W84" s="5">
        <v>35</v>
      </c>
      <c r="X84" s="5">
        <v>0.6</v>
      </c>
      <c r="Y84" s="5" t="s">
        <v>71</v>
      </c>
      <c r="Z84" s="5" t="s">
        <v>71</v>
      </c>
    </row>
    <row r="85" spans="1:31" ht="18" customHeight="1">
      <c r="A85" s="7"/>
      <c r="B85" s="2" t="s">
        <v>118</v>
      </c>
      <c r="C85" s="2" t="s">
        <v>82</v>
      </c>
      <c r="D85" s="2">
        <v>1</v>
      </c>
      <c r="E85" s="5">
        <v>0</v>
      </c>
      <c r="F85" s="2">
        <v>1172</v>
      </c>
      <c r="G85" s="2">
        <f t="shared" si="21"/>
        <v>51.19</v>
      </c>
      <c r="H85" s="5">
        <v>400</v>
      </c>
      <c r="I85" s="5">
        <v>14</v>
      </c>
      <c r="J85" s="5">
        <f t="shared" si="22"/>
        <v>8</v>
      </c>
      <c r="K85" s="5">
        <f>E85+(J85-1)*G85</f>
        <v>358.33</v>
      </c>
      <c r="L85" s="2">
        <v>1.25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5">
        <v>10</v>
      </c>
      <c r="T85" s="5">
        <v>0.85</v>
      </c>
      <c r="U85" s="5">
        <v>20</v>
      </c>
      <c r="V85" s="5">
        <v>0.7</v>
      </c>
      <c r="W85" s="5">
        <v>30</v>
      </c>
      <c r="X85" s="5">
        <v>0.6</v>
      </c>
      <c r="Y85" s="5" t="s">
        <v>71</v>
      </c>
      <c r="Z85" s="5" t="s">
        <v>71</v>
      </c>
    </row>
    <row r="86" spans="1:31" ht="18" customHeight="1">
      <c r="A86" s="7"/>
      <c r="B86" s="2" t="s">
        <v>119</v>
      </c>
      <c r="C86" s="2" t="s">
        <v>76</v>
      </c>
      <c r="D86" s="2">
        <v>2</v>
      </c>
      <c r="E86" s="5">
        <v>0</v>
      </c>
      <c r="F86" s="2">
        <v>207</v>
      </c>
      <c r="G86" s="2">
        <f t="shared" si="21"/>
        <v>289.86</v>
      </c>
      <c r="H86" s="5">
        <v>340</v>
      </c>
      <c r="I86" s="5">
        <v>50</v>
      </c>
      <c r="J86" s="5">
        <f t="shared" si="22"/>
        <v>2</v>
      </c>
      <c r="K86" s="5">
        <f>E86+(J86-1)*G86</f>
        <v>289.86</v>
      </c>
      <c r="L86" s="2">
        <v>2.4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5">
        <v>20</v>
      </c>
      <c r="T86" s="5">
        <v>0.9</v>
      </c>
      <c r="U86" s="5">
        <v>35</v>
      </c>
      <c r="V86" s="5">
        <v>0.8</v>
      </c>
      <c r="W86" s="5">
        <v>50</v>
      </c>
      <c r="X86" s="5">
        <v>0.6</v>
      </c>
      <c r="Y86" s="5" t="s">
        <v>71</v>
      </c>
      <c r="Z86" s="5" t="s">
        <v>71</v>
      </c>
    </row>
    <row r="87" spans="1:31" ht="18" customHeight="1">
      <c r="A87" s="7"/>
      <c r="B87" s="2" t="s">
        <v>120</v>
      </c>
      <c r="C87" s="2" t="s">
        <v>76</v>
      </c>
      <c r="D87" s="2">
        <v>2</v>
      </c>
      <c r="E87" s="5">
        <v>100</v>
      </c>
      <c r="F87" s="2">
        <v>182</v>
      </c>
      <c r="G87" s="2">
        <f t="shared" si="21"/>
        <v>329.67</v>
      </c>
      <c r="H87" s="5">
        <v>340</v>
      </c>
      <c r="I87" s="5">
        <v>52</v>
      </c>
      <c r="J87" s="5">
        <f t="shared" si="22"/>
        <v>2</v>
      </c>
      <c r="K87" s="5">
        <f>E87*J87+(J87-1)*G87</f>
        <v>529.67000000000007</v>
      </c>
      <c r="L87" s="2">
        <v>2.4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5">
        <v>35</v>
      </c>
      <c r="T87" s="5">
        <v>0.8</v>
      </c>
      <c r="U87" s="5">
        <v>70</v>
      </c>
      <c r="V87" s="5">
        <v>0.7</v>
      </c>
      <c r="W87" s="5" t="s">
        <v>71</v>
      </c>
      <c r="X87" s="5" t="s">
        <v>71</v>
      </c>
      <c r="Y87" s="5" t="s">
        <v>71</v>
      </c>
      <c r="Z87" s="5" t="s">
        <v>71</v>
      </c>
    </row>
    <row r="88" spans="1:31" ht="18" customHeight="1">
      <c r="A88" s="7"/>
      <c r="B88" s="2" t="s">
        <v>121</v>
      </c>
      <c r="C88" s="2" t="s">
        <v>76</v>
      </c>
      <c r="D88" s="2">
        <v>2</v>
      </c>
      <c r="E88" s="5">
        <v>0</v>
      </c>
      <c r="F88" s="2">
        <v>375</v>
      </c>
      <c r="G88" s="2">
        <f t="shared" si="21"/>
        <v>160</v>
      </c>
      <c r="H88" s="5">
        <v>400</v>
      </c>
      <c r="I88" s="5">
        <v>34</v>
      </c>
      <c r="J88" s="5">
        <f t="shared" si="22"/>
        <v>3</v>
      </c>
      <c r="K88" s="5">
        <f>E88+(J88-1)*G88</f>
        <v>320</v>
      </c>
      <c r="L88" s="2">
        <v>1.25</v>
      </c>
      <c r="M88" s="2">
        <v>1</v>
      </c>
      <c r="N88" s="2">
        <v>1</v>
      </c>
      <c r="O88" s="2">
        <v>1</v>
      </c>
      <c r="P88" s="2">
        <v>1</v>
      </c>
      <c r="Q88" s="2">
        <v>0.8</v>
      </c>
      <c r="R88" s="2">
        <v>0.8</v>
      </c>
      <c r="S88" s="5">
        <v>15</v>
      </c>
      <c r="T88" s="5">
        <v>0.8</v>
      </c>
      <c r="U88" s="5">
        <v>25</v>
      </c>
      <c r="V88" s="5">
        <v>0.7</v>
      </c>
      <c r="W88" s="5">
        <v>35</v>
      </c>
      <c r="X88" s="5">
        <v>0.55000000000000004</v>
      </c>
      <c r="Y88" s="5" t="s">
        <v>71</v>
      </c>
      <c r="Z88" s="5" t="s">
        <v>71</v>
      </c>
    </row>
    <row r="89" spans="1:31" ht="18" customHeight="1">
      <c r="A89" s="8"/>
      <c r="B89" s="9"/>
      <c r="C89" s="10"/>
      <c r="D89" s="10"/>
      <c r="E89" s="10"/>
      <c r="F89" s="10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8" customHeight="1">
      <c r="A90" s="1" t="s">
        <v>122</v>
      </c>
      <c r="B90" s="5"/>
      <c r="G90" s="5"/>
    </row>
    <row r="91" spans="1:31" ht="18" customHeight="1">
      <c r="B91" s="2" t="s">
        <v>123</v>
      </c>
      <c r="C91" s="2" t="s">
        <v>124</v>
      </c>
      <c r="D91" s="2" t="s">
        <v>108</v>
      </c>
      <c r="E91" s="5">
        <v>0</v>
      </c>
      <c r="F91" s="2" t="s">
        <v>125</v>
      </c>
      <c r="G91" s="2" t="s">
        <v>125</v>
      </c>
      <c r="H91" s="5">
        <v>550</v>
      </c>
      <c r="I91" s="5">
        <v>25</v>
      </c>
      <c r="J91" s="5">
        <f>ROUNDUP(100/I91,0)</f>
        <v>4</v>
      </c>
      <c r="K91" s="5" t="s">
        <v>125</v>
      </c>
      <c r="L91" s="5">
        <v>1.9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30</v>
      </c>
      <c r="T91" s="5">
        <v>0.85</v>
      </c>
      <c r="U91" s="5">
        <v>40</v>
      </c>
      <c r="V91" s="5">
        <v>0.7</v>
      </c>
      <c r="W91" s="5">
        <v>60</v>
      </c>
      <c r="X91" s="5">
        <v>0.6</v>
      </c>
      <c r="Y91" s="5">
        <v>80</v>
      </c>
      <c r="Z91" s="5">
        <v>0.55000000000000004</v>
      </c>
    </row>
    <row r="92" spans="1:31" ht="18" customHeight="1">
      <c r="A92" s="7"/>
      <c r="B92" s="2" t="s">
        <v>126</v>
      </c>
      <c r="C92" s="2" t="s">
        <v>127</v>
      </c>
      <c r="D92" s="2" t="s">
        <v>108</v>
      </c>
      <c r="E92" s="5">
        <v>0</v>
      </c>
      <c r="F92" s="2" t="s">
        <v>125</v>
      </c>
      <c r="G92" s="2" t="s">
        <v>125</v>
      </c>
      <c r="H92" s="5">
        <v>400</v>
      </c>
      <c r="I92" s="5">
        <v>25</v>
      </c>
      <c r="J92" s="5">
        <f>ROUNDUP(100/I92,0)</f>
        <v>4</v>
      </c>
      <c r="K92" s="5" t="s">
        <v>125</v>
      </c>
      <c r="L92" s="5">
        <v>1.25</v>
      </c>
      <c r="M92" s="5">
        <v>1</v>
      </c>
      <c r="N92" s="5">
        <v>1</v>
      </c>
      <c r="O92" s="5">
        <v>0.8</v>
      </c>
      <c r="P92" s="5">
        <v>0.8</v>
      </c>
      <c r="Q92" s="5">
        <v>0.8</v>
      </c>
      <c r="R92" s="5">
        <v>0.8</v>
      </c>
      <c r="S92" s="5">
        <v>15</v>
      </c>
      <c r="T92" s="5">
        <v>0.8</v>
      </c>
      <c r="U92" s="5">
        <v>25</v>
      </c>
      <c r="V92" s="5">
        <v>0.7</v>
      </c>
      <c r="W92" s="5">
        <v>30</v>
      </c>
      <c r="X92" s="5">
        <v>0.6</v>
      </c>
      <c r="Y92" s="5" t="s">
        <v>71</v>
      </c>
      <c r="Z92" s="5" t="s">
        <v>71</v>
      </c>
    </row>
    <row r="93" spans="1:31" ht="18" customHeight="1">
      <c r="A93" s="2"/>
      <c r="B93" s="2"/>
      <c r="C93" s="2"/>
      <c r="D93" s="2"/>
      <c r="E93" s="2"/>
      <c r="F93" s="2"/>
      <c r="G93" s="2"/>
    </row>
    <row r="94" spans="1:31" ht="18" customHeight="1">
      <c r="A94" s="2"/>
      <c r="B94" s="2"/>
      <c r="C94" s="2"/>
      <c r="D94" s="2"/>
      <c r="E94" s="2"/>
      <c r="F94" s="2"/>
      <c r="G94" s="2"/>
    </row>
    <row r="95" spans="1:31" ht="18" customHeight="1">
      <c r="A95" s="2"/>
      <c r="B95" s="2"/>
      <c r="C95" s="2"/>
      <c r="D95" s="2"/>
      <c r="E95" s="2"/>
      <c r="F95" s="2"/>
      <c r="G95" s="2"/>
    </row>
    <row r="96" spans="1:31" ht="18" customHeight="1">
      <c r="A96" s="2"/>
      <c r="B96" s="2"/>
      <c r="C96" s="2"/>
      <c r="D96" s="2"/>
      <c r="E96" s="2"/>
      <c r="F96" s="2"/>
      <c r="G96" s="2"/>
    </row>
    <row r="97" spans="1:7" ht="18" customHeight="1">
      <c r="A97" s="2"/>
      <c r="B97" s="2"/>
      <c r="C97" s="2"/>
      <c r="D97" s="2"/>
      <c r="E97" s="2"/>
      <c r="F97" s="2"/>
      <c r="G97" s="2"/>
    </row>
    <row r="98" spans="1:7" ht="18" customHeight="1">
      <c r="A98" s="2"/>
      <c r="B98" s="2"/>
      <c r="C98" s="2"/>
      <c r="D98" s="2"/>
      <c r="E98" s="2"/>
      <c r="F98" s="2" t="s">
        <v>128</v>
      </c>
      <c r="G98" s="2"/>
    </row>
    <row r="99" spans="1:7" ht="18" customHeight="1">
      <c r="A99" s="2"/>
      <c r="B99" s="2"/>
      <c r="C99" s="2"/>
      <c r="D99" s="2"/>
      <c r="E99" s="2"/>
      <c r="F99" s="2"/>
      <c r="G99" s="2"/>
    </row>
    <row r="100" spans="1:7" ht="18" customHeight="1">
      <c r="A100" s="2"/>
      <c r="B100" s="2"/>
      <c r="C100" s="2"/>
      <c r="D100" s="2"/>
      <c r="E100" s="2"/>
      <c r="F100" s="2"/>
      <c r="G100" s="2"/>
    </row>
    <row r="101" spans="1:7" ht="18" customHeight="1">
      <c r="A101" s="2"/>
      <c r="B101" s="2"/>
      <c r="C101" s="2"/>
      <c r="D101" s="2"/>
      <c r="E101" s="2"/>
      <c r="F101" s="2"/>
      <c r="G101" s="2"/>
    </row>
    <row r="102" spans="1:7" ht="18" customHeight="1">
      <c r="A102" s="2"/>
      <c r="B102" s="2"/>
      <c r="C102" s="2"/>
      <c r="D102" s="2"/>
      <c r="E102" s="2"/>
      <c r="F102" s="2"/>
      <c r="G102" s="2"/>
    </row>
    <row r="103" spans="1:7" ht="18" customHeight="1">
      <c r="A103" s="2"/>
      <c r="B103" s="2"/>
      <c r="C103" s="2"/>
      <c r="D103" s="2"/>
      <c r="E103" s="2"/>
      <c r="F103" s="2"/>
      <c r="G103" s="2"/>
    </row>
    <row r="104" spans="1:7" ht="18" customHeight="1">
      <c r="A104" s="2"/>
      <c r="B104" s="2"/>
      <c r="C104" s="2"/>
      <c r="D104" s="2"/>
      <c r="E104" s="2"/>
      <c r="F104" s="2"/>
      <c r="G104" s="2"/>
    </row>
    <row r="105" spans="1:7" ht="18" customHeight="1">
      <c r="A105" s="2"/>
      <c r="B105" s="2"/>
      <c r="C105" s="2"/>
      <c r="D105" s="2"/>
      <c r="E105" s="2"/>
      <c r="F105" s="2"/>
      <c r="G105" s="2"/>
    </row>
    <row r="106" spans="1:7" ht="18" customHeight="1">
      <c r="A106" s="2"/>
      <c r="B106" s="2"/>
      <c r="C106" s="2"/>
      <c r="D106" s="2"/>
      <c r="E106" s="2"/>
      <c r="F106" s="2"/>
      <c r="G106" s="2"/>
    </row>
    <row r="107" spans="1:7" ht="18" customHeight="1">
      <c r="A107" s="2"/>
      <c r="B107" s="2"/>
      <c r="C107" s="2"/>
      <c r="D107" s="2"/>
      <c r="E107" s="2"/>
      <c r="F107" s="2"/>
      <c r="G107" s="2"/>
    </row>
    <row r="108" spans="1:7" ht="18" customHeight="1">
      <c r="A108" s="2"/>
      <c r="B108" s="2"/>
      <c r="C108" s="2"/>
      <c r="D108" s="2"/>
      <c r="E108" s="2"/>
      <c r="F108" s="2"/>
      <c r="G108" s="2"/>
    </row>
    <row r="109" spans="1:7" ht="18" customHeight="1">
      <c r="A109" s="2"/>
      <c r="B109" s="2"/>
      <c r="C109" s="2"/>
      <c r="D109" s="2"/>
      <c r="E109" s="2"/>
      <c r="F109" s="2"/>
      <c r="G109" s="2"/>
    </row>
    <row r="110" spans="1:7" ht="18" customHeight="1">
      <c r="A110" s="2"/>
      <c r="B110" s="2"/>
      <c r="C110" s="2"/>
      <c r="D110" s="2"/>
      <c r="E110" s="2"/>
      <c r="F110" s="2"/>
      <c r="G110" s="2"/>
    </row>
    <row r="111" spans="1:7" ht="18" customHeight="1">
      <c r="A111" s="2"/>
      <c r="B111" s="2"/>
      <c r="C111" s="2"/>
      <c r="D111" s="2"/>
      <c r="E111" s="2"/>
      <c r="F111" s="2"/>
      <c r="G111" s="2"/>
    </row>
    <row r="112" spans="1:7" ht="18" customHeight="1">
      <c r="A112" s="2"/>
      <c r="B112" s="2"/>
      <c r="C112" s="2"/>
      <c r="D112" s="2"/>
      <c r="E112" s="2"/>
      <c r="F112" s="2"/>
      <c r="G112" s="2"/>
    </row>
    <row r="113" spans="1:7" ht="18" customHeight="1">
      <c r="A113" s="2"/>
      <c r="B113" s="2"/>
      <c r="C113" s="2"/>
      <c r="D113" s="2"/>
      <c r="E113" s="2"/>
      <c r="F113" s="2"/>
      <c r="G113" s="2"/>
    </row>
    <row r="114" spans="1:7" ht="18" customHeight="1">
      <c r="A114" s="2"/>
      <c r="B114" s="2"/>
      <c r="C114" s="2"/>
      <c r="D114" s="2"/>
      <c r="E114" s="2"/>
      <c r="F114" s="2"/>
      <c r="G114" s="2"/>
    </row>
    <row r="115" spans="1:7" ht="18" customHeight="1">
      <c r="A115" s="2"/>
      <c r="B115" s="2"/>
      <c r="C115" s="2"/>
      <c r="D115" s="2"/>
      <c r="E115" s="2"/>
      <c r="F115" s="2"/>
      <c r="G115" s="2"/>
    </row>
    <row r="116" spans="1:7" ht="18" customHeight="1">
      <c r="A116" s="2"/>
      <c r="B116" s="2"/>
      <c r="C116" s="2"/>
      <c r="D116" s="2"/>
      <c r="E116" s="2"/>
      <c r="F116" s="2"/>
      <c r="G116" s="2"/>
    </row>
    <row r="117" spans="1:7" ht="18" customHeight="1">
      <c r="A117" s="2"/>
      <c r="B117" s="2"/>
      <c r="C117" s="2"/>
      <c r="D117" s="2"/>
      <c r="E117" s="2"/>
      <c r="F117" s="2"/>
      <c r="G117" s="2"/>
    </row>
    <row r="118" spans="1:7" ht="18" customHeight="1">
      <c r="A118" s="2"/>
      <c r="B118" s="2"/>
      <c r="C118" s="2"/>
      <c r="D118" s="2"/>
      <c r="E118" s="2"/>
      <c r="F118" s="2"/>
      <c r="G118" s="2"/>
    </row>
    <row r="119" spans="1:7" ht="18" customHeight="1">
      <c r="A119" s="2"/>
      <c r="B119" s="2"/>
      <c r="C119" s="2"/>
      <c r="D119" s="2"/>
      <c r="E119" s="2"/>
      <c r="F119" s="2"/>
      <c r="G119" s="2"/>
    </row>
    <row r="120" spans="1:7" ht="18" customHeight="1">
      <c r="A120" s="2"/>
      <c r="B120" s="2"/>
      <c r="C120" s="2"/>
      <c r="D120" s="2"/>
      <c r="E120" s="2"/>
      <c r="F120" s="2"/>
      <c r="G120" s="2"/>
    </row>
    <row r="121" spans="1:7" ht="18" customHeight="1">
      <c r="A121" s="2"/>
      <c r="B121" s="2"/>
      <c r="C121" s="2"/>
      <c r="D121" s="2"/>
      <c r="E121" s="2"/>
      <c r="F121" s="2"/>
      <c r="G121" s="2"/>
    </row>
    <row r="122" spans="1:7" ht="18" customHeight="1">
      <c r="A122" s="2"/>
      <c r="B122" s="2"/>
      <c r="C122" s="2"/>
      <c r="D122" s="2"/>
      <c r="E122" s="2"/>
      <c r="F122" s="2"/>
      <c r="G122" s="2"/>
    </row>
    <row r="123" spans="1:7" ht="18" customHeight="1">
      <c r="A123" s="2"/>
      <c r="B123" s="2"/>
      <c r="C123" s="2"/>
      <c r="D123" s="2"/>
      <c r="E123" s="2"/>
      <c r="F123" s="2"/>
      <c r="G123" s="2"/>
    </row>
    <row r="124" spans="1:7" ht="18" customHeight="1">
      <c r="A124" s="2"/>
      <c r="B124" s="2"/>
      <c r="C124" s="2"/>
      <c r="D124" s="2"/>
      <c r="E124" s="2"/>
      <c r="F124" s="2"/>
      <c r="G124" s="2"/>
    </row>
    <row r="125" spans="1:7" ht="18" customHeight="1">
      <c r="A125" s="2"/>
      <c r="B125" s="2"/>
      <c r="C125" s="2"/>
      <c r="D125" s="2"/>
      <c r="E125" s="2"/>
      <c r="F125" s="2"/>
      <c r="G125" s="2"/>
    </row>
    <row r="126" spans="1:7" ht="18" customHeight="1">
      <c r="A126" s="2"/>
      <c r="B126" s="2"/>
      <c r="C126" s="2"/>
      <c r="D126" s="2"/>
      <c r="E126" s="2"/>
      <c r="F126" s="2"/>
      <c r="G126" s="2"/>
    </row>
    <row r="127" spans="1:7" ht="18" customHeight="1">
      <c r="A127" s="2"/>
      <c r="B127" s="2"/>
      <c r="C127" s="2"/>
      <c r="D127" s="2"/>
      <c r="E127" s="2"/>
      <c r="F127" s="2"/>
      <c r="G127" s="2"/>
    </row>
    <row r="128" spans="1:7" ht="18" customHeight="1">
      <c r="A128" s="2"/>
      <c r="B128" s="2"/>
      <c r="C128" s="2"/>
      <c r="D128" s="2"/>
      <c r="E128" s="2"/>
      <c r="F128" s="2"/>
      <c r="G128" s="2"/>
    </row>
    <row r="129" spans="1:7" ht="18" customHeight="1">
      <c r="A129" s="2"/>
      <c r="B129" s="2"/>
      <c r="C129" s="2"/>
      <c r="D129" s="2"/>
      <c r="E129" s="2"/>
      <c r="F129" s="2"/>
      <c r="G129" s="2"/>
    </row>
    <row r="130" spans="1:7" ht="18" customHeight="1">
      <c r="A130" s="2"/>
      <c r="B130" s="2"/>
      <c r="C130" s="2"/>
      <c r="D130" s="2"/>
      <c r="E130" s="2"/>
      <c r="F130" s="2"/>
      <c r="G130" s="2"/>
    </row>
    <row r="131" spans="1:7" ht="18" customHeight="1">
      <c r="A131" s="2"/>
      <c r="B131" s="2"/>
      <c r="C131" s="2"/>
      <c r="D131" s="2"/>
      <c r="E131" s="2"/>
      <c r="F131" s="2"/>
      <c r="G131" s="2"/>
    </row>
    <row r="132" spans="1:7" ht="18" customHeight="1">
      <c r="A132" s="2"/>
      <c r="B132" s="2"/>
      <c r="C132" s="2"/>
      <c r="D132" s="2"/>
      <c r="E132" s="2"/>
      <c r="F132" s="2"/>
      <c r="G132" s="2"/>
    </row>
    <row r="133" spans="1:7" ht="18" customHeight="1">
      <c r="A133" s="2"/>
      <c r="B133" s="2"/>
      <c r="C133" s="2"/>
      <c r="D133" s="2"/>
      <c r="E133" s="2"/>
      <c r="F133" s="2"/>
      <c r="G133" s="2"/>
    </row>
    <row r="134" spans="1:7" ht="18" customHeight="1">
      <c r="A134" s="2"/>
      <c r="B134" s="2"/>
      <c r="C134" s="2"/>
      <c r="D134" s="2"/>
      <c r="E134" s="2"/>
      <c r="F134" s="2"/>
      <c r="G134" s="2"/>
    </row>
    <row r="135" spans="1:7" ht="18" customHeight="1">
      <c r="A135" s="2"/>
      <c r="B135" s="2"/>
      <c r="C135" s="2"/>
      <c r="D135" s="2"/>
      <c r="E135" s="2"/>
      <c r="F135" s="2"/>
      <c r="G135" s="2"/>
    </row>
    <row r="136" spans="1:7" ht="18" customHeight="1">
      <c r="A136" s="2"/>
      <c r="B136" s="2"/>
      <c r="C136" s="2"/>
      <c r="D136" s="2"/>
      <c r="E136" s="2"/>
      <c r="F136" s="2"/>
      <c r="G136" s="2"/>
    </row>
    <row r="137" spans="1:7" ht="18" customHeight="1">
      <c r="A137" s="2"/>
      <c r="B137" s="2"/>
      <c r="C137" s="2"/>
      <c r="D137" s="2"/>
      <c r="E137" s="2"/>
      <c r="F137" s="2"/>
      <c r="G137" s="2"/>
    </row>
    <row r="138" spans="1:7" ht="18" customHeight="1">
      <c r="A138" s="2"/>
      <c r="B138" s="2"/>
      <c r="C138" s="2"/>
      <c r="D138" s="2"/>
      <c r="E138" s="2"/>
      <c r="F138" s="2"/>
      <c r="G138" s="2"/>
    </row>
    <row r="139" spans="1:7" ht="18" customHeight="1">
      <c r="A139" s="2"/>
      <c r="B139" s="2"/>
      <c r="C139" s="2"/>
      <c r="D139" s="2"/>
      <c r="E139" s="2"/>
      <c r="F139" s="2"/>
      <c r="G139" s="2"/>
    </row>
    <row r="140" spans="1:7" ht="18" customHeight="1">
      <c r="A140" s="2"/>
      <c r="B140" s="2"/>
      <c r="C140" s="2"/>
      <c r="D140" s="2"/>
      <c r="E140" s="2"/>
      <c r="F140" s="2"/>
      <c r="G140" s="2"/>
    </row>
    <row r="141" spans="1:7" ht="18" customHeight="1">
      <c r="A141" s="2"/>
      <c r="B141" s="2"/>
      <c r="C141" s="2"/>
      <c r="D141" s="2"/>
      <c r="E141" s="2"/>
      <c r="F141" s="2"/>
      <c r="G141" s="2"/>
    </row>
    <row r="142" spans="1:7" ht="18" customHeight="1">
      <c r="A142" s="2"/>
      <c r="B142" s="2"/>
      <c r="C142" s="2"/>
      <c r="D142" s="2"/>
      <c r="E142" s="2"/>
      <c r="F142" s="2"/>
      <c r="G142" s="2"/>
    </row>
    <row r="143" spans="1:7" ht="18" customHeight="1">
      <c r="A143" s="2"/>
      <c r="B143" s="2"/>
      <c r="C143" s="2"/>
      <c r="D143" s="2"/>
      <c r="E143" s="2"/>
      <c r="F143" s="2"/>
      <c r="G143" s="2"/>
    </row>
    <row r="144" spans="1:7" ht="18" customHeight="1">
      <c r="A144" s="2"/>
      <c r="B144" s="2"/>
      <c r="C144" s="2"/>
      <c r="D144" s="2"/>
      <c r="E144" s="2"/>
      <c r="F144" s="2"/>
      <c r="G144" s="2"/>
    </row>
    <row r="145" spans="1:7" ht="18" customHeight="1">
      <c r="A145" s="2"/>
      <c r="B145" s="2"/>
      <c r="C145" s="2"/>
      <c r="D145" s="2"/>
      <c r="E145" s="2"/>
      <c r="F145" s="2"/>
      <c r="G145" s="2"/>
    </row>
    <row r="146" spans="1:7" ht="18" customHeight="1">
      <c r="A146" s="2"/>
      <c r="B146" s="2"/>
      <c r="C146" s="2"/>
      <c r="D146" s="2"/>
      <c r="E146" s="2"/>
      <c r="F146" s="2"/>
      <c r="G146" s="2"/>
    </row>
    <row r="147" spans="1:7" ht="18" customHeight="1">
      <c r="A147" s="2"/>
      <c r="B147" s="2"/>
      <c r="C147" s="2"/>
      <c r="D147" s="2"/>
      <c r="E147" s="2"/>
      <c r="F147" s="2"/>
      <c r="G147" s="2"/>
    </row>
    <row r="148" spans="1:7" ht="18" customHeight="1">
      <c r="A148" s="2"/>
      <c r="B148" s="2"/>
      <c r="C148" s="2"/>
      <c r="D148" s="2"/>
      <c r="E148" s="2"/>
      <c r="F148" s="2"/>
      <c r="G148" s="2"/>
    </row>
    <row r="149" spans="1:7" ht="18" customHeight="1">
      <c r="A149" s="2"/>
      <c r="B149" s="2"/>
      <c r="C149" s="2"/>
      <c r="D149" s="2"/>
      <c r="E149" s="2"/>
      <c r="F149" s="2"/>
      <c r="G149" s="2"/>
    </row>
    <row r="150" spans="1:7" ht="18" customHeight="1">
      <c r="A150" s="2"/>
      <c r="B150" s="2"/>
      <c r="C150" s="2"/>
      <c r="D150" s="2"/>
      <c r="E150" s="2"/>
      <c r="F150" s="2"/>
      <c r="G150" s="2"/>
    </row>
    <row r="151" spans="1:7" ht="18" customHeight="1">
      <c r="A151" s="2"/>
      <c r="B151" s="2"/>
      <c r="C151" s="2"/>
      <c r="D151" s="2"/>
      <c r="E151" s="2"/>
      <c r="F151" s="2"/>
      <c r="G151" s="2"/>
    </row>
    <row r="152" spans="1:7" ht="18" customHeight="1">
      <c r="A152" s="2"/>
      <c r="B152" s="2"/>
      <c r="C152" s="2"/>
      <c r="D152" s="2"/>
      <c r="E152" s="2"/>
      <c r="F152" s="2"/>
      <c r="G152" s="2"/>
    </row>
    <row r="153" spans="1:7" ht="18" customHeight="1">
      <c r="A153" s="2"/>
      <c r="B153" s="2"/>
      <c r="C153" s="2"/>
      <c r="D153" s="2"/>
      <c r="E153" s="2"/>
      <c r="F153" s="2"/>
      <c r="G153" s="2"/>
    </row>
    <row r="154" spans="1:7" ht="18" customHeight="1">
      <c r="A154" s="2"/>
      <c r="B154" s="2"/>
      <c r="C154" s="2"/>
      <c r="D154" s="2"/>
      <c r="E154" s="2"/>
      <c r="F154" s="2"/>
      <c r="G154" s="2"/>
    </row>
    <row r="155" spans="1:7" ht="18" customHeight="1">
      <c r="A155" s="2"/>
      <c r="B155" s="2"/>
      <c r="C155" s="2"/>
      <c r="D155" s="2"/>
      <c r="E155" s="2"/>
      <c r="F155" s="2"/>
      <c r="G155" s="2"/>
    </row>
    <row r="156" spans="1:7" ht="18" customHeight="1">
      <c r="A156" s="2"/>
      <c r="B156" s="2"/>
      <c r="C156" s="2"/>
      <c r="D156" s="2"/>
      <c r="E156" s="2"/>
      <c r="F156" s="2"/>
      <c r="G156" s="2"/>
    </row>
    <row r="157" spans="1:7" ht="18" customHeight="1">
      <c r="A157" s="2"/>
      <c r="B157" s="2"/>
      <c r="C157" s="2"/>
      <c r="D157" s="2"/>
      <c r="E157" s="2"/>
      <c r="F157" s="2"/>
      <c r="G157" s="2"/>
    </row>
    <row r="158" spans="1:7" ht="18" customHeight="1">
      <c r="A158" s="2"/>
      <c r="B158" s="2"/>
      <c r="C158" s="2"/>
      <c r="D158" s="2"/>
      <c r="E158" s="2"/>
      <c r="F158" s="2"/>
      <c r="G158" s="2"/>
    </row>
    <row r="159" spans="1:7" ht="18" customHeight="1">
      <c r="A159" s="2"/>
      <c r="B159" s="2"/>
      <c r="C159" s="2"/>
      <c r="D159" s="2"/>
      <c r="E159" s="2"/>
      <c r="F159" s="2"/>
      <c r="G159" s="2"/>
    </row>
    <row r="160" spans="1:7" ht="18" customHeight="1">
      <c r="A160" s="2"/>
      <c r="B160" s="2"/>
      <c r="C160" s="2"/>
      <c r="D160" s="2"/>
      <c r="E160" s="2"/>
      <c r="F160" s="2"/>
      <c r="G160" s="2"/>
    </row>
    <row r="161" spans="1:7" ht="18" customHeight="1">
      <c r="A161" s="2"/>
      <c r="B161" s="2"/>
      <c r="C161" s="2"/>
      <c r="D161" s="2"/>
      <c r="E161" s="2"/>
      <c r="F161" s="2"/>
      <c r="G161" s="2"/>
    </row>
    <row r="162" spans="1:7" ht="18" customHeight="1">
      <c r="A162" s="2"/>
      <c r="B162" s="2"/>
      <c r="C162" s="2"/>
      <c r="D162" s="2"/>
      <c r="E162" s="2"/>
      <c r="F162" s="2"/>
      <c r="G162" s="2"/>
    </row>
    <row r="163" spans="1:7" ht="18" customHeight="1">
      <c r="A163" s="2"/>
      <c r="B163" s="2"/>
      <c r="C163" s="2"/>
      <c r="D163" s="2"/>
      <c r="E163" s="2"/>
      <c r="F163" s="2"/>
      <c r="G163" s="2"/>
    </row>
    <row r="164" spans="1:7" ht="18" customHeight="1">
      <c r="A164" s="2"/>
      <c r="B164" s="2"/>
      <c r="C164" s="2"/>
      <c r="D164" s="2"/>
      <c r="E164" s="2"/>
      <c r="F164" s="2"/>
      <c r="G164" s="2"/>
    </row>
    <row r="165" spans="1:7" ht="18" customHeight="1">
      <c r="A165" s="2"/>
      <c r="B165" s="2"/>
      <c r="C165" s="2"/>
      <c r="D165" s="2"/>
      <c r="E165" s="2"/>
      <c r="F165" s="2"/>
      <c r="G165" s="2"/>
    </row>
    <row r="166" spans="1:7" ht="18" customHeight="1">
      <c r="A166" s="2"/>
      <c r="B166" s="2"/>
      <c r="C166" s="2"/>
      <c r="D166" s="2"/>
      <c r="E166" s="2"/>
      <c r="F166" s="2"/>
      <c r="G166" s="2"/>
    </row>
    <row r="167" spans="1:7" ht="18" customHeight="1">
      <c r="A167" s="2"/>
      <c r="B167" s="2"/>
      <c r="C167" s="2"/>
      <c r="D167" s="2"/>
      <c r="E167" s="2"/>
      <c r="F167" s="2"/>
      <c r="G167" s="2"/>
    </row>
    <row r="168" spans="1:7" ht="18" customHeight="1">
      <c r="A168" s="2"/>
      <c r="B168" s="2"/>
      <c r="C168" s="2"/>
      <c r="D168" s="2"/>
      <c r="E168" s="2"/>
      <c r="F168" s="2"/>
      <c r="G168" s="2"/>
    </row>
    <row r="169" spans="1:7" ht="18" customHeight="1">
      <c r="A169" s="2"/>
      <c r="B169" s="2"/>
      <c r="C169" s="2"/>
      <c r="D169" s="2"/>
      <c r="E169" s="2"/>
      <c r="F169" s="2"/>
      <c r="G169" s="2"/>
    </row>
    <row r="170" spans="1:7" ht="18" customHeight="1">
      <c r="A170" s="2"/>
      <c r="B170" s="2"/>
      <c r="C170" s="2"/>
      <c r="D170" s="2"/>
      <c r="E170" s="2"/>
      <c r="F170" s="2"/>
      <c r="G170" s="2"/>
    </row>
    <row r="171" spans="1:7" ht="18" customHeight="1">
      <c r="A171" s="2"/>
      <c r="B171" s="2"/>
      <c r="C171" s="2"/>
      <c r="D171" s="2"/>
      <c r="E171" s="2"/>
      <c r="F171" s="2"/>
      <c r="G171" s="2"/>
    </row>
    <row r="172" spans="1:7" ht="18" customHeight="1">
      <c r="A172" s="2"/>
      <c r="B172" s="2"/>
      <c r="C172" s="2"/>
      <c r="D172" s="2"/>
      <c r="E172" s="2"/>
      <c r="F172" s="2"/>
      <c r="G172" s="2"/>
    </row>
    <row r="173" spans="1:7" ht="18" customHeight="1">
      <c r="A173" s="2"/>
      <c r="B173" s="2"/>
      <c r="C173" s="2"/>
      <c r="D173" s="2"/>
      <c r="E173" s="2"/>
      <c r="F173" s="2"/>
      <c r="G173" s="2"/>
    </row>
    <row r="174" spans="1:7" ht="18" customHeight="1">
      <c r="A174" s="2"/>
      <c r="B174" s="2"/>
      <c r="C174" s="2"/>
      <c r="D174" s="2"/>
      <c r="E174" s="2"/>
      <c r="F174" s="2"/>
      <c r="G174" s="2"/>
    </row>
    <row r="175" spans="1:7" ht="18" customHeight="1">
      <c r="A175" s="2"/>
      <c r="B175" s="2"/>
      <c r="C175" s="2"/>
      <c r="D175" s="2"/>
      <c r="E175" s="2"/>
      <c r="F175" s="2"/>
      <c r="G175" s="2"/>
    </row>
    <row r="176" spans="1:7" ht="18" customHeight="1">
      <c r="A176" s="2"/>
      <c r="B176" s="2"/>
      <c r="C176" s="2"/>
      <c r="D176" s="2"/>
      <c r="E176" s="2"/>
      <c r="F176" s="2"/>
      <c r="G176" s="2"/>
    </row>
    <row r="177" spans="1:7" ht="18" customHeight="1">
      <c r="A177" s="2"/>
      <c r="B177" s="2"/>
      <c r="C177" s="2"/>
      <c r="D177" s="2"/>
      <c r="E177" s="2"/>
      <c r="F177" s="2"/>
      <c r="G177" s="2"/>
    </row>
    <row r="178" spans="1:7" ht="18" customHeight="1">
      <c r="A178" s="2"/>
      <c r="B178" s="2"/>
      <c r="C178" s="2"/>
      <c r="D178" s="2"/>
      <c r="E178" s="2"/>
      <c r="F178" s="2"/>
      <c r="G178" s="2"/>
    </row>
    <row r="179" spans="1:7" ht="18" customHeight="1">
      <c r="A179" s="2"/>
      <c r="B179" s="2"/>
      <c r="C179" s="2"/>
      <c r="D179" s="2"/>
      <c r="E179" s="2"/>
      <c r="F179" s="2"/>
      <c r="G179" s="2"/>
    </row>
    <row r="180" spans="1:7" ht="18" customHeight="1">
      <c r="A180" s="2"/>
      <c r="B180" s="2"/>
      <c r="C180" s="2"/>
      <c r="D180" s="2"/>
      <c r="E180" s="2"/>
      <c r="F180" s="2"/>
      <c r="G180" s="2"/>
    </row>
    <row r="181" spans="1:7" ht="18" customHeight="1">
      <c r="A181" s="2"/>
      <c r="B181" s="2"/>
      <c r="C181" s="2"/>
      <c r="D181" s="2"/>
      <c r="E181" s="2"/>
      <c r="F181" s="2"/>
      <c r="G181" s="2"/>
    </row>
    <row r="182" spans="1:7" ht="18" customHeight="1">
      <c r="A182" s="2"/>
      <c r="B182" s="2"/>
      <c r="C182" s="2"/>
      <c r="D182" s="2"/>
      <c r="E182" s="2"/>
      <c r="F182" s="2"/>
      <c r="G182" s="2"/>
    </row>
    <row r="183" spans="1:7" ht="18" customHeight="1">
      <c r="A183" s="2"/>
      <c r="B183" s="2"/>
      <c r="C183" s="2"/>
      <c r="D183" s="2"/>
      <c r="E183" s="2"/>
      <c r="F183" s="2"/>
      <c r="G183" s="2"/>
    </row>
    <row r="184" spans="1:7" ht="18" customHeight="1">
      <c r="A184" s="2"/>
      <c r="B184" s="2"/>
      <c r="C184" s="2"/>
      <c r="D184" s="2"/>
      <c r="E184" s="2"/>
      <c r="F184" s="2"/>
      <c r="G184" s="2"/>
    </row>
    <row r="185" spans="1:7" ht="18" customHeight="1">
      <c r="A185" s="2"/>
      <c r="B185" s="2"/>
      <c r="C185" s="2"/>
      <c r="D185" s="2"/>
      <c r="E185" s="2"/>
      <c r="F185" s="2"/>
      <c r="G185" s="2"/>
    </row>
    <row r="186" spans="1:7" ht="18" customHeight="1">
      <c r="A186" s="2"/>
      <c r="B186" s="2"/>
      <c r="C186" s="2"/>
      <c r="D186" s="2"/>
      <c r="E186" s="2"/>
      <c r="F186" s="2"/>
      <c r="G186" s="2"/>
    </row>
    <row r="187" spans="1:7" ht="18" customHeight="1">
      <c r="A187" s="2"/>
      <c r="B187" s="2"/>
      <c r="C187" s="2"/>
      <c r="D187" s="2"/>
      <c r="E187" s="2"/>
      <c r="F187" s="2"/>
      <c r="G187" s="2"/>
    </row>
    <row r="188" spans="1:7" ht="18" customHeight="1">
      <c r="A188" s="2"/>
      <c r="B188" s="2"/>
      <c r="C188" s="2"/>
      <c r="D188" s="2"/>
      <c r="E188" s="2"/>
      <c r="F188" s="2"/>
      <c r="G188" s="2"/>
    </row>
    <row r="189" spans="1:7" ht="18" customHeight="1">
      <c r="A189" s="2"/>
      <c r="B189" s="2"/>
      <c r="C189" s="2"/>
      <c r="D189" s="2"/>
      <c r="E189" s="2"/>
      <c r="F189" s="2"/>
      <c r="G189" s="2"/>
    </row>
    <row r="190" spans="1:7" ht="18" customHeight="1">
      <c r="A190" s="2"/>
      <c r="B190" s="2"/>
      <c r="C190" s="2"/>
      <c r="D190" s="2"/>
      <c r="E190" s="2"/>
      <c r="F190" s="2"/>
      <c r="G190" s="2"/>
    </row>
    <row r="191" spans="1:7" ht="18" customHeight="1">
      <c r="A191" s="2"/>
      <c r="B191" s="2"/>
      <c r="C191" s="2"/>
      <c r="D191" s="2"/>
      <c r="E191" s="2"/>
      <c r="F191" s="2"/>
      <c r="G191" s="2"/>
    </row>
    <row r="192" spans="1:7" ht="18" customHeight="1">
      <c r="A192" s="2"/>
      <c r="B192" s="2"/>
      <c r="C192" s="2"/>
      <c r="D192" s="2"/>
      <c r="E192" s="2"/>
      <c r="F192" s="2"/>
      <c r="G192" s="2"/>
    </row>
    <row r="193" spans="1:7" ht="18" customHeight="1">
      <c r="A193" s="2"/>
      <c r="B193" s="2"/>
      <c r="C193" s="2"/>
      <c r="D193" s="2"/>
      <c r="E193" s="2"/>
      <c r="F193" s="2"/>
      <c r="G193" s="2"/>
    </row>
    <row r="194" spans="1:7" ht="18" customHeight="1">
      <c r="A194" s="2"/>
      <c r="B194" s="2"/>
      <c r="C194" s="2"/>
      <c r="D194" s="2"/>
      <c r="E194" s="2"/>
      <c r="F194" s="2"/>
      <c r="G194" s="2"/>
    </row>
    <row r="195" spans="1:7" ht="18" customHeight="1">
      <c r="A195" s="2"/>
      <c r="B195" s="2"/>
      <c r="C195" s="2"/>
      <c r="D195" s="2"/>
      <c r="E195" s="2"/>
      <c r="F195" s="2"/>
      <c r="G195" s="2"/>
    </row>
    <row r="196" spans="1:7" ht="18" customHeight="1">
      <c r="A196" s="2"/>
      <c r="B196" s="2"/>
      <c r="C196" s="2"/>
      <c r="D196" s="2"/>
      <c r="E196" s="2"/>
      <c r="F196" s="2"/>
      <c r="G196" s="2"/>
    </row>
    <row r="197" spans="1:7" ht="18" customHeight="1">
      <c r="A197" s="2"/>
      <c r="B197" s="2"/>
      <c r="C197" s="2"/>
      <c r="D197" s="2"/>
      <c r="E197" s="2"/>
      <c r="F197" s="2"/>
      <c r="G197" s="2"/>
    </row>
    <row r="198" spans="1:7" ht="18" customHeight="1">
      <c r="A198" s="2"/>
      <c r="B198" s="2"/>
      <c r="C198" s="2"/>
      <c r="D198" s="2"/>
      <c r="E198" s="2"/>
      <c r="F198" s="2"/>
      <c r="G198" s="2"/>
    </row>
    <row r="199" spans="1:7" ht="18" customHeight="1">
      <c r="A199" s="2"/>
      <c r="B199" s="2"/>
      <c r="C199" s="2"/>
      <c r="D199" s="2"/>
      <c r="E199" s="2"/>
      <c r="F199" s="2"/>
      <c r="G199" s="2"/>
    </row>
    <row r="200" spans="1:7" ht="18" customHeight="1">
      <c r="A200" s="2"/>
      <c r="B200" s="2"/>
      <c r="C200" s="2"/>
      <c r="D200" s="2"/>
      <c r="E200" s="2"/>
      <c r="F200" s="2"/>
      <c r="G200" s="2"/>
    </row>
    <row r="201" spans="1:7" ht="18" customHeight="1">
      <c r="A201" s="2"/>
      <c r="B201" s="2"/>
      <c r="C201" s="2"/>
      <c r="D201" s="2"/>
      <c r="E201" s="2"/>
      <c r="F201" s="2"/>
      <c r="G201" s="2"/>
    </row>
    <row r="202" spans="1:7" ht="18" customHeight="1">
      <c r="A202" s="2"/>
      <c r="B202" s="2"/>
      <c r="C202" s="2"/>
      <c r="D202" s="2"/>
      <c r="E202" s="2"/>
      <c r="F202" s="2"/>
      <c r="G202" s="2"/>
    </row>
    <row r="203" spans="1:7" ht="18" customHeight="1">
      <c r="A203" s="2"/>
      <c r="B203" s="2"/>
      <c r="C203" s="2"/>
      <c r="D203" s="2"/>
      <c r="E203" s="2"/>
      <c r="F203" s="2"/>
      <c r="G203" s="2"/>
    </row>
    <row r="204" spans="1:7" ht="18" customHeight="1">
      <c r="A204" s="2"/>
      <c r="B204" s="2"/>
      <c r="C204" s="2"/>
      <c r="D204" s="2"/>
      <c r="E204" s="2"/>
      <c r="F204" s="2"/>
      <c r="G204" s="2"/>
    </row>
    <row r="205" spans="1:7" ht="18" customHeight="1">
      <c r="A205" s="2"/>
      <c r="B205" s="2"/>
      <c r="C205" s="2"/>
      <c r="D205" s="2"/>
      <c r="E205" s="2"/>
      <c r="F205" s="2"/>
      <c r="G205" s="2"/>
    </row>
    <row r="206" spans="1:7" ht="18" customHeight="1">
      <c r="A206" s="2"/>
      <c r="B206" s="2"/>
      <c r="C206" s="2"/>
      <c r="D206" s="2"/>
      <c r="E206" s="2"/>
      <c r="F206" s="2"/>
      <c r="G206" s="2"/>
    </row>
    <row r="207" spans="1:7" ht="18" customHeight="1">
      <c r="A207" s="2"/>
      <c r="B207" s="2"/>
      <c r="C207" s="2"/>
      <c r="D207" s="2"/>
      <c r="E207" s="2"/>
      <c r="F207" s="2"/>
      <c r="G207" s="2"/>
    </row>
    <row r="208" spans="1:7" ht="18" customHeight="1">
      <c r="A208" s="2"/>
      <c r="B208" s="2"/>
      <c r="C208" s="2"/>
      <c r="D208" s="2"/>
      <c r="E208" s="2"/>
      <c r="F208" s="2"/>
      <c r="G208" s="2"/>
    </row>
    <row r="209" spans="1:7" ht="18" customHeight="1">
      <c r="A209" s="2"/>
      <c r="B209" s="2"/>
      <c r="C209" s="2"/>
      <c r="D209" s="2"/>
      <c r="E209" s="2"/>
      <c r="F209" s="2"/>
      <c r="G209" s="2"/>
    </row>
    <row r="210" spans="1:7" ht="18" customHeight="1">
      <c r="A210" s="2"/>
      <c r="B210" s="2"/>
      <c r="C210" s="2"/>
      <c r="D210" s="2"/>
      <c r="E210" s="2"/>
      <c r="F210" s="2"/>
      <c r="G210" s="2"/>
    </row>
    <row r="211" spans="1:7" ht="18" customHeight="1">
      <c r="A211" s="2"/>
      <c r="B211" s="2"/>
      <c r="C211" s="2"/>
      <c r="D211" s="2"/>
      <c r="E211" s="2"/>
      <c r="F211" s="2"/>
      <c r="G211" s="2"/>
    </row>
    <row r="212" spans="1:7" ht="18" customHeight="1">
      <c r="A212" s="2"/>
      <c r="B212" s="2"/>
      <c r="C212" s="2"/>
      <c r="D212" s="2"/>
      <c r="E212" s="2"/>
      <c r="F212" s="2"/>
      <c r="G212" s="2"/>
    </row>
    <row r="213" spans="1:7" ht="18" customHeight="1">
      <c r="A213" s="2"/>
      <c r="B213" s="2"/>
      <c r="C213" s="2"/>
      <c r="D213" s="2"/>
      <c r="E213" s="2"/>
      <c r="F213" s="2"/>
      <c r="G213" s="2"/>
    </row>
    <row r="214" spans="1:7" ht="18" customHeight="1">
      <c r="A214" s="2"/>
      <c r="B214" s="2"/>
      <c r="C214" s="2"/>
      <c r="D214" s="2"/>
      <c r="E214" s="2"/>
      <c r="F214" s="2"/>
      <c r="G214" s="2"/>
    </row>
    <row r="215" spans="1:7" ht="18" customHeight="1">
      <c r="A215" s="2"/>
      <c r="B215" s="2"/>
      <c r="C215" s="2"/>
      <c r="D215" s="2"/>
      <c r="E215" s="2"/>
      <c r="F215" s="2"/>
      <c r="G215" s="2"/>
    </row>
    <row r="216" spans="1:7" ht="18" customHeight="1">
      <c r="A216" s="2"/>
      <c r="B216" s="2"/>
      <c r="C216" s="2"/>
      <c r="D216" s="2"/>
      <c r="E216" s="2"/>
      <c r="F216" s="2"/>
      <c r="G216" s="2"/>
    </row>
    <row r="217" spans="1:7" ht="18" customHeight="1">
      <c r="A217" s="2"/>
      <c r="B217" s="2"/>
      <c r="C217" s="2"/>
      <c r="D217" s="2"/>
      <c r="E217" s="2"/>
      <c r="F217" s="2"/>
      <c r="G217" s="2"/>
    </row>
    <row r="218" spans="1:7" ht="18" customHeight="1">
      <c r="A218" s="2"/>
      <c r="B218" s="2"/>
      <c r="C218" s="2"/>
      <c r="D218" s="2"/>
      <c r="E218" s="2"/>
      <c r="F218" s="2"/>
      <c r="G218" s="2"/>
    </row>
    <row r="219" spans="1:7" ht="18" customHeight="1">
      <c r="A219" s="2"/>
      <c r="B219" s="2"/>
      <c r="C219" s="2"/>
      <c r="D219" s="2"/>
      <c r="E219" s="2"/>
      <c r="F219" s="2"/>
      <c r="G219" s="2"/>
    </row>
    <row r="220" spans="1:7" ht="18" customHeight="1">
      <c r="A220" s="2"/>
      <c r="B220" s="2"/>
      <c r="C220" s="2"/>
      <c r="D220" s="2"/>
      <c r="E220" s="2"/>
      <c r="F220" s="2"/>
      <c r="G220" s="2"/>
    </row>
    <row r="221" spans="1:7" ht="18" customHeight="1">
      <c r="A221" s="2"/>
      <c r="B221" s="2"/>
      <c r="C221" s="2"/>
      <c r="D221" s="2"/>
      <c r="E221" s="2"/>
      <c r="F221" s="2"/>
      <c r="G221" s="2"/>
    </row>
  </sheetData>
  <mergeCells count="7">
    <mergeCell ref="A46:AE46"/>
    <mergeCell ref="A26:AE26"/>
    <mergeCell ref="A40:AE40"/>
    <mergeCell ref="A89:AE89"/>
    <mergeCell ref="A55:AE55"/>
    <mergeCell ref="A69:AE69"/>
    <mergeCell ref="A81:AE81"/>
  </mergeCells>
  <phoneticPr fontId="3" type="noConversion"/>
  <hyperlinks>
    <hyperlink ref="H1" r:id="rId1" display="更多内容，请看B站“繁星攻略组”" xr:uid="{B07DC50A-6CBA-48A4-B08F-9D5BAE847AB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战场模式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翼 欧阳</dc:creator>
  <cp:lastModifiedBy>翼 欧阳</cp:lastModifiedBy>
  <dcterms:created xsi:type="dcterms:W3CDTF">2025-09-20T06:10:34Z</dcterms:created>
  <dcterms:modified xsi:type="dcterms:W3CDTF">2025-09-24T06:18:22Z</dcterms:modified>
</cp:coreProperties>
</file>