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"/>
    </mc:Choice>
  </mc:AlternateContent>
  <xr:revisionPtr revIDLastSave="0" documentId="8_{CCD00A22-AA1E-4A17-AED1-666E25AE9C9D}" xr6:coauthVersionLast="47" xr6:coauthVersionMax="47" xr10:uidLastSave="{00000000-0000-0000-0000-000000000000}"/>
  <bookViews>
    <workbookView xWindow="-108" yWindow="-108" windowWidth="30936" windowHeight="18696" xr2:uid="{3017199F-AB30-42B2-B3E5-B350705091D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" l="1"/>
  <c r="J83" i="1"/>
  <c r="J81" i="1"/>
  <c r="K81" i="1" s="1"/>
  <c r="G81" i="1"/>
  <c r="J80" i="1"/>
  <c r="K80" i="1" s="1"/>
  <c r="G80" i="1"/>
  <c r="K79" i="1"/>
  <c r="J79" i="1"/>
  <c r="G79" i="1"/>
  <c r="J78" i="1"/>
  <c r="K78" i="1" s="1"/>
  <c r="G78" i="1"/>
  <c r="J77" i="1"/>
  <c r="K77" i="1" s="1"/>
  <c r="G77" i="1"/>
  <c r="J76" i="1"/>
  <c r="K76" i="1" s="1"/>
  <c r="G76" i="1"/>
  <c r="W74" i="1"/>
  <c r="U74" i="1"/>
  <c r="S74" i="1"/>
  <c r="J74" i="1"/>
  <c r="K74" i="1" s="1"/>
  <c r="H74" i="1"/>
  <c r="W73" i="1"/>
  <c r="U73" i="1"/>
  <c r="S73" i="1"/>
  <c r="J73" i="1"/>
  <c r="K73" i="1" s="1"/>
  <c r="I73" i="1"/>
  <c r="W72" i="1"/>
  <c r="U72" i="1"/>
  <c r="S72" i="1"/>
  <c r="K72" i="1"/>
  <c r="J72" i="1"/>
  <c r="I72" i="1"/>
  <c r="K71" i="1"/>
  <c r="J71" i="1"/>
  <c r="I70" i="1"/>
  <c r="J70" i="1" s="1"/>
  <c r="K70" i="1" s="1"/>
  <c r="I69" i="1"/>
  <c r="J69" i="1" s="1"/>
  <c r="K69" i="1" s="1"/>
  <c r="J68" i="1"/>
  <c r="G68" i="1"/>
  <c r="J67" i="1"/>
  <c r="G67" i="1"/>
  <c r="J66" i="1"/>
  <c r="G66" i="1"/>
  <c r="J65" i="1"/>
  <c r="G65" i="1"/>
  <c r="J63" i="1"/>
  <c r="K63" i="1" s="1"/>
  <c r="G63" i="1"/>
  <c r="J62" i="1"/>
  <c r="K62" i="1" s="1"/>
  <c r="G62" i="1"/>
  <c r="J61" i="1"/>
  <c r="K61" i="1" s="1"/>
  <c r="G61" i="1"/>
  <c r="K60" i="1"/>
  <c r="J60" i="1"/>
  <c r="G60" i="1"/>
  <c r="J59" i="1"/>
  <c r="K59" i="1" s="1"/>
  <c r="G59" i="1"/>
  <c r="J58" i="1"/>
  <c r="K58" i="1" s="1"/>
  <c r="G58" i="1"/>
  <c r="K57" i="1"/>
  <c r="J57" i="1"/>
  <c r="G57" i="1"/>
  <c r="J56" i="1"/>
  <c r="K56" i="1" s="1"/>
  <c r="G56" i="1"/>
  <c r="J55" i="1"/>
  <c r="K55" i="1" s="1"/>
  <c r="G55" i="1"/>
  <c r="J54" i="1"/>
  <c r="K54" i="1" s="1"/>
  <c r="G54" i="1"/>
  <c r="J53" i="1"/>
  <c r="K53" i="1" s="1"/>
  <c r="G53" i="1"/>
  <c r="J51" i="1"/>
  <c r="K51" i="1" s="1"/>
  <c r="G51" i="1"/>
  <c r="J50" i="1"/>
  <c r="K50" i="1" s="1"/>
  <c r="G50" i="1"/>
  <c r="J49" i="1"/>
  <c r="K49" i="1" s="1"/>
  <c r="G49" i="1"/>
  <c r="Y46" i="1"/>
  <c r="W46" i="1"/>
  <c r="U46" i="1"/>
  <c r="S46" i="1"/>
  <c r="J46" i="1"/>
  <c r="K46" i="1" s="1"/>
  <c r="G46" i="1"/>
  <c r="Y45" i="1"/>
  <c r="W45" i="1"/>
  <c r="U45" i="1"/>
  <c r="S45" i="1"/>
  <c r="J45" i="1"/>
  <c r="K45" i="1" s="1"/>
  <c r="G45" i="1"/>
  <c r="J44" i="1"/>
  <c r="K44" i="1" s="1"/>
  <c r="G44" i="1"/>
  <c r="G42" i="1"/>
  <c r="G41" i="1"/>
  <c r="G40" i="1"/>
  <c r="G39" i="1"/>
  <c r="J37" i="1"/>
  <c r="K37" i="1" s="1"/>
  <c r="G37" i="1"/>
  <c r="J36" i="1"/>
  <c r="K36" i="1" s="1"/>
  <c r="G36" i="1"/>
  <c r="J35" i="1"/>
  <c r="K35" i="1" s="1"/>
  <c r="G35" i="1"/>
  <c r="K34" i="1"/>
  <c r="J34" i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Y28" i="1"/>
  <c r="W28" i="1"/>
  <c r="U28" i="1"/>
  <c r="S28" i="1"/>
  <c r="J28" i="1"/>
  <c r="K28" i="1" s="1"/>
  <c r="G28" i="1"/>
  <c r="Y27" i="1"/>
  <c r="W27" i="1"/>
  <c r="U27" i="1"/>
  <c r="S27" i="1"/>
  <c r="J27" i="1"/>
  <c r="K27" i="1" s="1"/>
  <c r="G27" i="1"/>
  <c r="K26" i="1"/>
  <c r="J26" i="1"/>
  <c r="G26" i="1"/>
  <c r="J24" i="1"/>
  <c r="K24" i="1" s="1"/>
  <c r="G24" i="1"/>
  <c r="Y23" i="1"/>
  <c r="W23" i="1"/>
  <c r="U23" i="1"/>
  <c r="S23" i="1"/>
  <c r="J23" i="1"/>
  <c r="H23" i="1"/>
  <c r="G23" i="1"/>
  <c r="K23" i="1" s="1"/>
  <c r="J22" i="1"/>
  <c r="K22" i="1" s="1"/>
  <c r="G22" i="1"/>
  <c r="J21" i="1"/>
  <c r="K21" i="1" s="1"/>
  <c r="G21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16" i="1"/>
  <c r="K16" i="1" s="1"/>
  <c r="G16" i="1"/>
  <c r="J15" i="1"/>
  <c r="K15" i="1" s="1"/>
  <c r="G15" i="1"/>
  <c r="J14" i="1"/>
  <c r="K14" i="1" s="1"/>
  <c r="G14" i="1"/>
  <c r="J13" i="1"/>
  <c r="K13" i="1" s="1"/>
  <c r="G13" i="1"/>
  <c r="J12" i="1"/>
  <c r="K12" i="1" s="1"/>
  <c r="G12" i="1"/>
  <c r="J11" i="1"/>
  <c r="K11" i="1" s="1"/>
  <c r="G11" i="1"/>
  <c r="J10" i="1"/>
  <c r="K10" i="1" s="1"/>
  <c r="G10" i="1"/>
  <c r="K9" i="1"/>
  <c r="J9" i="1"/>
  <c r="G9" i="1"/>
  <c r="Y8" i="1"/>
  <c r="W8" i="1"/>
  <c r="U8" i="1"/>
  <c r="S8" i="1"/>
  <c r="J8" i="1"/>
  <c r="K8" i="1" s="1"/>
  <c r="G8" i="1"/>
  <c r="Y7" i="1"/>
  <c r="W7" i="1"/>
  <c r="U7" i="1"/>
  <c r="S7" i="1"/>
  <c r="J7" i="1"/>
  <c r="K7" i="1" s="1"/>
  <c r="G7" i="1"/>
  <c r="J6" i="1"/>
  <c r="K6" i="1" s="1"/>
  <c r="G6" i="1"/>
  <c r="J5" i="1"/>
  <c r="K5" i="1" s="1"/>
  <c r="G5" i="1"/>
  <c r="J4" i="1"/>
  <c r="K4" i="1" s="1"/>
  <c r="G4" i="1"/>
  <c r="J3" i="1"/>
  <c r="K3" i="1" s="1"/>
  <c r="G3" i="1"/>
</calcChain>
</file>

<file path=xl/sharedStrings.xml><?xml version="1.0" encoding="utf-8"?>
<sst xmlns="http://schemas.openxmlformats.org/spreadsheetml/2006/main" count="317" uniqueCount="130">
  <si>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</si>
  <si>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  <phoneticPr fontId="3" type="noConversion"/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</si>
  <si>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</si>
  <si>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</si>
  <si>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</si>
  <si>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</si>
  <si>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</si>
  <si>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</si>
  <si>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</si>
  <si>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</si>
  <si>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</si>
  <si>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</si>
  <si>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</si>
  <si>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</si>
  <si>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</si>
  <si>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</si>
  <si>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</si>
  <si>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</si>
  <si>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</si>
  <si>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</si>
  <si>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</si>
  <si>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</si>
  <si>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</si>
  <si>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</si>
  <si>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</si>
  <si>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</si>
  <si>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</si>
  <si>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</si>
  <si>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步枪</t>
  </si>
  <si>
    <t>MK47突击步枪</t>
    <phoneticPr fontId="3" type="noConversion"/>
  </si>
  <si>
    <t>半自动/全自动</t>
  </si>
  <si>
    <t>KC17突击步枪</t>
  </si>
  <si>
    <t>K437突击步枪</t>
  </si>
  <si>
    <t>腾龙突击步枪</t>
  </si>
  <si>
    <t>腾龙突击步枪(高速导气)</t>
  </si>
  <si>
    <t>腾龙突击步枪(稳固导气)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</si>
  <si>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</si>
  <si>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</si>
  <si>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</si>
  <si>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</si>
  <si>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</si>
  <si>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</si>
  <si>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</si>
  <si>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</si>
  <si>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</si>
  <si>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</si>
  <si>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</si>
  <si>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</si>
  <si>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</si>
  <si>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</si>
  <si>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</si>
  <si>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</si>
  <si>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AKM突击步枪(性能枪管)</t>
  </si>
  <si>
    <t>M4A1突击步枪</t>
  </si>
  <si>
    <t>冲锋枪</t>
  </si>
  <si>
    <t>QCQ171冲锋枪</t>
  </si>
  <si>
    <t>QCQ171冲锋枪(高速枪机)</t>
  </si>
  <si>
    <t>QCQ171冲锋枪(稳固枪机)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</si>
  <si>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</si>
  <si>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</si>
  <si>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</si>
  <si>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</si>
  <si>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</si>
  <si>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</si>
  <si>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</si>
  <si>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</si>
  <si>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</si>
  <si>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</si>
  <si>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</si>
  <si>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</si>
  <si>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</si>
  <si>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/</t>
    <phoneticPr fontId="3" type="noConversion"/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</si>
  <si>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</si>
  <si>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</si>
  <si>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</si>
  <si>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</si>
  <si>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</si>
  <si>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</si>
  <si>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</si>
  <si>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</si>
  <si>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</si>
  <si>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</si>
  <si>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</si>
  <si>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</si>
  <si>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QBJ201轻机枪(高速导气)</t>
  </si>
  <si>
    <t>QBJ201轻机枪(稳固导气)</t>
  </si>
  <si>
    <t>M250通用机枪</t>
  </si>
  <si>
    <t>M249轻机枪</t>
  </si>
  <si>
    <t>PKM通用机枪</t>
  </si>
  <si>
    <t>精确射手步枪</t>
  </si>
  <si>
    <t>马林杠杆步枪</t>
    <phoneticPr fontId="3" type="noConversion"/>
  </si>
  <si>
    <t>杠杆式</t>
    <phoneticPr fontId="3" type="noConversion"/>
  </si>
  <si>
    <t>马林杠杆步枪(犀牛杠杆)</t>
    <phoneticPr fontId="3" type="noConversion"/>
  </si>
  <si>
    <t>马林杠杆步枪(蜂鸟杠杆)</t>
    <phoneticPr fontId="3" type="noConversion"/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</si>
  <si>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</si>
  <si>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</si>
  <si>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</si>
  <si>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</si>
  <si>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</si>
  <si>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</si>
  <si>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</si>
  <si>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</si>
  <si>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</si>
  <si>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</si>
  <si>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</si>
  <si>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</si>
  <si>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</si>
  <si>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</si>
  <si>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复合弓(速射)</t>
  </si>
  <si>
    <t>？</t>
  </si>
  <si>
    <t>复合弓(半蓄)</t>
    <phoneticPr fontId="3" type="noConversion"/>
  </si>
  <si>
    <t>？</t>
    <phoneticPr fontId="3" type="noConversion"/>
  </si>
  <si>
    <t>复合弓(满蓄)</t>
  </si>
  <si>
    <t>复合弓(增强速射)</t>
    <phoneticPr fontId="3" type="noConversion"/>
  </si>
  <si>
    <t>复合弓(增强半蓄)</t>
    <phoneticPr fontId="3" type="noConversion"/>
  </si>
  <si>
    <t>复合弓(增强满蓄)</t>
    <phoneticPr fontId="3" type="noConversion"/>
  </si>
  <si>
    <t>手枪</t>
  </si>
  <si>
    <t>M1911</t>
  </si>
  <si>
    <t>G17</t>
  </si>
  <si>
    <t>G18</t>
  </si>
  <si>
    <t>沙漠之鹰</t>
  </si>
  <si>
    <t>.357左轮</t>
  </si>
  <si>
    <t>QSZ92G</t>
  </si>
  <si>
    <t>特殊武器</t>
  </si>
  <si>
    <t>M16A4</t>
  </si>
  <si>
    <t>半自动/三发点射</t>
  </si>
  <si>
    <t>?</t>
  </si>
  <si>
    <t>R93</t>
  </si>
  <si>
    <t>三发点射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</si>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</sst>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1ECD-6896-4DEB-BB12-1C3B678D7EB7}">
  <dimension ref="A1:AE213"/>
  <sheetViews>
    <sheetView tabSelected="1" workbookViewId="0">
      <pane xSplit="2" ySplit="2" topLeftCell="V48" activePane="bottomRight" state="frozen"/>
      <selection pane="topRight"/>
      <selection pane="bottomLeft"/>
      <selection pane="bottomRight" activeCell="F67" sqref="F67"/>
    </sheetView>
  </sheetViews>
  <sheetFormatPr defaultColWidth="24.77734375" defaultRowHeight="18" customHeight="1"/>
  <cols>
    <col min="1" max="3" width="24.77734375" style="8"/>
    <col min="4" max="4" width="0" style="8" hidden="1" customWidth="1"/>
    <col min="5" max="6" width="24.77734375" style="8"/>
    <col min="7" max="7" width="24.77734375" style="8" hidden="1" customWidth="1"/>
    <col min="8" max="16384" width="24.77734375" style="3"/>
  </cols>
  <sheetData>
    <row r="1" spans="1:31" customFormat="1" ht="18" customHeight="1">
      <c r="A1" s="1"/>
      <c r="B1" s="1"/>
      <c r="C1" s="2" t="s">
        <v>0</v>
      </c>
      <c r="D1" s="1"/>
      <c r="E1" s="1"/>
      <c r="F1" s="1"/>
      <c r="G1" s="2"/>
      <c r="H1" s="2" t="s">
        <v>1</v>
      </c>
      <c r="I1" s="3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8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3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</row>
    <row r="3" spans="1:31" ht="18" customHeight="1">
      <c r="A3" s="4" t="s">
        <v>28</v>
      </c>
      <c r="B3" s="1" t="s">
        <v>29</v>
      </c>
      <c r="C3" s="1" t="s">
        <v>30</v>
      </c>
      <c r="D3" s="1"/>
      <c r="E3" s="1">
        <v>0</v>
      </c>
      <c r="F3" s="1">
        <v>625</v>
      </c>
      <c r="G3" s="1">
        <f t="shared" ref="G3:G24" si="0">ROUND(60000/F3,2)</f>
        <v>96</v>
      </c>
      <c r="H3" s="3">
        <v>525</v>
      </c>
      <c r="I3" s="1">
        <v>26</v>
      </c>
      <c r="J3" s="3">
        <f t="shared" ref="J3:J24" si="1">ROUNDUP(100/I3,0)</f>
        <v>4</v>
      </c>
      <c r="K3" s="3">
        <f t="shared" ref="K3:K24" si="2">E3+(J3-1)*G3</f>
        <v>288</v>
      </c>
      <c r="L3" s="1">
        <v>2</v>
      </c>
      <c r="M3" s="1">
        <v>1</v>
      </c>
      <c r="N3" s="1">
        <v>1</v>
      </c>
      <c r="O3" s="3">
        <v>0.9</v>
      </c>
      <c r="P3" s="3">
        <v>0.9</v>
      </c>
      <c r="Q3" s="3">
        <v>0.9</v>
      </c>
      <c r="R3" s="3">
        <v>0.9</v>
      </c>
      <c r="S3" s="1">
        <v>40</v>
      </c>
      <c r="T3" s="1">
        <v>0.85</v>
      </c>
      <c r="U3" s="3">
        <v>50</v>
      </c>
      <c r="V3" s="1">
        <v>0.75</v>
      </c>
      <c r="W3" s="1">
        <v>70</v>
      </c>
      <c r="X3" s="1">
        <v>0.65</v>
      </c>
      <c r="Y3" s="1">
        <v>90</v>
      </c>
      <c r="Z3" s="1">
        <v>0.55000000000000004</v>
      </c>
    </row>
    <row r="4" spans="1:31" ht="18" customHeight="1">
      <c r="A4" s="4"/>
      <c r="B4" s="1" t="s">
        <v>31</v>
      </c>
      <c r="C4" s="1" t="s">
        <v>30</v>
      </c>
      <c r="D4" s="1">
        <v>1</v>
      </c>
      <c r="E4" s="3">
        <v>0</v>
      </c>
      <c r="F4" s="1">
        <v>740</v>
      </c>
      <c r="G4" s="1">
        <f t="shared" si="0"/>
        <v>81.08</v>
      </c>
      <c r="H4" s="3">
        <v>500</v>
      </c>
      <c r="I4" s="3">
        <v>24</v>
      </c>
      <c r="J4" s="3">
        <f t="shared" si="1"/>
        <v>5</v>
      </c>
      <c r="K4" s="3">
        <f t="shared" si="2"/>
        <v>324.32</v>
      </c>
      <c r="L4" s="3">
        <v>1.25</v>
      </c>
      <c r="M4" s="3">
        <v>1</v>
      </c>
      <c r="N4" s="3">
        <v>1</v>
      </c>
      <c r="O4" s="3">
        <v>0.9</v>
      </c>
      <c r="P4" s="3">
        <v>0.9</v>
      </c>
      <c r="Q4" s="3">
        <v>0.9</v>
      </c>
      <c r="R4" s="3">
        <v>0.9</v>
      </c>
      <c r="S4" s="3">
        <v>25</v>
      </c>
      <c r="T4" s="3">
        <v>0.9</v>
      </c>
      <c r="U4" s="3">
        <v>35</v>
      </c>
      <c r="V4" s="3">
        <v>0.85</v>
      </c>
      <c r="W4" s="3">
        <v>45</v>
      </c>
      <c r="X4" s="3">
        <v>0.65</v>
      </c>
      <c r="Y4" s="3">
        <v>55</v>
      </c>
      <c r="Z4" s="3">
        <v>0.5</v>
      </c>
    </row>
    <row r="5" spans="1:31" ht="18" customHeight="1">
      <c r="A5" s="4"/>
      <c r="B5" s="1" t="s">
        <v>32</v>
      </c>
      <c r="C5" s="1" t="s">
        <v>30</v>
      </c>
      <c r="D5" s="1">
        <v>1</v>
      </c>
      <c r="E5" s="3">
        <v>0</v>
      </c>
      <c r="F5" s="1">
        <v>780</v>
      </c>
      <c r="G5" s="1">
        <f t="shared" si="0"/>
        <v>76.92</v>
      </c>
      <c r="H5" s="3">
        <v>450</v>
      </c>
      <c r="I5" s="3">
        <v>24</v>
      </c>
      <c r="J5" s="3">
        <f t="shared" si="1"/>
        <v>5</v>
      </c>
      <c r="K5" s="3">
        <f t="shared" si="2"/>
        <v>307.68</v>
      </c>
      <c r="L5" s="3">
        <v>1.9</v>
      </c>
      <c r="M5" s="3">
        <v>1</v>
      </c>
      <c r="N5" s="3">
        <v>0.95</v>
      </c>
      <c r="O5" s="3">
        <v>0.9</v>
      </c>
      <c r="P5" s="3">
        <v>0.9</v>
      </c>
      <c r="Q5" s="3">
        <v>0.9</v>
      </c>
      <c r="R5" s="3">
        <v>0.9</v>
      </c>
      <c r="S5" s="3">
        <v>20</v>
      </c>
      <c r="T5" s="3">
        <v>0.75</v>
      </c>
      <c r="U5" s="3">
        <v>30</v>
      </c>
      <c r="V5" s="3">
        <v>0.65</v>
      </c>
      <c r="W5" s="3">
        <v>50</v>
      </c>
      <c r="X5" s="3">
        <v>0.55000000000000004</v>
      </c>
      <c r="Y5" s="3">
        <v>70</v>
      </c>
      <c r="Z5" s="3">
        <v>0.5</v>
      </c>
    </row>
    <row r="6" spans="1:31" ht="18" customHeight="1">
      <c r="A6" s="4"/>
      <c r="B6" s="1" t="s">
        <v>33</v>
      </c>
      <c r="C6" s="1" t="s">
        <v>30</v>
      </c>
      <c r="D6" s="1">
        <v>1</v>
      </c>
      <c r="E6" s="3">
        <v>0</v>
      </c>
      <c r="F6" s="1">
        <v>706</v>
      </c>
      <c r="G6" s="1">
        <f t="shared" si="0"/>
        <v>84.99</v>
      </c>
      <c r="H6" s="3">
        <v>550</v>
      </c>
      <c r="I6" s="3">
        <v>25</v>
      </c>
      <c r="J6" s="3">
        <f t="shared" si="1"/>
        <v>4</v>
      </c>
      <c r="K6" s="3">
        <f t="shared" si="2"/>
        <v>254.96999999999997</v>
      </c>
      <c r="L6" s="3">
        <v>1.9</v>
      </c>
      <c r="M6" s="3">
        <v>1</v>
      </c>
      <c r="N6" s="3">
        <v>1</v>
      </c>
      <c r="O6" s="3">
        <v>0.9</v>
      </c>
      <c r="P6" s="3">
        <v>0.9</v>
      </c>
      <c r="Q6" s="3">
        <v>0.9</v>
      </c>
      <c r="R6" s="3">
        <v>0.9</v>
      </c>
      <c r="S6" s="3">
        <v>30</v>
      </c>
      <c r="T6" s="3">
        <v>0.85</v>
      </c>
      <c r="U6" s="3">
        <v>40</v>
      </c>
      <c r="V6" s="3">
        <v>0.75</v>
      </c>
      <c r="W6" s="3">
        <v>60</v>
      </c>
      <c r="X6" s="3">
        <v>0.65</v>
      </c>
      <c r="Y6" s="3">
        <v>80</v>
      </c>
      <c r="Z6" s="3">
        <v>0.55000000000000004</v>
      </c>
    </row>
    <row r="7" spans="1:31" ht="18" customHeight="1">
      <c r="A7" s="4"/>
      <c r="B7" s="1" t="s">
        <v>34</v>
      </c>
      <c r="C7" s="1" t="s">
        <v>30</v>
      </c>
      <c r="D7" s="1">
        <v>1</v>
      </c>
      <c r="E7" s="3">
        <v>0</v>
      </c>
      <c r="F7" s="1">
        <v>759</v>
      </c>
      <c r="G7" s="1">
        <f t="shared" si="0"/>
        <v>79.05</v>
      </c>
      <c r="H7" s="3">
        <v>550</v>
      </c>
      <c r="I7" s="3">
        <v>25</v>
      </c>
      <c r="J7" s="3">
        <f t="shared" si="1"/>
        <v>4</v>
      </c>
      <c r="K7" s="3">
        <f t="shared" si="2"/>
        <v>237.14999999999998</v>
      </c>
      <c r="L7" s="3">
        <v>1.9</v>
      </c>
      <c r="M7" s="3">
        <v>1</v>
      </c>
      <c r="N7" s="3">
        <v>1</v>
      </c>
      <c r="O7" s="3">
        <v>0.9</v>
      </c>
      <c r="P7" s="3">
        <v>0.9</v>
      </c>
      <c r="Q7" s="3">
        <v>0.9</v>
      </c>
      <c r="R7" s="3">
        <v>0.9</v>
      </c>
      <c r="S7" s="3">
        <f>S6*0.67</f>
        <v>20.100000000000001</v>
      </c>
      <c r="T7" s="3">
        <v>0.85</v>
      </c>
      <c r="U7" s="3">
        <f>U6*0.67</f>
        <v>26.8</v>
      </c>
      <c r="V7" s="3">
        <v>0.75</v>
      </c>
      <c r="W7" s="3">
        <f>W6*0.67</f>
        <v>40.200000000000003</v>
      </c>
      <c r="X7" s="3">
        <v>0.65</v>
      </c>
      <c r="Y7" s="3">
        <f>Y6*0.67</f>
        <v>53.6</v>
      </c>
      <c r="Z7" s="3">
        <v>0.55000000000000004</v>
      </c>
    </row>
    <row r="8" spans="1:31" ht="18" customHeight="1">
      <c r="A8" s="4"/>
      <c r="B8" s="1" t="s">
        <v>35</v>
      </c>
      <c r="C8" s="1" t="s">
        <v>30</v>
      </c>
      <c r="D8" s="1">
        <v>1</v>
      </c>
      <c r="E8" s="3">
        <v>0</v>
      </c>
      <c r="F8" s="1">
        <v>660</v>
      </c>
      <c r="G8" s="1">
        <f t="shared" si="0"/>
        <v>90.91</v>
      </c>
      <c r="H8" s="3">
        <v>550</v>
      </c>
      <c r="I8" s="3">
        <v>25</v>
      </c>
      <c r="J8" s="3">
        <f t="shared" si="1"/>
        <v>4</v>
      </c>
      <c r="K8" s="3">
        <f t="shared" si="2"/>
        <v>272.73</v>
      </c>
      <c r="L8" s="3">
        <v>1.9</v>
      </c>
      <c r="M8" s="3">
        <v>1</v>
      </c>
      <c r="N8" s="3">
        <v>1</v>
      </c>
      <c r="O8" s="3">
        <v>0.9</v>
      </c>
      <c r="P8" s="3">
        <v>0.9</v>
      </c>
      <c r="Q8" s="3">
        <v>0.9</v>
      </c>
      <c r="R8" s="3">
        <v>0.9</v>
      </c>
      <c r="S8" s="3">
        <f>S6*1.15</f>
        <v>34.5</v>
      </c>
      <c r="T8" s="3">
        <v>0.85</v>
      </c>
      <c r="U8" s="3">
        <f>U6*1.15</f>
        <v>46</v>
      </c>
      <c r="V8" s="3">
        <v>0.75</v>
      </c>
      <c r="W8" s="3">
        <f>W6*1.15</f>
        <v>69</v>
      </c>
      <c r="X8" s="3">
        <v>0.65</v>
      </c>
      <c r="Y8" s="3">
        <f>Y6*1.15</f>
        <v>92</v>
      </c>
      <c r="Z8" s="3">
        <v>0.55000000000000004</v>
      </c>
    </row>
    <row r="9" spans="1:31" ht="18" customHeight="1">
      <c r="A9" s="4"/>
      <c r="B9" s="1" t="s">
        <v>36</v>
      </c>
      <c r="C9" s="1" t="s">
        <v>30</v>
      </c>
      <c r="D9" s="1">
        <v>1</v>
      </c>
      <c r="E9" s="3">
        <v>0</v>
      </c>
      <c r="F9" s="1">
        <v>972</v>
      </c>
      <c r="G9" s="1">
        <f t="shared" si="0"/>
        <v>61.73</v>
      </c>
      <c r="H9" s="3">
        <v>330</v>
      </c>
      <c r="I9" s="3">
        <v>20</v>
      </c>
      <c r="J9" s="3">
        <f t="shared" si="1"/>
        <v>5</v>
      </c>
      <c r="K9" s="3">
        <f t="shared" si="2"/>
        <v>246.92</v>
      </c>
      <c r="L9" s="3">
        <v>1.9</v>
      </c>
      <c r="M9" s="3">
        <v>1</v>
      </c>
      <c r="N9" s="3">
        <v>1</v>
      </c>
      <c r="O9" s="3">
        <v>0.8</v>
      </c>
      <c r="P9" s="3">
        <v>0.8</v>
      </c>
      <c r="Q9" s="3">
        <v>0.8</v>
      </c>
      <c r="R9" s="3">
        <v>0.8</v>
      </c>
      <c r="S9" s="3">
        <v>20</v>
      </c>
      <c r="T9" s="3">
        <v>0.85</v>
      </c>
      <c r="U9" s="3">
        <v>30</v>
      </c>
      <c r="V9" s="3">
        <v>0.75</v>
      </c>
      <c r="W9" s="3">
        <v>50</v>
      </c>
      <c r="X9" s="3">
        <v>0.65</v>
      </c>
      <c r="Y9" s="3">
        <v>70</v>
      </c>
      <c r="Z9" s="3">
        <v>0.55000000000000004</v>
      </c>
    </row>
    <row r="10" spans="1:31" ht="18" customHeight="1">
      <c r="A10" s="4"/>
      <c r="B10" s="1" t="s">
        <v>37</v>
      </c>
      <c r="C10" s="1" t="s">
        <v>30</v>
      </c>
      <c r="D10" s="1">
        <v>1</v>
      </c>
      <c r="E10" s="3">
        <v>0</v>
      </c>
      <c r="F10" s="1">
        <v>632</v>
      </c>
      <c r="G10" s="1">
        <f t="shared" si="0"/>
        <v>94.94</v>
      </c>
      <c r="H10" s="3">
        <v>550</v>
      </c>
      <c r="I10" s="3">
        <v>25</v>
      </c>
      <c r="J10" s="3">
        <f t="shared" si="1"/>
        <v>4</v>
      </c>
      <c r="K10" s="3">
        <f t="shared" si="2"/>
        <v>284.82</v>
      </c>
      <c r="L10" s="3">
        <v>1.9</v>
      </c>
      <c r="M10" s="3">
        <v>1</v>
      </c>
      <c r="N10" s="3">
        <v>0.9</v>
      </c>
      <c r="O10" s="3">
        <v>0.9</v>
      </c>
      <c r="P10" s="3">
        <v>0.9</v>
      </c>
      <c r="Q10" s="3">
        <v>0.9</v>
      </c>
      <c r="R10" s="3">
        <v>0.9</v>
      </c>
      <c r="S10" s="3">
        <v>30</v>
      </c>
      <c r="T10" s="3">
        <v>0.85</v>
      </c>
      <c r="U10" s="3">
        <v>40</v>
      </c>
      <c r="V10" s="3">
        <v>0.7</v>
      </c>
      <c r="W10" s="3">
        <v>60</v>
      </c>
      <c r="X10" s="3">
        <v>0.6</v>
      </c>
      <c r="Y10" s="3">
        <v>80</v>
      </c>
      <c r="Z10" s="3">
        <v>0.55000000000000004</v>
      </c>
    </row>
    <row r="11" spans="1:31" ht="18" customHeight="1">
      <c r="A11" s="4"/>
      <c r="B11" s="1" t="s">
        <v>38</v>
      </c>
      <c r="C11" s="1" t="s">
        <v>30</v>
      </c>
      <c r="D11" s="1">
        <v>1</v>
      </c>
      <c r="E11" s="3">
        <v>0</v>
      </c>
      <c r="F11" s="1">
        <v>632</v>
      </c>
      <c r="G11" s="1">
        <f t="shared" si="0"/>
        <v>94.94</v>
      </c>
      <c r="H11" s="3">
        <v>550</v>
      </c>
      <c r="I11" s="3">
        <v>28</v>
      </c>
      <c r="J11" s="3">
        <f t="shared" si="1"/>
        <v>4</v>
      </c>
      <c r="K11" s="3">
        <f t="shared" si="2"/>
        <v>284.82</v>
      </c>
      <c r="L11" s="3">
        <v>1.9</v>
      </c>
      <c r="M11" s="3">
        <v>1</v>
      </c>
      <c r="N11" s="3">
        <v>1</v>
      </c>
      <c r="O11" s="3">
        <v>1</v>
      </c>
      <c r="P11" s="3">
        <v>1</v>
      </c>
      <c r="Q11" s="3">
        <v>0.8</v>
      </c>
      <c r="R11" s="3">
        <v>0.8</v>
      </c>
      <c r="S11" s="3">
        <v>30</v>
      </c>
      <c r="T11" s="3">
        <v>0.85</v>
      </c>
      <c r="U11" s="3">
        <v>40</v>
      </c>
      <c r="V11" s="3">
        <v>0.7</v>
      </c>
      <c r="W11" s="3">
        <v>60</v>
      </c>
      <c r="X11" s="3">
        <v>0.55000000000000004</v>
      </c>
      <c r="Y11" s="3">
        <v>80</v>
      </c>
      <c r="Z11" s="3">
        <v>0.5</v>
      </c>
    </row>
    <row r="12" spans="1:31" ht="18" customHeight="1">
      <c r="A12" s="4"/>
      <c r="B12" s="1" t="s">
        <v>39</v>
      </c>
      <c r="C12" s="1" t="s">
        <v>30</v>
      </c>
      <c r="D12" s="1">
        <v>1</v>
      </c>
      <c r="E12" s="3">
        <v>0</v>
      </c>
      <c r="F12" s="1">
        <v>533</v>
      </c>
      <c r="G12" s="1">
        <f t="shared" si="0"/>
        <v>112.57</v>
      </c>
      <c r="H12" s="3">
        <v>630</v>
      </c>
      <c r="I12" s="3">
        <v>26</v>
      </c>
      <c r="J12" s="3">
        <f t="shared" si="1"/>
        <v>4</v>
      </c>
      <c r="K12" s="3">
        <f t="shared" si="2"/>
        <v>337.71</v>
      </c>
      <c r="L12" s="3">
        <v>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40</v>
      </c>
      <c r="T12" s="3">
        <v>0.9</v>
      </c>
      <c r="U12" s="3">
        <v>50</v>
      </c>
      <c r="V12" s="3">
        <v>0.75</v>
      </c>
      <c r="W12" s="3">
        <v>70</v>
      </c>
      <c r="X12" s="3">
        <v>0.6</v>
      </c>
      <c r="Y12" s="3">
        <v>90</v>
      </c>
      <c r="Z12" s="3">
        <v>0.5</v>
      </c>
    </row>
    <row r="13" spans="1:31" ht="18" customHeight="1">
      <c r="A13" s="4"/>
      <c r="B13" s="1" t="s">
        <v>40</v>
      </c>
      <c r="C13" s="1" t="s">
        <v>30</v>
      </c>
      <c r="D13" s="1">
        <v>1</v>
      </c>
      <c r="E13" s="3">
        <v>0</v>
      </c>
      <c r="F13" s="1">
        <v>585</v>
      </c>
      <c r="G13" s="1">
        <f t="shared" si="0"/>
        <v>102.56</v>
      </c>
      <c r="H13" s="3">
        <v>630</v>
      </c>
      <c r="I13" s="3">
        <v>25</v>
      </c>
      <c r="J13" s="3">
        <f t="shared" si="1"/>
        <v>4</v>
      </c>
      <c r="K13" s="3">
        <f t="shared" si="2"/>
        <v>307.68</v>
      </c>
      <c r="L13" s="3">
        <v>1.9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0.8</v>
      </c>
      <c r="S13" s="3">
        <v>40</v>
      </c>
      <c r="T13" s="3">
        <v>0.8</v>
      </c>
      <c r="U13" s="3">
        <v>50</v>
      </c>
      <c r="V13" s="3">
        <v>0.7</v>
      </c>
      <c r="W13" s="3">
        <v>70</v>
      </c>
      <c r="X13" s="3">
        <v>0.6</v>
      </c>
      <c r="Y13" s="3">
        <v>90</v>
      </c>
      <c r="Z13" s="3">
        <v>0.5</v>
      </c>
    </row>
    <row r="14" spans="1:31" ht="18" customHeight="1">
      <c r="A14" s="4"/>
      <c r="B14" s="1" t="s">
        <v>41</v>
      </c>
      <c r="C14" s="1" t="s">
        <v>42</v>
      </c>
      <c r="D14" s="1">
        <v>1</v>
      </c>
      <c r="E14" s="3">
        <v>0</v>
      </c>
      <c r="F14" s="1">
        <v>735</v>
      </c>
      <c r="G14" s="1">
        <f t="shared" si="0"/>
        <v>81.63</v>
      </c>
      <c r="H14" s="3">
        <v>550</v>
      </c>
      <c r="I14" s="3">
        <v>24</v>
      </c>
      <c r="J14" s="3">
        <f t="shared" si="1"/>
        <v>5</v>
      </c>
      <c r="K14" s="3">
        <f t="shared" si="2"/>
        <v>326.52</v>
      </c>
      <c r="L14" s="3">
        <v>1.9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30</v>
      </c>
      <c r="T14" s="3">
        <v>0.8</v>
      </c>
      <c r="U14" s="3">
        <v>40</v>
      </c>
      <c r="V14" s="3">
        <v>0.7</v>
      </c>
      <c r="W14" s="3">
        <v>60</v>
      </c>
      <c r="X14" s="3">
        <v>0.6</v>
      </c>
      <c r="Y14" s="3">
        <v>80</v>
      </c>
      <c r="Z14" s="3">
        <v>0.5</v>
      </c>
    </row>
    <row r="15" spans="1:31" ht="18" customHeight="1">
      <c r="A15" s="4"/>
      <c r="B15" s="1" t="s">
        <v>43</v>
      </c>
      <c r="C15" s="1" t="s">
        <v>44</v>
      </c>
      <c r="D15" s="1">
        <v>1</v>
      </c>
      <c r="E15" s="3">
        <v>0</v>
      </c>
      <c r="F15" s="1">
        <v>906</v>
      </c>
      <c r="G15" s="1">
        <f t="shared" si="0"/>
        <v>66.23</v>
      </c>
      <c r="H15" s="3">
        <v>550</v>
      </c>
      <c r="I15" s="3">
        <v>19</v>
      </c>
      <c r="J15" s="3">
        <f t="shared" si="1"/>
        <v>6</v>
      </c>
      <c r="K15" s="3">
        <f t="shared" si="2"/>
        <v>331.15000000000003</v>
      </c>
      <c r="L15" s="3">
        <v>1.9</v>
      </c>
      <c r="M15" s="3">
        <v>1</v>
      </c>
      <c r="N15" s="3">
        <v>1</v>
      </c>
      <c r="O15" s="3">
        <v>0.8</v>
      </c>
      <c r="P15" s="3">
        <v>0.8</v>
      </c>
      <c r="Q15" s="3">
        <v>0.8</v>
      </c>
      <c r="R15" s="3">
        <v>0.8</v>
      </c>
      <c r="S15" s="3">
        <v>40</v>
      </c>
      <c r="T15" s="3">
        <v>0.85</v>
      </c>
      <c r="U15" s="3">
        <v>50</v>
      </c>
      <c r="V15" s="3">
        <v>0.7</v>
      </c>
      <c r="W15" s="3">
        <v>70</v>
      </c>
      <c r="X15" s="3">
        <v>0.6</v>
      </c>
      <c r="Y15" s="3">
        <v>90</v>
      </c>
      <c r="Z15" s="3">
        <v>0.55000000000000004</v>
      </c>
    </row>
    <row r="16" spans="1:31" ht="18" customHeight="1">
      <c r="A16" s="4"/>
      <c r="B16" s="1" t="s">
        <v>45</v>
      </c>
      <c r="C16" s="1" t="s">
        <v>30</v>
      </c>
      <c r="D16" s="1">
        <v>1</v>
      </c>
      <c r="E16" s="3">
        <v>0</v>
      </c>
      <c r="F16" s="1">
        <v>649</v>
      </c>
      <c r="G16" s="1">
        <f t="shared" si="0"/>
        <v>92.45</v>
      </c>
      <c r="H16" s="3">
        <v>600</v>
      </c>
      <c r="I16" s="3">
        <v>25</v>
      </c>
      <c r="J16" s="3">
        <f t="shared" si="1"/>
        <v>4</v>
      </c>
      <c r="K16" s="3">
        <f t="shared" si="2"/>
        <v>277.35000000000002</v>
      </c>
      <c r="L16" s="3">
        <v>1.9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40</v>
      </c>
      <c r="T16" s="3">
        <v>0.8</v>
      </c>
      <c r="U16" s="3">
        <v>50</v>
      </c>
      <c r="V16" s="3">
        <v>0.7</v>
      </c>
      <c r="W16" s="3">
        <v>70</v>
      </c>
      <c r="X16" s="3">
        <v>0.6</v>
      </c>
      <c r="Y16" s="3">
        <v>90</v>
      </c>
      <c r="Z16" s="3">
        <v>0.5</v>
      </c>
    </row>
    <row r="17" spans="1:31" ht="18" customHeight="1">
      <c r="A17" s="4"/>
      <c r="B17" s="1" t="s">
        <v>46</v>
      </c>
      <c r="C17" s="1" t="s">
        <v>30</v>
      </c>
      <c r="D17" s="1">
        <v>1</v>
      </c>
      <c r="E17" s="3">
        <v>0</v>
      </c>
      <c r="F17" s="1">
        <v>679</v>
      </c>
      <c r="G17" s="1">
        <f t="shared" si="0"/>
        <v>88.37</v>
      </c>
      <c r="H17" s="3">
        <v>550</v>
      </c>
      <c r="I17" s="3">
        <v>20</v>
      </c>
      <c r="J17" s="3">
        <f t="shared" si="1"/>
        <v>5</v>
      </c>
      <c r="K17" s="3">
        <f t="shared" si="2"/>
        <v>353.48</v>
      </c>
      <c r="L17" s="3">
        <v>2.5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40</v>
      </c>
      <c r="T17" s="3">
        <v>0.9</v>
      </c>
      <c r="U17" s="3">
        <v>50</v>
      </c>
      <c r="V17" s="3">
        <v>0.8</v>
      </c>
      <c r="W17" s="3">
        <v>70</v>
      </c>
      <c r="X17" s="3">
        <v>0.7</v>
      </c>
      <c r="Y17" s="3">
        <v>90</v>
      </c>
      <c r="Z17" s="3">
        <v>0.6</v>
      </c>
    </row>
    <row r="18" spans="1:31" ht="18" customHeight="1">
      <c r="A18" s="4"/>
      <c r="B18" s="1" t="s">
        <v>47</v>
      </c>
      <c r="C18" s="1" t="s">
        <v>30</v>
      </c>
      <c r="D18" s="1">
        <v>1</v>
      </c>
      <c r="E18" s="3">
        <v>0</v>
      </c>
      <c r="F18" s="1">
        <v>880</v>
      </c>
      <c r="G18" s="1">
        <f t="shared" si="0"/>
        <v>68.180000000000007</v>
      </c>
      <c r="H18" s="3">
        <v>550</v>
      </c>
      <c r="I18" s="3">
        <v>21</v>
      </c>
      <c r="J18" s="3">
        <f t="shared" si="1"/>
        <v>5</v>
      </c>
      <c r="K18" s="3">
        <f t="shared" si="2"/>
        <v>272.72000000000003</v>
      </c>
      <c r="L18" s="3">
        <v>1.9</v>
      </c>
      <c r="M18" s="3">
        <v>1</v>
      </c>
      <c r="N18" s="3">
        <v>1</v>
      </c>
      <c r="O18" s="3">
        <v>0.8</v>
      </c>
      <c r="P18" s="3">
        <v>0.8</v>
      </c>
      <c r="Q18" s="3">
        <v>0.8</v>
      </c>
      <c r="R18" s="3">
        <v>0.8</v>
      </c>
      <c r="S18" s="3">
        <v>20</v>
      </c>
      <c r="T18" s="3">
        <v>0.85</v>
      </c>
      <c r="U18" s="3">
        <v>30</v>
      </c>
      <c r="V18" s="3">
        <v>0.7</v>
      </c>
      <c r="W18" s="3">
        <v>50</v>
      </c>
      <c r="X18" s="3">
        <v>0.6</v>
      </c>
      <c r="Y18" s="3">
        <v>70</v>
      </c>
      <c r="Z18" s="3">
        <v>0.55000000000000004</v>
      </c>
    </row>
    <row r="19" spans="1:31" ht="18" customHeight="1">
      <c r="A19" s="4"/>
      <c r="B19" s="1" t="s">
        <v>48</v>
      </c>
      <c r="C19" s="1" t="s">
        <v>30</v>
      </c>
      <c r="D19" s="1">
        <v>1</v>
      </c>
      <c r="E19" s="3">
        <v>0</v>
      </c>
      <c r="F19" s="1">
        <v>500</v>
      </c>
      <c r="G19" s="1">
        <f t="shared" si="0"/>
        <v>120</v>
      </c>
      <c r="H19" s="3">
        <v>450</v>
      </c>
      <c r="I19" s="3">
        <v>34</v>
      </c>
      <c r="J19" s="3">
        <f t="shared" si="1"/>
        <v>3</v>
      </c>
      <c r="K19" s="3">
        <f t="shared" si="2"/>
        <v>240</v>
      </c>
      <c r="L19" s="3">
        <v>1.6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40</v>
      </c>
      <c r="T19" s="3">
        <v>0.8</v>
      </c>
      <c r="U19" s="3">
        <v>50</v>
      </c>
      <c r="V19" s="3">
        <v>0.7</v>
      </c>
      <c r="W19" s="3">
        <v>70</v>
      </c>
      <c r="X19" s="3">
        <v>0.6</v>
      </c>
      <c r="Y19" s="3">
        <v>90</v>
      </c>
      <c r="Z19" s="3">
        <v>0.5</v>
      </c>
    </row>
    <row r="20" spans="1:31" ht="18" customHeight="1">
      <c r="A20" s="4"/>
      <c r="B20" s="1" t="s">
        <v>49</v>
      </c>
      <c r="C20" s="1" t="s">
        <v>30</v>
      </c>
      <c r="D20" s="1">
        <v>1</v>
      </c>
      <c r="E20" s="3">
        <v>0</v>
      </c>
      <c r="F20" s="1">
        <v>533</v>
      </c>
      <c r="G20" s="1">
        <f t="shared" si="0"/>
        <v>112.57</v>
      </c>
      <c r="H20" s="3">
        <v>500</v>
      </c>
      <c r="I20" s="3">
        <v>27</v>
      </c>
      <c r="J20" s="3">
        <f t="shared" si="1"/>
        <v>4</v>
      </c>
      <c r="K20" s="3">
        <f t="shared" si="2"/>
        <v>337.71</v>
      </c>
      <c r="L20" s="3">
        <v>1.9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30</v>
      </c>
      <c r="T20" s="3">
        <v>0.8</v>
      </c>
      <c r="U20" s="3">
        <v>40</v>
      </c>
      <c r="V20" s="3">
        <v>0.7</v>
      </c>
      <c r="W20" s="3">
        <v>60</v>
      </c>
      <c r="X20" s="3">
        <v>0.6</v>
      </c>
      <c r="Y20" s="3">
        <v>80</v>
      </c>
      <c r="Z20" s="3">
        <v>0.5</v>
      </c>
    </row>
    <row r="21" spans="1:31" ht="18" customHeight="1">
      <c r="A21" s="4"/>
      <c r="B21" s="1" t="s">
        <v>50</v>
      </c>
      <c r="C21" s="1" t="s">
        <v>30</v>
      </c>
      <c r="D21" s="1">
        <v>1</v>
      </c>
      <c r="E21" s="3">
        <v>0</v>
      </c>
      <c r="F21" s="1">
        <v>679</v>
      </c>
      <c r="G21" s="1">
        <f t="shared" si="0"/>
        <v>88.37</v>
      </c>
      <c r="H21" s="3">
        <v>550</v>
      </c>
      <c r="I21" s="3">
        <v>22</v>
      </c>
      <c r="J21" s="3">
        <f t="shared" si="1"/>
        <v>5</v>
      </c>
      <c r="K21" s="3">
        <f t="shared" si="2"/>
        <v>353.48</v>
      </c>
      <c r="L21" s="3">
        <v>1.9</v>
      </c>
      <c r="M21" s="3">
        <v>1.2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40</v>
      </c>
      <c r="T21" s="3">
        <v>0.85</v>
      </c>
      <c r="U21" s="3">
        <v>50</v>
      </c>
      <c r="V21" s="3">
        <v>0.7</v>
      </c>
      <c r="W21" s="3">
        <v>70</v>
      </c>
      <c r="X21" s="3">
        <v>0.6</v>
      </c>
      <c r="Y21" s="3">
        <v>90</v>
      </c>
      <c r="Z21" s="3">
        <v>0.55000000000000004</v>
      </c>
    </row>
    <row r="22" spans="1:31" ht="18" customHeight="1">
      <c r="A22" s="4"/>
      <c r="B22" s="1" t="s">
        <v>51</v>
      </c>
      <c r="C22" s="1" t="s">
        <v>30</v>
      </c>
      <c r="D22" s="1">
        <v>1</v>
      </c>
      <c r="E22" s="3">
        <v>0</v>
      </c>
      <c r="F22" s="1">
        <v>600</v>
      </c>
      <c r="G22" s="1">
        <f t="shared" si="0"/>
        <v>100</v>
      </c>
      <c r="H22" s="3">
        <v>550</v>
      </c>
      <c r="I22" s="3">
        <v>26</v>
      </c>
      <c r="J22" s="3">
        <f t="shared" si="1"/>
        <v>4</v>
      </c>
      <c r="K22" s="3">
        <f t="shared" si="2"/>
        <v>300</v>
      </c>
      <c r="L22" s="3">
        <v>1.9</v>
      </c>
      <c r="M22" s="3">
        <v>1.31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30</v>
      </c>
      <c r="T22" s="3">
        <v>0.85</v>
      </c>
      <c r="U22" s="3">
        <v>40</v>
      </c>
      <c r="V22" s="3">
        <v>0.7</v>
      </c>
      <c r="W22" s="3">
        <v>60</v>
      </c>
      <c r="X22" s="3">
        <v>0.6</v>
      </c>
      <c r="Y22" s="3">
        <v>80</v>
      </c>
      <c r="Z22" s="3">
        <v>0.5</v>
      </c>
    </row>
    <row r="23" spans="1:31" ht="18" customHeight="1">
      <c r="A23" s="4"/>
      <c r="B23" s="1" t="s">
        <v>52</v>
      </c>
      <c r="C23" s="1" t="s">
        <v>30</v>
      </c>
      <c r="D23" s="1">
        <v>1</v>
      </c>
      <c r="E23" s="3">
        <v>0</v>
      </c>
      <c r="F23" s="1">
        <v>600</v>
      </c>
      <c r="G23" s="1">
        <f t="shared" si="0"/>
        <v>100</v>
      </c>
      <c r="H23" s="3">
        <f>H22*1.06</f>
        <v>583</v>
      </c>
      <c r="I23" s="3">
        <v>26</v>
      </c>
      <c r="J23" s="3">
        <f t="shared" si="1"/>
        <v>4</v>
      </c>
      <c r="K23" s="3">
        <f t="shared" si="2"/>
        <v>300</v>
      </c>
      <c r="L23" s="3">
        <v>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f>S22*1.06</f>
        <v>31.8</v>
      </c>
      <c r="T23" s="3">
        <v>0.85</v>
      </c>
      <c r="U23" s="3">
        <f>U22*1.06</f>
        <v>42.400000000000006</v>
      </c>
      <c r="V23" s="3">
        <v>0.7</v>
      </c>
      <c r="W23" s="3">
        <f>W22*1.06</f>
        <v>63.6</v>
      </c>
      <c r="X23" s="3">
        <v>0.6</v>
      </c>
      <c r="Y23" s="3">
        <f>Y22*1.06</f>
        <v>84.800000000000011</v>
      </c>
      <c r="Z23" s="3">
        <v>0.5</v>
      </c>
    </row>
    <row r="24" spans="1:31" ht="18" customHeight="1">
      <c r="A24" s="4"/>
      <c r="B24" s="1" t="s">
        <v>53</v>
      </c>
      <c r="C24" s="1" t="s">
        <v>30</v>
      </c>
      <c r="D24" s="1">
        <v>1</v>
      </c>
      <c r="E24" s="3">
        <v>0</v>
      </c>
      <c r="F24" s="1">
        <v>800</v>
      </c>
      <c r="G24" s="1">
        <f t="shared" si="0"/>
        <v>75</v>
      </c>
      <c r="H24" s="3">
        <v>550</v>
      </c>
      <c r="I24" s="3">
        <v>20</v>
      </c>
      <c r="J24" s="3">
        <f t="shared" si="1"/>
        <v>5</v>
      </c>
      <c r="K24" s="3">
        <f t="shared" si="2"/>
        <v>300</v>
      </c>
      <c r="L24" s="3">
        <v>1.9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25</v>
      </c>
      <c r="T24" s="3">
        <v>0.85</v>
      </c>
      <c r="U24" s="3">
        <v>40</v>
      </c>
      <c r="V24" s="3">
        <v>0.75</v>
      </c>
      <c r="W24" s="3">
        <v>60</v>
      </c>
      <c r="X24" s="3">
        <v>0.65</v>
      </c>
      <c r="Y24" s="3">
        <v>80</v>
      </c>
      <c r="Z24" s="3">
        <v>0.6</v>
      </c>
    </row>
    <row r="25" spans="1:31" ht="18" customHeight="1">
      <c r="A25" s="5"/>
      <c r="B25" s="6"/>
      <c r="C25" s="7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>
      <c r="A26" s="4" t="s">
        <v>54</v>
      </c>
      <c r="B26" s="1" t="s">
        <v>55</v>
      </c>
      <c r="C26" s="1" t="s">
        <v>30</v>
      </c>
      <c r="D26" s="1">
        <v>1</v>
      </c>
      <c r="E26" s="3">
        <v>0</v>
      </c>
      <c r="F26" s="1">
        <v>763</v>
      </c>
      <c r="G26" s="1">
        <f t="shared" ref="G26:G37" si="3">ROUND(60000/F26,2)</f>
        <v>78.64</v>
      </c>
      <c r="H26" s="3">
        <v>400</v>
      </c>
      <c r="I26" s="3">
        <v>26</v>
      </c>
      <c r="J26" s="3">
        <f t="shared" ref="J26:J37" si="4">ROUNDUP(100/I26,0)</f>
        <v>4</v>
      </c>
      <c r="K26" s="3">
        <f t="shared" ref="K26:K37" si="5">E26+(J26-1)*G26</f>
        <v>235.92000000000002</v>
      </c>
      <c r="L26" s="1">
        <v>1.25</v>
      </c>
      <c r="M26" s="1">
        <v>1</v>
      </c>
      <c r="N26" s="1">
        <v>1</v>
      </c>
      <c r="O26" s="1">
        <v>0.9</v>
      </c>
      <c r="P26" s="1">
        <v>0.9</v>
      </c>
      <c r="Q26" s="1">
        <v>0.9</v>
      </c>
      <c r="R26" s="1">
        <v>0.9</v>
      </c>
      <c r="S26" s="3">
        <v>18</v>
      </c>
      <c r="T26" s="3">
        <v>0.8</v>
      </c>
      <c r="U26" s="3">
        <v>28</v>
      </c>
      <c r="V26" s="3">
        <v>0.7</v>
      </c>
      <c r="W26" s="3">
        <v>38</v>
      </c>
      <c r="X26" s="3">
        <v>0.6</v>
      </c>
      <c r="Y26" s="3">
        <v>48</v>
      </c>
      <c r="Z26" s="3">
        <v>0.5</v>
      </c>
    </row>
    <row r="27" spans="1:31" ht="18" customHeight="1">
      <c r="A27" s="4"/>
      <c r="B27" s="1" t="s">
        <v>56</v>
      </c>
      <c r="C27" s="1" t="s">
        <v>30</v>
      </c>
      <c r="D27" s="1">
        <v>1</v>
      </c>
      <c r="E27" s="3">
        <v>0</v>
      </c>
      <c r="F27" s="1">
        <v>804</v>
      </c>
      <c r="G27" s="1">
        <f t="shared" si="3"/>
        <v>74.63</v>
      </c>
      <c r="H27" s="3">
        <v>400</v>
      </c>
      <c r="I27" s="3">
        <v>26</v>
      </c>
      <c r="J27" s="3">
        <f t="shared" si="4"/>
        <v>4</v>
      </c>
      <c r="K27" s="3">
        <f t="shared" si="5"/>
        <v>223.89</v>
      </c>
      <c r="L27" s="1">
        <v>1.25</v>
      </c>
      <c r="M27" s="1">
        <v>1</v>
      </c>
      <c r="N27" s="1">
        <v>1</v>
      </c>
      <c r="O27" s="1">
        <v>0.9</v>
      </c>
      <c r="P27" s="1">
        <v>0.9</v>
      </c>
      <c r="Q27" s="1">
        <v>0.9</v>
      </c>
      <c r="R27" s="1">
        <v>0.9</v>
      </c>
      <c r="S27" s="3">
        <f>S26*0.85</f>
        <v>15.299999999999999</v>
      </c>
      <c r="T27" s="3">
        <v>0.8</v>
      </c>
      <c r="U27" s="3">
        <f>U26*0.85</f>
        <v>23.8</v>
      </c>
      <c r="V27" s="3">
        <v>0.7</v>
      </c>
      <c r="W27" s="3">
        <f>W26*0.85</f>
        <v>32.299999999999997</v>
      </c>
      <c r="X27" s="3">
        <v>0.6</v>
      </c>
      <c r="Y27" s="3">
        <f>Y26*0.85</f>
        <v>40.799999999999997</v>
      </c>
      <c r="Z27" s="3">
        <v>0.5</v>
      </c>
    </row>
    <row r="28" spans="1:31" ht="18" customHeight="1">
      <c r="A28" s="4"/>
      <c r="B28" s="1" t="s">
        <v>57</v>
      </c>
      <c r="C28" s="1" t="s">
        <v>30</v>
      </c>
      <c r="D28" s="1">
        <v>1</v>
      </c>
      <c r="E28" s="3">
        <v>0</v>
      </c>
      <c r="F28" s="1">
        <v>727</v>
      </c>
      <c r="G28" s="1">
        <f t="shared" si="3"/>
        <v>82.53</v>
      </c>
      <c r="H28" s="3">
        <v>400</v>
      </c>
      <c r="I28" s="3">
        <v>26</v>
      </c>
      <c r="J28" s="3">
        <f t="shared" si="4"/>
        <v>4</v>
      </c>
      <c r="K28" s="3">
        <f t="shared" si="5"/>
        <v>247.59</v>
      </c>
      <c r="L28" s="1">
        <v>1.25</v>
      </c>
      <c r="M28" s="1">
        <v>1</v>
      </c>
      <c r="N28" s="1">
        <v>1</v>
      </c>
      <c r="O28" s="1">
        <v>0.9</v>
      </c>
      <c r="P28" s="1">
        <v>0.9</v>
      </c>
      <c r="Q28" s="1">
        <v>0.9</v>
      </c>
      <c r="R28" s="1">
        <v>0.9</v>
      </c>
      <c r="S28" s="3">
        <f>S26*1.12</f>
        <v>20.160000000000004</v>
      </c>
      <c r="T28" s="3">
        <v>0.8</v>
      </c>
      <c r="U28" s="3">
        <f>U26*1.12</f>
        <v>31.360000000000003</v>
      </c>
      <c r="V28" s="3">
        <v>0.7</v>
      </c>
      <c r="W28" s="3">
        <f>W26*1.12</f>
        <v>42.56</v>
      </c>
      <c r="X28" s="3">
        <v>0.6</v>
      </c>
      <c r="Y28" s="3">
        <f>Y26*1.12</f>
        <v>53.760000000000005</v>
      </c>
      <c r="Z28" s="3">
        <v>0.5</v>
      </c>
    </row>
    <row r="29" spans="1:31" ht="18" customHeight="1">
      <c r="A29" s="7"/>
      <c r="B29" s="1" t="s">
        <v>58</v>
      </c>
      <c r="C29" s="1" t="s">
        <v>30</v>
      </c>
      <c r="D29" s="1">
        <v>1</v>
      </c>
      <c r="E29" s="3">
        <v>0</v>
      </c>
      <c r="F29" s="1">
        <v>950</v>
      </c>
      <c r="G29" s="1">
        <f t="shared" si="3"/>
        <v>63.16</v>
      </c>
      <c r="H29" s="3">
        <v>400</v>
      </c>
      <c r="I29" s="3">
        <v>20</v>
      </c>
      <c r="J29" s="3">
        <f t="shared" si="4"/>
        <v>5</v>
      </c>
      <c r="K29" s="3">
        <f t="shared" si="5"/>
        <v>252.64</v>
      </c>
      <c r="L29" s="1">
        <v>1.25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3">
        <v>20</v>
      </c>
      <c r="T29" s="3">
        <v>0.8</v>
      </c>
      <c r="U29" s="3">
        <v>30</v>
      </c>
      <c r="V29" s="3">
        <v>0.7</v>
      </c>
      <c r="W29" s="3">
        <v>40</v>
      </c>
      <c r="X29" s="3">
        <v>0.6</v>
      </c>
      <c r="Y29" s="3">
        <v>50</v>
      </c>
      <c r="Z29" s="3">
        <v>0.5</v>
      </c>
    </row>
    <row r="30" spans="1:31" ht="18" customHeight="1">
      <c r="A30" s="7"/>
      <c r="B30" s="1" t="s">
        <v>59</v>
      </c>
      <c r="C30" s="1" t="s">
        <v>30</v>
      </c>
      <c r="D30" s="1">
        <v>1</v>
      </c>
      <c r="E30" s="3">
        <v>0</v>
      </c>
      <c r="F30" s="1">
        <v>700</v>
      </c>
      <c r="G30" s="1">
        <f t="shared" si="3"/>
        <v>85.71</v>
      </c>
      <c r="H30" s="3">
        <v>400</v>
      </c>
      <c r="I30" s="3">
        <v>25</v>
      </c>
      <c r="J30" s="3">
        <f t="shared" si="4"/>
        <v>4</v>
      </c>
      <c r="K30" s="3">
        <f t="shared" si="5"/>
        <v>257.13</v>
      </c>
      <c r="L30" s="1">
        <v>1.9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3">
        <v>18</v>
      </c>
      <c r="T30" s="3">
        <v>0.8</v>
      </c>
      <c r="U30" s="3">
        <v>28</v>
      </c>
      <c r="V30" s="3">
        <v>0.7</v>
      </c>
      <c r="W30" s="3">
        <v>38</v>
      </c>
      <c r="X30" s="3">
        <v>0.6</v>
      </c>
      <c r="Y30" s="3">
        <v>48</v>
      </c>
      <c r="Z30" s="3">
        <v>0.5</v>
      </c>
    </row>
    <row r="31" spans="1:31" ht="18" customHeight="1">
      <c r="A31" s="7"/>
      <c r="B31" s="1" t="s">
        <v>60</v>
      </c>
      <c r="C31" s="1" t="s">
        <v>30</v>
      </c>
      <c r="D31" s="1">
        <v>1</v>
      </c>
      <c r="E31" s="3">
        <v>0</v>
      </c>
      <c r="F31" s="1">
        <v>747</v>
      </c>
      <c r="G31" s="1">
        <f t="shared" si="3"/>
        <v>80.319999999999993</v>
      </c>
      <c r="H31" s="3">
        <v>300</v>
      </c>
      <c r="I31" s="3">
        <v>27</v>
      </c>
      <c r="J31" s="3">
        <f t="shared" si="4"/>
        <v>4</v>
      </c>
      <c r="K31" s="3">
        <f t="shared" si="5"/>
        <v>240.95999999999998</v>
      </c>
      <c r="L31" s="1">
        <v>1.25</v>
      </c>
      <c r="M31" s="1">
        <v>1</v>
      </c>
      <c r="N31" s="1">
        <v>1</v>
      </c>
      <c r="O31" s="1">
        <v>0.9</v>
      </c>
      <c r="P31" s="1">
        <v>0.9</v>
      </c>
      <c r="Q31" s="1">
        <v>0.8</v>
      </c>
      <c r="R31" s="1">
        <v>0.8</v>
      </c>
      <c r="S31" s="3">
        <v>15</v>
      </c>
      <c r="T31" s="3">
        <v>0.85</v>
      </c>
      <c r="U31" s="3">
        <v>25</v>
      </c>
      <c r="V31" s="3">
        <v>0.65</v>
      </c>
      <c r="W31" s="3">
        <v>35</v>
      </c>
      <c r="X31" s="3">
        <v>0.55000000000000004</v>
      </c>
      <c r="Y31" s="3">
        <v>45</v>
      </c>
      <c r="Z31" s="3">
        <v>0.45</v>
      </c>
    </row>
    <row r="32" spans="1:31" ht="18" customHeight="1">
      <c r="A32" s="7"/>
      <c r="B32" s="1" t="s">
        <v>61</v>
      </c>
      <c r="C32" s="1" t="s">
        <v>30</v>
      </c>
      <c r="D32" s="1">
        <v>1</v>
      </c>
      <c r="E32" s="3">
        <v>0</v>
      </c>
      <c r="F32" s="1">
        <v>605</v>
      </c>
      <c r="G32" s="1">
        <f t="shared" si="3"/>
        <v>99.17</v>
      </c>
      <c r="H32" s="3">
        <v>475</v>
      </c>
      <c r="I32" s="3">
        <v>26</v>
      </c>
      <c r="J32" s="3">
        <f t="shared" si="4"/>
        <v>4</v>
      </c>
      <c r="K32" s="3">
        <f t="shared" si="5"/>
        <v>297.51</v>
      </c>
      <c r="L32" s="1">
        <v>1.25</v>
      </c>
      <c r="M32" s="1">
        <v>1</v>
      </c>
      <c r="N32" s="1">
        <v>1</v>
      </c>
      <c r="O32" s="1">
        <v>0.92500000000000004</v>
      </c>
      <c r="P32" s="1">
        <v>0.92500000000000004</v>
      </c>
      <c r="Q32" s="1">
        <v>0.92500000000000004</v>
      </c>
      <c r="R32" s="1">
        <v>0.92500000000000004</v>
      </c>
      <c r="S32" s="3">
        <v>23</v>
      </c>
      <c r="T32" s="3">
        <v>0.85</v>
      </c>
      <c r="U32" s="3">
        <v>33</v>
      </c>
      <c r="V32" s="3">
        <v>0.7</v>
      </c>
      <c r="W32" s="3">
        <v>43</v>
      </c>
      <c r="X32" s="3">
        <v>0.6</v>
      </c>
      <c r="Y32" s="3">
        <v>53</v>
      </c>
      <c r="Z32" s="3">
        <v>0.5</v>
      </c>
    </row>
    <row r="33" spans="1:31" ht="18" customHeight="1">
      <c r="A33" s="7"/>
      <c r="B33" s="1" t="s">
        <v>62</v>
      </c>
      <c r="C33" s="1" t="s">
        <v>30</v>
      </c>
      <c r="D33" s="1">
        <v>1</v>
      </c>
      <c r="E33" s="3">
        <v>0</v>
      </c>
      <c r="F33" s="1">
        <v>659</v>
      </c>
      <c r="G33" s="1">
        <f t="shared" si="3"/>
        <v>91.05</v>
      </c>
      <c r="H33" s="3">
        <v>400</v>
      </c>
      <c r="I33" s="3">
        <v>25</v>
      </c>
      <c r="J33" s="3">
        <f t="shared" si="4"/>
        <v>4</v>
      </c>
      <c r="K33" s="3">
        <f t="shared" si="5"/>
        <v>273.14999999999998</v>
      </c>
      <c r="L33" s="1">
        <v>1.25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3">
        <v>18</v>
      </c>
      <c r="T33" s="3">
        <v>0.8</v>
      </c>
      <c r="U33" s="3">
        <v>28</v>
      </c>
      <c r="V33" s="3">
        <v>0.7</v>
      </c>
      <c r="W33" s="3">
        <v>38</v>
      </c>
      <c r="X33" s="3">
        <v>0.6</v>
      </c>
      <c r="Y33" s="3">
        <v>48</v>
      </c>
      <c r="Z33" s="3">
        <v>0.5</v>
      </c>
    </row>
    <row r="34" spans="1:31" ht="18" customHeight="1">
      <c r="A34" s="7"/>
      <c r="B34" s="1" t="s">
        <v>63</v>
      </c>
      <c r="C34" s="1" t="s">
        <v>30</v>
      </c>
      <c r="D34" s="1">
        <v>1</v>
      </c>
      <c r="E34" s="3">
        <v>60</v>
      </c>
      <c r="F34" s="1">
        <v>780</v>
      </c>
      <c r="G34" s="1">
        <f t="shared" si="3"/>
        <v>76.92</v>
      </c>
      <c r="H34" s="3">
        <v>400</v>
      </c>
      <c r="I34" s="3">
        <v>24</v>
      </c>
      <c r="J34" s="3">
        <f t="shared" si="4"/>
        <v>5</v>
      </c>
      <c r="K34" s="3">
        <f t="shared" si="5"/>
        <v>367.68</v>
      </c>
      <c r="L34" s="1">
        <v>1.25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3">
        <v>15</v>
      </c>
      <c r="T34" s="3">
        <v>0.8</v>
      </c>
      <c r="U34" s="3">
        <v>25</v>
      </c>
      <c r="V34" s="3">
        <v>0.7</v>
      </c>
      <c r="W34" s="3">
        <v>35</v>
      </c>
      <c r="X34" s="3">
        <v>0.6</v>
      </c>
      <c r="Y34" s="3">
        <v>45</v>
      </c>
      <c r="Z34" s="3">
        <v>0.5</v>
      </c>
    </row>
    <row r="35" spans="1:31" ht="18" customHeight="1">
      <c r="A35" s="7"/>
      <c r="B35" s="1" t="s">
        <v>64</v>
      </c>
      <c r="C35" s="1" t="s">
        <v>42</v>
      </c>
      <c r="D35" s="1">
        <v>1</v>
      </c>
      <c r="E35" s="3">
        <v>0</v>
      </c>
      <c r="F35" s="1">
        <v>1091</v>
      </c>
      <c r="G35" s="1">
        <f t="shared" si="3"/>
        <v>55</v>
      </c>
      <c r="H35" s="3">
        <v>350</v>
      </c>
      <c r="I35" s="3">
        <v>20</v>
      </c>
      <c r="J35" s="3">
        <f t="shared" si="4"/>
        <v>5</v>
      </c>
      <c r="K35" s="3">
        <f t="shared" si="5"/>
        <v>220</v>
      </c>
      <c r="L35" s="1">
        <v>1.25</v>
      </c>
      <c r="M35" s="1">
        <v>1</v>
      </c>
      <c r="N35" s="1">
        <v>1</v>
      </c>
      <c r="O35" s="1">
        <v>1</v>
      </c>
      <c r="P35" s="1">
        <v>1</v>
      </c>
      <c r="Q35" s="1">
        <v>0.9</v>
      </c>
      <c r="R35" s="1">
        <v>0.9</v>
      </c>
      <c r="S35" s="3">
        <v>15</v>
      </c>
      <c r="T35" s="3">
        <v>0.8</v>
      </c>
      <c r="U35" s="3">
        <v>25</v>
      </c>
      <c r="V35" s="3">
        <v>0.7</v>
      </c>
      <c r="W35" s="3">
        <v>35</v>
      </c>
      <c r="X35" s="3">
        <v>0.6</v>
      </c>
      <c r="Y35" s="3">
        <v>45</v>
      </c>
      <c r="Z35" s="3">
        <v>0.5</v>
      </c>
    </row>
    <row r="36" spans="1:31" ht="18" customHeight="1">
      <c r="A36" s="7"/>
      <c r="B36" s="1" t="s">
        <v>65</v>
      </c>
      <c r="C36" s="1" t="s">
        <v>30</v>
      </c>
      <c r="D36" s="1">
        <v>1</v>
      </c>
      <c r="E36" s="3">
        <v>0</v>
      </c>
      <c r="F36" s="1">
        <v>898</v>
      </c>
      <c r="G36" s="1">
        <f t="shared" si="3"/>
        <v>66.819999999999993</v>
      </c>
      <c r="H36" s="3">
        <v>400</v>
      </c>
      <c r="I36" s="3">
        <v>22</v>
      </c>
      <c r="J36" s="3">
        <f t="shared" si="4"/>
        <v>5</v>
      </c>
      <c r="K36" s="3">
        <f t="shared" si="5"/>
        <v>267.27999999999997</v>
      </c>
      <c r="L36" s="1">
        <v>1.25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3">
        <v>15</v>
      </c>
      <c r="T36" s="3">
        <v>0.8</v>
      </c>
      <c r="U36" s="3">
        <v>25</v>
      </c>
      <c r="V36" s="3">
        <v>0.7</v>
      </c>
      <c r="W36" s="3">
        <v>35</v>
      </c>
      <c r="X36" s="3">
        <v>0.6</v>
      </c>
      <c r="Y36" s="3">
        <v>45</v>
      </c>
      <c r="Z36" s="3">
        <v>0.55000000000000004</v>
      </c>
    </row>
    <row r="37" spans="1:31" ht="18" customHeight="1">
      <c r="A37" s="7"/>
      <c r="B37" s="1" t="s">
        <v>66</v>
      </c>
      <c r="C37" s="1" t="s">
        <v>44</v>
      </c>
      <c r="D37" s="1">
        <v>1</v>
      </c>
      <c r="E37" s="3">
        <v>0</v>
      </c>
      <c r="F37" s="1">
        <v>820</v>
      </c>
      <c r="G37" s="1">
        <f t="shared" si="3"/>
        <v>73.17</v>
      </c>
      <c r="H37" s="3">
        <v>400</v>
      </c>
      <c r="I37" s="3">
        <v>26</v>
      </c>
      <c r="J37" s="3">
        <f t="shared" si="4"/>
        <v>4</v>
      </c>
      <c r="K37" s="3">
        <f t="shared" si="5"/>
        <v>219.51</v>
      </c>
      <c r="L37" s="1">
        <v>1.25</v>
      </c>
      <c r="M37" s="1">
        <v>1</v>
      </c>
      <c r="N37" s="1">
        <v>1</v>
      </c>
      <c r="O37" s="1">
        <v>0.8</v>
      </c>
      <c r="P37" s="1">
        <v>0.8</v>
      </c>
      <c r="Q37" s="1">
        <v>0.8</v>
      </c>
      <c r="R37" s="1">
        <v>0.8</v>
      </c>
      <c r="S37" s="3">
        <v>15</v>
      </c>
      <c r="T37" s="3">
        <v>0.8</v>
      </c>
      <c r="U37" s="3">
        <v>25</v>
      </c>
      <c r="V37" s="3">
        <v>0.7</v>
      </c>
      <c r="W37" s="3">
        <v>35</v>
      </c>
      <c r="X37" s="3">
        <v>0.6</v>
      </c>
      <c r="Y37" s="3">
        <v>45</v>
      </c>
      <c r="Z37" s="3">
        <v>0.5</v>
      </c>
    </row>
    <row r="38" spans="1:31" ht="18" customHeight="1">
      <c r="A38" s="5"/>
      <c r="B38" s="6"/>
      <c r="C38" s="7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8" customHeight="1">
      <c r="A39" s="4" t="s">
        <v>67</v>
      </c>
      <c r="B39" s="1" t="s">
        <v>68</v>
      </c>
      <c r="C39" s="1" t="s">
        <v>69</v>
      </c>
      <c r="D39" s="1">
        <v>2</v>
      </c>
      <c r="E39" s="3">
        <v>0</v>
      </c>
      <c r="F39" s="1">
        <v>375</v>
      </c>
      <c r="G39" s="1">
        <f>ROUND(60000/F39,2)</f>
        <v>160</v>
      </c>
      <c r="H39" s="3">
        <v>400</v>
      </c>
      <c r="I39" s="3" t="s">
        <v>70</v>
      </c>
      <c r="J39" s="3">
        <v>3</v>
      </c>
      <c r="K39" s="3" t="s">
        <v>71</v>
      </c>
      <c r="L39" s="1">
        <v>1.25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3">
        <v>8</v>
      </c>
      <c r="T39" s="3">
        <v>0.75</v>
      </c>
      <c r="U39" s="3">
        <v>12</v>
      </c>
      <c r="V39" s="3">
        <v>0.6</v>
      </c>
      <c r="W39" s="3">
        <v>18</v>
      </c>
      <c r="X39" s="3">
        <v>0.2</v>
      </c>
      <c r="Y39" s="3" t="s">
        <v>72</v>
      </c>
      <c r="Z39" s="3" t="s">
        <v>72</v>
      </c>
    </row>
    <row r="40" spans="1:31" ht="18" customHeight="1">
      <c r="A40" s="7"/>
      <c r="B40" s="1" t="s">
        <v>73</v>
      </c>
      <c r="C40" s="1" t="s">
        <v>74</v>
      </c>
      <c r="D40" s="1">
        <v>2</v>
      </c>
      <c r="E40" s="3">
        <v>0</v>
      </c>
      <c r="F40" s="1">
        <v>74</v>
      </c>
      <c r="G40" s="1">
        <f>ROUND(60000/F40,2)</f>
        <v>810.81</v>
      </c>
      <c r="H40" s="3">
        <v>400</v>
      </c>
      <c r="I40" s="3" t="s">
        <v>75</v>
      </c>
      <c r="J40" s="3">
        <v>4</v>
      </c>
      <c r="K40" s="3" t="s">
        <v>71</v>
      </c>
      <c r="L40" s="1">
        <v>1.25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3">
        <v>10</v>
      </c>
      <c r="T40" s="3">
        <v>0.6</v>
      </c>
      <c r="U40" s="3">
        <v>15</v>
      </c>
      <c r="V40" s="3">
        <v>0.4</v>
      </c>
      <c r="W40" s="3">
        <v>20</v>
      </c>
      <c r="X40" s="3">
        <v>0.2</v>
      </c>
      <c r="Y40" s="3" t="s">
        <v>72</v>
      </c>
      <c r="Z40" s="3" t="s">
        <v>72</v>
      </c>
    </row>
    <row r="41" spans="1:31" ht="18" customHeight="1">
      <c r="A41" s="7"/>
      <c r="B41" s="1" t="s">
        <v>76</v>
      </c>
      <c r="C41" s="1" t="s">
        <v>77</v>
      </c>
      <c r="D41" s="1">
        <v>2</v>
      </c>
      <c r="E41" s="3">
        <v>0</v>
      </c>
      <c r="F41" s="1">
        <v>300</v>
      </c>
      <c r="G41" s="1">
        <f>ROUND(60000/F41,2)</f>
        <v>200</v>
      </c>
      <c r="H41" s="3">
        <v>400</v>
      </c>
      <c r="I41" s="3" t="s">
        <v>78</v>
      </c>
      <c r="J41" s="3">
        <v>6</v>
      </c>
      <c r="K41" s="3" t="s">
        <v>71</v>
      </c>
      <c r="L41" s="1">
        <v>1.25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3">
        <v>4</v>
      </c>
      <c r="T41" s="3">
        <v>0.8</v>
      </c>
      <c r="U41" s="3">
        <v>8</v>
      </c>
      <c r="V41" s="3">
        <v>0.6</v>
      </c>
      <c r="W41" s="3">
        <v>12</v>
      </c>
      <c r="X41" s="3">
        <v>0.2</v>
      </c>
      <c r="Y41" s="3">
        <v>20</v>
      </c>
      <c r="Z41" s="3">
        <v>0.1</v>
      </c>
    </row>
    <row r="42" spans="1:31" ht="18" customHeight="1">
      <c r="A42" s="7"/>
      <c r="B42" s="1" t="s">
        <v>79</v>
      </c>
      <c r="C42" s="1" t="s">
        <v>77</v>
      </c>
      <c r="D42" s="1">
        <v>2</v>
      </c>
      <c r="E42" s="3">
        <v>0</v>
      </c>
      <c r="F42" s="1">
        <v>261</v>
      </c>
      <c r="G42" s="1">
        <f>ROUND(60000/F42,2)</f>
        <v>229.89</v>
      </c>
      <c r="H42" s="3">
        <v>400</v>
      </c>
      <c r="I42" s="3" t="s">
        <v>80</v>
      </c>
      <c r="J42" s="3">
        <v>5</v>
      </c>
      <c r="K42" s="3" t="s">
        <v>71</v>
      </c>
      <c r="L42" s="1">
        <v>1.25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3">
        <v>4</v>
      </c>
      <c r="T42" s="3">
        <v>0.8</v>
      </c>
      <c r="U42" s="3">
        <v>8</v>
      </c>
      <c r="V42" s="3">
        <v>0.6</v>
      </c>
      <c r="W42" s="3">
        <v>12</v>
      </c>
      <c r="X42" s="3">
        <v>0.2</v>
      </c>
      <c r="Y42" s="3">
        <v>20</v>
      </c>
      <c r="Z42" s="3">
        <v>0.1</v>
      </c>
    </row>
    <row r="43" spans="1:31" ht="18" customHeight="1">
      <c r="A43" s="5"/>
      <c r="B43" s="6"/>
      <c r="C43" s="7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8" customHeight="1">
      <c r="A44" s="4" t="s">
        <v>81</v>
      </c>
      <c r="B44" s="1" t="s">
        <v>82</v>
      </c>
      <c r="C44" s="1" t="s">
        <v>83</v>
      </c>
      <c r="D44" s="1">
        <v>1</v>
      </c>
      <c r="E44" s="3">
        <v>60</v>
      </c>
      <c r="F44" s="1">
        <v>785</v>
      </c>
      <c r="G44" s="1">
        <f t="shared" ref="G44:G51" si="6">ROUND(60000/F44,2)</f>
        <v>76.430000000000007</v>
      </c>
      <c r="H44" s="3">
        <v>550</v>
      </c>
      <c r="I44" s="3">
        <v>21</v>
      </c>
      <c r="J44" s="3">
        <f t="shared" ref="J44:J51" si="7">ROUNDUP(100/I44,0)</f>
        <v>5</v>
      </c>
      <c r="K44" s="3">
        <f>E44+(J44-1)*G44</f>
        <v>365.72</v>
      </c>
      <c r="L44" s="1">
        <v>1.9</v>
      </c>
      <c r="M44" s="1">
        <v>1</v>
      </c>
      <c r="N44" s="1">
        <v>1</v>
      </c>
      <c r="O44" s="1">
        <v>1</v>
      </c>
      <c r="P44" s="1">
        <v>1</v>
      </c>
      <c r="Q44" s="1">
        <v>0.9</v>
      </c>
      <c r="R44" s="1">
        <v>0.9</v>
      </c>
      <c r="S44" s="3">
        <v>40</v>
      </c>
      <c r="T44" s="3">
        <v>0.85</v>
      </c>
      <c r="U44" s="3">
        <v>50</v>
      </c>
      <c r="V44" s="3">
        <v>0.75</v>
      </c>
      <c r="W44" s="3">
        <v>70</v>
      </c>
      <c r="X44" s="3">
        <v>0.65</v>
      </c>
      <c r="Y44" s="3">
        <v>90</v>
      </c>
      <c r="Z44" s="3">
        <v>0.6</v>
      </c>
    </row>
    <row r="45" spans="1:31" ht="18" customHeight="1">
      <c r="A45" s="4"/>
      <c r="B45" s="1" t="s">
        <v>84</v>
      </c>
      <c r="C45" s="1" t="s">
        <v>83</v>
      </c>
      <c r="D45" s="1">
        <v>1</v>
      </c>
      <c r="E45" s="3">
        <v>60</v>
      </c>
      <c r="F45" s="1">
        <v>827</v>
      </c>
      <c r="G45" s="1">
        <f t="shared" si="6"/>
        <v>72.55</v>
      </c>
      <c r="H45" s="3">
        <v>550</v>
      </c>
      <c r="I45" s="3">
        <v>21</v>
      </c>
      <c r="J45" s="3">
        <f t="shared" si="7"/>
        <v>5</v>
      </c>
      <c r="K45" s="3">
        <f t="shared" ref="K45:K51" si="8">E45+(J45-1)*G45</f>
        <v>350.2</v>
      </c>
      <c r="L45" s="1">
        <v>1.9</v>
      </c>
      <c r="M45" s="1">
        <v>1</v>
      </c>
      <c r="N45" s="1">
        <v>1</v>
      </c>
      <c r="O45" s="1">
        <v>1</v>
      </c>
      <c r="P45" s="1">
        <v>1</v>
      </c>
      <c r="Q45" s="1">
        <v>0.9</v>
      </c>
      <c r="R45" s="1">
        <v>0.9</v>
      </c>
      <c r="S45" s="3">
        <f>S44*0.75</f>
        <v>30</v>
      </c>
      <c r="T45" s="3">
        <v>0.85</v>
      </c>
      <c r="U45" s="3">
        <f>U44*0.75</f>
        <v>37.5</v>
      </c>
      <c r="V45" s="3">
        <v>0.75</v>
      </c>
      <c r="W45" s="3">
        <f>W44*0.75</f>
        <v>52.5</v>
      </c>
      <c r="X45" s="3">
        <v>0.65</v>
      </c>
      <c r="Y45" s="3">
        <f>Y44*0.75</f>
        <v>67.5</v>
      </c>
      <c r="Z45" s="3">
        <v>0.6</v>
      </c>
    </row>
    <row r="46" spans="1:31" ht="18" customHeight="1">
      <c r="A46" s="4"/>
      <c r="B46" s="1" t="s">
        <v>85</v>
      </c>
      <c r="C46" s="1" t="s">
        <v>83</v>
      </c>
      <c r="D46" s="1">
        <v>1</v>
      </c>
      <c r="E46" s="3">
        <v>60</v>
      </c>
      <c r="F46" s="1">
        <v>748</v>
      </c>
      <c r="G46" s="1">
        <f t="shared" si="6"/>
        <v>80.209999999999994</v>
      </c>
      <c r="H46" s="3">
        <v>550</v>
      </c>
      <c r="I46" s="3">
        <v>21</v>
      </c>
      <c r="J46" s="3">
        <f t="shared" si="7"/>
        <v>5</v>
      </c>
      <c r="K46" s="3">
        <f t="shared" si="8"/>
        <v>380.84</v>
      </c>
      <c r="L46" s="1">
        <v>1.9</v>
      </c>
      <c r="M46" s="1">
        <v>1</v>
      </c>
      <c r="N46" s="1">
        <v>1</v>
      </c>
      <c r="O46" s="1">
        <v>1</v>
      </c>
      <c r="P46" s="1">
        <v>1</v>
      </c>
      <c r="Q46" s="1">
        <v>0.9</v>
      </c>
      <c r="R46" s="1">
        <v>0.9</v>
      </c>
      <c r="S46" s="3">
        <f>S44*1.15</f>
        <v>46</v>
      </c>
      <c r="T46" s="3">
        <v>0.85</v>
      </c>
      <c r="U46" s="3">
        <f>U44*1.15</f>
        <v>57.499999999999993</v>
      </c>
      <c r="V46" s="3">
        <v>0.75</v>
      </c>
      <c r="W46" s="3">
        <f>W44*1.15</f>
        <v>80.5</v>
      </c>
      <c r="X46" s="3">
        <v>0.65</v>
      </c>
      <c r="Y46" s="3">
        <f>Y44*1.15</f>
        <v>103.49999999999999</v>
      </c>
      <c r="Z46" s="3">
        <v>0.6</v>
      </c>
    </row>
    <row r="47" spans="1:31" ht="18" customHeight="1">
      <c r="A47" s="4"/>
      <c r="B47" s="1"/>
      <c r="C47" s="1"/>
      <c r="D47" s="1"/>
      <c r="E47" s="3"/>
      <c r="F47" s="1"/>
      <c r="G47" s="1"/>
      <c r="L47" s="1"/>
      <c r="M47" s="1"/>
      <c r="N47" s="1"/>
      <c r="O47" s="1"/>
      <c r="P47" s="1"/>
      <c r="Q47" s="1"/>
      <c r="R47" s="1"/>
    </row>
    <row r="48" spans="1:31" ht="18" customHeight="1">
      <c r="A48" s="4"/>
      <c r="B48" s="1"/>
      <c r="C48" s="1"/>
      <c r="D48" s="1"/>
      <c r="E48" s="3"/>
      <c r="F48" s="1"/>
      <c r="G48" s="1"/>
      <c r="L48" s="1"/>
      <c r="M48" s="1"/>
      <c r="N48" s="1"/>
      <c r="O48" s="1"/>
      <c r="P48" s="1"/>
      <c r="Q48" s="1"/>
      <c r="R48" s="1"/>
    </row>
    <row r="49" spans="1:31" ht="18" customHeight="1">
      <c r="A49" s="7"/>
      <c r="B49" s="1" t="s">
        <v>86</v>
      </c>
      <c r="C49" s="1" t="s">
        <v>30</v>
      </c>
      <c r="D49" s="1">
        <v>1</v>
      </c>
      <c r="E49" s="3">
        <v>100</v>
      </c>
      <c r="F49" s="1">
        <v>550</v>
      </c>
      <c r="G49" s="1">
        <f t="shared" si="6"/>
        <v>109.09</v>
      </c>
      <c r="H49" s="3">
        <v>550</v>
      </c>
      <c r="I49" s="3">
        <v>34</v>
      </c>
      <c r="J49" s="3">
        <f t="shared" si="7"/>
        <v>3</v>
      </c>
      <c r="K49" s="3">
        <f t="shared" si="8"/>
        <v>318.18</v>
      </c>
      <c r="L49" s="1">
        <v>1.9</v>
      </c>
      <c r="M49" s="1">
        <v>1</v>
      </c>
      <c r="N49" s="1">
        <v>0.8</v>
      </c>
      <c r="O49" s="1">
        <v>0.8</v>
      </c>
      <c r="P49" s="1">
        <v>0.8</v>
      </c>
      <c r="Q49" s="1">
        <v>0.8</v>
      </c>
      <c r="R49" s="1">
        <v>0.8</v>
      </c>
      <c r="S49" s="3">
        <v>40</v>
      </c>
      <c r="T49" s="3">
        <v>0.77500000000000002</v>
      </c>
      <c r="U49" s="3">
        <v>50</v>
      </c>
      <c r="V49" s="3">
        <v>0.63</v>
      </c>
      <c r="W49" s="3">
        <v>70</v>
      </c>
      <c r="X49" s="3">
        <v>0.53</v>
      </c>
      <c r="Y49" s="3">
        <v>90</v>
      </c>
      <c r="Z49" s="3">
        <v>0.48</v>
      </c>
    </row>
    <row r="50" spans="1:31" ht="18" customHeight="1">
      <c r="A50" s="7"/>
      <c r="B50" s="1" t="s">
        <v>87</v>
      </c>
      <c r="C50" s="1" t="s">
        <v>83</v>
      </c>
      <c r="D50" s="1">
        <v>1</v>
      </c>
      <c r="E50" s="3">
        <v>50</v>
      </c>
      <c r="F50" s="1">
        <v>858</v>
      </c>
      <c r="G50" s="1">
        <f t="shared" si="6"/>
        <v>69.930000000000007</v>
      </c>
      <c r="H50" s="3">
        <v>550</v>
      </c>
      <c r="I50" s="3">
        <v>20</v>
      </c>
      <c r="J50" s="3">
        <f t="shared" si="7"/>
        <v>5</v>
      </c>
      <c r="K50" s="3">
        <f t="shared" si="8"/>
        <v>329.72</v>
      </c>
      <c r="L50" s="1">
        <v>1.9</v>
      </c>
      <c r="M50" s="1">
        <v>1</v>
      </c>
      <c r="N50" s="1">
        <v>1</v>
      </c>
      <c r="O50" s="1">
        <v>1</v>
      </c>
      <c r="P50" s="1">
        <v>1</v>
      </c>
      <c r="Q50" s="1">
        <v>0.8</v>
      </c>
      <c r="R50" s="1">
        <v>0.8</v>
      </c>
      <c r="S50" s="3">
        <v>40</v>
      </c>
      <c r="T50" s="3">
        <v>0.85</v>
      </c>
      <c r="U50" s="3">
        <v>50</v>
      </c>
      <c r="V50" s="3">
        <v>0.75</v>
      </c>
      <c r="W50" s="3">
        <v>70</v>
      </c>
      <c r="X50" s="3">
        <v>0.65</v>
      </c>
      <c r="Y50" s="3">
        <v>90</v>
      </c>
      <c r="Z50" s="3">
        <v>0.6</v>
      </c>
    </row>
    <row r="51" spans="1:31" ht="18" customHeight="1">
      <c r="A51" s="7"/>
      <c r="B51" s="1" t="s">
        <v>88</v>
      </c>
      <c r="C51" s="1" t="s">
        <v>83</v>
      </c>
      <c r="D51" s="1">
        <v>1</v>
      </c>
      <c r="E51" s="3">
        <v>50</v>
      </c>
      <c r="F51" s="1">
        <v>669</v>
      </c>
      <c r="G51" s="1">
        <f t="shared" si="6"/>
        <v>89.69</v>
      </c>
      <c r="H51" s="3">
        <v>600</v>
      </c>
      <c r="I51" s="3">
        <v>25</v>
      </c>
      <c r="J51" s="3">
        <f t="shared" si="7"/>
        <v>4</v>
      </c>
      <c r="K51" s="3">
        <f t="shared" si="8"/>
        <v>319.07</v>
      </c>
      <c r="L51" s="1">
        <v>1.9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0.8</v>
      </c>
      <c r="S51" s="3">
        <v>40</v>
      </c>
      <c r="T51" s="3">
        <v>0.85</v>
      </c>
      <c r="U51" s="3">
        <v>50</v>
      </c>
      <c r="V51" s="3">
        <v>0.7</v>
      </c>
      <c r="W51" s="3">
        <v>70</v>
      </c>
      <c r="X51" s="3">
        <v>0.6</v>
      </c>
      <c r="Y51" s="3">
        <v>90</v>
      </c>
      <c r="Z51" s="3">
        <v>0.5</v>
      </c>
    </row>
    <row r="52" spans="1:31" ht="18" customHeight="1">
      <c r="A52" s="5"/>
      <c r="B52" s="6"/>
      <c r="C52" s="7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8" customHeight="1">
      <c r="A53" s="4" t="s">
        <v>89</v>
      </c>
      <c r="B53" s="3" t="s">
        <v>90</v>
      </c>
      <c r="C53" s="8" t="s">
        <v>91</v>
      </c>
      <c r="E53" s="8">
        <v>0</v>
      </c>
      <c r="F53" s="8">
        <v>100</v>
      </c>
      <c r="G53" s="1">
        <f>ROUND(60000/F53,2)</f>
        <v>600</v>
      </c>
      <c r="H53" s="3">
        <v>750</v>
      </c>
      <c r="I53" s="3">
        <v>54</v>
      </c>
      <c r="J53" s="3">
        <f>ROUNDUP(100/I53,0)</f>
        <v>2</v>
      </c>
      <c r="K53" s="3">
        <f>E53+(J53-1)*G53</f>
        <v>600</v>
      </c>
      <c r="L53" s="3">
        <v>2.5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30</v>
      </c>
      <c r="T53" s="3">
        <v>0.9</v>
      </c>
      <c r="U53" s="3">
        <v>60</v>
      </c>
      <c r="V53" s="3">
        <v>0.8</v>
      </c>
      <c r="W53" s="3" t="s">
        <v>71</v>
      </c>
      <c r="X53" s="3" t="s">
        <v>71</v>
      </c>
      <c r="Y53" s="3" t="s">
        <v>71</v>
      </c>
      <c r="Z53" s="3" t="s">
        <v>71</v>
      </c>
    </row>
    <row r="54" spans="1:31" ht="18" customHeight="1">
      <c r="A54" s="4"/>
      <c r="B54" s="3" t="s">
        <v>92</v>
      </c>
      <c r="C54" s="8" t="s">
        <v>91</v>
      </c>
      <c r="E54" s="8">
        <v>0</v>
      </c>
      <c r="F54" s="8">
        <v>75</v>
      </c>
      <c r="G54" s="1">
        <f>ROUND(60000/F54,2)</f>
        <v>800</v>
      </c>
      <c r="H54" s="3">
        <v>750</v>
      </c>
      <c r="I54" s="3">
        <v>100</v>
      </c>
      <c r="J54" s="3">
        <f>ROUNDUP(100/I54,0)</f>
        <v>1</v>
      </c>
      <c r="K54" s="3">
        <f>E54+(J54-1)*G54</f>
        <v>0</v>
      </c>
      <c r="L54" s="3">
        <v>1.9</v>
      </c>
      <c r="M54" s="3">
        <v>1</v>
      </c>
      <c r="N54" s="3">
        <v>1</v>
      </c>
      <c r="O54" s="3">
        <v>0.6</v>
      </c>
      <c r="P54" s="3">
        <v>0.6</v>
      </c>
      <c r="Q54" s="3">
        <v>0.6</v>
      </c>
      <c r="R54" s="3">
        <v>0.6</v>
      </c>
      <c r="S54" s="3">
        <v>23</v>
      </c>
      <c r="T54" s="3">
        <v>0.9</v>
      </c>
      <c r="U54" s="3">
        <v>50</v>
      </c>
      <c r="V54" s="3">
        <v>0.5</v>
      </c>
      <c r="W54" s="3" t="s">
        <v>71</v>
      </c>
      <c r="X54" s="3" t="s">
        <v>71</v>
      </c>
      <c r="Y54" s="3" t="s">
        <v>71</v>
      </c>
      <c r="Z54" s="3" t="s">
        <v>71</v>
      </c>
    </row>
    <row r="55" spans="1:31" ht="18" customHeight="1">
      <c r="A55" s="4"/>
      <c r="B55" s="3" t="s">
        <v>93</v>
      </c>
      <c r="C55" s="8" t="s">
        <v>91</v>
      </c>
      <c r="E55" s="8">
        <v>0</v>
      </c>
      <c r="F55" s="8">
        <v>200</v>
      </c>
      <c r="G55" s="1">
        <f>ROUND(60000/F55,2)</f>
        <v>300</v>
      </c>
      <c r="H55" s="3">
        <v>750</v>
      </c>
      <c r="I55" s="3">
        <v>54</v>
      </c>
      <c r="J55" s="3">
        <f>ROUNDUP(100/I55,0)</f>
        <v>2</v>
      </c>
      <c r="K55" s="3">
        <f>E55+(J55-1)*G55</f>
        <v>300</v>
      </c>
      <c r="L55" s="3">
        <v>1.9</v>
      </c>
      <c r="M55" s="3">
        <v>1</v>
      </c>
      <c r="N55" s="3">
        <v>1</v>
      </c>
      <c r="O55" s="3">
        <v>1</v>
      </c>
      <c r="P55" s="3">
        <v>1</v>
      </c>
      <c r="Q55" s="3">
        <v>0.9</v>
      </c>
      <c r="R55" s="3">
        <v>0.9</v>
      </c>
      <c r="S55" s="3">
        <v>30</v>
      </c>
      <c r="T55" s="3">
        <v>0.9</v>
      </c>
      <c r="U55" s="3">
        <v>60</v>
      </c>
      <c r="V55" s="3">
        <v>0.8</v>
      </c>
      <c r="W55" s="3" t="s">
        <v>71</v>
      </c>
      <c r="X55" s="3" t="s">
        <v>71</v>
      </c>
      <c r="Y55" s="3" t="s">
        <v>71</v>
      </c>
      <c r="Z55" s="3" t="s">
        <v>71</v>
      </c>
    </row>
    <row r="56" spans="1:31" ht="18" customHeight="1">
      <c r="A56" s="4"/>
      <c r="B56" s="1" t="s">
        <v>94</v>
      </c>
      <c r="C56" s="1" t="s">
        <v>77</v>
      </c>
      <c r="D56" s="1">
        <v>2</v>
      </c>
      <c r="E56" s="3">
        <v>0</v>
      </c>
      <c r="F56" s="1">
        <v>300</v>
      </c>
      <c r="G56" s="1">
        <f t="shared" ref="G56:G63" si="9">ROUND(60000/F56,2)</f>
        <v>200</v>
      </c>
      <c r="H56" s="3">
        <v>550</v>
      </c>
      <c r="I56" s="3">
        <v>35</v>
      </c>
      <c r="J56" s="3">
        <f t="shared" ref="J56:J63" si="10">ROUNDUP(100/I56,0)</f>
        <v>3</v>
      </c>
      <c r="K56" s="3">
        <f t="shared" ref="K56:K63" si="11">E56+(J56-1)*G56</f>
        <v>400</v>
      </c>
      <c r="L56" s="1">
        <v>1.5</v>
      </c>
      <c r="M56" s="1">
        <v>1</v>
      </c>
      <c r="N56" s="1">
        <v>1</v>
      </c>
      <c r="O56" s="1">
        <v>0.9</v>
      </c>
      <c r="P56" s="1">
        <v>0.9</v>
      </c>
      <c r="Q56" s="1">
        <v>0.9</v>
      </c>
      <c r="R56" s="1">
        <v>0.9</v>
      </c>
      <c r="S56" s="3">
        <v>90</v>
      </c>
      <c r="T56" s="3">
        <v>0.85</v>
      </c>
      <c r="U56" s="3" t="s">
        <v>72</v>
      </c>
      <c r="V56" s="3" t="s">
        <v>72</v>
      </c>
      <c r="W56" s="3" t="s">
        <v>72</v>
      </c>
      <c r="X56" s="3" t="s">
        <v>72</v>
      </c>
      <c r="Y56" s="3" t="s">
        <v>72</v>
      </c>
      <c r="Z56" s="3" t="s">
        <v>72</v>
      </c>
    </row>
    <row r="57" spans="1:31" ht="18" customHeight="1">
      <c r="A57" s="4"/>
      <c r="B57" s="1" t="s">
        <v>95</v>
      </c>
      <c r="C57" s="1" t="s">
        <v>77</v>
      </c>
      <c r="D57" s="1">
        <v>2</v>
      </c>
      <c r="E57" s="3">
        <v>0</v>
      </c>
      <c r="F57" s="1">
        <v>261</v>
      </c>
      <c r="G57" s="1">
        <f t="shared" si="9"/>
        <v>229.89</v>
      </c>
      <c r="H57" s="3">
        <v>550</v>
      </c>
      <c r="I57" s="3">
        <v>35</v>
      </c>
      <c r="J57" s="3">
        <f t="shared" si="10"/>
        <v>3</v>
      </c>
      <c r="K57" s="3">
        <f t="shared" si="11"/>
        <v>459.78</v>
      </c>
      <c r="L57" s="1">
        <v>1.5</v>
      </c>
      <c r="M57" s="1">
        <v>1</v>
      </c>
      <c r="N57" s="1">
        <v>1</v>
      </c>
      <c r="O57" s="1">
        <v>0.9</v>
      </c>
      <c r="P57" s="1">
        <v>0.9</v>
      </c>
      <c r="Q57" s="1">
        <v>0.9</v>
      </c>
      <c r="R57" s="1">
        <v>0.9</v>
      </c>
      <c r="S57" s="3">
        <v>90</v>
      </c>
      <c r="T57" s="3">
        <v>0.85</v>
      </c>
      <c r="U57" s="3" t="s">
        <v>72</v>
      </c>
      <c r="V57" s="3" t="s">
        <v>72</v>
      </c>
      <c r="W57" s="3" t="s">
        <v>72</v>
      </c>
      <c r="X57" s="3" t="s">
        <v>72</v>
      </c>
      <c r="Y57" s="3" t="s">
        <v>72</v>
      </c>
      <c r="Z57" s="3" t="s">
        <v>72</v>
      </c>
    </row>
    <row r="58" spans="1:31" ht="18" customHeight="1">
      <c r="A58" s="4"/>
      <c r="B58" s="1" t="s">
        <v>96</v>
      </c>
      <c r="C58" s="1" t="s">
        <v>77</v>
      </c>
      <c r="D58" s="1">
        <v>2</v>
      </c>
      <c r="E58" s="3">
        <v>0</v>
      </c>
      <c r="F58" s="1">
        <v>364</v>
      </c>
      <c r="G58" s="1">
        <f t="shared" si="9"/>
        <v>164.84</v>
      </c>
      <c r="H58" s="3">
        <v>550</v>
      </c>
      <c r="I58" s="3">
        <v>35</v>
      </c>
      <c r="J58" s="3">
        <f t="shared" si="10"/>
        <v>3</v>
      </c>
      <c r="K58" s="3">
        <f t="shared" si="11"/>
        <v>329.68</v>
      </c>
      <c r="L58" s="1">
        <v>1.5</v>
      </c>
      <c r="M58" s="1">
        <v>1</v>
      </c>
      <c r="N58" s="1">
        <v>1</v>
      </c>
      <c r="O58" s="1">
        <v>0.9</v>
      </c>
      <c r="P58" s="1">
        <v>0.9</v>
      </c>
      <c r="Q58" s="1">
        <v>0.9</v>
      </c>
      <c r="R58" s="1">
        <v>0.9</v>
      </c>
      <c r="S58" s="3">
        <v>90</v>
      </c>
      <c r="T58" s="3">
        <v>0.85</v>
      </c>
      <c r="U58" s="3" t="s">
        <v>72</v>
      </c>
      <c r="V58" s="3" t="s">
        <v>72</v>
      </c>
      <c r="W58" s="3" t="s">
        <v>72</v>
      </c>
      <c r="X58" s="3" t="s">
        <v>72</v>
      </c>
      <c r="Y58" s="3" t="s">
        <v>72</v>
      </c>
      <c r="Z58" s="3" t="s">
        <v>72</v>
      </c>
    </row>
    <row r="59" spans="1:31" ht="18" customHeight="1">
      <c r="A59" s="4"/>
      <c r="B59" s="1" t="s">
        <v>97</v>
      </c>
      <c r="C59" s="1" t="s">
        <v>77</v>
      </c>
      <c r="D59" s="1">
        <v>2</v>
      </c>
      <c r="E59" s="3">
        <v>0</v>
      </c>
      <c r="F59" s="1">
        <v>510</v>
      </c>
      <c r="G59" s="1">
        <f t="shared" si="9"/>
        <v>117.65</v>
      </c>
      <c r="H59" s="3">
        <v>575</v>
      </c>
      <c r="I59" s="3">
        <v>27</v>
      </c>
      <c r="J59" s="3">
        <f t="shared" si="10"/>
        <v>4</v>
      </c>
      <c r="K59" s="3">
        <f t="shared" si="11"/>
        <v>352.95000000000005</v>
      </c>
      <c r="L59" s="1">
        <v>1.9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3">
        <v>55</v>
      </c>
      <c r="T59" s="3">
        <v>0.85</v>
      </c>
      <c r="U59" s="3">
        <v>90</v>
      </c>
      <c r="V59" s="3">
        <v>0.7</v>
      </c>
      <c r="W59" s="3" t="s">
        <v>72</v>
      </c>
      <c r="X59" s="3" t="s">
        <v>72</v>
      </c>
      <c r="Y59" s="3" t="s">
        <v>72</v>
      </c>
      <c r="Z59" s="3" t="s">
        <v>72</v>
      </c>
    </row>
    <row r="60" spans="1:31" ht="18" customHeight="1">
      <c r="A60" s="4"/>
      <c r="B60" s="1" t="s">
        <v>98</v>
      </c>
      <c r="C60" s="1" t="s">
        <v>30</v>
      </c>
      <c r="D60" s="1">
        <v>1</v>
      </c>
      <c r="E60" s="3">
        <v>0</v>
      </c>
      <c r="F60" s="1">
        <v>727</v>
      </c>
      <c r="G60" s="1">
        <f t="shared" si="9"/>
        <v>82.53</v>
      </c>
      <c r="H60" s="3">
        <v>550</v>
      </c>
      <c r="I60" s="3">
        <v>27</v>
      </c>
      <c r="J60" s="3">
        <f t="shared" si="10"/>
        <v>4</v>
      </c>
      <c r="K60" s="3">
        <f t="shared" si="11"/>
        <v>247.59</v>
      </c>
      <c r="L60" s="1">
        <v>1.9</v>
      </c>
      <c r="M60" s="1">
        <v>1</v>
      </c>
      <c r="N60" s="1">
        <v>1</v>
      </c>
      <c r="O60" s="1">
        <v>1</v>
      </c>
      <c r="P60" s="1">
        <v>1</v>
      </c>
      <c r="Q60" s="1">
        <v>0.8</v>
      </c>
      <c r="R60" s="1">
        <v>0.8</v>
      </c>
      <c r="S60" s="3">
        <v>27</v>
      </c>
      <c r="T60" s="3">
        <v>0.8</v>
      </c>
      <c r="U60" s="3">
        <v>40</v>
      </c>
      <c r="V60" s="3">
        <v>0.7</v>
      </c>
      <c r="W60" s="3">
        <v>60</v>
      </c>
      <c r="X60" s="3">
        <v>0.6</v>
      </c>
      <c r="Y60" s="3">
        <v>80</v>
      </c>
      <c r="Z60" s="3">
        <v>0.5</v>
      </c>
    </row>
    <row r="61" spans="1:31" ht="18" customHeight="1">
      <c r="A61" s="4"/>
      <c r="B61" s="1" t="s">
        <v>99</v>
      </c>
      <c r="C61" s="1" t="s">
        <v>77</v>
      </c>
      <c r="D61" s="1">
        <v>2</v>
      </c>
      <c r="E61" s="3">
        <v>0</v>
      </c>
      <c r="F61" s="1">
        <v>300</v>
      </c>
      <c r="G61" s="1">
        <f t="shared" si="9"/>
        <v>200</v>
      </c>
      <c r="H61" s="3">
        <v>500</v>
      </c>
      <c r="I61" s="3">
        <v>40</v>
      </c>
      <c r="J61" s="3">
        <f t="shared" si="10"/>
        <v>3</v>
      </c>
      <c r="K61" s="3">
        <f t="shared" si="11"/>
        <v>400</v>
      </c>
      <c r="L61" s="1">
        <v>1.5</v>
      </c>
      <c r="M61" s="1">
        <v>1</v>
      </c>
      <c r="N61" s="1">
        <v>1</v>
      </c>
      <c r="O61" s="1">
        <v>0.7</v>
      </c>
      <c r="P61" s="1">
        <v>0.7</v>
      </c>
      <c r="Q61" s="1">
        <v>0.7</v>
      </c>
      <c r="R61" s="1">
        <v>0.7</v>
      </c>
      <c r="S61" s="3">
        <v>70</v>
      </c>
      <c r="T61" s="3">
        <v>0.9</v>
      </c>
      <c r="U61" s="3">
        <v>90</v>
      </c>
      <c r="V61" s="3">
        <v>0.625</v>
      </c>
      <c r="W61" s="3" t="s">
        <v>72</v>
      </c>
      <c r="X61" s="3" t="s">
        <v>72</v>
      </c>
      <c r="Y61" s="3" t="s">
        <v>72</v>
      </c>
      <c r="Z61" s="3" t="s">
        <v>72</v>
      </c>
    </row>
    <row r="62" spans="1:31" ht="18" customHeight="1">
      <c r="A62" s="4"/>
      <c r="B62" s="1" t="s">
        <v>100</v>
      </c>
      <c r="C62" s="1" t="s">
        <v>77</v>
      </c>
      <c r="D62" s="1">
        <v>2</v>
      </c>
      <c r="E62" s="3">
        <v>0</v>
      </c>
      <c r="F62" s="1">
        <v>480</v>
      </c>
      <c r="G62" s="1">
        <f t="shared" si="9"/>
        <v>125</v>
      </c>
      <c r="H62" s="3">
        <v>330</v>
      </c>
      <c r="I62" s="3">
        <v>33</v>
      </c>
      <c r="J62" s="3">
        <f t="shared" si="10"/>
        <v>4</v>
      </c>
      <c r="K62" s="3">
        <f t="shared" si="11"/>
        <v>375</v>
      </c>
      <c r="L62" s="1">
        <v>1.9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3">
        <v>120</v>
      </c>
      <c r="T62" s="3">
        <v>0.85</v>
      </c>
      <c r="U62" s="3" t="s">
        <v>72</v>
      </c>
      <c r="V62" s="3" t="s">
        <v>72</v>
      </c>
      <c r="W62" s="3" t="s">
        <v>72</v>
      </c>
      <c r="X62" s="3" t="s">
        <v>72</v>
      </c>
      <c r="Y62" s="3" t="s">
        <v>72</v>
      </c>
      <c r="Z62" s="3" t="s">
        <v>72</v>
      </c>
    </row>
    <row r="63" spans="1:31" ht="18" customHeight="1">
      <c r="A63" s="4"/>
      <c r="B63" s="1" t="s">
        <v>101</v>
      </c>
      <c r="C63" s="1" t="s">
        <v>77</v>
      </c>
      <c r="D63" s="1">
        <v>2</v>
      </c>
      <c r="E63" s="3">
        <v>0</v>
      </c>
      <c r="F63" s="1">
        <v>590</v>
      </c>
      <c r="G63" s="1">
        <f t="shared" si="9"/>
        <v>101.69</v>
      </c>
      <c r="H63" s="3">
        <v>650</v>
      </c>
      <c r="I63" s="3">
        <v>25</v>
      </c>
      <c r="J63" s="3">
        <f t="shared" si="10"/>
        <v>4</v>
      </c>
      <c r="K63" s="3">
        <f t="shared" si="11"/>
        <v>305.07</v>
      </c>
      <c r="L63" s="1">
        <v>1.9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3">
        <v>90</v>
      </c>
      <c r="T63" s="3">
        <v>0.85</v>
      </c>
      <c r="U63" s="3" t="s">
        <v>72</v>
      </c>
      <c r="V63" s="3" t="s">
        <v>72</v>
      </c>
      <c r="W63" s="3" t="s">
        <v>72</v>
      </c>
      <c r="X63" s="3" t="s">
        <v>72</v>
      </c>
      <c r="Y63" s="3" t="s">
        <v>72</v>
      </c>
      <c r="Z63" s="3" t="s">
        <v>72</v>
      </c>
    </row>
    <row r="64" spans="1:31" ht="18" customHeight="1">
      <c r="A64" s="5"/>
      <c r="B64" s="6"/>
      <c r="C64" s="7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8" customHeight="1">
      <c r="A65" s="4" t="s">
        <v>102</v>
      </c>
      <c r="B65" s="1" t="s">
        <v>103</v>
      </c>
      <c r="C65" s="1" t="s">
        <v>104</v>
      </c>
      <c r="D65" s="1">
        <v>2</v>
      </c>
      <c r="E65" s="3">
        <v>0</v>
      </c>
      <c r="F65" s="1">
        <v>35</v>
      </c>
      <c r="G65" s="1">
        <f>ROUND(60000/F65,2)</f>
        <v>1714.29</v>
      </c>
      <c r="H65" s="3">
        <v>750</v>
      </c>
      <c r="I65" s="3">
        <v>100</v>
      </c>
      <c r="J65" s="3">
        <f t="shared" ref="J65:J74" si="12">ROUNDUP(100/I65,0)</f>
        <v>1</v>
      </c>
      <c r="K65" s="3">
        <v>750</v>
      </c>
      <c r="L65" s="1">
        <v>2.4</v>
      </c>
      <c r="M65" s="1">
        <v>1</v>
      </c>
      <c r="N65" s="1">
        <v>0.85</v>
      </c>
      <c r="O65" s="1">
        <v>0.85</v>
      </c>
      <c r="P65" s="1">
        <v>0.85</v>
      </c>
      <c r="Q65" s="1">
        <v>0.85</v>
      </c>
      <c r="R65" s="1">
        <v>0.85</v>
      </c>
      <c r="S65" s="3">
        <v>30</v>
      </c>
      <c r="T65" s="3">
        <v>0.7</v>
      </c>
      <c r="U65" s="3" t="s">
        <v>72</v>
      </c>
      <c r="V65" s="3" t="s">
        <v>72</v>
      </c>
      <c r="W65" s="3" t="s">
        <v>72</v>
      </c>
      <c r="X65" s="3" t="s">
        <v>72</v>
      </c>
      <c r="Y65" s="3" t="s">
        <v>72</v>
      </c>
      <c r="Z65" s="3" t="s">
        <v>72</v>
      </c>
    </row>
    <row r="66" spans="1:31" ht="18" customHeight="1">
      <c r="A66" s="4"/>
      <c r="B66" s="1" t="s">
        <v>105</v>
      </c>
      <c r="C66" s="1" t="s">
        <v>104</v>
      </c>
      <c r="D66" s="1">
        <v>2</v>
      </c>
      <c r="E66" s="3">
        <v>0</v>
      </c>
      <c r="F66" s="1">
        <v>48</v>
      </c>
      <c r="G66" s="1">
        <f>ROUND(60000/F66,2)</f>
        <v>1250</v>
      </c>
      <c r="H66" s="3">
        <v>650</v>
      </c>
      <c r="I66" s="3">
        <v>72</v>
      </c>
      <c r="J66" s="3">
        <f t="shared" si="12"/>
        <v>2</v>
      </c>
      <c r="K66" s="3">
        <v>650</v>
      </c>
      <c r="L66" s="1">
        <v>2.4</v>
      </c>
      <c r="M66" s="1">
        <v>1</v>
      </c>
      <c r="N66" s="1">
        <v>1</v>
      </c>
      <c r="O66" s="1">
        <v>0.93</v>
      </c>
      <c r="P66" s="1">
        <v>0.93</v>
      </c>
      <c r="Q66" s="1">
        <v>0.93</v>
      </c>
      <c r="R66" s="1">
        <v>0.93</v>
      </c>
      <c r="S66" s="3">
        <v>55</v>
      </c>
      <c r="T66" s="3">
        <v>0.7</v>
      </c>
      <c r="U66" s="3" t="s">
        <v>72</v>
      </c>
      <c r="V66" s="3" t="s">
        <v>72</v>
      </c>
      <c r="W66" s="3" t="s">
        <v>72</v>
      </c>
      <c r="X66" s="3" t="s">
        <v>72</v>
      </c>
      <c r="Y66" s="3" t="s">
        <v>72</v>
      </c>
      <c r="Z66" s="3" t="s">
        <v>72</v>
      </c>
    </row>
    <row r="67" spans="1:31" ht="18" customHeight="1">
      <c r="A67" s="4"/>
      <c r="B67" s="1" t="s">
        <v>106</v>
      </c>
      <c r="C67" s="1" t="s">
        <v>104</v>
      </c>
      <c r="D67" s="1">
        <v>2</v>
      </c>
      <c r="E67" s="3">
        <v>0</v>
      </c>
      <c r="F67" s="1">
        <v>56</v>
      </c>
      <c r="G67" s="1">
        <f>ROUND(60000/F67,2)</f>
        <v>1071.43</v>
      </c>
      <c r="H67" s="3">
        <v>650</v>
      </c>
      <c r="I67" s="3">
        <v>74</v>
      </c>
      <c r="J67" s="3">
        <f t="shared" si="12"/>
        <v>2</v>
      </c>
      <c r="K67" s="3">
        <v>650</v>
      </c>
      <c r="L67" s="1">
        <v>2.4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3">
        <v>55</v>
      </c>
      <c r="T67" s="3">
        <v>0.7</v>
      </c>
      <c r="U67" s="3" t="s">
        <v>72</v>
      </c>
      <c r="V67" s="3" t="s">
        <v>72</v>
      </c>
      <c r="W67" s="3" t="s">
        <v>72</v>
      </c>
      <c r="X67" s="3" t="s">
        <v>72</v>
      </c>
      <c r="Y67" s="3" t="s">
        <v>72</v>
      </c>
      <c r="Z67" s="3" t="s">
        <v>72</v>
      </c>
    </row>
    <row r="68" spans="1:31" ht="18" customHeight="1">
      <c r="A68" s="4"/>
      <c r="B68" s="1" t="s">
        <v>107</v>
      </c>
      <c r="C68" s="1" t="s">
        <v>104</v>
      </c>
      <c r="D68" s="1">
        <v>2</v>
      </c>
      <c r="E68" s="3">
        <v>0</v>
      </c>
      <c r="F68" s="1">
        <v>44</v>
      </c>
      <c r="G68" s="1">
        <f>ROUND(60000/F68,2)</f>
        <v>1363.64</v>
      </c>
      <c r="H68" s="3">
        <v>720</v>
      </c>
      <c r="I68" s="3">
        <v>76</v>
      </c>
      <c r="J68" s="3">
        <f t="shared" si="12"/>
        <v>2</v>
      </c>
      <c r="K68" s="3">
        <v>720</v>
      </c>
      <c r="L68" s="1">
        <v>2.4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3">
        <v>55</v>
      </c>
      <c r="T68" s="3">
        <v>0.7</v>
      </c>
      <c r="U68" s="3" t="s">
        <v>72</v>
      </c>
      <c r="V68" s="3" t="s">
        <v>72</v>
      </c>
      <c r="W68" s="3" t="s">
        <v>72</v>
      </c>
      <c r="X68" s="3" t="s">
        <v>72</v>
      </c>
      <c r="Y68" s="3" t="s">
        <v>72</v>
      </c>
      <c r="Z68" s="3" t="s">
        <v>72</v>
      </c>
    </row>
    <row r="69" spans="1:31" ht="18" customHeight="1">
      <c r="A69" s="4"/>
      <c r="B69" s="1" t="s">
        <v>108</v>
      </c>
      <c r="C69" s="1" t="s">
        <v>77</v>
      </c>
      <c r="D69" s="1">
        <v>2</v>
      </c>
      <c r="E69" s="3">
        <v>80</v>
      </c>
      <c r="F69" s="1" t="s">
        <v>109</v>
      </c>
      <c r="G69" s="1">
        <v>500</v>
      </c>
      <c r="H69" s="3" t="s">
        <v>109</v>
      </c>
      <c r="I69" s="3">
        <f>I71*0.7</f>
        <v>78.399999999999991</v>
      </c>
      <c r="J69" s="3">
        <f t="shared" si="12"/>
        <v>2</v>
      </c>
      <c r="K69" s="3">
        <f t="shared" ref="K69:K74" si="13">E69*J69+(J69-1)*G69</f>
        <v>660</v>
      </c>
      <c r="L69" s="1">
        <v>1.9</v>
      </c>
      <c r="M69" s="1">
        <v>1.125</v>
      </c>
      <c r="N69" s="1">
        <v>1</v>
      </c>
      <c r="O69" s="1">
        <v>1</v>
      </c>
      <c r="P69" s="1">
        <v>1</v>
      </c>
      <c r="Q69" s="1">
        <v>0.9</v>
      </c>
      <c r="R69" s="1">
        <v>0.9</v>
      </c>
      <c r="S69" s="3">
        <v>10</v>
      </c>
      <c r="T69" s="3">
        <v>0.9</v>
      </c>
      <c r="U69" s="3">
        <v>30</v>
      </c>
      <c r="V69" s="3">
        <v>0.8</v>
      </c>
      <c r="W69" s="3">
        <v>50</v>
      </c>
      <c r="X69" s="3">
        <v>0.7</v>
      </c>
      <c r="Y69" s="3" t="s">
        <v>72</v>
      </c>
      <c r="Z69" s="3" t="s">
        <v>72</v>
      </c>
      <c r="AA69" s="8"/>
      <c r="AB69" s="8"/>
      <c r="AC69" s="8"/>
      <c r="AD69" s="8"/>
      <c r="AE69" s="8"/>
    </row>
    <row r="70" spans="1:31" ht="18" customHeight="1">
      <c r="A70" s="4"/>
      <c r="B70" s="1" t="s">
        <v>110</v>
      </c>
      <c r="C70" s="1" t="s">
        <v>77</v>
      </c>
      <c r="D70" s="1">
        <v>2</v>
      </c>
      <c r="E70" s="3" t="s">
        <v>111</v>
      </c>
      <c r="F70" s="1" t="s">
        <v>109</v>
      </c>
      <c r="G70" s="1">
        <v>501</v>
      </c>
      <c r="H70" s="3" t="s">
        <v>109</v>
      </c>
      <c r="I70" s="3">
        <f>I71*0.85</f>
        <v>95.2</v>
      </c>
      <c r="J70" s="3">
        <f t="shared" si="12"/>
        <v>2</v>
      </c>
      <c r="K70" s="3" t="e">
        <f t="shared" si="13"/>
        <v>#VALUE!</v>
      </c>
      <c r="L70" s="1">
        <v>1.9</v>
      </c>
      <c r="M70" s="1">
        <v>1.125</v>
      </c>
      <c r="N70" s="1">
        <v>1</v>
      </c>
      <c r="O70" s="1">
        <v>1</v>
      </c>
      <c r="P70" s="1">
        <v>1</v>
      </c>
      <c r="Q70" s="1">
        <v>0.9</v>
      </c>
      <c r="R70" s="1">
        <v>0.9</v>
      </c>
      <c r="S70" s="3">
        <v>10</v>
      </c>
      <c r="T70" s="3">
        <v>0.9</v>
      </c>
      <c r="U70" s="3">
        <v>30</v>
      </c>
      <c r="V70" s="3">
        <v>0.8</v>
      </c>
      <c r="W70" s="3">
        <v>50</v>
      </c>
      <c r="X70" s="3">
        <v>0.7</v>
      </c>
      <c r="Y70" s="3" t="s">
        <v>72</v>
      </c>
      <c r="Z70" s="3" t="s">
        <v>72</v>
      </c>
      <c r="AA70" s="8"/>
      <c r="AB70" s="8"/>
      <c r="AC70" s="8"/>
      <c r="AD70" s="8"/>
      <c r="AE70" s="8"/>
    </row>
    <row r="71" spans="1:31" ht="18" customHeight="1">
      <c r="A71" s="4"/>
      <c r="B71" s="1" t="s">
        <v>112</v>
      </c>
      <c r="C71" s="1" t="s">
        <v>77</v>
      </c>
      <c r="D71" s="1">
        <v>2</v>
      </c>
      <c r="E71" s="3">
        <v>540</v>
      </c>
      <c r="F71" s="3" t="s">
        <v>109</v>
      </c>
      <c r="G71" s="9">
        <v>500</v>
      </c>
      <c r="H71" s="3">
        <v>300</v>
      </c>
      <c r="I71" s="3">
        <v>112</v>
      </c>
      <c r="J71" s="9">
        <f t="shared" si="12"/>
        <v>1</v>
      </c>
      <c r="K71" s="9">
        <f t="shared" si="13"/>
        <v>540</v>
      </c>
      <c r="L71" s="3">
        <v>1.9</v>
      </c>
      <c r="M71" s="3">
        <v>1.125</v>
      </c>
      <c r="N71" s="3">
        <v>1</v>
      </c>
      <c r="O71" s="1">
        <v>1</v>
      </c>
      <c r="P71" s="1">
        <v>1</v>
      </c>
      <c r="Q71" s="3">
        <v>0.9</v>
      </c>
      <c r="R71" s="3">
        <v>0.9</v>
      </c>
      <c r="S71" s="3">
        <v>10</v>
      </c>
      <c r="T71" s="3">
        <v>0.9</v>
      </c>
      <c r="U71" s="3">
        <v>30</v>
      </c>
      <c r="V71" s="3">
        <v>0.8</v>
      </c>
      <c r="W71" s="3">
        <v>50</v>
      </c>
      <c r="X71" s="3">
        <v>0.7</v>
      </c>
      <c r="Y71" s="3" t="s">
        <v>72</v>
      </c>
      <c r="Z71" s="3" t="s">
        <v>72</v>
      </c>
      <c r="AC71" s="1"/>
      <c r="AD71" s="1"/>
      <c r="AE71" s="9"/>
    </row>
    <row r="72" spans="1:31" ht="18" customHeight="1">
      <c r="A72" s="4"/>
      <c r="B72" s="1" t="s">
        <v>113</v>
      </c>
      <c r="C72" s="1" t="s">
        <v>77</v>
      </c>
      <c r="D72" s="1">
        <v>2</v>
      </c>
      <c r="E72" s="3">
        <v>80</v>
      </c>
      <c r="F72" s="1" t="s">
        <v>109</v>
      </c>
      <c r="G72" s="1">
        <v>500</v>
      </c>
      <c r="H72" s="3" t="s">
        <v>109</v>
      </c>
      <c r="I72" s="3">
        <f>I74*0.7</f>
        <v>78.399999999999991</v>
      </c>
      <c r="J72" s="3">
        <f t="shared" si="12"/>
        <v>2</v>
      </c>
      <c r="K72" s="3">
        <f t="shared" si="13"/>
        <v>660</v>
      </c>
      <c r="L72" s="1">
        <v>1.9</v>
      </c>
      <c r="M72" s="1">
        <v>1.125</v>
      </c>
      <c r="N72" s="1">
        <v>1</v>
      </c>
      <c r="O72" s="1">
        <v>1</v>
      </c>
      <c r="P72" s="1">
        <v>1</v>
      </c>
      <c r="Q72" s="1">
        <v>0.9</v>
      </c>
      <c r="R72" s="1">
        <v>0.9</v>
      </c>
      <c r="S72" s="3">
        <f>S69*1.3</f>
        <v>13</v>
      </c>
      <c r="T72" s="3">
        <v>0.9</v>
      </c>
      <c r="U72" s="3">
        <f>U69*1.3</f>
        <v>39</v>
      </c>
      <c r="V72" s="3">
        <v>0.8</v>
      </c>
      <c r="W72" s="3">
        <f>W69*1.3</f>
        <v>65</v>
      </c>
      <c r="X72" s="3">
        <v>0.7</v>
      </c>
      <c r="Y72" s="3" t="s">
        <v>72</v>
      </c>
      <c r="Z72" s="3" t="s">
        <v>72</v>
      </c>
      <c r="AA72" s="8"/>
      <c r="AB72" s="8"/>
      <c r="AC72" s="8"/>
      <c r="AD72" s="8"/>
      <c r="AE72" s="8"/>
    </row>
    <row r="73" spans="1:31" ht="18" customHeight="1">
      <c r="A73" s="4"/>
      <c r="B73" s="1" t="s">
        <v>114</v>
      </c>
      <c r="C73" s="1" t="s">
        <v>77</v>
      </c>
      <c r="D73" s="1">
        <v>2</v>
      </c>
      <c r="E73" s="3" t="s">
        <v>111</v>
      </c>
      <c r="F73" s="1" t="s">
        <v>109</v>
      </c>
      <c r="G73" s="1">
        <v>501</v>
      </c>
      <c r="H73" s="3" t="s">
        <v>109</v>
      </c>
      <c r="I73" s="3">
        <f>I74*0.85</f>
        <v>95.2</v>
      </c>
      <c r="J73" s="3">
        <f t="shared" si="12"/>
        <v>2</v>
      </c>
      <c r="K73" s="3" t="e">
        <f t="shared" si="13"/>
        <v>#VALUE!</v>
      </c>
      <c r="L73" s="1">
        <v>1.9</v>
      </c>
      <c r="M73" s="1">
        <v>1.125</v>
      </c>
      <c r="N73" s="1">
        <v>1</v>
      </c>
      <c r="O73" s="1">
        <v>1</v>
      </c>
      <c r="P73" s="1">
        <v>1</v>
      </c>
      <c r="Q73" s="1">
        <v>0.9</v>
      </c>
      <c r="R73" s="1">
        <v>0.9</v>
      </c>
      <c r="S73" s="3">
        <f t="shared" ref="S73:U74" si="14">S70*1.3</f>
        <v>13</v>
      </c>
      <c r="T73" s="3">
        <v>0.9</v>
      </c>
      <c r="U73" s="3">
        <f t="shared" si="14"/>
        <v>39</v>
      </c>
      <c r="V73" s="3">
        <v>0.8</v>
      </c>
      <c r="W73" s="3">
        <f>W70*1.3</f>
        <v>65</v>
      </c>
      <c r="X73" s="3">
        <v>0.7</v>
      </c>
      <c r="Y73" s="3" t="s">
        <v>72</v>
      </c>
      <c r="Z73" s="3" t="s">
        <v>72</v>
      </c>
      <c r="AA73" s="8"/>
      <c r="AB73" s="8"/>
      <c r="AC73" s="8"/>
      <c r="AD73" s="8"/>
      <c r="AE73" s="8"/>
    </row>
    <row r="74" spans="1:31" ht="18" customHeight="1">
      <c r="A74" s="4"/>
      <c r="B74" s="1" t="s">
        <v>115</v>
      </c>
      <c r="C74" s="1" t="s">
        <v>77</v>
      </c>
      <c r="D74" s="1">
        <v>2</v>
      </c>
      <c r="E74" s="3">
        <v>460</v>
      </c>
      <c r="F74" s="3" t="s">
        <v>109</v>
      </c>
      <c r="G74" s="9">
        <v>500</v>
      </c>
      <c r="H74" s="3">
        <f>H71*1.3</f>
        <v>390</v>
      </c>
      <c r="I74" s="3">
        <v>112</v>
      </c>
      <c r="J74" s="9">
        <f t="shared" si="12"/>
        <v>1</v>
      </c>
      <c r="K74" s="9">
        <f t="shared" si="13"/>
        <v>460</v>
      </c>
      <c r="L74" s="3">
        <v>1.9</v>
      </c>
      <c r="M74" s="3">
        <v>1.125</v>
      </c>
      <c r="N74" s="3">
        <v>1</v>
      </c>
      <c r="O74" s="1">
        <v>1</v>
      </c>
      <c r="P74" s="1">
        <v>1</v>
      </c>
      <c r="Q74" s="3">
        <v>0.9</v>
      </c>
      <c r="R74" s="3">
        <v>0.9</v>
      </c>
      <c r="S74" s="3">
        <f t="shared" si="14"/>
        <v>13</v>
      </c>
      <c r="T74" s="3">
        <v>0.9</v>
      </c>
      <c r="U74" s="3">
        <f t="shared" si="14"/>
        <v>39</v>
      </c>
      <c r="V74" s="3">
        <v>0.8</v>
      </c>
      <c r="W74" s="3">
        <f>W71*1.3</f>
        <v>65</v>
      </c>
      <c r="X74" s="3">
        <v>0.7</v>
      </c>
      <c r="Y74" s="3" t="s">
        <v>72</v>
      </c>
      <c r="Z74" s="3" t="s">
        <v>72</v>
      </c>
      <c r="AC74" s="1"/>
      <c r="AD74" s="1"/>
      <c r="AE74" s="9"/>
    </row>
    <row r="75" spans="1:31" ht="18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8" customHeight="1">
      <c r="A76" s="4" t="s">
        <v>116</v>
      </c>
      <c r="B76" s="1" t="s">
        <v>117</v>
      </c>
      <c r="C76" s="1" t="s">
        <v>77</v>
      </c>
      <c r="D76" s="1">
        <v>2</v>
      </c>
      <c r="E76" s="3">
        <v>0</v>
      </c>
      <c r="F76" s="1">
        <v>373</v>
      </c>
      <c r="G76" s="1">
        <f t="shared" ref="G76:G81" si="15">ROUND(60000/F76,2)</f>
        <v>160.86000000000001</v>
      </c>
      <c r="H76" s="3">
        <v>400</v>
      </c>
      <c r="I76" s="3">
        <v>35</v>
      </c>
      <c r="J76" s="3">
        <f t="shared" ref="J76:J81" si="16">ROUNDUP(100/I76,0)</f>
        <v>3</v>
      </c>
      <c r="K76" s="3">
        <f>E76+(J76-1)*G76</f>
        <v>321.72000000000003</v>
      </c>
      <c r="L76" s="1">
        <v>1.6</v>
      </c>
      <c r="M76" s="1">
        <v>1</v>
      </c>
      <c r="N76" s="1">
        <v>1</v>
      </c>
      <c r="O76" s="1">
        <v>0.8</v>
      </c>
      <c r="P76" s="1">
        <v>0.8</v>
      </c>
      <c r="Q76" s="1">
        <v>0.8</v>
      </c>
      <c r="R76" s="1">
        <v>0.8</v>
      </c>
      <c r="S76" s="3">
        <v>20</v>
      </c>
      <c r="T76" s="3">
        <v>0.9</v>
      </c>
      <c r="U76" s="3">
        <v>30</v>
      </c>
      <c r="V76" s="3">
        <v>0.7</v>
      </c>
      <c r="W76" s="3">
        <v>40</v>
      </c>
      <c r="X76" s="3">
        <v>0.55000000000000004</v>
      </c>
      <c r="Y76" s="3" t="s">
        <v>72</v>
      </c>
      <c r="Z76" s="3" t="s">
        <v>72</v>
      </c>
    </row>
    <row r="77" spans="1:31" ht="18" customHeight="1">
      <c r="A77" s="7"/>
      <c r="B77" s="1" t="s">
        <v>118</v>
      </c>
      <c r="C77" s="1" t="s">
        <v>77</v>
      </c>
      <c r="D77" s="1">
        <v>2</v>
      </c>
      <c r="E77" s="3">
        <v>0</v>
      </c>
      <c r="F77" s="1">
        <v>462</v>
      </c>
      <c r="G77" s="1">
        <f t="shared" si="15"/>
        <v>129.87</v>
      </c>
      <c r="H77" s="3">
        <v>400</v>
      </c>
      <c r="I77" s="3">
        <v>33</v>
      </c>
      <c r="J77" s="3">
        <f t="shared" si="16"/>
        <v>4</v>
      </c>
      <c r="K77" s="3">
        <f>E77+(J77-1)*G77</f>
        <v>389.61</v>
      </c>
      <c r="L77" s="1">
        <v>1.9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3">
        <v>15</v>
      </c>
      <c r="T77" s="3">
        <v>0.8</v>
      </c>
      <c r="U77" s="3">
        <v>25</v>
      </c>
      <c r="V77" s="3">
        <v>0.7</v>
      </c>
      <c r="W77" s="3">
        <v>35</v>
      </c>
      <c r="X77" s="3">
        <v>0.6</v>
      </c>
      <c r="Y77" s="3" t="s">
        <v>72</v>
      </c>
      <c r="Z77" s="3" t="s">
        <v>72</v>
      </c>
    </row>
    <row r="78" spans="1:31" ht="18" customHeight="1">
      <c r="A78" s="7"/>
      <c r="B78" s="1" t="s">
        <v>119</v>
      </c>
      <c r="C78" s="1" t="s">
        <v>83</v>
      </c>
      <c r="D78" s="1">
        <v>1</v>
      </c>
      <c r="E78" s="3">
        <v>0</v>
      </c>
      <c r="F78" s="1">
        <v>1172</v>
      </c>
      <c r="G78" s="1">
        <f t="shared" si="15"/>
        <v>51.19</v>
      </c>
      <c r="H78" s="3">
        <v>400</v>
      </c>
      <c r="I78" s="3">
        <v>14</v>
      </c>
      <c r="J78" s="3">
        <f t="shared" si="16"/>
        <v>8</v>
      </c>
      <c r="K78" s="3">
        <f>E78+(J78-1)*G78</f>
        <v>358.33</v>
      </c>
      <c r="L78" s="1">
        <v>1.25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3">
        <v>10</v>
      </c>
      <c r="T78" s="3">
        <v>0.85</v>
      </c>
      <c r="U78" s="3">
        <v>20</v>
      </c>
      <c r="V78" s="3">
        <v>0.7</v>
      </c>
      <c r="W78" s="3">
        <v>30</v>
      </c>
      <c r="X78" s="3">
        <v>0.6</v>
      </c>
      <c r="Y78" s="3" t="s">
        <v>72</v>
      </c>
      <c r="Z78" s="3" t="s">
        <v>72</v>
      </c>
    </row>
    <row r="79" spans="1:31" ht="18" customHeight="1">
      <c r="A79" s="7"/>
      <c r="B79" s="1" t="s">
        <v>120</v>
      </c>
      <c r="C79" s="1" t="s">
        <v>77</v>
      </c>
      <c r="D79" s="1">
        <v>2</v>
      </c>
      <c r="E79" s="3">
        <v>0</v>
      </c>
      <c r="F79" s="1">
        <v>207</v>
      </c>
      <c r="G79" s="1">
        <f t="shared" si="15"/>
        <v>289.86</v>
      </c>
      <c r="H79" s="3">
        <v>340</v>
      </c>
      <c r="I79" s="3">
        <v>50</v>
      </c>
      <c r="J79" s="3">
        <f t="shared" si="16"/>
        <v>2</v>
      </c>
      <c r="K79" s="3">
        <f>E79+(J79-1)*G79</f>
        <v>289.86</v>
      </c>
      <c r="L79" s="1">
        <v>2.4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3">
        <v>20</v>
      </c>
      <c r="T79" s="3">
        <v>0.9</v>
      </c>
      <c r="U79" s="3">
        <v>35</v>
      </c>
      <c r="V79" s="3">
        <v>0.8</v>
      </c>
      <c r="W79" s="3">
        <v>50</v>
      </c>
      <c r="X79" s="3">
        <v>0.6</v>
      </c>
      <c r="Y79" s="3" t="s">
        <v>72</v>
      </c>
      <c r="Z79" s="3" t="s">
        <v>72</v>
      </c>
    </row>
    <row r="80" spans="1:31" ht="18" customHeight="1">
      <c r="A80" s="7"/>
      <c r="B80" s="1" t="s">
        <v>121</v>
      </c>
      <c r="C80" s="1" t="s">
        <v>77</v>
      </c>
      <c r="D80" s="1">
        <v>2</v>
      </c>
      <c r="E80" s="3">
        <v>100</v>
      </c>
      <c r="F80" s="1">
        <v>182</v>
      </c>
      <c r="G80" s="1">
        <f t="shared" si="15"/>
        <v>329.67</v>
      </c>
      <c r="H80" s="3">
        <v>340</v>
      </c>
      <c r="I80" s="3">
        <v>52</v>
      </c>
      <c r="J80" s="3">
        <f t="shared" si="16"/>
        <v>2</v>
      </c>
      <c r="K80" s="3">
        <f>E80*J80+(J80-1)*G80</f>
        <v>529.67000000000007</v>
      </c>
      <c r="L80" s="1">
        <v>2.4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3">
        <v>35</v>
      </c>
      <c r="T80" s="3">
        <v>0.8</v>
      </c>
      <c r="U80" s="3">
        <v>70</v>
      </c>
      <c r="V80" s="3">
        <v>0.7</v>
      </c>
      <c r="W80" s="3" t="s">
        <v>72</v>
      </c>
      <c r="X80" s="3" t="s">
        <v>72</v>
      </c>
      <c r="Y80" s="3" t="s">
        <v>72</v>
      </c>
      <c r="Z80" s="3" t="s">
        <v>72</v>
      </c>
    </row>
    <row r="81" spans="1:31" ht="18" customHeight="1">
      <c r="A81" s="7"/>
      <c r="B81" s="1" t="s">
        <v>122</v>
      </c>
      <c r="C81" s="1" t="s">
        <v>77</v>
      </c>
      <c r="D81" s="1">
        <v>2</v>
      </c>
      <c r="E81" s="3">
        <v>0</v>
      </c>
      <c r="F81" s="1">
        <v>375</v>
      </c>
      <c r="G81" s="1">
        <f t="shared" si="15"/>
        <v>160</v>
      </c>
      <c r="H81" s="3">
        <v>400</v>
      </c>
      <c r="I81" s="3">
        <v>34</v>
      </c>
      <c r="J81" s="3">
        <f t="shared" si="16"/>
        <v>3</v>
      </c>
      <c r="K81" s="3">
        <f>E81+(J81-1)*G81</f>
        <v>320</v>
      </c>
      <c r="L81" s="1">
        <v>1.25</v>
      </c>
      <c r="M81" s="1">
        <v>1</v>
      </c>
      <c r="N81" s="1">
        <v>1</v>
      </c>
      <c r="O81" s="1">
        <v>1</v>
      </c>
      <c r="P81" s="1">
        <v>1</v>
      </c>
      <c r="Q81" s="1">
        <v>0.8</v>
      </c>
      <c r="R81" s="1">
        <v>0.8</v>
      </c>
      <c r="S81" s="3">
        <v>15</v>
      </c>
      <c r="T81" s="3">
        <v>0.8</v>
      </c>
      <c r="U81" s="3">
        <v>25</v>
      </c>
      <c r="V81" s="3">
        <v>0.7</v>
      </c>
      <c r="W81" s="3">
        <v>35</v>
      </c>
      <c r="X81" s="3">
        <v>0.55000000000000004</v>
      </c>
      <c r="Y81" s="3" t="s">
        <v>72</v>
      </c>
      <c r="Z81" s="3" t="s">
        <v>72</v>
      </c>
    </row>
    <row r="82" spans="1:31" ht="18" customHeight="1">
      <c r="A82" s="5"/>
      <c r="B82" s="6"/>
      <c r="C82" s="7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8" customHeight="1">
      <c r="A83" s="4" t="s">
        <v>123</v>
      </c>
      <c r="B83" s="1" t="s">
        <v>124</v>
      </c>
      <c r="C83" s="1" t="s">
        <v>125</v>
      </c>
      <c r="D83" s="1" t="s">
        <v>109</v>
      </c>
      <c r="E83" s="3">
        <v>0</v>
      </c>
      <c r="F83" s="1" t="s">
        <v>126</v>
      </c>
      <c r="G83" s="1" t="s">
        <v>126</v>
      </c>
      <c r="H83" s="3">
        <v>550</v>
      </c>
      <c r="I83" s="3">
        <v>25</v>
      </c>
      <c r="J83" s="3">
        <f>ROUNDUP(100/I83,0)</f>
        <v>4</v>
      </c>
      <c r="K83" s="3" t="s">
        <v>126</v>
      </c>
      <c r="L83" s="3">
        <v>1.9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30</v>
      </c>
      <c r="T83" s="3">
        <v>0.85</v>
      </c>
      <c r="U83" s="3">
        <v>40</v>
      </c>
      <c r="V83" s="3">
        <v>0.7</v>
      </c>
      <c r="W83" s="3">
        <v>60</v>
      </c>
      <c r="X83" s="3">
        <v>0.6</v>
      </c>
      <c r="Y83" s="3">
        <v>80</v>
      </c>
      <c r="Z83" s="3">
        <v>0.55000000000000004</v>
      </c>
    </row>
    <row r="84" spans="1:31" ht="18" customHeight="1">
      <c r="A84" s="7"/>
      <c r="B84" s="1" t="s">
        <v>127</v>
      </c>
      <c r="C84" s="1" t="s">
        <v>128</v>
      </c>
      <c r="D84" s="1" t="s">
        <v>109</v>
      </c>
      <c r="E84" s="3">
        <v>0</v>
      </c>
      <c r="F84" s="1" t="s">
        <v>126</v>
      </c>
      <c r="G84" s="1" t="s">
        <v>126</v>
      </c>
      <c r="H84" s="3">
        <v>400</v>
      </c>
      <c r="I84" s="3">
        <v>25</v>
      </c>
      <c r="J84" s="3">
        <f>ROUNDUP(100/I84,0)</f>
        <v>4</v>
      </c>
      <c r="K84" s="3" t="s">
        <v>126</v>
      </c>
      <c r="L84" s="3">
        <v>1.25</v>
      </c>
      <c r="M84" s="3">
        <v>1</v>
      </c>
      <c r="N84" s="3">
        <v>1</v>
      </c>
      <c r="O84" s="3">
        <v>0.8</v>
      </c>
      <c r="P84" s="3">
        <v>0.8</v>
      </c>
      <c r="Q84" s="3">
        <v>0.8</v>
      </c>
      <c r="R84" s="3">
        <v>0.8</v>
      </c>
      <c r="S84" s="3">
        <v>15</v>
      </c>
      <c r="T84" s="3">
        <v>0.8</v>
      </c>
      <c r="U84" s="3">
        <v>25</v>
      </c>
      <c r="V84" s="3">
        <v>0.7</v>
      </c>
      <c r="W84" s="3">
        <v>30</v>
      </c>
      <c r="X84" s="3">
        <v>0.6</v>
      </c>
      <c r="Y84" s="3" t="s">
        <v>72</v>
      </c>
      <c r="Z84" s="3" t="s">
        <v>72</v>
      </c>
    </row>
    <row r="85" spans="1:31" ht="18" customHeight="1">
      <c r="A85" s="1"/>
      <c r="B85" s="1"/>
      <c r="C85" s="1"/>
      <c r="D85" s="1"/>
      <c r="E85" s="1"/>
      <c r="F85" s="1"/>
      <c r="G85" s="1"/>
    </row>
    <row r="86" spans="1:31" ht="18" customHeight="1">
      <c r="A86" s="1"/>
      <c r="B86" s="1"/>
      <c r="C86" s="1"/>
      <c r="D86" s="1"/>
      <c r="E86" s="1"/>
      <c r="F86" s="1"/>
      <c r="G86" s="1"/>
    </row>
    <row r="87" spans="1:31" ht="18" customHeight="1">
      <c r="A87" s="1"/>
      <c r="B87" s="1"/>
      <c r="C87" s="1"/>
      <c r="D87" s="1"/>
      <c r="E87" s="1"/>
      <c r="F87" s="1"/>
      <c r="G87" s="1"/>
    </row>
    <row r="88" spans="1:31" ht="18" customHeight="1">
      <c r="A88" s="1"/>
      <c r="B88" s="1"/>
      <c r="C88" s="1"/>
      <c r="D88" s="1"/>
      <c r="E88" s="1"/>
      <c r="F88" s="1"/>
      <c r="G88" s="1"/>
    </row>
    <row r="89" spans="1:31" ht="18" customHeight="1">
      <c r="A89" s="1"/>
      <c r="B89" s="1"/>
      <c r="C89" s="1"/>
      <c r="D89" s="1"/>
      <c r="E89" s="1"/>
      <c r="F89" s="1"/>
      <c r="G89" s="1"/>
    </row>
    <row r="90" spans="1:31" ht="18" customHeight="1">
      <c r="A90" s="1"/>
      <c r="B90" s="1"/>
      <c r="C90" s="1"/>
      <c r="D90" s="1"/>
      <c r="E90" s="1"/>
      <c r="F90" s="1" t="s">
        <v>129</v>
      </c>
      <c r="G90" s="1"/>
    </row>
    <row r="91" spans="1:31" ht="18" customHeight="1">
      <c r="A91" s="1"/>
      <c r="B91" s="1"/>
      <c r="C91" s="1"/>
      <c r="D91" s="1"/>
      <c r="E91" s="1"/>
      <c r="F91" s="1"/>
      <c r="G91" s="1"/>
    </row>
    <row r="92" spans="1:31" ht="18" customHeight="1">
      <c r="A92" s="1"/>
      <c r="B92" s="1"/>
      <c r="C92" s="1"/>
      <c r="D92" s="1"/>
      <c r="E92" s="1"/>
      <c r="F92" s="1"/>
      <c r="G92" s="1"/>
    </row>
    <row r="93" spans="1:31" ht="18" customHeight="1">
      <c r="A93" s="1"/>
      <c r="B93" s="1"/>
      <c r="C93" s="1"/>
      <c r="D93" s="1"/>
      <c r="E93" s="1"/>
      <c r="F93" s="1"/>
      <c r="G93" s="1"/>
    </row>
    <row r="94" spans="1:31" ht="18" customHeight="1">
      <c r="A94" s="1"/>
      <c r="B94" s="1"/>
      <c r="C94" s="1"/>
      <c r="D94" s="1"/>
      <c r="E94" s="1"/>
      <c r="F94" s="1"/>
      <c r="G94" s="1"/>
    </row>
    <row r="95" spans="1:31" ht="18" customHeight="1">
      <c r="A95" s="1"/>
      <c r="B95" s="1"/>
      <c r="C95" s="1"/>
      <c r="D95" s="1"/>
      <c r="E95" s="1"/>
      <c r="F95" s="1"/>
      <c r="G95" s="1"/>
    </row>
    <row r="96" spans="1:31" ht="18" customHeight="1">
      <c r="A96" s="1"/>
      <c r="B96" s="1"/>
      <c r="C96" s="1"/>
      <c r="D96" s="1"/>
      <c r="E96" s="1"/>
      <c r="F96" s="1"/>
      <c r="G96" s="1"/>
    </row>
    <row r="97" spans="1:7" ht="18" customHeight="1">
      <c r="A97" s="1"/>
      <c r="B97" s="1"/>
      <c r="C97" s="1"/>
      <c r="D97" s="1"/>
      <c r="E97" s="1"/>
      <c r="F97" s="1"/>
      <c r="G97" s="1"/>
    </row>
    <row r="98" spans="1:7" ht="18" customHeight="1">
      <c r="A98" s="1"/>
      <c r="B98" s="1"/>
      <c r="C98" s="1"/>
      <c r="D98" s="1"/>
      <c r="E98" s="1"/>
      <c r="F98" s="1"/>
      <c r="G98" s="1"/>
    </row>
    <row r="99" spans="1:7" ht="18" customHeight="1">
      <c r="A99" s="1"/>
      <c r="B99" s="1"/>
      <c r="C99" s="1"/>
      <c r="D99" s="1"/>
      <c r="E99" s="1"/>
      <c r="F99" s="1"/>
      <c r="G99" s="1"/>
    </row>
    <row r="100" spans="1:7" ht="18" customHeight="1">
      <c r="A100" s="1"/>
      <c r="B100" s="1"/>
      <c r="C100" s="1"/>
      <c r="D100" s="1"/>
      <c r="E100" s="1"/>
      <c r="F100" s="1"/>
      <c r="G100" s="1"/>
    </row>
    <row r="101" spans="1:7" ht="18" customHeight="1">
      <c r="A101" s="1"/>
      <c r="B101" s="1"/>
      <c r="C101" s="1"/>
      <c r="D101" s="1"/>
      <c r="E101" s="1"/>
      <c r="F101" s="1"/>
      <c r="G101" s="1"/>
    </row>
    <row r="102" spans="1:7" ht="18" customHeight="1">
      <c r="A102" s="1"/>
      <c r="B102" s="1"/>
      <c r="C102" s="1"/>
      <c r="D102" s="1"/>
      <c r="E102" s="1"/>
      <c r="F102" s="1"/>
      <c r="G102" s="1"/>
    </row>
    <row r="103" spans="1:7" ht="18" customHeight="1">
      <c r="A103" s="1"/>
      <c r="B103" s="1"/>
      <c r="C103" s="1"/>
      <c r="D103" s="1"/>
      <c r="E103" s="1"/>
      <c r="F103" s="1"/>
      <c r="G103" s="1"/>
    </row>
    <row r="104" spans="1:7" ht="18" customHeight="1">
      <c r="A104" s="1"/>
      <c r="B104" s="1"/>
      <c r="C104" s="1"/>
      <c r="D104" s="1"/>
      <c r="E104" s="1"/>
      <c r="F104" s="1"/>
      <c r="G104" s="1"/>
    </row>
    <row r="105" spans="1:7" ht="18" customHeight="1">
      <c r="A105" s="1"/>
      <c r="B105" s="1"/>
      <c r="C105" s="1"/>
      <c r="D105" s="1"/>
      <c r="E105" s="1"/>
      <c r="F105" s="1"/>
      <c r="G105" s="1"/>
    </row>
    <row r="106" spans="1:7" ht="18" customHeight="1">
      <c r="A106" s="1"/>
      <c r="B106" s="1"/>
      <c r="C106" s="1"/>
      <c r="D106" s="1"/>
      <c r="E106" s="1"/>
      <c r="F106" s="1"/>
      <c r="G106" s="1"/>
    </row>
    <row r="107" spans="1:7" ht="18" customHeight="1">
      <c r="A107" s="1"/>
      <c r="B107" s="1"/>
      <c r="C107" s="1"/>
      <c r="D107" s="1"/>
      <c r="E107" s="1"/>
      <c r="F107" s="1"/>
      <c r="G107" s="1"/>
    </row>
    <row r="108" spans="1:7" ht="18" customHeight="1">
      <c r="A108" s="1"/>
      <c r="B108" s="1"/>
      <c r="C108" s="1"/>
      <c r="D108" s="1"/>
      <c r="E108" s="1"/>
      <c r="F108" s="1"/>
      <c r="G108" s="1"/>
    </row>
    <row r="109" spans="1:7" ht="18" customHeight="1">
      <c r="A109" s="1"/>
      <c r="B109" s="1"/>
      <c r="C109" s="1"/>
      <c r="D109" s="1"/>
      <c r="E109" s="1"/>
      <c r="F109" s="1"/>
      <c r="G109" s="1"/>
    </row>
    <row r="110" spans="1:7" ht="18" customHeight="1">
      <c r="A110" s="1"/>
      <c r="B110" s="1"/>
      <c r="C110" s="1"/>
      <c r="D110" s="1"/>
      <c r="E110" s="1"/>
      <c r="F110" s="1"/>
      <c r="G110" s="1"/>
    </row>
    <row r="111" spans="1:7" ht="18" customHeight="1">
      <c r="A111" s="1"/>
      <c r="B111" s="1"/>
      <c r="C111" s="1"/>
      <c r="D111" s="1"/>
      <c r="E111" s="1"/>
      <c r="F111" s="1"/>
      <c r="G111" s="1"/>
    </row>
    <row r="112" spans="1:7" ht="18" customHeight="1">
      <c r="A112" s="1"/>
      <c r="B112" s="1"/>
      <c r="C112" s="1"/>
      <c r="D112" s="1"/>
      <c r="E112" s="1"/>
      <c r="F112" s="1"/>
      <c r="G112" s="1"/>
    </row>
    <row r="113" spans="1:7" ht="18" customHeight="1">
      <c r="A113" s="1"/>
      <c r="B113" s="1"/>
      <c r="C113" s="1"/>
      <c r="D113" s="1"/>
      <c r="E113" s="1"/>
      <c r="F113" s="1"/>
      <c r="G113" s="1"/>
    </row>
    <row r="114" spans="1:7" ht="18" customHeight="1">
      <c r="A114" s="1"/>
      <c r="B114" s="1"/>
      <c r="C114" s="1"/>
      <c r="D114" s="1"/>
      <c r="E114" s="1"/>
      <c r="F114" s="1"/>
      <c r="G114" s="1"/>
    </row>
    <row r="115" spans="1:7" ht="18" customHeight="1">
      <c r="A115" s="1"/>
      <c r="B115" s="1"/>
      <c r="C115" s="1"/>
      <c r="D115" s="1"/>
      <c r="E115" s="1"/>
      <c r="F115" s="1"/>
      <c r="G115" s="1"/>
    </row>
    <row r="116" spans="1:7" ht="18" customHeight="1">
      <c r="A116" s="1"/>
      <c r="B116" s="1"/>
      <c r="C116" s="1"/>
      <c r="D116" s="1"/>
      <c r="E116" s="1"/>
      <c r="F116" s="1"/>
      <c r="G116" s="1"/>
    </row>
    <row r="117" spans="1:7" ht="18" customHeight="1">
      <c r="A117" s="1"/>
      <c r="B117" s="1"/>
      <c r="C117" s="1"/>
      <c r="D117" s="1"/>
      <c r="E117" s="1"/>
      <c r="F117" s="1"/>
      <c r="G117" s="1"/>
    </row>
    <row r="118" spans="1:7" ht="18" customHeight="1">
      <c r="A118" s="1"/>
      <c r="B118" s="1"/>
      <c r="C118" s="1"/>
      <c r="D118" s="1"/>
      <c r="E118" s="1"/>
      <c r="F118" s="1"/>
      <c r="G118" s="1"/>
    </row>
    <row r="119" spans="1:7" ht="18" customHeight="1">
      <c r="A119" s="1"/>
      <c r="B119" s="1"/>
      <c r="C119" s="1"/>
      <c r="D119" s="1"/>
      <c r="E119" s="1"/>
      <c r="F119" s="1"/>
      <c r="G119" s="1"/>
    </row>
    <row r="120" spans="1:7" ht="18" customHeight="1">
      <c r="A120" s="1"/>
      <c r="B120" s="1"/>
      <c r="C120" s="1"/>
      <c r="D120" s="1"/>
      <c r="E120" s="1"/>
      <c r="F120" s="1"/>
      <c r="G120" s="1"/>
    </row>
    <row r="121" spans="1:7" ht="18" customHeight="1">
      <c r="A121" s="1"/>
      <c r="B121" s="1"/>
      <c r="C121" s="1"/>
      <c r="D121" s="1"/>
      <c r="E121" s="1"/>
      <c r="F121" s="1"/>
      <c r="G121" s="1"/>
    </row>
    <row r="122" spans="1:7" ht="18" customHeight="1">
      <c r="A122" s="1"/>
      <c r="B122" s="1"/>
      <c r="C122" s="1"/>
      <c r="D122" s="1"/>
      <c r="E122" s="1"/>
      <c r="F122" s="1"/>
      <c r="G122" s="1"/>
    </row>
    <row r="123" spans="1:7" ht="18" customHeight="1">
      <c r="A123" s="1"/>
      <c r="B123" s="1"/>
      <c r="C123" s="1"/>
      <c r="D123" s="1"/>
      <c r="E123" s="1"/>
      <c r="F123" s="1"/>
      <c r="G123" s="1"/>
    </row>
    <row r="124" spans="1:7" ht="18" customHeight="1">
      <c r="A124" s="1"/>
      <c r="B124" s="1"/>
      <c r="C124" s="1"/>
      <c r="D124" s="1"/>
      <c r="E124" s="1"/>
      <c r="F124" s="1"/>
      <c r="G124" s="1"/>
    </row>
    <row r="125" spans="1:7" ht="18" customHeight="1">
      <c r="A125" s="1"/>
      <c r="B125" s="1"/>
      <c r="C125" s="1"/>
      <c r="D125" s="1"/>
      <c r="E125" s="1"/>
      <c r="F125" s="1"/>
      <c r="G125" s="1"/>
    </row>
    <row r="126" spans="1:7" ht="18" customHeight="1">
      <c r="A126" s="1"/>
      <c r="B126" s="1"/>
      <c r="C126" s="1"/>
      <c r="D126" s="1"/>
      <c r="E126" s="1"/>
      <c r="F126" s="1"/>
      <c r="G126" s="1"/>
    </row>
    <row r="127" spans="1:7" ht="18" customHeight="1">
      <c r="A127" s="1"/>
      <c r="B127" s="1"/>
      <c r="C127" s="1"/>
      <c r="D127" s="1"/>
      <c r="E127" s="1"/>
      <c r="F127" s="1"/>
      <c r="G127" s="1"/>
    </row>
    <row r="128" spans="1:7" ht="18" customHeight="1">
      <c r="A128" s="1"/>
      <c r="B128" s="1"/>
      <c r="C128" s="1"/>
      <c r="D128" s="1"/>
      <c r="E128" s="1"/>
      <c r="F128" s="1"/>
      <c r="G128" s="1"/>
    </row>
    <row r="129" spans="1:7" ht="18" customHeight="1">
      <c r="A129" s="1"/>
      <c r="B129" s="1"/>
      <c r="C129" s="1"/>
      <c r="D129" s="1"/>
      <c r="E129" s="1"/>
      <c r="F129" s="1"/>
      <c r="G129" s="1"/>
    </row>
    <row r="130" spans="1:7" ht="18" customHeight="1">
      <c r="A130" s="1"/>
      <c r="B130" s="1"/>
      <c r="C130" s="1"/>
      <c r="D130" s="1"/>
      <c r="E130" s="1"/>
      <c r="F130" s="1"/>
      <c r="G130" s="1"/>
    </row>
    <row r="131" spans="1:7" ht="18" customHeight="1">
      <c r="A131" s="1"/>
      <c r="B131" s="1"/>
      <c r="C131" s="1"/>
      <c r="D131" s="1"/>
      <c r="E131" s="1"/>
      <c r="F131" s="1"/>
      <c r="G131" s="1"/>
    </row>
    <row r="132" spans="1:7" ht="18" customHeight="1">
      <c r="A132" s="1"/>
      <c r="B132" s="1"/>
      <c r="C132" s="1"/>
      <c r="D132" s="1"/>
      <c r="E132" s="1"/>
      <c r="F132" s="1"/>
      <c r="G132" s="1"/>
    </row>
    <row r="133" spans="1:7" ht="18" customHeight="1">
      <c r="A133" s="1"/>
      <c r="B133" s="1"/>
      <c r="C133" s="1"/>
      <c r="D133" s="1"/>
      <c r="E133" s="1"/>
      <c r="F133" s="1"/>
      <c r="G133" s="1"/>
    </row>
    <row r="134" spans="1:7" ht="18" customHeight="1">
      <c r="A134" s="1"/>
      <c r="B134" s="1"/>
      <c r="C134" s="1"/>
      <c r="D134" s="1"/>
      <c r="E134" s="1"/>
      <c r="F134" s="1"/>
      <c r="G134" s="1"/>
    </row>
    <row r="135" spans="1:7" ht="18" customHeight="1">
      <c r="A135" s="1"/>
      <c r="B135" s="1"/>
      <c r="C135" s="1"/>
      <c r="D135" s="1"/>
      <c r="E135" s="1"/>
      <c r="F135" s="1"/>
      <c r="G135" s="1"/>
    </row>
    <row r="136" spans="1:7" ht="18" customHeight="1">
      <c r="A136" s="1"/>
      <c r="B136" s="1"/>
      <c r="C136" s="1"/>
      <c r="D136" s="1"/>
      <c r="E136" s="1"/>
      <c r="F136" s="1"/>
      <c r="G136" s="1"/>
    </row>
    <row r="137" spans="1:7" ht="18" customHeight="1">
      <c r="A137" s="1"/>
      <c r="B137" s="1"/>
      <c r="C137" s="1"/>
      <c r="D137" s="1"/>
      <c r="E137" s="1"/>
      <c r="F137" s="1"/>
      <c r="G137" s="1"/>
    </row>
    <row r="138" spans="1:7" ht="18" customHeight="1">
      <c r="A138" s="1"/>
      <c r="B138" s="1"/>
      <c r="C138" s="1"/>
      <c r="D138" s="1"/>
      <c r="E138" s="1"/>
      <c r="F138" s="1"/>
      <c r="G138" s="1"/>
    </row>
    <row r="139" spans="1:7" ht="18" customHeight="1">
      <c r="A139" s="1"/>
      <c r="B139" s="1"/>
      <c r="C139" s="1"/>
      <c r="D139" s="1"/>
      <c r="E139" s="1"/>
      <c r="F139" s="1"/>
      <c r="G139" s="1"/>
    </row>
    <row r="140" spans="1:7" ht="18" customHeight="1">
      <c r="A140" s="1"/>
      <c r="B140" s="1"/>
      <c r="C140" s="1"/>
      <c r="D140" s="1"/>
      <c r="E140" s="1"/>
      <c r="F140" s="1"/>
      <c r="G140" s="1"/>
    </row>
    <row r="141" spans="1:7" ht="18" customHeight="1">
      <c r="A141" s="1"/>
      <c r="B141" s="1"/>
      <c r="C141" s="1"/>
      <c r="D141" s="1"/>
      <c r="E141" s="1"/>
      <c r="F141" s="1"/>
      <c r="G141" s="1"/>
    </row>
    <row r="142" spans="1:7" ht="18" customHeight="1">
      <c r="A142" s="1"/>
      <c r="B142" s="1"/>
      <c r="C142" s="1"/>
      <c r="D142" s="1"/>
      <c r="E142" s="1"/>
      <c r="F142" s="1"/>
      <c r="G142" s="1"/>
    </row>
    <row r="143" spans="1:7" ht="18" customHeight="1">
      <c r="A143" s="1"/>
      <c r="B143" s="1"/>
      <c r="C143" s="1"/>
      <c r="D143" s="1"/>
      <c r="E143" s="1"/>
      <c r="F143" s="1"/>
      <c r="G143" s="1"/>
    </row>
    <row r="144" spans="1:7" ht="18" customHeight="1">
      <c r="A144" s="1"/>
      <c r="B144" s="1"/>
      <c r="C144" s="1"/>
      <c r="D144" s="1"/>
      <c r="E144" s="1"/>
      <c r="F144" s="1"/>
      <c r="G144" s="1"/>
    </row>
    <row r="145" spans="1:7" ht="18" customHeight="1">
      <c r="A145" s="1"/>
      <c r="B145" s="1"/>
      <c r="C145" s="1"/>
      <c r="D145" s="1"/>
      <c r="E145" s="1"/>
      <c r="F145" s="1"/>
      <c r="G145" s="1"/>
    </row>
    <row r="146" spans="1:7" ht="18" customHeight="1">
      <c r="A146" s="1"/>
      <c r="B146" s="1"/>
      <c r="C146" s="1"/>
      <c r="D146" s="1"/>
      <c r="E146" s="1"/>
      <c r="F146" s="1"/>
      <c r="G146" s="1"/>
    </row>
    <row r="147" spans="1:7" ht="18" customHeight="1">
      <c r="A147" s="1"/>
      <c r="B147" s="1"/>
      <c r="C147" s="1"/>
      <c r="D147" s="1"/>
      <c r="E147" s="1"/>
      <c r="F147" s="1"/>
      <c r="G147" s="1"/>
    </row>
    <row r="148" spans="1:7" ht="18" customHeight="1">
      <c r="A148" s="1"/>
      <c r="B148" s="1"/>
      <c r="C148" s="1"/>
      <c r="D148" s="1"/>
      <c r="E148" s="1"/>
      <c r="F148" s="1"/>
      <c r="G148" s="1"/>
    </row>
    <row r="149" spans="1:7" ht="18" customHeight="1">
      <c r="A149" s="1"/>
      <c r="B149" s="1"/>
      <c r="C149" s="1"/>
      <c r="D149" s="1"/>
      <c r="E149" s="1"/>
      <c r="F149" s="1"/>
      <c r="G149" s="1"/>
    </row>
    <row r="150" spans="1:7" ht="18" customHeight="1">
      <c r="A150" s="1"/>
      <c r="B150" s="1"/>
      <c r="C150" s="1"/>
      <c r="D150" s="1"/>
      <c r="E150" s="1"/>
      <c r="F150" s="1"/>
      <c r="G150" s="1"/>
    </row>
    <row r="151" spans="1:7" ht="18" customHeight="1">
      <c r="A151" s="1"/>
      <c r="B151" s="1"/>
      <c r="C151" s="1"/>
      <c r="D151" s="1"/>
      <c r="E151" s="1"/>
      <c r="F151" s="1"/>
      <c r="G151" s="1"/>
    </row>
    <row r="152" spans="1:7" ht="18" customHeight="1">
      <c r="A152" s="1"/>
      <c r="B152" s="1"/>
      <c r="C152" s="1"/>
      <c r="D152" s="1"/>
      <c r="E152" s="1"/>
      <c r="F152" s="1"/>
      <c r="G152" s="1"/>
    </row>
    <row r="153" spans="1:7" ht="18" customHeight="1">
      <c r="A153" s="1"/>
      <c r="B153" s="1"/>
      <c r="C153" s="1"/>
      <c r="D153" s="1"/>
      <c r="E153" s="1"/>
      <c r="F153" s="1"/>
      <c r="G153" s="1"/>
    </row>
    <row r="154" spans="1:7" ht="18" customHeight="1">
      <c r="A154" s="1"/>
      <c r="B154" s="1"/>
      <c r="C154" s="1"/>
      <c r="D154" s="1"/>
      <c r="E154" s="1"/>
      <c r="F154" s="1"/>
      <c r="G154" s="1"/>
    </row>
    <row r="155" spans="1:7" ht="18" customHeight="1">
      <c r="A155" s="1"/>
      <c r="B155" s="1"/>
      <c r="C155" s="1"/>
      <c r="D155" s="1"/>
      <c r="E155" s="1"/>
      <c r="F155" s="1"/>
      <c r="G155" s="1"/>
    </row>
    <row r="156" spans="1:7" ht="18" customHeight="1">
      <c r="A156" s="1"/>
      <c r="B156" s="1"/>
      <c r="C156" s="1"/>
      <c r="D156" s="1"/>
      <c r="E156" s="1"/>
      <c r="F156" s="1"/>
      <c r="G156" s="1"/>
    </row>
    <row r="157" spans="1:7" ht="18" customHeight="1">
      <c r="A157" s="1"/>
      <c r="B157" s="1"/>
      <c r="C157" s="1"/>
      <c r="D157" s="1"/>
      <c r="E157" s="1"/>
      <c r="F157" s="1"/>
      <c r="G157" s="1"/>
    </row>
    <row r="158" spans="1:7" ht="18" customHeight="1">
      <c r="A158" s="1"/>
      <c r="B158" s="1"/>
      <c r="C158" s="1"/>
      <c r="D158" s="1"/>
      <c r="E158" s="1"/>
      <c r="F158" s="1"/>
      <c r="G158" s="1"/>
    </row>
    <row r="159" spans="1:7" ht="18" customHeight="1">
      <c r="A159" s="1"/>
      <c r="B159" s="1"/>
      <c r="C159" s="1"/>
      <c r="D159" s="1"/>
      <c r="E159" s="1"/>
      <c r="F159" s="1"/>
      <c r="G159" s="1"/>
    </row>
    <row r="160" spans="1:7" ht="18" customHeight="1">
      <c r="A160" s="1"/>
      <c r="B160" s="1"/>
      <c r="C160" s="1"/>
      <c r="D160" s="1"/>
      <c r="E160" s="1"/>
      <c r="F160" s="1"/>
      <c r="G160" s="1"/>
    </row>
    <row r="161" spans="1:7" ht="18" customHeight="1">
      <c r="A161" s="1"/>
      <c r="B161" s="1"/>
      <c r="C161" s="1"/>
      <c r="D161" s="1"/>
      <c r="E161" s="1"/>
      <c r="F161" s="1"/>
      <c r="G161" s="1"/>
    </row>
    <row r="162" spans="1:7" ht="18" customHeight="1">
      <c r="A162" s="1"/>
      <c r="B162" s="1"/>
      <c r="C162" s="1"/>
      <c r="D162" s="1"/>
      <c r="E162" s="1"/>
      <c r="F162" s="1"/>
      <c r="G162" s="1"/>
    </row>
    <row r="163" spans="1:7" ht="18" customHeight="1">
      <c r="A163" s="1"/>
      <c r="B163" s="1"/>
      <c r="C163" s="1"/>
      <c r="D163" s="1"/>
      <c r="E163" s="1"/>
      <c r="F163" s="1"/>
      <c r="G163" s="1"/>
    </row>
    <row r="164" spans="1:7" ht="18" customHeight="1">
      <c r="A164" s="1"/>
      <c r="B164" s="1"/>
      <c r="C164" s="1"/>
      <c r="D164" s="1"/>
      <c r="E164" s="1"/>
      <c r="F164" s="1"/>
      <c r="G164" s="1"/>
    </row>
    <row r="165" spans="1:7" ht="18" customHeight="1">
      <c r="A165" s="1"/>
      <c r="B165" s="1"/>
      <c r="C165" s="1"/>
      <c r="D165" s="1"/>
      <c r="E165" s="1"/>
      <c r="F165" s="1"/>
      <c r="G165" s="1"/>
    </row>
    <row r="166" spans="1:7" ht="18" customHeight="1">
      <c r="A166" s="1"/>
      <c r="B166" s="1"/>
      <c r="C166" s="1"/>
      <c r="D166" s="1"/>
      <c r="E166" s="1"/>
      <c r="F166" s="1"/>
      <c r="G166" s="1"/>
    </row>
    <row r="167" spans="1:7" ht="18" customHeight="1">
      <c r="A167" s="1"/>
      <c r="B167" s="1"/>
      <c r="C167" s="1"/>
      <c r="D167" s="1"/>
      <c r="E167" s="1"/>
      <c r="F167" s="1"/>
      <c r="G167" s="1"/>
    </row>
    <row r="168" spans="1:7" ht="18" customHeight="1">
      <c r="A168" s="1"/>
      <c r="B168" s="1"/>
      <c r="C168" s="1"/>
      <c r="D168" s="1"/>
      <c r="E168" s="1"/>
      <c r="F168" s="1"/>
      <c r="G168" s="1"/>
    </row>
    <row r="169" spans="1:7" ht="18" customHeight="1">
      <c r="A169" s="1"/>
      <c r="B169" s="1"/>
      <c r="C169" s="1"/>
      <c r="D169" s="1"/>
      <c r="E169" s="1"/>
      <c r="F169" s="1"/>
      <c r="G169" s="1"/>
    </row>
    <row r="170" spans="1:7" ht="18" customHeight="1">
      <c r="A170" s="1"/>
      <c r="B170" s="1"/>
      <c r="C170" s="1"/>
      <c r="D170" s="1"/>
      <c r="E170" s="1"/>
      <c r="F170" s="1"/>
      <c r="G170" s="1"/>
    </row>
    <row r="171" spans="1:7" ht="18" customHeight="1">
      <c r="A171" s="1"/>
      <c r="B171" s="1"/>
      <c r="C171" s="1"/>
      <c r="D171" s="1"/>
      <c r="E171" s="1"/>
      <c r="F171" s="1"/>
      <c r="G171" s="1"/>
    </row>
    <row r="172" spans="1:7" ht="18" customHeight="1">
      <c r="A172" s="1"/>
      <c r="B172" s="1"/>
      <c r="C172" s="1"/>
      <c r="D172" s="1"/>
      <c r="E172" s="1"/>
      <c r="F172" s="1"/>
      <c r="G172" s="1"/>
    </row>
    <row r="173" spans="1:7" ht="18" customHeight="1">
      <c r="A173" s="1"/>
      <c r="B173" s="1"/>
      <c r="C173" s="1"/>
      <c r="D173" s="1"/>
      <c r="E173" s="1"/>
      <c r="F173" s="1"/>
      <c r="G173" s="1"/>
    </row>
    <row r="174" spans="1:7" ht="18" customHeight="1">
      <c r="A174" s="1"/>
      <c r="B174" s="1"/>
      <c r="C174" s="1"/>
      <c r="D174" s="1"/>
      <c r="E174" s="1"/>
      <c r="F174" s="1"/>
      <c r="G174" s="1"/>
    </row>
    <row r="175" spans="1:7" ht="18" customHeight="1">
      <c r="A175" s="1"/>
      <c r="B175" s="1"/>
      <c r="C175" s="1"/>
      <c r="D175" s="1"/>
      <c r="E175" s="1"/>
      <c r="F175" s="1"/>
      <c r="G175" s="1"/>
    </row>
    <row r="176" spans="1:7" ht="18" customHeight="1">
      <c r="A176" s="1"/>
      <c r="B176" s="1"/>
      <c r="C176" s="1"/>
      <c r="D176" s="1"/>
      <c r="E176" s="1"/>
      <c r="F176" s="1"/>
      <c r="G176" s="1"/>
    </row>
    <row r="177" spans="1:7" ht="18" customHeight="1">
      <c r="A177" s="1"/>
      <c r="B177" s="1"/>
      <c r="C177" s="1"/>
      <c r="D177" s="1"/>
      <c r="E177" s="1"/>
      <c r="F177" s="1"/>
      <c r="G177" s="1"/>
    </row>
    <row r="178" spans="1:7" ht="18" customHeight="1">
      <c r="A178" s="1"/>
      <c r="B178" s="1"/>
      <c r="C178" s="1"/>
      <c r="D178" s="1"/>
      <c r="E178" s="1"/>
      <c r="F178" s="1"/>
      <c r="G178" s="1"/>
    </row>
    <row r="179" spans="1:7" ht="18" customHeight="1">
      <c r="A179" s="1"/>
      <c r="B179" s="1"/>
      <c r="C179" s="1"/>
      <c r="D179" s="1"/>
      <c r="E179" s="1"/>
      <c r="F179" s="1"/>
      <c r="G179" s="1"/>
    </row>
    <row r="180" spans="1:7" ht="18" customHeight="1">
      <c r="A180" s="1"/>
      <c r="B180" s="1"/>
      <c r="C180" s="1"/>
      <c r="D180" s="1"/>
      <c r="E180" s="1"/>
      <c r="F180" s="1"/>
      <c r="G180" s="1"/>
    </row>
    <row r="181" spans="1:7" ht="18" customHeight="1">
      <c r="A181" s="1"/>
      <c r="B181" s="1"/>
      <c r="C181" s="1"/>
      <c r="D181" s="1"/>
      <c r="E181" s="1"/>
      <c r="F181" s="1"/>
      <c r="G181" s="1"/>
    </row>
    <row r="182" spans="1:7" ht="18" customHeight="1">
      <c r="A182" s="1"/>
      <c r="B182" s="1"/>
      <c r="C182" s="1"/>
      <c r="D182" s="1"/>
      <c r="E182" s="1"/>
      <c r="F182" s="1"/>
      <c r="G182" s="1"/>
    </row>
    <row r="183" spans="1:7" ht="18" customHeight="1">
      <c r="A183" s="1"/>
      <c r="B183" s="1"/>
      <c r="C183" s="1"/>
      <c r="D183" s="1"/>
      <c r="E183" s="1"/>
      <c r="F183" s="1"/>
      <c r="G183" s="1"/>
    </row>
    <row r="184" spans="1:7" ht="18" customHeight="1">
      <c r="A184" s="1"/>
      <c r="B184" s="1"/>
      <c r="C184" s="1"/>
      <c r="D184" s="1"/>
      <c r="E184" s="1"/>
      <c r="F184" s="1"/>
      <c r="G184" s="1"/>
    </row>
    <row r="185" spans="1:7" ht="18" customHeight="1">
      <c r="A185" s="1"/>
      <c r="B185" s="1"/>
      <c r="C185" s="1"/>
      <c r="D185" s="1"/>
      <c r="E185" s="1"/>
      <c r="F185" s="1"/>
      <c r="G185" s="1"/>
    </row>
    <row r="186" spans="1:7" ht="18" customHeight="1">
      <c r="A186" s="1"/>
      <c r="B186" s="1"/>
      <c r="C186" s="1"/>
      <c r="D186" s="1"/>
      <c r="E186" s="1"/>
      <c r="F186" s="1"/>
      <c r="G186" s="1"/>
    </row>
    <row r="187" spans="1:7" ht="18" customHeight="1">
      <c r="A187" s="1"/>
      <c r="B187" s="1"/>
      <c r="C187" s="1"/>
      <c r="D187" s="1"/>
      <c r="E187" s="1"/>
      <c r="F187" s="1"/>
      <c r="G187" s="1"/>
    </row>
    <row r="188" spans="1:7" ht="18" customHeight="1">
      <c r="A188" s="1"/>
      <c r="B188" s="1"/>
      <c r="C188" s="1"/>
      <c r="D188" s="1"/>
      <c r="E188" s="1"/>
      <c r="F188" s="1"/>
      <c r="G188" s="1"/>
    </row>
    <row r="189" spans="1:7" ht="18" customHeight="1">
      <c r="A189" s="1"/>
      <c r="B189" s="1"/>
      <c r="C189" s="1"/>
      <c r="D189" s="1"/>
      <c r="E189" s="1"/>
      <c r="F189" s="1"/>
      <c r="G189" s="1"/>
    </row>
    <row r="190" spans="1:7" ht="18" customHeight="1">
      <c r="A190" s="1"/>
      <c r="B190" s="1"/>
      <c r="C190" s="1"/>
      <c r="D190" s="1"/>
      <c r="E190" s="1"/>
      <c r="F190" s="1"/>
      <c r="G190" s="1"/>
    </row>
    <row r="191" spans="1:7" ht="18" customHeight="1">
      <c r="A191" s="1"/>
      <c r="B191" s="1"/>
      <c r="C191" s="1"/>
      <c r="D191" s="1"/>
      <c r="E191" s="1"/>
      <c r="F191" s="1"/>
      <c r="G191" s="1"/>
    </row>
    <row r="192" spans="1:7" ht="18" customHeight="1">
      <c r="A192" s="1"/>
      <c r="B192" s="1"/>
      <c r="C192" s="1"/>
      <c r="D192" s="1"/>
      <c r="E192" s="1"/>
      <c r="F192" s="1"/>
      <c r="G192" s="1"/>
    </row>
    <row r="193" spans="1:7" ht="18" customHeight="1">
      <c r="A193" s="1"/>
      <c r="B193" s="1"/>
      <c r="C193" s="1"/>
      <c r="D193" s="1"/>
      <c r="E193" s="1"/>
      <c r="F193" s="1"/>
      <c r="G193" s="1"/>
    </row>
    <row r="194" spans="1:7" ht="18" customHeight="1">
      <c r="A194" s="1"/>
      <c r="B194" s="1"/>
      <c r="C194" s="1"/>
      <c r="D194" s="1"/>
      <c r="E194" s="1"/>
      <c r="F194" s="1"/>
      <c r="G194" s="1"/>
    </row>
    <row r="195" spans="1:7" ht="18" customHeight="1">
      <c r="A195" s="1"/>
      <c r="B195" s="1"/>
      <c r="C195" s="1"/>
      <c r="D195" s="1"/>
      <c r="E195" s="1"/>
      <c r="F195" s="1"/>
      <c r="G195" s="1"/>
    </row>
    <row r="196" spans="1:7" ht="18" customHeight="1">
      <c r="A196" s="1"/>
      <c r="B196" s="1"/>
      <c r="C196" s="1"/>
      <c r="D196" s="1"/>
      <c r="E196" s="1"/>
      <c r="F196" s="1"/>
      <c r="G196" s="1"/>
    </row>
    <row r="197" spans="1:7" ht="18" customHeight="1">
      <c r="A197" s="1"/>
      <c r="B197" s="1"/>
      <c r="C197" s="1"/>
      <c r="D197" s="1"/>
      <c r="E197" s="1"/>
      <c r="F197" s="1"/>
      <c r="G197" s="1"/>
    </row>
    <row r="198" spans="1:7" ht="18" customHeight="1">
      <c r="A198" s="1"/>
      <c r="B198" s="1"/>
      <c r="C198" s="1"/>
      <c r="D198" s="1"/>
      <c r="E198" s="1"/>
      <c r="F198" s="1"/>
      <c r="G198" s="1"/>
    </row>
    <row r="199" spans="1:7" ht="18" customHeight="1">
      <c r="A199" s="1"/>
      <c r="B199" s="1"/>
      <c r="C199" s="1"/>
      <c r="D199" s="1"/>
      <c r="E199" s="1"/>
      <c r="F199" s="1"/>
      <c r="G199" s="1"/>
    </row>
    <row r="200" spans="1:7" ht="18" customHeight="1">
      <c r="A200" s="1"/>
      <c r="B200" s="1"/>
      <c r="C200" s="1"/>
      <c r="D200" s="1"/>
      <c r="E200" s="1"/>
      <c r="F200" s="1"/>
      <c r="G200" s="1"/>
    </row>
    <row r="201" spans="1:7" ht="18" customHeight="1">
      <c r="A201" s="1"/>
      <c r="B201" s="1"/>
      <c r="C201" s="1"/>
      <c r="D201" s="1"/>
      <c r="E201" s="1"/>
      <c r="F201" s="1"/>
      <c r="G201" s="1"/>
    </row>
    <row r="202" spans="1:7" ht="18" customHeight="1">
      <c r="A202" s="1"/>
      <c r="B202" s="1"/>
      <c r="C202" s="1"/>
      <c r="D202" s="1"/>
      <c r="E202" s="1"/>
      <c r="F202" s="1"/>
      <c r="G202" s="1"/>
    </row>
    <row r="203" spans="1:7" ht="18" customHeight="1">
      <c r="A203" s="1"/>
      <c r="B203" s="1"/>
      <c r="C203" s="1"/>
      <c r="D203" s="1"/>
      <c r="E203" s="1"/>
      <c r="F203" s="1"/>
      <c r="G203" s="1"/>
    </row>
    <row r="204" spans="1:7" ht="18" customHeight="1">
      <c r="A204" s="1"/>
      <c r="B204" s="1"/>
      <c r="C204" s="1"/>
      <c r="D204" s="1"/>
      <c r="E204" s="1"/>
      <c r="F204" s="1"/>
      <c r="G204" s="1"/>
    </row>
    <row r="205" spans="1:7" ht="18" customHeight="1">
      <c r="A205" s="1"/>
      <c r="B205" s="1"/>
      <c r="C205" s="1"/>
      <c r="D205" s="1"/>
      <c r="E205" s="1"/>
      <c r="F205" s="1"/>
      <c r="G205" s="1"/>
    </row>
    <row r="206" spans="1:7" ht="18" customHeight="1">
      <c r="A206" s="1"/>
      <c r="B206" s="1"/>
      <c r="C206" s="1"/>
      <c r="D206" s="1"/>
      <c r="E206" s="1"/>
      <c r="F206" s="1"/>
      <c r="G206" s="1"/>
    </row>
    <row r="207" spans="1:7" ht="18" customHeight="1">
      <c r="A207" s="1"/>
      <c r="B207" s="1"/>
      <c r="C207" s="1"/>
      <c r="D207" s="1"/>
      <c r="E207" s="1"/>
      <c r="F207" s="1"/>
      <c r="G207" s="1"/>
    </row>
    <row r="208" spans="1:7" ht="18" customHeight="1">
      <c r="A208" s="1"/>
      <c r="B208" s="1"/>
      <c r="C208" s="1"/>
      <c r="D208" s="1"/>
      <c r="E208" s="1"/>
      <c r="F208" s="1"/>
      <c r="G208" s="1"/>
    </row>
    <row r="209" spans="1:7" ht="18" customHeight="1">
      <c r="A209" s="1"/>
      <c r="B209" s="1"/>
      <c r="C209" s="1"/>
      <c r="D209" s="1"/>
      <c r="E209" s="1"/>
      <c r="F209" s="1"/>
      <c r="G209" s="1"/>
    </row>
    <row r="210" spans="1:7" ht="18" customHeight="1">
      <c r="A210" s="1"/>
      <c r="B210" s="1"/>
      <c r="C210" s="1"/>
      <c r="D210" s="1"/>
      <c r="E210" s="1"/>
      <c r="F210" s="1"/>
      <c r="G210" s="1"/>
    </row>
    <row r="211" spans="1:7" ht="18" customHeight="1">
      <c r="A211" s="1"/>
      <c r="B211" s="1"/>
      <c r="C211" s="1"/>
      <c r="D211" s="1"/>
      <c r="E211" s="1"/>
      <c r="F211" s="1"/>
      <c r="G211" s="1"/>
    </row>
    <row r="212" spans="1:7" ht="18" customHeight="1">
      <c r="A212" s="1"/>
      <c r="B212" s="1"/>
      <c r="C212" s="1"/>
      <c r="D212" s="1"/>
      <c r="E212" s="1"/>
      <c r="F212" s="1"/>
      <c r="G212" s="1"/>
    </row>
    <row r="213" spans="1:7" ht="18" customHeight="1">
      <c r="A213" s="1"/>
      <c r="B213" s="1"/>
      <c r="C213" s="1"/>
      <c r="D213" s="1"/>
      <c r="E213" s="1"/>
      <c r="F213" s="1"/>
      <c r="G213" s="1"/>
    </row>
  </sheetData>
  <mergeCells count="15">
    <mergeCell ref="A76:A81"/>
    <mergeCell ref="A82:AE82"/>
    <mergeCell ref="A83:A84"/>
    <mergeCell ref="A44:A51"/>
    <mergeCell ref="A52:AE52"/>
    <mergeCell ref="A53:A63"/>
    <mergeCell ref="A64:AE64"/>
    <mergeCell ref="A65:A74"/>
    <mergeCell ref="A75:AE75"/>
    <mergeCell ref="A3:A24"/>
    <mergeCell ref="A25:AE25"/>
    <mergeCell ref="A26:A37"/>
    <mergeCell ref="A38:AE38"/>
    <mergeCell ref="A39:A42"/>
    <mergeCell ref="A43:AE43"/>
  </mergeCells>
  <phoneticPr fontId="3" type="noConversion"/>
  <hyperlinks>
    <hyperlink ref="H1" r:id="rId1" xr:uid="{8BB28A2B-D5C2-4551-9D37-E2210DA1379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2025-09-20T02:39:31Z</dcterms:created>
  <dcterms:modified xsi:type="dcterms:W3CDTF">2025-09-20T02:39:36Z</dcterms:modified>
</cp:coreProperties>
</file>