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伤害计算\"/>
    </mc:Choice>
  </mc:AlternateContent>
  <xr:revisionPtr revIDLastSave="0" documentId="13_ncr:1_{EEC8ED07-CCCF-41BC-AC55-6FC3EAF8CFCC}" xr6:coauthVersionLast="47" xr6:coauthVersionMax="47" xr10:uidLastSave="{00000000-0000-0000-0000-000000000000}"/>
  <bookViews>
    <workbookView xWindow="-108" yWindow="-108" windowWidth="30936" windowHeight="18696" xr2:uid="{BDBE695F-DB49-4FEC-86E7-446F729986E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1" l="1"/>
  <c r="L94" i="1" s="1"/>
  <c r="J94" i="1"/>
  <c r="L93" i="1"/>
  <c r="J93" i="1"/>
  <c r="L92" i="1"/>
  <c r="J92" i="1"/>
  <c r="L89" i="1"/>
  <c r="J89" i="1"/>
  <c r="L88" i="1"/>
  <c r="J88" i="1"/>
  <c r="L87" i="1"/>
  <c r="J87" i="1"/>
  <c r="L86" i="1"/>
  <c r="J86" i="1"/>
  <c r="L85" i="1"/>
  <c r="J85" i="1"/>
  <c r="L84" i="1"/>
  <c r="J84" i="1"/>
  <c r="H81" i="1"/>
  <c r="K80" i="1"/>
  <c r="J80" i="1"/>
  <c r="I80" i="1"/>
  <c r="K79" i="1"/>
  <c r="J79" i="1"/>
  <c r="I79" i="1"/>
  <c r="K77" i="1"/>
  <c r="J77" i="1"/>
  <c r="I77" i="1"/>
  <c r="K76" i="1"/>
  <c r="J76" i="1"/>
  <c r="I76" i="1"/>
  <c r="J75" i="1"/>
  <c r="J74" i="1"/>
  <c r="J73" i="1"/>
  <c r="J72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56" i="1"/>
  <c r="J56" i="1"/>
  <c r="L55" i="1"/>
  <c r="J55" i="1"/>
  <c r="L54" i="1"/>
  <c r="J54" i="1"/>
  <c r="V53" i="1"/>
  <c r="T53" i="1"/>
  <c r="L53" i="1"/>
  <c r="J53" i="1"/>
  <c r="V52" i="1"/>
  <c r="T52" i="1"/>
  <c r="L52" i="1"/>
  <c r="J52" i="1"/>
  <c r="L51" i="1"/>
  <c r="J51" i="1"/>
  <c r="L50" i="1"/>
  <c r="J50" i="1"/>
  <c r="K47" i="1"/>
  <c r="L47" i="1" s="1"/>
  <c r="J47" i="1"/>
  <c r="K46" i="1"/>
  <c r="L46" i="1" s="1"/>
  <c r="J46" i="1"/>
  <c r="K45" i="1"/>
  <c r="L45" i="1" s="1"/>
  <c r="J45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Z33" i="1"/>
  <c r="X33" i="1"/>
  <c r="V33" i="1"/>
  <c r="T33" i="1"/>
  <c r="L33" i="1"/>
  <c r="J33" i="1"/>
  <c r="L32" i="1"/>
  <c r="J32" i="1"/>
  <c r="L31" i="1"/>
  <c r="J31" i="1"/>
  <c r="L28" i="1"/>
  <c r="J28" i="1"/>
  <c r="V27" i="1"/>
  <c r="T27" i="1"/>
  <c r="L27" i="1"/>
  <c r="J27" i="1"/>
  <c r="H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<sst xmlns="http://schemas.openxmlformats.org/spreadsheetml/2006/main" count="610" uniqueCount="147">
  <si>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</si>
  <si>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</si>
  <si>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</si>
  <si>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子弹口径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</si>
  <si>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</si>
  <si>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</si>
  <si>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</si>
  <si>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</si>
  <si>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</si>
  <si>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</si>
  <si>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基础DPS(狙击步枪为头部伤害)</t>
  </si>
  <si>
    <t>护甲伤害(霰弹为弹丸伤害)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</si>
  <si>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</si>
  <si>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</si>
  <si>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</si>
  <si>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</si>
  <si>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</si>
  <si>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</si>
  <si>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</si>
  <si>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</si>
  <si>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</si>
  <si>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</si>
  <si>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</si>
  <si>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</si>
  <si>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</si>
  <si>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</si>
  <si>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MK47突击步枪</t>
    <phoneticPr fontId="3" type="noConversion"/>
  </si>
  <si>
    <t>7.62x39mm</t>
  </si>
  <si>
    <t>半自动/全自动</t>
  </si>
  <si>
    <t>/</t>
  </si>
  <si>
    <t>MK47突击步枪(余烬枪管)</t>
  </si>
  <si>
    <t>MK47突击步枪(鏖战枪管)</t>
  </si>
  <si>
    <t>KC17突击步枪</t>
  </si>
  <si>
    <t>5.45x39mm</t>
  </si>
  <si>
    <t>K437突击步枪</t>
  </si>
  <si>
    <t>.300BLK</t>
  </si>
  <si>
    <t>腾龙突击步枪</t>
  </si>
  <si>
    <t>5.8x42mm</t>
  </si>
  <si>
    <t>腾龙突击步枪(高速导气)</t>
  </si>
  <si>
    <t>腾龙突击步枪(稳固导气)</t>
  </si>
  <si>
    <t>AS VAL突击步枪</t>
  </si>
  <si>
    <t>9x39mm</t>
  </si>
  <si>
    <t>CAR-15 突击步枪</t>
  </si>
  <si>
    <t>5.56x45mm</t>
  </si>
  <si>
    <t>PTR-32突击步枪</t>
  </si>
  <si>
    <t>G3战斗步枪</t>
  </si>
  <si>
    <t>7.62x51mm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</si>
  <si>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</si>
  <si>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</si>
  <si>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</si>
  <si>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</si>
  <si>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</si>
  <si>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</si>
  <si>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6.8x51mm</t>
  </si>
  <si>
    <t>M7战斗步枪(堤风枪管)</t>
  </si>
  <si>
    <t>AUG突击步枪</t>
  </si>
  <si>
    <t>K416突击步枪</t>
  </si>
  <si>
    <t>ASH-12战斗步枪</t>
  </si>
  <si>
    <t>12.7x55mm</t>
  </si>
  <si>
    <t>AKS-74U突击步枪</t>
  </si>
  <si>
    <t>QBZ95-1突击步枪</t>
  </si>
  <si>
    <t>AKM突击步枪</t>
  </si>
  <si>
    <t>AKM突击步枪(性能枪管)</t>
  </si>
  <si>
    <t>M4A1突击步枪</t>
  </si>
  <si>
    <t>冲锋枪</t>
  </si>
  <si>
    <t>QCQ171冲锋枪</t>
  </si>
  <si>
    <t>9x19mm</t>
  </si>
  <si>
    <t>QCQ171冲锋枪(高速枪机)</t>
  </si>
  <si>
    <t>QCQ171冲锋枪(稳固枪机)</t>
  </si>
  <si>
    <t>MP7冲锋枪</t>
  </si>
  <si>
    <t>4.6x30mm</t>
  </si>
  <si>
    <t>勇士冲锋枪</t>
  </si>
  <si>
    <t>SR-3M紧凑突击步枪</t>
  </si>
  <si>
    <t>SMG-45冲锋枪</t>
  </si>
  <si>
    <t>.45 ACP</t>
  </si>
  <si>
    <t>野牛冲锋枪</t>
  </si>
  <si>
    <t>UZI冲锋枪</t>
  </si>
  <si>
    <t>Vector冲锋枪</t>
  </si>
  <si>
    <t>P90冲锋枪</t>
  </si>
  <si>
    <t>5.7x28mm</t>
  </si>
  <si>
    <t>MP5冲锋枪</t>
  </si>
  <si>
    <t>霰弹枪</t>
  </si>
  <si>
    <t>M870霰弹枪</t>
  </si>
  <si>
    <t>12 Gauge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</si>
  <si>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</si>
  <si>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</si>
  <si>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</si>
  <si>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</si>
  <si>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</si>
  <si>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</si>
  <si>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</si>
  <si>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QBJ201轻机枪(高速导气)</t>
  </si>
  <si>
    <t>QBJ201轻机枪(稳固导气)</t>
  </si>
  <si>
    <t>QBJ201轻机枪(短枪管)</t>
    <phoneticPr fontId="3" type="noConversion"/>
  </si>
  <si>
    <t>5.8x44mm</t>
  </si>
  <si>
    <t>M250通用机枪</t>
  </si>
  <si>
    <t>M249轻机枪</t>
  </si>
  <si>
    <t>PKM通用机枪</t>
  </si>
  <si>
    <t>7.62X54R</t>
  </si>
  <si>
    <t>射手步枪</t>
  </si>
  <si>
    <t>马林杠杆步枪</t>
    <phoneticPr fontId="3" type="noConversion"/>
  </si>
  <si>
    <t>.45-70 Government</t>
    <phoneticPr fontId="3" type="noConversion"/>
  </si>
  <si>
    <t>杠杆式</t>
    <phoneticPr fontId="3" type="noConversion"/>
  </si>
  <si>
    <t>/</t>
    <phoneticPr fontId="3" type="noConversion"/>
  </si>
  <si>
    <t>马林杠杆步枪(犀牛杠杆)</t>
  </si>
  <si>
    <t>马林杠杆步枪(蜂鸟杠杆)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</si>
  <si>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</si>
  <si>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</si>
  <si>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</si>
  <si>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</si>
  <si>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</si>
  <si>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</si>
  <si>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</si>
  <si>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</si>
  <si>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</si>
  <si>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</si>
  <si>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.338 Lap Mag</t>
  </si>
  <si>
    <t>栓动</t>
  </si>
  <si>
    <t>M700狙击步枪</t>
  </si>
  <si>
    <t>R93狙击步枪</t>
  </si>
  <si>
    <t>SV-98狙击步枪</t>
  </si>
  <si>
    <t>复合弓(速射)</t>
  </si>
  <si>
    <t>箭矢</t>
  </si>
  <si>
    <t>？</t>
  </si>
  <si>
    <t>复合弓(半蓄)</t>
  </si>
  <si>
    <t>？</t>
    <phoneticPr fontId="3" type="noConversion"/>
  </si>
  <si>
    <t>复合弓(满蓄)</t>
  </si>
  <si>
    <t>复合弓(增强速射)</t>
  </si>
  <si>
    <t>复合弓(增强半蓄)</t>
  </si>
  <si>
    <t>复合弓(增强满蓄)</t>
  </si>
  <si>
    <t>手枪</t>
  </si>
  <si>
    <t>M1911</t>
  </si>
  <si>
    <t>G17</t>
  </si>
  <si>
    <t>G18</t>
  </si>
  <si>
    <t>沙漠之鹰</t>
  </si>
  <si>
    <t>.50 AE</t>
  </si>
  <si>
    <t>.357左轮</t>
  </si>
  <si>
    <t>.357马格南</t>
  </si>
  <si>
    <t>QSZ92G</t>
  </si>
  <si>
    <t>特殊武器</t>
  </si>
  <si>
    <t>M16A4</t>
  </si>
  <si>
    <t>半自动/三发点射</t>
  </si>
  <si>
    <t>R93</t>
  </si>
  <si>
    <t>三发点射</t>
  </si>
  <si>
    <t>725双管霰弹枪</t>
  </si>
  <si>
    <t>双管单发</t>
  </si>
  <si>
    <t>7.62x39mm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</si>
</sst>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 xr:uid="{35B91BB4-63B1-48E7-AE83-86E4DB352B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C843-0172-4B08-AE49-02FE7F911746}">
  <dimension ref="A1:AA94"/>
  <sheetViews>
    <sheetView tabSelected="1" zoomScaleNormal="100" workbookViewId="0">
      <pane xSplit="2" ySplit="2" topLeftCell="C3" activePane="bottomRight" state="frozen"/>
      <selection pane="topRight"/>
      <selection pane="bottomLeft"/>
      <selection pane="bottomRight" activeCell="D64" sqref="D64"/>
    </sheetView>
  </sheetViews>
  <sheetFormatPr defaultColWidth="24.77734375" defaultRowHeight="18" customHeight="1"/>
  <cols>
    <col min="1" max="4" width="24.77734375" style="3"/>
    <col min="5" max="5" width="0" style="3" hidden="1" customWidth="1"/>
    <col min="6" max="16384" width="24.77734375" style="3"/>
  </cols>
  <sheetData>
    <row r="1" spans="1:27" ht="18" customHeight="1">
      <c r="A1" s="1"/>
      <c r="B1" s="1"/>
      <c r="C1" s="2" t="s">
        <v>0</v>
      </c>
      <c r="E1" s="1"/>
      <c r="F1" s="1"/>
      <c r="H1" s="2" t="s">
        <v>1</v>
      </c>
      <c r="I1" s="1"/>
    </row>
    <row r="2" spans="1:27" ht="18" customHeight="1">
      <c r="B2" s="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" t="s">
        <v>7</v>
      </c>
      <c r="H2" s="3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21</v>
      </c>
      <c r="X2" s="3" t="s">
        <v>23</v>
      </c>
      <c r="Y2" s="3" t="s">
        <v>21</v>
      </c>
      <c r="Z2" s="3" t="s">
        <v>24</v>
      </c>
      <c r="AA2" s="3" t="s">
        <v>21</v>
      </c>
    </row>
    <row r="3" spans="1:27" ht="18" customHeight="1">
      <c r="A3" s="4" t="s">
        <v>25</v>
      </c>
      <c r="C3" s="1"/>
      <c r="D3" s="1"/>
      <c r="E3" s="1"/>
      <c r="F3" s="1"/>
      <c r="I3" s="1"/>
      <c r="J3" s="1"/>
      <c r="K3" s="1"/>
    </row>
    <row r="4" spans="1:27" ht="18" customHeight="1">
      <c r="B4" s="3" t="s">
        <v>26</v>
      </c>
      <c r="C4" s="1" t="s">
        <v>27</v>
      </c>
      <c r="D4" s="1" t="s">
        <v>28</v>
      </c>
      <c r="E4" s="1">
        <v>1</v>
      </c>
      <c r="F4" s="3">
        <v>0</v>
      </c>
      <c r="G4" s="3">
        <v>625</v>
      </c>
      <c r="H4" s="3">
        <v>525</v>
      </c>
      <c r="I4" s="1">
        <v>40</v>
      </c>
      <c r="J4" s="3">
        <f t="shared" ref="J4:J28" si="0">ROUND(I4*G4/60,2)</f>
        <v>416.67</v>
      </c>
      <c r="K4" s="1">
        <v>46</v>
      </c>
      <c r="L4" s="3">
        <f t="shared" ref="L4:L28" si="1">ROUND(K4*G4/60,2)</f>
        <v>479.17</v>
      </c>
      <c r="M4" s="3">
        <v>1.9</v>
      </c>
      <c r="N4" s="3">
        <v>1</v>
      </c>
      <c r="O4" s="3">
        <v>0.9</v>
      </c>
      <c r="P4" s="3">
        <v>0.4</v>
      </c>
      <c r="Q4" s="3">
        <v>0.4</v>
      </c>
      <c r="R4" s="3">
        <v>0.4</v>
      </c>
      <c r="S4" s="3">
        <v>0.4</v>
      </c>
      <c r="T4" s="3">
        <v>30</v>
      </c>
      <c r="U4" s="3">
        <v>0.85</v>
      </c>
      <c r="V4" s="3">
        <v>45</v>
      </c>
      <c r="W4" s="3">
        <v>0.7</v>
      </c>
      <c r="X4" s="1" t="s">
        <v>29</v>
      </c>
      <c r="Y4" s="1" t="s">
        <v>29</v>
      </c>
      <c r="Z4" s="1" t="s">
        <v>29</v>
      </c>
      <c r="AA4" s="1" t="s">
        <v>29</v>
      </c>
    </row>
    <row r="5" spans="1:27" ht="18" customHeight="1">
      <c r="A5" s="4"/>
      <c r="B5" s="3" t="s">
        <v>30</v>
      </c>
      <c r="C5" s="1" t="s">
        <v>146</v>
      </c>
      <c r="D5" s="1" t="s">
        <v>28</v>
      </c>
      <c r="E5" s="1">
        <v>1</v>
      </c>
      <c r="F5" s="3">
        <v>0</v>
      </c>
      <c r="G5" s="3">
        <v>625</v>
      </c>
      <c r="H5" s="3">
        <v>685</v>
      </c>
      <c r="I5" s="1">
        <v>44</v>
      </c>
      <c r="J5" s="3">
        <f t="shared" si="0"/>
        <v>458.33</v>
      </c>
      <c r="K5" s="1">
        <v>46</v>
      </c>
      <c r="L5" s="3">
        <f t="shared" si="1"/>
        <v>479.17</v>
      </c>
      <c r="M5" s="3">
        <v>1.9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0.85</v>
      </c>
      <c r="V5" s="3">
        <v>50</v>
      </c>
      <c r="W5" s="3">
        <v>0.7</v>
      </c>
      <c r="X5" s="1" t="s">
        <v>29</v>
      </c>
      <c r="Y5" s="1" t="s">
        <v>29</v>
      </c>
      <c r="Z5" s="1" t="s">
        <v>29</v>
      </c>
      <c r="AA5" s="1" t="s">
        <v>29</v>
      </c>
    </row>
    <row r="6" spans="1:27" ht="18" customHeight="1">
      <c r="A6" s="4"/>
      <c r="B6" s="3" t="s">
        <v>31</v>
      </c>
      <c r="C6" s="1" t="s">
        <v>146</v>
      </c>
      <c r="D6" s="1" t="s">
        <v>28</v>
      </c>
      <c r="E6" s="1">
        <v>1</v>
      </c>
      <c r="F6" s="3">
        <v>0</v>
      </c>
      <c r="G6" s="3">
        <v>625</v>
      </c>
      <c r="H6" s="3">
        <v>525</v>
      </c>
      <c r="I6" s="1">
        <v>44</v>
      </c>
      <c r="J6" s="3">
        <f t="shared" si="0"/>
        <v>458.33</v>
      </c>
      <c r="K6" s="1">
        <v>46</v>
      </c>
      <c r="L6" s="3">
        <f t="shared" si="1"/>
        <v>479.17</v>
      </c>
      <c r="M6" s="3">
        <v>1.9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25</v>
      </c>
      <c r="U6" s="3">
        <v>0.85</v>
      </c>
      <c r="V6" s="3">
        <v>40</v>
      </c>
      <c r="W6" s="3">
        <v>0.7</v>
      </c>
      <c r="X6" s="1" t="s">
        <v>29</v>
      </c>
      <c r="Y6" s="1" t="s">
        <v>29</v>
      </c>
      <c r="Z6" s="1" t="s">
        <v>29</v>
      </c>
      <c r="AA6" s="1" t="s">
        <v>29</v>
      </c>
    </row>
    <row r="7" spans="1:27" ht="18" customHeight="1">
      <c r="A7" s="4"/>
      <c r="B7" s="1" t="s">
        <v>32</v>
      </c>
      <c r="C7" s="1" t="s">
        <v>33</v>
      </c>
      <c r="D7" s="1" t="s">
        <v>28</v>
      </c>
      <c r="E7" s="1">
        <v>1</v>
      </c>
      <c r="F7" s="3">
        <v>0</v>
      </c>
      <c r="G7" s="1">
        <v>740</v>
      </c>
      <c r="H7" s="1">
        <v>575</v>
      </c>
      <c r="I7" s="3">
        <v>30</v>
      </c>
      <c r="J7" s="3">
        <f t="shared" si="0"/>
        <v>370</v>
      </c>
      <c r="K7" s="3">
        <v>48</v>
      </c>
      <c r="L7" s="3">
        <f t="shared" si="1"/>
        <v>592</v>
      </c>
      <c r="M7" s="3">
        <v>1.9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55</v>
      </c>
      <c r="U7" s="3">
        <v>0.85</v>
      </c>
      <c r="V7" s="3">
        <v>90</v>
      </c>
      <c r="W7" s="3">
        <v>0.8</v>
      </c>
      <c r="X7" s="1" t="s">
        <v>29</v>
      </c>
      <c r="Y7" s="1" t="s">
        <v>29</v>
      </c>
      <c r="Z7" s="1" t="s">
        <v>29</v>
      </c>
      <c r="AA7" s="1" t="s">
        <v>29</v>
      </c>
    </row>
    <row r="8" spans="1:27" ht="18" customHeight="1">
      <c r="A8" s="4"/>
      <c r="B8" s="1" t="s">
        <v>34</v>
      </c>
      <c r="C8" s="1" t="s">
        <v>35</v>
      </c>
      <c r="D8" s="1" t="s">
        <v>28</v>
      </c>
      <c r="E8" s="1">
        <v>1</v>
      </c>
      <c r="F8" s="3">
        <v>0</v>
      </c>
      <c r="G8" s="3">
        <v>780</v>
      </c>
      <c r="H8" s="1">
        <v>575</v>
      </c>
      <c r="I8" s="3">
        <v>34</v>
      </c>
      <c r="J8" s="3">
        <f t="shared" si="0"/>
        <v>442</v>
      </c>
      <c r="K8" s="3">
        <v>35</v>
      </c>
      <c r="L8" s="3">
        <f t="shared" si="1"/>
        <v>455</v>
      </c>
      <c r="M8" s="3">
        <v>1.9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35</v>
      </c>
      <c r="U8" s="3">
        <v>0.9</v>
      </c>
      <c r="V8" s="3">
        <v>60</v>
      </c>
      <c r="W8" s="3">
        <v>0.7</v>
      </c>
      <c r="X8" s="1" t="s">
        <v>29</v>
      </c>
      <c r="Y8" s="1" t="s">
        <v>29</v>
      </c>
      <c r="Z8" s="1" t="s">
        <v>29</v>
      </c>
      <c r="AA8" s="1" t="s">
        <v>29</v>
      </c>
    </row>
    <row r="9" spans="1:27" ht="18" customHeight="1">
      <c r="A9" s="4"/>
      <c r="B9" s="3" t="s">
        <v>36</v>
      </c>
      <c r="C9" s="1" t="s">
        <v>37</v>
      </c>
      <c r="D9" s="1" t="s">
        <v>28</v>
      </c>
      <c r="E9" s="1">
        <v>1</v>
      </c>
      <c r="F9" s="3">
        <v>0</v>
      </c>
      <c r="G9" s="3">
        <v>706</v>
      </c>
      <c r="H9" s="1">
        <v>575</v>
      </c>
      <c r="I9" s="3">
        <v>35</v>
      </c>
      <c r="J9" s="3">
        <f t="shared" si="0"/>
        <v>411.83</v>
      </c>
      <c r="K9" s="3">
        <v>38</v>
      </c>
      <c r="L9" s="3">
        <f t="shared" si="1"/>
        <v>447.13</v>
      </c>
      <c r="M9" s="3">
        <v>2.1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35</v>
      </c>
      <c r="U9" s="3">
        <v>0.85</v>
      </c>
      <c r="V9" s="3">
        <v>62</v>
      </c>
      <c r="W9" s="3">
        <v>0.7</v>
      </c>
      <c r="X9" s="1" t="s">
        <v>29</v>
      </c>
      <c r="Y9" s="1" t="s">
        <v>29</v>
      </c>
      <c r="Z9" s="1" t="s">
        <v>29</v>
      </c>
      <c r="AA9" s="1" t="s">
        <v>29</v>
      </c>
    </row>
    <row r="10" spans="1:27" ht="18" customHeight="1">
      <c r="A10" s="4"/>
      <c r="B10" s="3" t="s">
        <v>38</v>
      </c>
      <c r="C10" s="1" t="s">
        <v>37</v>
      </c>
      <c r="D10" s="1" t="s">
        <v>28</v>
      </c>
      <c r="E10" s="1">
        <v>1</v>
      </c>
      <c r="F10" s="3">
        <v>0</v>
      </c>
      <c r="G10" s="3">
        <v>759</v>
      </c>
      <c r="H10" s="1">
        <v>575</v>
      </c>
      <c r="I10" s="3">
        <v>35</v>
      </c>
      <c r="J10" s="3">
        <f t="shared" si="0"/>
        <v>442.75</v>
      </c>
      <c r="K10" s="3">
        <v>38</v>
      </c>
      <c r="L10" s="3">
        <f t="shared" si="1"/>
        <v>480.7</v>
      </c>
      <c r="M10" s="3">
        <v>2.1</v>
      </c>
      <c r="N10" s="3">
        <v>1</v>
      </c>
      <c r="O10" s="3">
        <v>0.9</v>
      </c>
      <c r="P10" s="3">
        <v>0.4</v>
      </c>
      <c r="Q10" s="3">
        <v>0.4</v>
      </c>
      <c r="R10" s="3">
        <v>0.4</v>
      </c>
      <c r="S10" s="3">
        <v>0.4</v>
      </c>
      <c r="T10" s="3">
        <v>35</v>
      </c>
      <c r="U10" s="3">
        <v>0.85</v>
      </c>
      <c r="V10" s="3">
        <v>62</v>
      </c>
      <c r="W10" s="3">
        <v>0.7</v>
      </c>
      <c r="X10" s="1" t="s">
        <v>29</v>
      </c>
      <c r="Y10" s="1" t="s">
        <v>29</v>
      </c>
      <c r="Z10" s="1" t="s">
        <v>29</v>
      </c>
      <c r="AA10" s="1" t="s">
        <v>29</v>
      </c>
    </row>
    <row r="11" spans="1:27" ht="18" customHeight="1">
      <c r="A11" s="4"/>
      <c r="B11" s="3" t="s">
        <v>39</v>
      </c>
      <c r="C11" s="1" t="s">
        <v>37</v>
      </c>
      <c r="D11" s="1" t="s">
        <v>28</v>
      </c>
      <c r="E11" s="1">
        <v>1</v>
      </c>
      <c r="F11" s="3">
        <v>0</v>
      </c>
      <c r="G11" s="3">
        <v>660</v>
      </c>
      <c r="H11" s="1">
        <v>575</v>
      </c>
      <c r="I11" s="3">
        <v>35</v>
      </c>
      <c r="J11" s="3">
        <f t="shared" si="0"/>
        <v>385</v>
      </c>
      <c r="K11" s="3">
        <v>38</v>
      </c>
      <c r="L11" s="3">
        <f t="shared" si="1"/>
        <v>418</v>
      </c>
      <c r="M11" s="3">
        <v>2.1</v>
      </c>
      <c r="N11" s="3">
        <v>1</v>
      </c>
      <c r="O11" s="3">
        <v>0.9</v>
      </c>
      <c r="P11" s="3">
        <v>0.4</v>
      </c>
      <c r="Q11" s="3">
        <v>0.4</v>
      </c>
      <c r="R11" s="3">
        <v>0.4</v>
      </c>
      <c r="S11" s="3">
        <v>0.4</v>
      </c>
      <c r="T11" s="3">
        <v>35</v>
      </c>
      <c r="U11" s="3">
        <v>0.85</v>
      </c>
      <c r="V11" s="3">
        <v>62</v>
      </c>
      <c r="W11" s="3">
        <v>0.7</v>
      </c>
      <c r="X11" s="1" t="s">
        <v>29</v>
      </c>
      <c r="Y11" s="1" t="s">
        <v>29</v>
      </c>
      <c r="Z11" s="1" t="s">
        <v>29</v>
      </c>
      <c r="AA11" s="1" t="s">
        <v>29</v>
      </c>
    </row>
    <row r="12" spans="1:27" ht="18" customHeight="1">
      <c r="A12" s="4"/>
      <c r="B12" s="3" t="s">
        <v>40</v>
      </c>
      <c r="C12" s="1" t="s">
        <v>41</v>
      </c>
      <c r="D12" s="1" t="s">
        <v>28</v>
      </c>
      <c r="E12" s="1">
        <v>1</v>
      </c>
      <c r="F12" s="3">
        <v>0</v>
      </c>
      <c r="G12" s="3">
        <v>972</v>
      </c>
      <c r="H12" s="3">
        <v>330</v>
      </c>
      <c r="I12" s="3">
        <v>29</v>
      </c>
      <c r="J12" s="3">
        <f t="shared" si="0"/>
        <v>469.8</v>
      </c>
      <c r="K12" s="3">
        <v>48</v>
      </c>
      <c r="L12" s="3">
        <f t="shared" si="1"/>
        <v>777.6</v>
      </c>
      <c r="M12" s="3">
        <v>1.9</v>
      </c>
      <c r="N12" s="3">
        <v>1</v>
      </c>
      <c r="O12" s="3">
        <v>0.9</v>
      </c>
      <c r="P12" s="3">
        <v>0.4</v>
      </c>
      <c r="Q12" s="3">
        <v>0.4</v>
      </c>
      <c r="R12" s="3">
        <v>0.4</v>
      </c>
      <c r="S12" s="3">
        <v>0.4</v>
      </c>
      <c r="T12" s="3">
        <v>27</v>
      </c>
      <c r="U12" s="3">
        <v>0.85</v>
      </c>
      <c r="V12" s="3">
        <v>54</v>
      </c>
      <c r="W12" s="3">
        <v>0.7</v>
      </c>
      <c r="X12" s="1" t="s">
        <v>29</v>
      </c>
      <c r="Y12" s="1" t="s">
        <v>29</v>
      </c>
      <c r="Z12" s="1" t="s">
        <v>29</v>
      </c>
      <c r="AA12" s="1" t="s">
        <v>29</v>
      </c>
    </row>
    <row r="13" spans="1:27" ht="18" customHeight="1">
      <c r="A13" s="4"/>
      <c r="B13" s="3" t="s">
        <v>42</v>
      </c>
      <c r="C13" s="1" t="s">
        <v>43</v>
      </c>
      <c r="D13" s="1" t="s">
        <v>28</v>
      </c>
      <c r="E13" s="1">
        <v>1</v>
      </c>
      <c r="F13" s="3">
        <v>0</v>
      </c>
      <c r="G13" s="3">
        <v>632</v>
      </c>
      <c r="H13" s="3">
        <v>575</v>
      </c>
      <c r="I13" s="3">
        <v>27</v>
      </c>
      <c r="J13" s="3">
        <f t="shared" si="0"/>
        <v>284.39999999999998</v>
      </c>
      <c r="K13" s="3">
        <v>32</v>
      </c>
      <c r="L13" s="3">
        <f t="shared" si="1"/>
        <v>337.07</v>
      </c>
      <c r="M13" s="3">
        <v>1.9</v>
      </c>
      <c r="N13" s="3">
        <v>1</v>
      </c>
      <c r="O13" s="3">
        <v>0.9</v>
      </c>
      <c r="P13" s="3">
        <v>0.4</v>
      </c>
      <c r="Q13" s="3">
        <v>0.4</v>
      </c>
      <c r="R13" s="3">
        <v>0.4</v>
      </c>
      <c r="S13" s="3">
        <v>0.4</v>
      </c>
      <c r="T13" s="3">
        <v>40</v>
      </c>
      <c r="U13" s="3">
        <v>0.85</v>
      </c>
      <c r="V13" s="3">
        <v>70</v>
      </c>
      <c r="W13" s="3">
        <v>0.7</v>
      </c>
      <c r="X13" s="1" t="s">
        <v>29</v>
      </c>
      <c r="Y13" s="1" t="s">
        <v>29</v>
      </c>
      <c r="Z13" s="1" t="s">
        <v>29</v>
      </c>
      <c r="AA13" s="1" t="s">
        <v>29</v>
      </c>
    </row>
    <row r="14" spans="1:27" ht="18" customHeight="1">
      <c r="A14" s="4"/>
      <c r="B14" s="1" t="s">
        <v>44</v>
      </c>
      <c r="C14" s="1" t="s">
        <v>27</v>
      </c>
      <c r="D14" s="1" t="s">
        <v>28</v>
      </c>
      <c r="E14" s="1">
        <v>1</v>
      </c>
      <c r="F14" s="3">
        <v>0</v>
      </c>
      <c r="G14" s="3">
        <v>632</v>
      </c>
      <c r="H14" s="3">
        <v>630</v>
      </c>
      <c r="I14" s="3">
        <v>34</v>
      </c>
      <c r="J14" s="3">
        <f t="shared" si="0"/>
        <v>358.13</v>
      </c>
      <c r="K14" s="3">
        <v>36</v>
      </c>
      <c r="L14" s="3">
        <f t="shared" si="1"/>
        <v>379.2</v>
      </c>
      <c r="M14" s="3">
        <v>1.9</v>
      </c>
      <c r="N14" s="3">
        <v>1</v>
      </c>
      <c r="O14" s="3">
        <v>0.9</v>
      </c>
      <c r="P14" s="3">
        <v>0.4</v>
      </c>
      <c r="Q14" s="3">
        <v>0.4</v>
      </c>
      <c r="R14" s="3">
        <v>0.4</v>
      </c>
      <c r="S14" s="3">
        <v>0.4</v>
      </c>
      <c r="T14" s="3">
        <v>40</v>
      </c>
      <c r="U14" s="3">
        <v>0.85</v>
      </c>
      <c r="V14" s="3">
        <v>70</v>
      </c>
      <c r="W14" s="3">
        <v>0.7</v>
      </c>
      <c r="X14" s="1" t="s">
        <v>29</v>
      </c>
      <c r="Y14" s="1" t="s">
        <v>29</v>
      </c>
      <c r="Z14" s="1" t="s">
        <v>29</v>
      </c>
      <c r="AA14" s="1" t="s">
        <v>29</v>
      </c>
    </row>
    <row r="15" spans="1:27" ht="18" customHeight="1">
      <c r="A15" s="4"/>
      <c r="B15" s="1" t="s">
        <v>45</v>
      </c>
      <c r="C15" s="1" t="s">
        <v>46</v>
      </c>
      <c r="D15" s="1" t="s">
        <v>28</v>
      </c>
      <c r="E15" s="1">
        <v>1</v>
      </c>
      <c r="F15" s="3">
        <v>0</v>
      </c>
      <c r="G15" s="3">
        <v>533</v>
      </c>
      <c r="H15" s="3">
        <v>630</v>
      </c>
      <c r="I15" s="3">
        <v>39</v>
      </c>
      <c r="J15" s="3">
        <f t="shared" si="0"/>
        <v>346.45</v>
      </c>
      <c r="K15" s="3">
        <v>42</v>
      </c>
      <c r="L15" s="3">
        <f t="shared" si="1"/>
        <v>373.1</v>
      </c>
      <c r="M15" s="3">
        <v>1.9</v>
      </c>
      <c r="N15" s="3">
        <v>1</v>
      </c>
      <c r="O15" s="3">
        <v>0.9</v>
      </c>
      <c r="P15" s="3">
        <v>0.4</v>
      </c>
      <c r="Q15" s="3">
        <v>0.4</v>
      </c>
      <c r="R15" s="3">
        <v>0.4</v>
      </c>
      <c r="S15" s="3">
        <v>0.4</v>
      </c>
      <c r="T15" s="3">
        <v>55</v>
      </c>
      <c r="U15" s="3">
        <v>0.9</v>
      </c>
      <c r="V15" s="3">
        <v>90</v>
      </c>
      <c r="W15" s="3">
        <v>0.8</v>
      </c>
      <c r="X15" s="1" t="s">
        <v>29</v>
      </c>
      <c r="Y15" s="1" t="s">
        <v>29</v>
      </c>
      <c r="Z15" s="1" t="s">
        <v>29</v>
      </c>
      <c r="AA15" s="1" t="s">
        <v>29</v>
      </c>
    </row>
    <row r="16" spans="1:27" ht="18" customHeight="1">
      <c r="A16" s="4"/>
      <c r="B16" s="1" t="s">
        <v>47</v>
      </c>
      <c r="C16" s="1" t="s">
        <v>46</v>
      </c>
      <c r="D16" s="1" t="s">
        <v>28</v>
      </c>
      <c r="E16" s="1">
        <v>1</v>
      </c>
      <c r="F16" s="3">
        <v>0</v>
      </c>
      <c r="G16" s="3">
        <v>585</v>
      </c>
      <c r="H16" s="3">
        <v>630</v>
      </c>
      <c r="I16" s="3">
        <v>40</v>
      </c>
      <c r="J16" s="3">
        <f t="shared" si="0"/>
        <v>390</v>
      </c>
      <c r="K16" s="3">
        <v>40</v>
      </c>
      <c r="L16" s="3">
        <f t="shared" si="1"/>
        <v>390</v>
      </c>
      <c r="M16" s="3">
        <v>1.9</v>
      </c>
      <c r="N16" s="3">
        <v>1</v>
      </c>
      <c r="O16" s="3">
        <v>0.9</v>
      </c>
      <c r="P16" s="3">
        <v>0.4</v>
      </c>
      <c r="Q16" s="3">
        <v>0.4</v>
      </c>
      <c r="R16" s="3">
        <v>0.4</v>
      </c>
      <c r="S16" s="3">
        <v>0.4</v>
      </c>
      <c r="T16" s="3">
        <v>40</v>
      </c>
      <c r="U16" s="3">
        <v>0.85</v>
      </c>
      <c r="V16" s="3">
        <v>70</v>
      </c>
      <c r="W16" s="3">
        <v>0.7</v>
      </c>
      <c r="X16" s="1" t="s">
        <v>29</v>
      </c>
      <c r="Y16" s="1" t="s">
        <v>29</v>
      </c>
      <c r="Z16" s="1" t="s">
        <v>29</v>
      </c>
      <c r="AA16" s="1" t="s">
        <v>29</v>
      </c>
    </row>
    <row r="17" spans="1:27" ht="18" customHeight="1">
      <c r="A17" s="4"/>
      <c r="B17" s="1" t="s">
        <v>48</v>
      </c>
      <c r="C17" s="1" t="s">
        <v>33</v>
      </c>
      <c r="D17" s="1" t="s">
        <v>49</v>
      </c>
      <c r="E17" s="1">
        <v>1</v>
      </c>
      <c r="F17" s="3">
        <v>0</v>
      </c>
      <c r="G17" s="3">
        <v>735</v>
      </c>
      <c r="H17" s="3">
        <v>575</v>
      </c>
      <c r="I17" s="3">
        <v>29</v>
      </c>
      <c r="J17" s="3">
        <f t="shared" si="0"/>
        <v>355.25</v>
      </c>
      <c r="K17" s="3">
        <v>41</v>
      </c>
      <c r="L17" s="3">
        <f t="shared" si="1"/>
        <v>502.25</v>
      </c>
      <c r="M17" s="3">
        <v>1.9</v>
      </c>
      <c r="N17" s="3">
        <v>1</v>
      </c>
      <c r="O17" s="3">
        <v>0.9</v>
      </c>
      <c r="P17" s="3">
        <v>0.4</v>
      </c>
      <c r="Q17" s="3">
        <v>0.4</v>
      </c>
      <c r="R17" s="3">
        <v>0.4</v>
      </c>
      <c r="S17" s="3">
        <v>0.4</v>
      </c>
      <c r="T17" s="3">
        <v>40</v>
      </c>
      <c r="U17" s="3">
        <v>0.85</v>
      </c>
      <c r="V17" s="3">
        <v>70</v>
      </c>
      <c r="W17" s="3">
        <v>0.7</v>
      </c>
      <c r="X17" s="1" t="s">
        <v>29</v>
      </c>
      <c r="Y17" s="1" t="s">
        <v>29</v>
      </c>
      <c r="Z17" s="1" t="s">
        <v>29</v>
      </c>
      <c r="AA17" s="1" t="s">
        <v>29</v>
      </c>
    </row>
    <row r="18" spans="1:27" ht="18" customHeight="1">
      <c r="A18" s="4"/>
      <c r="B18" s="1" t="s">
        <v>50</v>
      </c>
      <c r="C18" s="1" t="s">
        <v>43</v>
      </c>
      <c r="D18" s="1" t="s">
        <v>51</v>
      </c>
      <c r="E18" s="1">
        <v>1</v>
      </c>
      <c r="F18" s="3">
        <v>0</v>
      </c>
      <c r="G18" s="3">
        <v>906</v>
      </c>
      <c r="H18" s="3">
        <v>575</v>
      </c>
      <c r="I18" s="3">
        <v>24</v>
      </c>
      <c r="J18" s="3">
        <f t="shared" si="0"/>
        <v>362.4</v>
      </c>
      <c r="K18" s="3">
        <v>31</v>
      </c>
      <c r="L18" s="3">
        <f t="shared" si="1"/>
        <v>468.1</v>
      </c>
      <c r="M18" s="3">
        <v>1.9</v>
      </c>
      <c r="N18" s="3">
        <v>1</v>
      </c>
      <c r="O18" s="3">
        <v>0.9</v>
      </c>
      <c r="P18" s="3">
        <v>0.4</v>
      </c>
      <c r="Q18" s="3">
        <v>0.4</v>
      </c>
      <c r="R18" s="3">
        <v>0.4</v>
      </c>
      <c r="S18" s="3">
        <v>0.4</v>
      </c>
      <c r="T18" s="3">
        <v>35</v>
      </c>
      <c r="U18" s="3">
        <v>0.85</v>
      </c>
      <c r="V18" s="3">
        <v>65</v>
      </c>
      <c r="W18" s="3">
        <v>0.75</v>
      </c>
      <c r="X18" s="1" t="s">
        <v>29</v>
      </c>
      <c r="Y18" s="1" t="s">
        <v>29</v>
      </c>
      <c r="Z18" s="1" t="s">
        <v>29</v>
      </c>
      <c r="AA18" s="1" t="s">
        <v>29</v>
      </c>
    </row>
    <row r="19" spans="1:27" ht="18" customHeight="1">
      <c r="A19" s="4"/>
      <c r="B19" s="1" t="s">
        <v>52</v>
      </c>
      <c r="C19" s="1" t="s">
        <v>53</v>
      </c>
      <c r="D19" s="1" t="s">
        <v>28</v>
      </c>
      <c r="E19" s="1">
        <v>1</v>
      </c>
      <c r="F19" s="3">
        <v>0</v>
      </c>
      <c r="G19" s="3">
        <v>649</v>
      </c>
      <c r="H19" s="3">
        <v>630</v>
      </c>
      <c r="I19" s="3">
        <v>38</v>
      </c>
      <c r="J19" s="3">
        <f t="shared" si="0"/>
        <v>411.03</v>
      </c>
      <c r="K19" s="3">
        <v>40</v>
      </c>
      <c r="L19" s="3">
        <f t="shared" si="1"/>
        <v>432.67</v>
      </c>
      <c r="M19" s="3">
        <v>1.9</v>
      </c>
      <c r="N19" s="3">
        <v>1</v>
      </c>
      <c r="O19" s="3">
        <v>1</v>
      </c>
      <c r="P19" s="3">
        <v>0.4</v>
      </c>
      <c r="Q19" s="3">
        <v>0.4</v>
      </c>
      <c r="R19" s="3">
        <v>0.4</v>
      </c>
      <c r="S19" s="3">
        <v>0.4</v>
      </c>
      <c r="T19" s="3">
        <v>50</v>
      </c>
      <c r="U19" s="3">
        <v>0.9</v>
      </c>
      <c r="V19" s="3">
        <v>70</v>
      </c>
      <c r="W19" s="3">
        <v>0.8</v>
      </c>
      <c r="X19" s="1" t="s">
        <v>29</v>
      </c>
      <c r="Y19" s="1" t="s">
        <v>29</v>
      </c>
      <c r="Z19" s="1" t="s">
        <v>29</v>
      </c>
      <c r="AA19" s="1" t="s">
        <v>29</v>
      </c>
    </row>
    <row r="20" spans="1:27" ht="18" customHeight="1">
      <c r="A20" s="4"/>
      <c r="B20" s="1" t="s">
        <v>54</v>
      </c>
      <c r="C20" s="1" t="s">
        <v>53</v>
      </c>
      <c r="D20" s="1" t="s">
        <v>28</v>
      </c>
      <c r="E20" s="1">
        <v>1</v>
      </c>
      <c r="F20" s="3">
        <v>0</v>
      </c>
      <c r="G20" s="3">
        <v>649</v>
      </c>
      <c r="H20" s="3">
        <v>630</v>
      </c>
      <c r="I20" s="3">
        <v>40</v>
      </c>
      <c r="J20" s="3">
        <f t="shared" si="0"/>
        <v>432.67</v>
      </c>
      <c r="K20" s="3">
        <v>42</v>
      </c>
      <c r="L20" s="3">
        <f t="shared" si="1"/>
        <v>454.3</v>
      </c>
      <c r="M20" s="3">
        <v>1.9</v>
      </c>
      <c r="N20" s="3">
        <v>1</v>
      </c>
      <c r="O20" s="3">
        <v>1</v>
      </c>
      <c r="P20" s="3">
        <v>0.4</v>
      </c>
      <c r="Q20" s="3">
        <v>0.4</v>
      </c>
      <c r="R20" s="3">
        <v>0.4</v>
      </c>
      <c r="S20" s="3">
        <v>0.4</v>
      </c>
      <c r="T20" s="3">
        <v>50</v>
      </c>
      <c r="U20" s="3">
        <v>0.9</v>
      </c>
      <c r="V20" s="3">
        <v>70</v>
      </c>
      <c r="W20" s="3">
        <v>0.8</v>
      </c>
      <c r="X20" s="1" t="s">
        <v>29</v>
      </c>
      <c r="Y20" s="1" t="s">
        <v>29</v>
      </c>
      <c r="Z20" s="1" t="s">
        <v>29</v>
      </c>
      <c r="AA20" s="1" t="s">
        <v>29</v>
      </c>
    </row>
    <row r="21" spans="1:27" ht="18" customHeight="1">
      <c r="A21" s="4"/>
      <c r="B21" s="1" t="s">
        <v>55</v>
      </c>
      <c r="C21" s="1" t="s">
        <v>43</v>
      </c>
      <c r="D21" s="1" t="s">
        <v>28</v>
      </c>
      <c r="E21" s="1">
        <v>1</v>
      </c>
      <c r="F21" s="3">
        <v>0</v>
      </c>
      <c r="G21" s="3">
        <v>679</v>
      </c>
      <c r="H21" s="3">
        <v>575</v>
      </c>
      <c r="I21" s="3">
        <v>32</v>
      </c>
      <c r="J21" s="3">
        <f t="shared" si="0"/>
        <v>362.13</v>
      </c>
      <c r="K21" s="3">
        <v>35</v>
      </c>
      <c r="L21" s="3">
        <f t="shared" si="1"/>
        <v>396.08</v>
      </c>
      <c r="M21" s="3">
        <v>2</v>
      </c>
      <c r="N21" s="3">
        <v>1.1000000000000001</v>
      </c>
      <c r="O21" s="3">
        <v>0.9</v>
      </c>
      <c r="P21" s="3">
        <v>0.4</v>
      </c>
      <c r="Q21" s="3">
        <v>0.4</v>
      </c>
      <c r="R21" s="3">
        <v>0.4</v>
      </c>
      <c r="S21" s="3">
        <v>0.4</v>
      </c>
      <c r="T21" s="3">
        <v>55</v>
      </c>
      <c r="U21" s="3">
        <v>0.9</v>
      </c>
      <c r="V21" s="3">
        <v>90</v>
      </c>
      <c r="W21" s="3">
        <v>0.8</v>
      </c>
      <c r="X21" s="1" t="s">
        <v>29</v>
      </c>
      <c r="Y21" s="1" t="s">
        <v>29</v>
      </c>
      <c r="Z21" s="1" t="s">
        <v>29</v>
      </c>
      <c r="AA21" s="1" t="s">
        <v>29</v>
      </c>
    </row>
    <row r="22" spans="1:27" ht="18" customHeight="1">
      <c r="A22" s="4"/>
      <c r="B22" s="1" t="s">
        <v>56</v>
      </c>
      <c r="C22" s="1" t="s">
        <v>43</v>
      </c>
      <c r="D22" s="1" t="s">
        <v>28</v>
      </c>
      <c r="E22" s="1">
        <v>1</v>
      </c>
      <c r="F22" s="3">
        <v>0</v>
      </c>
      <c r="G22" s="3">
        <v>880</v>
      </c>
      <c r="H22" s="3">
        <v>575</v>
      </c>
      <c r="I22" s="3">
        <v>31</v>
      </c>
      <c r="J22" s="3">
        <f t="shared" si="0"/>
        <v>454.67</v>
      </c>
      <c r="K22" s="3">
        <v>35</v>
      </c>
      <c r="L22" s="3">
        <f t="shared" si="1"/>
        <v>513.33000000000004</v>
      </c>
      <c r="M22" s="3">
        <v>1.9</v>
      </c>
      <c r="N22" s="3">
        <v>1</v>
      </c>
      <c r="O22" s="3">
        <v>0.9</v>
      </c>
      <c r="P22" s="3">
        <v>0.4</v>
      </c>
      <c r="Q22" s="3">
        <v>0.4</v>
      </c>
      <c r="R22" s="3">
        <v>0.4</v>
      </c>
      <c r="S22" s="3">
        <v>0.4</v>
      </c>
      <c r="T22" s="3">
        <v>27</v>
      </c>
      <c r="U22" s="3">
        <v>0.85</v>
      </c>
      <c r="V22" s="3">
        <v>54</v>
      </c>
      <c r="W22" s="3">
        <v>0.7</v>
      </c>
      <c r="X22" s="1" t="s">
        <v>29</v>
      </c>
      <c r="Y22" s="1" t="s">
        <v>29</v>
      </c>
      <c r="Z22" s="1" t="s">
        <v>29</v>
      </c>
      <c r="AA22" s="1" t="s">
        <v>29</v>
      </c>
    </row>
    <row r="23" spans="1:27" ht="18" customHeight="1">
      <c r="A23" s="4"/>
      <c r="B23" s="1" t="s">
        <v>57</v>
      </c>
      <c r="C23" s="1" t="s">
        <v>58</v>
      </c>
      <c r="D23" s="1" t="s">
        <v>28</v>
      </c>
      <c r="E23" s="1">
        <v>1</v>
      </c>
      <c r="F23" s="3">
        <v>0</v>
      </c>
      <c r="G23" s="3">
        <v>500</v>
      </c>
      <c r="H23" s="3">
        <v>340</v>
      </c>
      <c r="I23" s="3">
        <v>56</v>
      </c>
      <c r="J23" s="3">
        <f t="shared" si="0"/>
        <v>466.67</v>
      </c>
      <c r="K23" s="3">
        <v>55</v>
      </c>
      <c r="L23" s="3">
        <f t="shared" si="1"/>
        <v>458.33</v>
      </c>
      <c r="M23" s="3">
        <v>1.6</v>
      </c>
      <c r="N23" s="3">
        <v>1</v>
      </c>
      <c r="O23" s="3">
        <v>0.9</v>
      </c>
      <c r="P23" s="3">
        <v>0.45</v>
      </c>
      <c r="Q23" s="3">
        <v>0.45</v>
      </c>
      <c r="R23" s="3">
        <v>0.45</v>
      </c>
      <c r="S23" s="3">
        <v>0.45</v>
      </c>
      <c r="T23" s="3">
        <v>55</v>
      </c>
      <c r="U23" s="3">
        <v>0.9</v>
      </c>
      <c r="V23" s="3">
        <v>90</v>
      </c>
      <c r="W23" s="3">
        <v>0.8</v>
      </c>
      <c r="X23" s="1" t="s">
        <v>29</v>
      </c>
      <c r="Y23" s="1" t="s">
        <v>29</v>
      </c>
      <c r="Z23" s="1" t="s">
        <v>29</v>
      </c>
      <c r="AA23" s="1" t="s">
        <v>29</v>
      </c>
    </row>
    <row r="24" spans="1:27" ht="18" customHeight="1">
      <c r="A24" s="4"/>
      <c r="B24" s="1" t="s">
        <v>59</v>
      </c>
      <c r="C24" s="1" t="s">
        <v>33</v>
      </c>
      <c r="D24" s="1" t="s">
        <v>28</v>
      </c>
      <c r="E24" s="1">
        <v>1</v>
      </c>
      <c r="F24" s="3">
        <v>0</v>
      </c>
      <c r="G24" s="3">
        <v>533</v>
      </c>
      <c r="H24" s="3">
        <v>500</v>
      </c>
      <c r="I24" s="3">
        <v>34</v>
      </c>
      <c r="J24" s="3">
        <f t="shared" si="0"/>
        <v>302.02999999999997</v>
      </c>
      <c r="K24" s="3">
        <v>36</v>
      </c>
      <c r="L24" s="3">
        <f t="shared" si="1"/>
        <v>319.8</v>
      </c>
      <c r="M24" s="3">
        <v>1.9</v>
      </c>
      <c r="N24" s="3">
        <v>1</v>
      </c>
      <c r="O24" s="3">
        <v>0.9</v>
      </c>
      <c r="P24" s="3">
        <v>0.4</v>
      </c>
      <c r="Q24" s="3">
        <v>0.4</v>
      </c>
      <c r="R24" s="3">
        <v>0.4</v>
      </c>
      <c r="S24" s="3">
        <v>0.4</v>
      </c>
      <c r="T24" s="3">
        <v>40</v>
      </c>
      <c r="U24" s="3">
        <v>0.8</v>
      </c>
      <c r="V24" s="3">
        <v>70</v>
      </c>
      <c r="W24" s="3">
        <v>0.6</v>
      </c>
      <c r="X24" s="1" t="s">
        <v>29</v>
      </c>
      <c r="Y24" s="1" t="s">
        <v>29</v>
      </c>
      <c r="Z24" s="1" t="s">
        <v>29</v>
      </c>
      <c r="AA24" s="1" t="s">
        <v>29</v>
      </c>
    </row>
    <row r="25" spans="1:27" ht="18" customHeight="1">
      <c r="A25" s="4"/>
      <c r="B25" s="1" t="s">
        <v>60</v>
      </c>
      <c r="C25" s="1" t="s">
        <v>37</v>
      </c>
      <c r="D25" s="1" t="s">
        <v>28</v>
      </c>
      <c r="E25" s="1">
        <v>1</v>
      </c>
      <c r="F25" s="3">
        <v>0</v>
      </c>
      <c r="G25" s="3">
        <v>679</v>
      </c>
      <c r="H25" s="3">
        <v>575</v>
      </c>
      <c r="I25" s="3">
        <v>28</v>
      </c>
      <c r="J25" s="3">
        <f t="shared" si="0"/>
        <v>316.87</v>
      </c>
      <c r="K25" s="3">
        <v>42</v>
      </c>
      <c r="L25" s="3">
        <f t="shared" si="1"/>
        <v>475.3</v>
      </c>
      <c r="M25" s="3">
        <v>2.2999999999999998</v>
      </c>
      <c r="N25" s="3">
        <v>1</v>
      </c>
      <c r="O25" s="3">
        <v>0.9</v>
      </c>
      <c r="P25" s="3">
        <v>0.4</v>
      </c>
      <c r="Q25" s="3">
        <v>0.4</v>
      </c>
      <c r="R25" s="3">
        <v>0.4</v>
      </c>
      <c r="S25" s="3">
        <v>0.4</v>
      </c>
      <c r="T25" s="3">
        <v>55</v>
      </c>
      <c r="U25" s="3">
        <v>0.85</v>
      </c>
      <c r="V25" s="3">
        <v>90</v>
      </c>
      <c r="W25" s="3">
        <v>0.7</v>
      </c>
      <c r="X25" s="1" t="s">
        <v>29</v>
      </c>
      <c r="Y25" s="1" t="s">
        <v>29</v>
      </c>
      <c r="Z25" s="1" t="s">
        <v>29</v>
      </c>
      <c r="AA25" s="1" t="s">
        <v>29</v>
      </c>
    </row>
    <row r="26" spans="1:27" ht="18" customHeight="1">
      <c r="A26" s="4"/>
      <c r="B26" s="1" t="s">
        <v>61</v>
      </c>
      <c r="C26" s="1" t="s">
        <v>27</v>
      </c>
      <c r="D26" s="1" t="s">
        <v>28</v>
      </c>
      <c r="E26" s="1">
        <v>1</v>
      </c>
      <c r="F26" s="3">
        <v>0</v>
      </c>
      <c r="G26" s="3">
        <v>600</v>
      </c>
      <c r="H26" s="3">
        <v>525</v>
      </c>
      <c r="I26" s="3">
        <v>40</v>
      </c>
      <c r="J26" s="3">
        <f t="shared" si="0"/>
        <v>400</v>
      </c>
      <c r="K26" s="3">
        <v>42</v>
      </c>
      <c r="L26" s="3">
        <f t="shared" si="1"/>
        <v>420</v>
      </c>
      <c r="M26" s="3">
        <v>1.9</v>
      </c>
      <c r="N26" s="3">
        <v>1</v>
      </c>
      <c r="O26" s="3">
        <v>0.9</v>
      </c>
      <c r="P26" s="3">
        <v>0.4</v>
      </c>
      <c r="Q26" s="3">
        <v>0.4</v>
      </c>
      <c r="R26" s="3">
        <v>0.4</v>
      </c>
      <c r="S26" s="3">
        <v>0.4</v>
      </c>
      <c r="T26" s="3">
        <v>40</v>
      </c>
      <c r="U26" s="3">
        <v>0.85</v>
      </c>
      <c r="V26" s="3">
        <v>70</v>
      </c>
      <c r="W26" s="3">
        <v>0.7</v>
      </c>
      <c r="X26" s="1" t="s">
        <v>29</v>
      </c>
      <c r="Y26" s="1" t="s">
        <v>29</v>
      </c>
      <c r="Z26" s="1" t="s">
        <v>29</v>
      </c>
      <c r="AA26" s="1" t="s">
        <v>29</v>
      </c>
    </row>
    <row r="27" spans="1:27" ht="18" customHeight="1">
      <c r="A27" s="4"/>
      <c r="B27" s="1" t="s">
        <v>62</v>
      </c>
      <c r="C27" s="1" t="s">
        <v>27</v>
      </c>
      <c r="D27" s="1" t="s">
        <v>28</v>
      </c>
      <c r="E27" s="1">
        <v>1</v>
      </c>
      <c r="F27" s="3">
        <v>0</v>
      </c>
      <c r="G27" s="3">
        <v>600</v>
      </c>
      <c r="H27" s="3">
        <f>H26*1.06</f>
        <v>556.5</v>
      </c>
      <c r="I27" s="3">
        <v>40</v>
      </c>
      <c r="J27" s="3">
        <f t="shared" si="0"/>
        <v>400</v>
      </c>
      <c r="K27" s="3">
        <v>42</v>
      </c>
      <c r="L27" s="3">
        <f t="shared" si="1"/>
        <v>420</v>
      </c>
      <c r="M27" s="3">
        <v>2.5</v>
      </c>
      <c r="N27" s="3">
        <v>1</v>
      </c>
      <c r="O27" s="3">
        <v>0.9</v>
      </c>
      <c r="P27" s="3">
        <v>0.4</v>
      </c>
      <c r="Q27" s="3">
        <v>0.4</v>
      </c>
      <c r="R27" s="3">
        <v>0.4</v>
      </c>
      <c r="S27" s="3">
        <v>0.4</v>
      </c>
      <c r="T27" s="3">
        <f>T26*1.06</f>
        <v>42.400000000000006</v>
      </c>
      <c r="U27" s="3">
        <v>0.85</v>
      </c>
      <c r="V27" s="3">
        <f>V26*1.06</f>
        <v>74.2</v>
      </c>
      <c r="W27" s="3">
        <v>0.7</v>
      </c>
      <c r="X27" s="1" t="s">
        <v>29</v>
      </c>
      <c r="Y27" s="1" t="s">
        <v>29</v>
      </c>
      <c r="Z27" s="1" t="s">
        <v>29</v>
      </c>
      <c r="AA27" s="1" t="s">
        <v>29</v>
      </c>
    </row>
    <row r="28" spans="1:27" ht="18" customHeight="1">
      <c r="A28" s="4"/>
      <c r="B28" s="1" t="s">
        <v>63</v>
      </c>
      <c r="C28" s="1" t="s">
        <v>43</v>
      </c>
      <c r="D28" s="1" t="s">
        <v>28</v>
      </c>
      <c r="E28" s="1">
        <v>1</v>
      </c>
      <c r="F28" s="3">
        <v>0</v>
      </c>
      <c r="G28" s="3">
        <v>800</v>
      </c>
      <c r="H28" s="3">
        <v>575</v>
      </c>
      <c r="I28" s="3">
        <v>29</v>
      </c>
      <c r="J28" s="3">
        <f t="shared" si="0"/>
        <v>386.67</v>
      </c>
      <c r="K28" s="3">
        <v>32</v>
      </c>
      <c r="L28" s="3">
        <f t="shared" si="1"/>
        <v>426.67</v>
      </c>
      <c r="M28" s="3">
        <v>1.9</v>
      </c>
      <c r="N28" s="3">
        <v>1</v>
      </c>
      <c r="O28" s="3">
        <v>0.9</v>
      </c>
      <c r="P28" s="3">
        <v>0.4</v>
      </c>
      <c r="Q28" s="3">
        <v>0.4</v>
      </c>
      <c r="R28" s="3">
        <v>0.4</v>
      </c>
      <c r="S28" s="3">
        <v>0.4</v>
      </c>
      <c r="T28" s="3">
        <v>40</v>
      </c>
      <c r="U28" s="3">
        <v>0.86</v>
      </c>
      <c r="V28" s="3">
        <v>70</v>
      </c>
      <c r="W28" s="3">
        <v>0.7</v>
      </c>
      <c r="X28" s="1" t="s">
        <v>29</v>
      </c>
      <c r="Y28" s="1" t="s">
        <v>29</v>
      </c>
      <c r="Z28" s="1" t="s">
        <v>29</v>
      </c>
      <c r="AA28" s="1" t="s">
        <v>29</v>
      </c>
    </row>
    <row r="29" spans="1:27" ht="18" customHeigh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8" customHeight="1">
      <c r="A30" s="4" t="s">
        <v>64</v>
      </c>
    </row>
    <row r="31" spans="1:27" ht="18" customHeight="1">
      <c r="B31" s="1" t="s">
        <v>65</v>
      </c>
      <c r="C31" s="1" t="s">
        <v>66</v>
      </c>
      <c r="D31" s="1" t="s">
        <v>28</v>
      </c>
      <c r="E31" s="1">
        <v>1</v>
      </c>
      <c r="F31" s="3">
        <v>0</v>
      </c>
      <c r="G31" s="3">
        <v>763</v>
      </c>
      <c r="H31" s="3">
        <v>450</v>
      </c>
      <c r="I31" s="3">
        <v>36</v>
      </c>
      <c r="J31" s="3">
        <f t="shared" ref="J31:J42" si="2">ROUND(I31*G31/60,2)</f>
        <v>457.8</v>
      </c>
      <c r="K31" s="3">
        <v>33</v>
      </c>
      <c r="L31" s="3">
        <f t="shared" ref="L31:L42" si="3">ROUND(K31*G31/60,2)</f>
        <v>419.65</v>
      </c>
      <c r="M31" s="3">
        <v>1.9</v>
      </c>
      <c r="N31" s="3">
        <v>1</v>
      </c>
      <c r="O31" s="3">
        <v>0.9</v>
      </c>
      <c r="P31" s="3">
        <v>0.4</v>
      </c>
      <c r="Q31" s="3">
        <v>0.4</v>
      </c>
      <c r="R31" s="3">
        <v>0.4</v>
      </c>
      <c r="S31" s="3">
        <v>0.4</v>
      </c>
      <c r="T31" s="3">
        <v>20</v>
      </c>
      <c r="U31" s="3">
        <v>0.75</v>
      </c>
      <c r="V31" s="3">
        <v>27</v>
      </c>
      <c r="W31" s="3">
        <v>0.65</v>
      </c>
      <c r="X31" s="3">
        <v>40</v>
      </c>
      <c r="Y31" s="3">
        <v>0.55000000000000004</v>
      </c>
      <c r="Z31" s="3">
        <v>55</v>
      </c>
      <c r="AA31" s="3">
        <v>0.45</v>
      </c>
    </row>
    <row r="32" spans="1:27" ht="18" customHeight="1">
      <c r="A32" s="5"/>
      <c r="B32" s="1" t="s">
        <v>67</v>
      </c>
      <c r="C32" s="1" t="s">
        <v>66</v>
      </c>
      <c r="D32" s="1" t="s">
        <v>28</v>
      </c>
      <c r="E32" s="1">
        <v>1</v>
      </c>
      <c r="F32" s="3">
        <v>0</v>
      </c>
      <c r="G32" s="3">
        <v>848</v>
      </c>
      <c r="H32" s="3">
        <v>450</v>
      </c>
      <c r="I32" s="3">
        <v>36</v>
      </c>
      <c r="J32" s="3">
        <f t="shared" si="2"/>
        <v>508.8</v>
      </c>
      <c r="K32" s="3">
        <v>33</v>
      </c>
      <c r="L32" s="3">
        <f t="shared" si="3"/>
        <v>466.4</v>
      </c>
      <c r="M32" s="3">
        <v>1.9</v>
      </c>
      <c r="N32" s="3">
        <v>1</v>
      </c>
      <c r="O32" s="3">
        <v>0.9</v>
      </c>
      <c r="P32" s="3">
        <v>0.4</v>
      </c>
      <c r="Q32" s="3">
        <v>0.4</v>
      </c>
      <c r="R32" s="3">
        <v>0.4</v>
      </c>
      <c r="S32" s="3">
        <v>0.4</v>
      </c>
      <c r="T32" s="3">
        <v>20</v>
      </c>
      <c r="U32" s="3">
        <v>0.75</v>
      </c>
      <c r="V32" s="3">
        <v>27</v>
      </c>
      <c r="W32" s="3">
        <v>0.65</v>
      </c>
      <c r="X32" s="3">
        <v>40</v>
      </c>
      <c r="Y32" s="3">
        <v>0.55000000000000004</v>
      </c>
      <c r="Z32" s="3">
        <v>55</v>
      </c>
      <c r="AA32" s="3">
        <v>0.45</v>
      </c>
    </row>
    <row r="33" spans="1:27" ht="18" customHeight="1">
      <c r="A33" s="5"/>
      <c r="B33" s="1" t="s">
        <v>68</v>
      </c>
      <c r="C33" s="1" t="s">
        <v>66</v>
      </c>
      <c r="D33" s="1" t="s">
        <v>28</v>
      </c>
      <c r="E33" s="1">
        <v>1</v>
      </c>
      <c r="F33" s="3">
        <v>0</v>
      </c>
      <c r="G33" s="3">
        <v>694</v>
      </c>
      <c r="H33" s="3">
        <v>450</v>
      </c>
      <c r="I33" s="3">
        <v>36</v>
      </c>
      <c r="J33" s="3">
        <f t="shared" si="2"/>
        <v>416.4</v>
      </c>
      <c r="K33" s="3">
        <v>33</v>
      </c>
      <c r="L33" s="3">
        <f t="shared" si="3"/>
        <v>381.7</v>
      </c>
      <c r="M33" s="3">
        <v>1.9</v>
      </c>
      <c r="N33" s="3">
        <v>1</v>
      </c>
      <c r="O33" s="3">
        <v>0.9</v>
      </c>
      <c r="P33" s="3">
        <v>0.4</v>
      </c>
      <c r="Q33" s="3">
        <v>0.4</v>
      </c>
      <c r="R33" s="3">
        <v>0.4</v>
      </c>
      <c r="S33" s="3">
        <v>0.4</v>
      </c>
      <c r="T33" s="3">
        <f>T31*1.35</f>
        <v>27</v>
      </c>
      <c r="U33" s="3">
        <v>0.75</v>
      </c>
      <c r="V33" s="3">
        <f>V31*1.35</f>
        <v>36.450000000000003</v>
      </c>
      <c r="W33" s="3">
        <v>0.65</v>
      </c>
      <c r="X33" s="3">
        <f>X31*1.35</f>
        <v>54</v>
      </c>
      <c r="Y33" s="3">
        <v>0.55000000000000004</v>
      </c>
      <c r="Z33" s="3">
        <f>Z31*1.35</f>
        <v>74.25</v>
      </c>
      <c r="AA33" s="3">
        <v>0.45</v>
      </c>
    </row>
    <row r="34" spans="1:27" ht="18" customHeight="1">
      <c r="A34" s="5"/>
      <c r="B34" s="1" t="s">
        <v>69</v>
      </c>
      <c r="C34" s="1" t="s">
        <v>70</v>
      </c>
      <c r="D34" s="1" t="s">
        <v>28</v>
      </c>
      <c r="E34" s="1">
        <v>1</v>
      </c>
      <c r="F34" s="3">
        <v>0</v>
      </c>
      <c r="G34" s="3">
        <v>950</v>
      </c>
      <c r="H34" s="3">
        <v>450</v>
      </c>
      <c r="I34" s="3">
        <v>32</v>
      </c>
      <c r="J34" s="3">
        <f t="shared" si="2"/>
        <v>506.67</v>
      </c>
      <c r="K34" s="3">
        <v>28</v>
      </c>
      <c r="L34" s="3">
        <f t="shared" si="3"/>
        <v>443.33</v>
      </c>
      <c r="M34" s="3">
        <v>1.9</v>
      </c>
      <c r="N34" s="3">
        <v>1</v>
      </c>
      <c r="O34" s="3">
        <v>0.9</v>
      </c>
      <c r="P34" s="3">
        <v>0.4</v>
      </c>
      <c r="Q34" s="3">
        <v>0.4</v>
      </c>
      <c r="R34" s="3">
        <v>0.4</v>
      </c>
      <c r="S34" s="3">
        <v>0.4</v>
      </c>
      <c r="T34" s="3">
        <v>20</v>
      </c>
      <c r="U34" s="3">
        <v>0.75</v>
      </c>
      <c r="V34" s="3">
        <v>27</v>
      </c>
      <c r="W34" s="3">
        <v>0.65</v>
      </c>
      <c r="X34" s="3">
        <v>40</v>
      </c>
      <c r="Y34" s="3">
        <v>0.55000000000000004</v>
      </c>
      <c r="Z34" s="1" t="s">
        <v>29</v>
      </c>
      <c r="AA34" s="1" t="s">
        <v>29</v>
      </c>
    </row>
    <row r="35" spans="1:27" ht="18" customHeight="1">
      <c r="A35" s="5"/>
      <c r="B35" s="1" t="s">
        <v>71</v>
      </c>
      <c r="C35" s="1" t="s">
        <v>66</v>
      </c>
      <c r="D35" s="1" t="s">
        <v>28</v>
      </c>
      <c r="E35" s="1">
        <v>1</v>
      </c>
      <c r="F35" s="3">
        <v>0</v>
      </c>
      <c r="G35" s="3">
        <v>700</v>
      </c>
      <c r="H35" s="3">
        <v>500</v>
      </c>
      <c r="I35" s="3">
        <v>36</v>
      </c>
      <c r="J35" s="3">
        <f t="shared" si="2"/>
        <v>420</v>
      </c>
      <c r="K35" s="3">
        <v>35</v>
      </c>
      <c r="L35" s="3">
        <f t="shared" si="3"/>
        <v>408.33</v>
      </c>
      <c r="M35" s="3">
        <v>1.9</v>
      </c>
      <c r="N35" s="3">
        <v>1</v>
      </c>
      <c r="O35" s="3">
        <v>0.9</v>
      </c>
      <c r="P35" s="3">
        <v>0.4</v>
      </c>
      <c r="Q35" s="3">
        <v>0.4</v>
      </c>
      <c r="R35" s="3">
        <v>0.4</v>
      </c>
      <c r="S35" s="3">
        <v>0.4</v>
      </c>
      <c r="T35" s="3">
        <v>20</v>
      </c>
      <c r="U35" s="3">
        <v>0.7</v>
      </c>
      <c r="V35" s="3">
        <v>27</v>
      </c>
      <c r="W35" s="3">
        <v>0.6</v>
      </c>
      <c r="X35" s="3">
        <v>40</v>
      </c>
      <c r="Y35" s="3">
        <v>0.5</v>
      </c>
      <c r="Z35" s="3">
        <v>55</v>
      </c>
      <c r="AA35" s="3">
        <v>0.4</v>
      </c>
    </row>
    <row r="36" spans="1:27" ht="18" customHeight="1">
      <c r="A36" s="5"/>
      <c r="B36" s="1" t="s">
        <v>72</v>
      </c>
      <c r="C36" s="1" t="s">
        <v>41</v>
      </c>
      <c r="D36" s="1" t="s">
        <v>28</v>
      </c>
      <c r="E36" s="1">
        <v>1</v>
      </c>
      <c r="F36" s="3">
        <v>0</v>
      </c>
      <c r="G36" s="3">
        <v>747</v>
      </c>
      <c r="H36" s="3">
        <v>330</v>
      </c>
      <c r="I36" s="3">
        <v>36</v>
      </c>
      <c r="J36" s="3">
        <f t="shared" si="2"/>
        <v>448.2</v>
      </c>
      <c r="K36" s="3">
        <v>48</v>
      </c>
      <c r="L36" s="3">
        <f t="shared" si="3"/>
        <v>597.6</v>
      </c>
      <c r="M36" s="3">
        <v>1.9</v>
      </c>
      <c r="N36" s="3">
        <v>1</v>
      </c>
      <c r="O36" s="3">
        <v>0.9</v>
      </c>
      <c r="P36" s="3">
        <v>0.4</v>
      </c>
      <c r="Q36" s="3">
        <v>0.4</v>
      </c>
      <c r="R36" s="3">
        <v>0.4</v>
      </c>
      <c r="S36" s="3">
        <v>0.4</v>
      </c>
      <c r="T36" s="3">
        <v>15</v>
      </c>
      <c r="U36" s="3">
        <v>0.75</v>
      </c>
      <c r="V36" s="3">
        <v>31</v>
      </c>
      <c r="W36" s="3">
        <v>0.65</v>
      </c>
      <c r="X36" s="1" t="s">
        <v>29</v>
      </c>
      <c r="Y36" s="1" t="s">
        <v>29</v>
      </c>
      <c r="Z36" s="1" t="s">
        <v>29</v>
      </c>
      <c r="AA36" s="1" t="s">
        <v>29</v>
      </c>
    </row>
    <row r="37" spans="1:27" ht="18" customHeight="1">
      <c r="A37" s="5"/>
      <c r="B37" s="1" t="s">
        <v>73</v>
      </c>
      <c r="C37" s="1" t="s">
        <v>74</v>
      </c>
      <c r="D37" s="1" t="s">
        <v>28</v>
      </c>
      <c r="E37" s="1">
        <v>1</v>
      </c>
      <c r="F37" s="3">
        <v>0</v>
      </c>
      <c r="G37" s="3">
        <v>605</v>
      </c>
      <c r="H37" s="3">
        <v>500</v>
      </c>
      <c r="I37" s="3">
        <v>35</v>
      </c>
      <c r="J37" s="3">
        <f t="shared" si="2"/>
        <v>352.92</v>
      </c>
      <c r="K37" s="3">
        <v>40</v>
      </c>
      <c r="L37" s="3">
        <f t="shared" si="3"/>
        <v>403.33</v>
      </c>
      <c r="M37" s="3">
        <v>1.9</v>
      </c>
      <c r="N37" s="3">
        <v>1</v>
      </c>
      <c r="O37" s="3">
        <v>0.9</v>
      </c>
      <c r="P37" s="3">
        <v>0.45</v>
      </c>
      <c r="Q37" s="3">
        <v>0.45</v>
      </c>
      <c r="R37" s="3">
        <v>0.45</v>
      </c>
      <c r="S37" s="3">
        <v>0.45</v>
      </c>
      <c r="T37" s="3">
        <v>27</v>
      </c>
      <c r="U37" s="3">
        <v>0.75</v>
      </c>
      <c r="V37" s="3">
        <v>54</v>
      </c>
      <c r="W37" s="3">
        <v>0.65</v>
      </c>
      <c r="X37" s="3">
        <v>90</v>
      </c>
      <c r="Y37" s="3">
        <v>0.55000000000000004</v>
      </c>
      <c r="Z37" s="3" t="s">
        <v>29</v>
      </c>
      <c r="AA37" s="1" t="s">
        <v>29</v>
      </c>
    </row>
    <row r="38" spans="1:27" ht="18" customHeight="1">
      <c r="A38" s="5"/>
      <c r="B38" s="1" t="s">
        <v>75</v>
      </c>
      <c r="C38" s="1" t="s">
        <v>66</v>
      </c>
      <c r="D38" s="1" t="s">
        <v>28</v>
      </c>
      <c r="E38" s="1">
        <v>1</v>
      </c>
      <c r="F38" s="3">
        <v>0</v>
      </c>
      <c r="G38" s="3">
        <v>659</v>
      </c>
      <c r="H38" s="3">
        <v>500</v>
      </c>
      <c r="I38" s="3">
        <v>32</v>
      </c>
      <c r="J38" s="3">
        <f t="shared" si="2"/>
        <v>351.47</v>
      </c>
      <c r="K38" s="3">
        <v>35</v>
      </c>
      <c r="L38" s="3">
        <f t="shared" si="3"/>
        <v>384.42</v>
      </c>
      <c r="M38" s="3">
        <v>1.9</v>
      </c>
      <c r="N38" s="3">
        <v>1</v>
      </c>
      <c r="O38" s="3">
        <v>0.9</v>
      </c>
      <c r="P38" s="3">
        <v>0.4</v>
      </c>
      <c r="Q38" s="3">
        <v>0.4</v>
      </c>
      <c r="R38" s="3">
        <v>0.4</v>
      </c>
      <c r="S38" s="3">
        <v>0.4</v>
      </c>
      <c r="T38" s="3">
        <v>20</v>
      </c>
      <c r="U38" s="3">
        <v>0.75</v>
      </c>
      <c r="V38" s="3">
        <v>27</v>
      </c>
      <c r="W38" s="3">
        <v>0.65</v>
      </c>
      <c r="X38" s="3">
        <v>40</v>
      </c>
      <c r="Y38" s="3">
        <v>0.55000000000000004</v>
      </c>
      <c r="Z38" s="3">
        <v>55</v>
      </c>
      <c r="AA38" s="3">
        <v>0.45</v>
      </c>
    </row>
    <row r="39" spans="1:27" ht="18" customHeight="1">
      <c r="A39" s="5"/>
      <c r="B39" s="3" t="s">
        <v>76</v>
      </c>
      <c r="C39" s="1" t="s">
        <v>66</v>
      </c>
      <c r="D39" s="1" t="s">
        <v>28</v>
      </c>
      <c r="E39" s="1">
        <v>1</v>
      </c>
      <c r="F39" s="3">
        <v>50</v>
      </c>
      <c r="G39" s="3">
        <v>780</v>
      </c>
      <c r="H39" s="3">
        <v>450</v>
      </c>
      <c r="I39" s="3">
        <v>28</v>
      </c>
      <c r="J39" s="3">
        <f t="shared" si="2"/>
        <v>364</v>
      </c>
      <c r="K39" s="3">
        <v>35</v>
      </c>
      <c r="L39" s="3">
        <f t="shared" si="3"/>
        <v>455</v>
      </c>
      <c r="M39" s="3">
        <v>1.9</v>
      </c>
      <c r="N39" s="3">
        <v>1</v>
      </c>
      <c r="O39" s="3">
        <v>0.9</v>
      </c>
      <c r="P39" s="3">
        <v>0.4</v>
      </c>
      <c r="Q39" s="3">
        <v>0.4</v>
      </c>
      <c r="R39" s="3">
        <v>0.4</v>
      </c>
      <c r="S39" s="3">
        <v>0.4</v>
      </c>
      <c r="T39" s="3">
        <v>20</v>
      </c>
      <c r="U39" s="3">
        <v>0.75</v>
      </c>
      <c r="V39" s="3">
        <v>27</v>
      </c>
      <c r="W39" s="3">
        <v>0.65</v>
      </c>
      <c r="X39" s="3">
        <v>40</v>
      </c>
      <c r="Y39" s="3">
        <v>0.55000000000000004</v>
      </c>
      <c r="Z39" s="3">
        <v>55</v>
      </c>
      <c r="AA39" s="3">
        <v>0.45</v>
      </c>
    </row>
    <row r="40" spans="1:27" ht="18" customHeight="1">
      <c r="A40" s="5"/>
      <c r="B40" s="1" t="s">
        <v>77</v>
      </c>
      <c r="C40" s="1" t="s">
        <v>74</v>
      </c>
      <c r="D40" s="1" t="s">
        <v>49</v>
      </c>
      <c r="E40" s="1">
        <v>1</v>
      </c>
      <c r="F40" s="3">
        <v>0</v>
      </c>
      <c r="G40" s="3">
        <v>1091</v>
      </c>
      <c r="H40" s="3">
        <v>500</v>
      </c>
      <c r="I40" s="3">
        <v>32</v>
      </c>
      <c r="J40" s="3">
        <f t="shared" si="2"/>
        <v>581.87</v>
      </c>
      <c r="K40" s="3">
        <v>28</v>
      </c>
      <c r="L40" s="3">
        <f t="shared" si="3"/>
        <v>509.13</v>
      </c>
      <c r="M40" s="3">
        <v>1.9</v>
      </c>
      <c r="N40" s="3">
        <v>1</v>
      </c>
      <c r="O40" s="3">
        <v>0.9</v>
      </c>
      <c r="P40" s="3">
        <v>0.4</v>
      </c>
      <c r="Q40" s="3">
        <v>0.4</v>
      </c>
      <c r="R40" s="3">
        <v>0.4</v>
      </c>
      <c r="S40" s="3">
        <v>0.4</v>
      </c>
      <c r="T40" s="3">
        <v>20</v>
      </c>
      <c r="U40" s="3">
        <v>0.75</v>
      </c>
      <c r="V40" s="3">
        <v>27</v>
      </c>
      <c r="W40" s="3">
        <v>0.65</v>
      </c>
      <c r="X40" s="3">
        <v>40</v>
      </c>
      <c r="Y40" s="3">
        <v>0.55000000000000004</v>
      </c>
      <c r="Z40" s="3">
        <v>55</v>
      </c>
      <c r="AA40" s="3">
        <v>0.45</v>
      </c>
    </row>
    <row r="41" spans="1:27" ht="18" customHeight="1">
      <c r="A41" s="5"/>
      <c r="B41" s="1" t="s">
        <v>78</v>
      </c>
      <c r="C41" s="1" t="s">
        <v>79</v>
      </c>
      <c r="D41" s="1" t="s">
        <v>28</v>
      </c>
      <c r="E41" s="1">
        <v>1</v>
      </c>
      <c r="F41" s="3">
        <v>0</v>
      </c>
      <c r="G41" s="3">
        <v>898</v>
      </c>
      <c r="H41" s="3">
        <v>450</v>
      </c>
      <c r="I41" s="3">
        <v>32</v>
      </c>
      <c r="J41" s="3">
        <f t="shared" si="2"/>
        <v>478.93</v>
      </c>
      <c r="K41" s="3">
        <v>35</v>
      </c>
      <c r="L41" s="3">
        <f t="shared" si="3"/>
        <v>523.83000000000004</v>
      </c>
      <c r="M41" s="3">
        <v>1.9</v>
      </c>
      <c r="N41" s="3">
        <v>1</v>
      </c>
      <c r="O41" s="3">
        <v>0.9</v>
      </c>
      <c r="P41" s="3">
        <v>0.4</v>
      </c>
      <c r="Q41" s="3">
        <v>0.4</v>
      </c>
      <c r="R41" s="3">
        <v>0.4</v>
      </c>
      <c r="S41" s="3">
        <v>0.4</v>
      </c>
      <c r="T41" s="3">
        <v>20</v>
      </c>
      <c r="U41" s="3">
        <v>0.75</v>
      </c>
      <c r="V41" s="3">
        <v>27</v>
      </c>
      <c r="W41" s="3">
        <v>0.65</v>
      </c>
      <c r="X41" s="3">
        <v>40</v>
      </c>
      <c r="Y41" s="3">
        <v>0.55000000000000004</v>
      </c>
      <c r="Z41" s="3">
        <v>55</v>
      </c>
      <c r="AA41" s="3">
        <v>0.45</v>
      </c>
    </row>
    <row r="42" spans="1:27" ht="18" customHeight="1">
      <c r="A42" s="5"/>
      <c r="B42" s="1" t="s">
        <v>80</v>
      </c>
      <c r="C42" s="1" t="s">
        <v>66</v>
      </c>
      <c r="D42" s="1" t="s">
        <v>51</v>
      </c>
      <c r="E42" s="1">
        <v>1</v>
      </c>
      <c r="F42" s="3">
        <v>0</v>
      </c>
      <c r="G42" s="3">
        <v>820</v>
      </c>
      <c r="H42" s="3">
        <v>450</v>
      </c>
      <c r="I42" s="3">
        <v>30</v>
      </c>
      <c r="J42" s="3">
        <f t="shared" si="2"/>
        <v>410</v>
      </c>
      <c r="K42" s="3">
        <v>32</v>
      </c>
      <c r="L42" s="3">
        <f t="shared" si="3"/>
        <v>437.33</v>
      </c>
      <c r="M42" s="3">
        <v>1.9</v>
      </c>
      <c r="N42" s="3">
        <v>1</v>
      </c>
      <c r="O42" s="3">
        <v>0.9</v>
      </c>
      <c r="P42" s="3">
        <v>0.4</v>
      </c>
      <c r="Q42" s="3">
        <v>0.4</v>
      </c>
      <c r="R42" s="3">
        <v>0.4</v>
      </c>
      <c r="S42" s="3">
        <v>0.4</v>
      </c>
      <c r="T42" s="3">
        <v>20</v>
      </c>
      <c r="U42" s="3">
        <v>0.75</v>
      </c>
      <c r="V42" s="3">
        <v>27</v>
      </c>
      <c r="W42" s="3">
        <v>0.65</v>
      </c>
      <c r="X42" s="3">
        <v>40</v>
      </c>
      <c r="Y42" s="3">
        <v>0.55000000000000004</v>
      </c>
      <c r="Z42" s="3">
        <v>55</v>
      </c>
      <c r="AA42" s="3">
        <v>0.45</v>
      </c>
    </row>
    <row r="43" spans="1:27" ht="18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8" customHeight="1">
      <c r="A44" s="1" t="s">
        <v>81</v>
      </c>
    </row>
    <row r="45" spans="1:27" ht="18" customHeight="1">
      <c r="B45" s="1" t="s">
        <v>82</v>
      </c>
      <c r="C45" s="1" t="s">
        <v>83</v>
      </c>
      <c r="D45" s="1" t="s">
        <v>84</v>
      </c>
      <c r="E45" s="1">
        <v>2</v>
      </c>
      <c r="F45" s="3">
        <v>0</v>
      </c>
      <c r="G45" s="3">
        <v>74</v>
      </c>
      <c r="H45" s="3">
        <v>400</v>
      </c>
      <c r="I45" s="3">
        <v>17</v>
      </c>
      <c r="J45" s="3">
        <f>ROUND(I45*G45*8/60,2)</f>
        <v>167.73</v>
      </c>
      <c r="K45" s="3">
        <f>16</f>
        <v>16</v>
      </c>
      <c r="L45" s="3">
        <f>ROUND(K45*G45*8/60,2)</f>
        <v>157.87</v>
      </c>
      <c r="M45" s="3">
        <v>1.9</v>
      </c>
      <c r="N45" s="3">
        <v>1</v>
      </c>
      <c r="O45" s="3">
        <v>0.9</v>
      </c>
      <c r="P45" s="3">
        <v>0.4</v>
      </c>
      <c r="Q45" s="3">
        <v>0.4</v>
      </c>
      <c r="R45" s="3">
        <v>0.4</v>
      </c>
      <c r="S45" s="3">
        <v>0.4</v>
      </c>
      <c r="T45" s="3">
        <v>50</v>
      </c>
      <c r="U45" s="3">
        <v>0.8</v>
      </c>
      <c r="V45" s="1" t="s">
        <v>29</v>
      </c>
      <c r="W45" s="1" t="s">
        <v>29</v>
      </c>
      <c r="X45" s="1" t="s">
        <v>29</v>
      </c>
      <c r="Y45" s="1" t="s">
        <v>29</v>
      </c>
      <c r="Z45" s="1" t="s">
        <v>29</v>
      </c>
      <c r="AA45" s="1" t="s">
        <v>29</v>
      </c>
    </row>
    <row r="46" spans="1:27" ht="18" customHeight="1">
      <c r="B46" s="1" t="s">
        <v>85</v>
      </c>
      <c r="C46" s="1" t="s">
        <v>83</v>
      </c>
      <c r="D46" s="1" t="s">
        <v>86</v>
      </c>
      <c r="E46" s="1">
        <v>2</v>
      </c>
      <c r="F46" s="3">
        <v>0</v>
      </c>
      <c r="G46" s="3">
        <v>300</v>
      </c>
      <c r="H46" s="3">
        <v>300</v>
      </c>
      <c r="I46" s="3">
        <v>13</v>
      </c>
      <c r="J46" s="3">
        <f>ROUND(I46*G46*8/60,2)</f>
        <v>520</v>
      </c>
      <c r="K46" s="3">
        <f>16</f>
        <v>16</v>
      </c>
      <c r="L46" s="3">
        <f>ROUND(K46*G46*8/60,2)</f>
        <v>640</v>
      </c>
      <c r="M46" s="3">
        <v>1.9</v>
      </c>
      <c r="N46" s="3">
        <v>1</v>
      </c>
      <c r="O46" s="3">
        <v>0.9</v>
      </c>
      <c r="P46" s="3">
        <v>0.4</v>
      </c>
      <c r="Q46" s="3">
        <v>0.4</v>
      </c>
      <c r="R46" s="3">
        <v>0.4</v>
      </c>
      <c r="S46" s="3">
        <v>0.4</v>
      </c>
      <c r="T46" s="3">
        <v>50</v>
      </c>
      <c r="U46" s="3">
        <v>0.8</v>
      </c>
      <c r="V46" s="1" t="s">
        <v>29</v>
      </c>
      <c r="W46" s="1" t="s">
        <v>29</v>
      </c>
      <c r="X46" s="1" t="s">
        <v>29</v>
      </c>
      <c r="Y46" s="1" t="s">
        <v>29</v>
      </c>
      <c r="Z46" s="1" t="s">
        <v>29</v>
      </c>
      <c r="AA46" s="1" t="s">
        <v>29</v>
      </c>
    </row>
    <row r="47" spans="1:27" ht="18" customHeight="1">
      <c r="B47" s="1" t="s">
        <v>87</v>
      </c>
      <c r="C47" s="1" t="s">
        <v>83</v>
      </c>
      <c r="D47" s="1" t="s">
        <v>86</v>
      </c>
      <c r="E47" s="1">
        <v>2</v>
      </c>
      <c r="F47" s="3">
        <v>0</v>
      </c>
      <c r="G47" s="3">
        <v>261</v>
      </c>
      <c r="H47" s="3">
        <v>450</v>
      </c>
      <c r="I47" s="3">
        <v>14</v>
      </c>
      <c r="J47" s="3">
        <f>ROUND(I47*G47*8/60,2)</f>
        <v>487.2</v>
      </c>
      <c r="K47" s="3">
        <f>16</f>
        <v>16</v>
      </c>
      <c r="L47" s="3">
        <f>ROUND(K47*G47*8/60,2)</f>
        <v>556.79999999999995</v>
      </c>
      <c r="M47" s="3">
        <v>1.9</v>
      </c>
      <c r="N47" s="3">
        <v>1</v>
      </c>
      <c r="O47" s="3">
        <v>0.9</v>
      </c>
      <c r="P47" s="3">
        <v>0.4</v>
      </c>
      <c r="Q47" s="3">
        <v>0.4</v>
      </c>
      <c r="R47" s="3">
        <v>0.4</v>
      </c>
      <c r="S47" s="3">
        <v>0.4</v>
      </c>
      <c r="T47" s="3">
        <v>50</v>
      </c>
      <c r="U47" s="3">
        <v>0.8</v>
      </c>
      <c r="V47" s="1" t="s">
        <v>29</v>
      </c>
      <c r="W47" s="1" t="s">
        <v>29</v>
      </c>
      <c r="X47" s="1" t="s">
        <v>29</v>
      </c>
      <c r="Y47" s="1" t="s">
        <v>29</v>
      </c>
      <c r="Z47" s="1" t="s">
        <v>29</v>
      </c>
      <c r="AA47" s="1" t="s">
        <v>29</v>
      </c>
    </row>
    <row r="48" spans="1:27" ht="18" customHeight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8" customHeight="1">
      <c r="A49" s="3" t="s">
        <v>88</v>
      </c>
    </row>
    <row r="50" spans="1:27" ht="18" customHeight="1">
      <c r="A50" s="4"/>
      <c r="B50" s="1" t="s">
        <v>89</v>
      </c>
      <c r="C50" s="1" t="s">
        <v>37</v>
      </c>
      <c r="D50" s="1" t="s">
        <v>90</v>
      </c>
      <c r="E50" s="1">
        <v>1</v>
      </c>
      <c r="F50" s="3">
        <v>50</v>
      </c>
      <c r="G50" s="3">
        <v>785</v>
      </c>
      <c r="H50" s="3">
        <v>575</v>
      </c>
      <c r="I50" s="3">
        <v>32</v>
      </c>
      <c r="J50" s="3">
        <f t="shared" ref="J50:J56" si="4">ROUND(I50*G50/60,2)</f>
        <v>418.67</v>
      </c>
      <c r="K50" s="3">
        <v>38</v>
      </c>
      <c r="L50" s="3">
        <f t="shared" ref="L50:L56" si="5">ROUND(K50*G50/60,2)</f>
        <v>497.17</v>
      </c>
      <c r="M50" s="3">
        <v>2.1</v>
      </c>
      <c r="N50" s="3">
        <v>1</v>
      </c>
      <c r="O50" s="3">
        <v>0.9</v>
      </c>
      <c r="P50" s="3">
        <v>0.4</v>
      </c>
      <c r="Q50" s="3">
        <v>0.4</v>
      </c>
      <c r="R50" s="3">
        <v>0.4</v>
      </c>
      <c r="S50" s="3">
        <v>0.4</v>
      </c>
      <c r="T50" s="3">
        <v>40</v>
      </c>
      <c r="U50" s="3">
        <v>0.85</v>
      </c>
      <c r="V50" s="3">
        <v>70</v>
      </c>
      <c r="W50" s="3">
        <v>0.7</v>
      </c>
      <c r="X50" s="1" t="s">
        <v>29</v>
      </c>
      <c r="Y50" s="1" t="s">
        <v>29</v>
      </c>
      <c r="Z50" s="1" t="s">
        <v>29</v>
      </c>
      <c r="AA50" s="1" t="s">
        <v>29</v>
      </c>
    </row>
    <row r="51" spans="1:27" ht="18" customHeight="1">
      <c r="A51" s="5"/>
      <c r="B51" s="1" t="s">
        <v>91</v>
      </c>
      <c r="C51" s="1" t="s">
        <v>37</v>
      </c>
      <c r="D51" s="1" t="s">
        <v>90</v>
      </c>
      <c r="E51" s="1">
        <v>1</v>
      </c>
      <c r="F51" s="3">
        <v>50</v>
      </c>
      <c r="G51" s="3">
        <v>873</v>
      </c>
      <c r="H51" s="3">
        <v>575</v>
      </c>
      <c r="I51" s="3">
        <v>32</v>
      </c>
      <c r="J51" s="3">
        <f t="shared" si="4"/>
        <v>465.6</v>
      </c>
      <c r="K51" s="3">
        <v>38</v>
      </c>
      <c r="L51" s="3">
        <f t="shared" si="5"/>
        <v>552.9</v>
      </c>
      <c r="M51" s="3">
        <v>2.1</v>
      </c>
      <c r="N51" s="3">
        <v>1</v>
      </c>
      <c r="O51" s="3">
        <v>0.9</v>
      </c>
      <c r="P51" s="3">
        <v>0.4</v>
      </c>
      <c r="Q51" s="3">
        <v>0.4</v>
      </c>
      <c r="R51" s="3">
        <v>0.4</v>
      </c>
      <c r="S51" s="3">
        <v>0.4</v>
      </c>
      <c r="T51" s="3">
        <v>40</v>
      </c>
      <c r="U51" s="3">
        <v>0.85</v>
      </c>
      <c r="V51" s="3">
        <v>70</v>
      </c>
      <c r="W51" s="3">
        <v>0.7</v>
      </c>
      <c r="X51" s="1" t="s">
        <v>29</v>
      </c>
      <c r="Y51" s="1" t="s">
        <v>29</v>
      </c>
      <c r="Z51" s="1" t="s">
        <v>29</v>
      </c>
      <c r="AA51" s="1" t="s">
        <v>29</v>
      </c>
    </row>
    <row r="52" spans="1:27" ht="18" customHeight="1">
      <c r="A52" s="5"/>
      <c r="B52" s="1" t="s">
        <v>92</v>
      </c>
      <c r="C52" s="1" t="s">
        <v>37</v>
      </c>
      <c r="D52" s="1" t="s">
        <v>90</v>
      </c>
      <c r="E52" s="1">
        <v>1</v>
      </c>
      <c r="F52" s="3">
        <v>50</v>
      </c>
      <c r="G52" s="3">
        <v>714</v>
      </c>
      <c r="H52" s="3">
        <v>575</v>
      </c>
      <c r="I52" s="3">
        <v>32</v>
      </c>
      <c r="J52" s="3">
        <f t="shared" si="4"/>
        <v>380.8</v>
      </c>
      <c r="K52" s="3">
        <v>38</v>
      </c>
      <c r="L52" s="3">
        <f t="shared" si="5"/>
        <v>452.2</v>
      </c>
      <c r="M52" s="3">
        <v>2.1</v>
      </c>
      <c r="N52" s="3">
        <v>1</v>
      </c>
      <c r="O52" s="3">
        <v>0.9</v>
      </c>
      <c r="P52" s="3">
        <v>0.4</v>
      </c>
      <c r="Q52" s="3">
        <v>0.4</v>
      </c>
      <c r="R52" s="3">
        <v>0.4</v>
      </c>
      <c r="S52" s="3">
        <v>0.4</v>
      </c>
      <c r="T52" s="3">
        <f>T50*1.35</f>
        <v>54</v>
      </c>
      <c r="U52" s="3">
        <v>0.85</v>
      </c>
      <c r="V52" s="3">
        <f>V50*1.35</f>
        <v>94.5</v>
      </c>
      <c r="W52" s="3">
        <v>0.7</v>
      </c>
      <c r="X52" s="1" t="s">
        <v>29</v>
      </c>
      <c r="Y52" s="1" t="s">
        <v>29</v>
      </c>
      <c r="Z52" s="1" t="s">
        <v>29</v>
      </c>
      <c r="AA52" s="1" t="s">
        <v>29</v>
      </c>
    </row>
    <row r="53" spans="1:27" ht="18" customHeight="1">
      <c r="A53" s="5"/>
      <c r="B53" s="1" t="s">
        <v>93</v>
      </c>
      <c r="C53" s="1" t="s">
        <v>94</v>
      </c>
      <c r="D53" s="1" t="s">
        <v>90</v>
      </c>
      <c r="E53" s="1"/>
      <c r="F53" s="3">
        <v>0</v>
      </c>
      <c r="G53" s="3">
        <v>785</v>
      </c>
      <c r="H53" s="3">
        <v>575</v>
      </c>
      <c r="I53" s="3">
        <v>32</v>
      </c>
      <c r="J53" s="3">
        <f t="shared" si="4"/>
        <v>418.67</v>
      </c>
      <c r="K53" s="3">
        <v>39</v>
      </c>
      <c r="L53" s="3">
        <f t="shared" si="5"/>
        <v>510.25</v>
      </c>
      <c r="M53" s="3">
        <v>2.1</v>
      </c>
      <c r="N53" s="3">
        <v>1</v>
      </c>
      <c r="O53" s="3">
        <v>0.9</v>
      </c>
      <c r="P53" s="3">
        <v>0.4</v>
      </c>
      <c r="Q53" s="3">
        <v>0.4</v>
      </c>
      <c r="R53" s="3">
        <v>0.4</v>
      </c>
      <c r="S53" s="3">
        <v>0.4</v>
      </c>
      <c r="T53" s="3">
        <f>T51*1.35</f>
        <v>54</v>
      </c>
      <c r="U53" s="3">
        <v>1.85</v>
      </c>
      <c r="V53" s="3">
        <f>V51*1.35</f>
        <v>94.5</v>
      </c>
      <c r="W53" s="3">
        <v>1.7</v>
      </c>
      <c r="X53" s="1" t="s">
        <v>29</v>
      </c>
      <c r="Y53" s="1" t="s">
        <v>29</v>
      </c>
      <c r="Z53" s="1" t="s">
        <v>29</v>
      </c>
      <c r="AA53" s="1" t="s">
        <v>29</v>
      </c>
    </row>
    <row r="54" spans="1:27" ht="18" customHeight="1">
      <c r="A54" s="5"/>
      <c r="B54" s="1" t="s">
        <v>95</v>
      </c>
      <c r="C54" s="1" t="s">
        <v>53</v>
      </c>
      <c r="D54" s="1" t="s">
        <v>28</v>
      </c>
      <c r="E54" s="1">
        <v>1</v>
      </c>
      <c r="F54" s="3">
        <v>100</v>
      </c>
      <c r="G54" s="3">
        <v>550</v>
      </c>
      <c r="H54" s="3">
        <v>630</v>
      </c>
      <c r="I54" s="3">
        <v>55</v>
      </c>
      <c r="J54" s="3">
        <f t="shared" si="4"/>
        <v>504.17</v>
      </c>
      <c r="K54" s="3">
        <v>53</v>
      </c>
      <c r="L54" s="3">
        <f t="shared" si="5"/>
        <v>485.83</v>
      </c>
      <c r="M54" s="3">
        <v>1.6</v>
      </c>
      <c r="N54" s="3">
        <v>1</v>
      </c>
      <c r="O54" s="3">
        <v>0.7</v>
      </c>
      <c r="P54" s="3">
        <v>0.4</v>
      </c>
      <c r="Q54" s="3">
        <v>0.4</v>
      </c>
      <c r="R54" s="3">
        <v>0.4</v>
      </c>
      <c r="S54" s="3">
        <v>0.4</v>
      </c>
      <c r="T54" s="3">
        <v>40</v>
      </c>
      <c r="U54" s="3">
        <v>0.85</v>
      </c>
      <c r="V54" s="3">
        <v>70</v>
      </c>
      <c r="W54" s="3">
        <v>0.7</v>
      </c>
      <c r="X54" s="1" t="s">
        <v>29</v>
      </c>
      <c r="Y54" s="1" t="s">
        <v>29</v>
      </c>
      <c r="Z54" s="1" t="s">
        <v>29</v>
      </c>
      <c r="AA54" s="1" t="s">
        <v>29</v>
      </c>
    </row>
    <row r="55" spans="1:27" ht="18" customHeight="1">
      <c r="A55" s="5"/>
      <c r="B55" s="1" t="s">
        <v>96</v>
      </c>
      <c r="C55" s="1" t="s">
        <v>43</v>
      </c>
      <c r="D55" s="1" t="s">
        <v>90</v>
      </c>
      <c r="E55" s="1">
        <v>1</v>
      </c>
      <c r="F55" s="3">
        <v>50</v>
      </c>
      <c r="G55" s="3">
        <v>858</v>
      </c>
      <c r="H55" s="3">
        <v>575</v>
      </c>
      <c r="I55" s="3">
        <v>30</v>
      </c>
      <c r="J55" s="3">
        <f t="shared" si="4"/>
        <v>429</v>
      </c>
      <c r="K55" s="3">
        <v>38</v>
      </c>
      <c r="L55" s="3">
        <f t="shared" si="5"/>
        <v>543.4</v>
      </c>
      <c r="M55" s="3">
        <v>1.9</v>
      </c>
      <c r="N55" s="3">
        <v>1</v>
      </c>
      <c r="O55" s="3">
        <v>0.9</v>
      </c>
      <c r="P55" s="3">
        <v>0.4</v>
      </c>
      <c r="Q55" s="3">
        <v>0.4</v>
      </c>
      <c r="R55" s="3">
        <v>0.4</v>
      </c>
      <c r="S55" s="3">
        <v>0.4</v>
      </c>
      <c r="T55" s="3">
        <v>40</v>
      </c>
      <c r="U55" s="3">
        <v>0.85</v>
      </c>
      <c r="V55" s="3">
        <v>70</v>
      </c>
      <c r="W55" s="3">
        <v>0.7</v>
      </c>
      <c r="X55" s="1" t="s">
        <v>29</v>
      </c>
      <c r="Y55" s="1" t="s">
        <v>29</v>
      </c>
      <c r="Z55" s="1" t="s">
        <v>29</v>
      </c>
      <c r="AA55" s="1" t="s">
        <v>29</v>
      </c>
    </row>
    <row r="56" spans="1:27" ht="18" customHeight="1">
      <c r="A56" s="5"/>
      <c r="B56" s="1" t="s">
        <v>97</v>
      </c>
      <c r="C56" s="1" t="s">
        <v>98</v>
      </c>
      <c r="D56" s="1" t="s">
        <v>90</v>
      </c>
      <c r="E56" s="1">
        <v>1</v>
      </c>
      <c r="F56" s="3">
        <v>50</v>
      </c>
      <c r="G56" s="3">
        <v>669</v>
      </c>
      <c r="H56" s="3">
        <v>630</v>
      </c>
      <c r="I56" s="3">
        <v>45</v>
      </c>
      <c r="J56" s="3">
        <f t="shared" si="4"/>
        <v>501.75</v>
      </c>
      <c r="K56" s="3">
        <v>42</v>
      </c>
      <c r="L56" s="3">
        <f t="shared" si="5"/>
        <v>468.3</v>
      </c>
      <c r="M56" s="3">
        <v>1.9</v>
      </c>
      <c r="N56" s="3">
        <v>1</v>
      </c>
      <c r="O56" s="3">
        <v>0.9</v>
      </c>
      <c r="P56" s="3">
        <v>0.4</v>
      </c>
      <c r="Q56" s="3">
        <v>0.4</v>
      </c>
      <c r="R56" s="3">
        <v>0.4</v>
      </c>
      <c r="S56" s="3">
        <v>0.4</v>
      </c>
      <c r="T56" s="3">
        <v>40</v>
      </c>
      <c r="U56" s="3">
        <v>0.85</v>
      </c>
      <c r="V56" s="3">
        <v>70</v>
      </c>
      <c r="W56" s="3">
        <v>0.7</v>
      </c>
      <c r="X56" s="1" t="s">
        <v>29</v>
      </c>
      <c r="Y56" s="1" t="s">
        <v>29</v>
      </c>
      <c r="Z56" s="1" t="s">
        <v>29</v>
      </c>
      <c r="AA56" s="1" t="s">
        <v>29</v>
      </c>
    </row>
    <row r="57" spans="1:27" ht="18" customHeight="1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8" customHeight="1">
      <c r="A58" s="4" t="s">
        <v>99</v>
      </c>
    </row>
    <row r="59" spans="1:27" ht="18" customHeight="1">
      <c r="B59" s="3" t="s">
        <v>100</v>
      </c>
      <c r="C59" s="3" t="s">
        <v>101</v>
      </c>
      <c r="D59" s="3" t="s">
        <v>102</v>
      </c>
      <c r="E59" s="3">
        <v>2</v>
      </c>
      <c r="F59" s="3">
        <v>0</v>
      </c>
      <c r="G59" s="3">
        <v>100</v>
      </c>
      <c r="H59" s="3">
        <v>750</v>
      </c>
      <c r="I59" s="3">
        <v>70</v>
      </c>
      <c r="J59" s="3">
        <v>133</v>
      </c>
      <c r="K59" s="3">
        <v>25</v>
      </c>
      <c r="L59" s="3" t="s">
        <v>103</v>
      </c>
      <c r="M59" s="3">
        <v>1.9</v>
      </c>
      <c r="N59" s="3">
        <v>1</v>
      </c>
      <c r="O59" s="3">
        <v>0.9</v>
      </c>
      <c r="P59" s="3">
        <v>0.45</v>
      </c>
      <c r="Q59" s="3">
        <v>0.45</v>
      </c>
      <c r="R59" s="3">
        <v>0.45</v>
      </c>
      <c r="S59" s="3">
        <v>0.45</v>
      </c>
      <c r="T59" s="3">
        <v>30</v>
      </c>
      <c r="U59" s="3">
        <v>0.9</v>
      </c>
      <c r="V59" s="3">
        <v>50</v>
      </c>
      <c r="W59" s="3">
        <v>0.75</v>
      </c>
      <c r="X59" s="1" t="s">
        <v>29</v>
      </c>
      <c r="Y59" s="1" t="s">
        <v>29</v>
      </c>
      <c r="Z59" s="1" t="s">
        <v>29</v>
      </c>
      <c r="AA59" s="1" t="s">
        <v>29</v>
      </c>
    </row>
    <row r="60" spans="1:27" ht="18" customHeight="1">
      <c r="A60" s="4"/>
      <c r="B60" s="3" t="s">
        <v>104</v>
      </c>
      <c r="C60" s="3" t="s">
        <v>101</v>
      </c>
      <c r="D60" s="3" t="s">
        <v>102</v>
      </c>
      <c r="E60" s="3">
        <v>2</v>
      </c>
      <c r="F60" s="3">
        <v>0</v>
      </c>
      <c r="G60" s="3">
        <v>75</v>
      </c>
      <c r="H60" s="3">
        <v>750</v>
      </c>
      <c r="I60" s="3">
        <v>100</v>
      </c>
      <c r="J60" s="3">
        <v>141</v>
      </c>
      <c r="K60" s="3">
        <v>25</v>
      </c>
      <c r="L60" s="3" t="s">
        <v>103</v>
      </c>
      <c r="M60" s="3">
        <v>141</v>
      </c>
      <c r="N60" s="3">
        <v>100</v>
      </c>
      <c r="O60" s="3">
        <v>67</v>
      </c>
      <c r="P60" s="3">
        <v>34</v>
      </c>
      <c r="Q60" s="3">
        <v>34</v>
      </c>
      <c r="R60" s="3">
        <v>34</v>
      </c>
      <c r="S60" s="3">
        <v>34</v>
      </c>
      <c r="T60" s="3">
        <v>20</v>
      </c>
      <c r="U60" s="3">
        <v>0.9</v>
      </c>
      <c r="V60" s="3">
        <v>40</v>
      </c>
      <c r="W60" s="3">
        <v>0.75</v>
      </c>
      <c r="X60" s="1" t="s">
        <v>29</v>
      </c>
      <c r="Y60" s="1" t="s">
        <v>29</v>
      </c>
      <c r="Z60" s="1" t="s">
        <v>29</v>
      </c>
      <c r="AA60" s="1" t="s">
        <v>29</v>
      </c>
    </row>
    <row r="61" spans="1:27" ht="18" customHeight="1">
      <c r="A61" s="4"/>
      <c r="B61" s="3" t="s">
        <v>105</v>
      </c>
      <c r="C61" s="3" t="s">
        <v>101</v>
      </c>
      <c r="D61" s="3" t="s">
        <v>102</v>
      </c>
      <c r="E61" s="3">
        <v>2</v>
      </c>
      <c r="F61" s="3">
        <v>0</v>
      </c>
      <c r="G61" s="3">
        <v>200</v>
      </c>
      <c r="H61" s="3">
        <v>750</v>
      </c>
      <c r="I61" s="3">
        <v>75</v>
      </c>
      <c r="J61" s="3">
        <v>112.5</v>
      </c>
      <c r="K61" s="3">
        <v>59</v>
      </c>
      <c r="L61" s="3" t="s">
        <v>103</v>
      </c>
      <c r="M61" s="3">
        <v>1.5</v>
      </c>
      <c r="N61" s="3">
        <v>1</v>
      </c>
      <c r="O61" s="3">
        <v>0.9</v>
      </c>
      <c r="P61" s="3">
        <v>0.45</v>
      </c>
      <c r="Q61" s="3">
        <v>0.45</v>
      </c>
      <c r="R61" s="3">
        <v>0.45</v>
      </c>
      <c r="S61" s="3">
        <v>0.45</v>
      </c>
      <c r="T61" s="3">
        <v>30</v>
      </c>
      <c r="U61" s="3">
        <v>0.9</v>
      </c>
      <c r="V61" s="3">
        <v>50</v>
      </c>
      <c r="W61" s="3">
        <v>0.75</v>
      </c>
      <c r="X61" s="1" t="s">
        <v>29</v>
      </c>
      <c r="Y61" s="1" t="s">
        <v>29</v>
      </c>
      <c r="Z61" s="1" t="s">
        <v>29</v>
      </c>
      <c r="AA61" s="1" t="s">
        <v>29</v>
      </c>
    </row>
    <row r="62" spans="1:27" ht="18" customHeight="1">
      <c r="A62" s="4"/>
      <c r="B62" s="1" t="s">
        <v>106</v>
      </c>
      <c r="C62" s="1" t="s">
        <v>46</v>
      </c>
      <c r="D62" s="1" t="s">
        <v>86</v>
      </c>
      <c r="E62" s="1">
        <v>2</v>
      </c>
      <c r="F62" s="3">
        <v>0</v>
      </c>
      <c r="G62" s="3">
        <v>300</v>
      </c>
      <c r="H62" s="3">
        <v>550</v>
      </c>
      <c r="I62" s="3">
        <v>50</v>
      </c>
      <c r="J62" s="3">
        <f t="shared" ref="J62:J69" si="6">ROUND(I62*G62/60,2)</f>
        <v>250</v>
      </c>
      <c r="K62" s="3">
        <v>55</v>
      </c>
      <c r="L62" s="3">
        <f t="shared" ref="L62:L69" si="7">ROUND(K62*G62/60,2)</f>
        <v>275</v>
      </c>
      <c r="M62" s="3">
        <v>2.1</v>
      </c>
      <c r="N62" s="3">
        <v>1</v>
      </c>
      <c r="O62" s="3">
        <v>0.9</v>
      </c>
      <c r="P62" s="3">
        <v>0.4</v>
      </c>
      <c r="Q62" s="3">
        <v>0.4</v>
      </c>
      <c r="R62" s="3">
        <v>0.4</v>
      </c>
      <c r="S62" s="3">
        <v>0.4</v>
      </c>
      <c r="T62" s="3">
        <v>90</v>
      </c>
      <c r="U62" s="3">
        <v>0.85</v>
      </c>
      <c r="V62" s="1" t="s">
        <v>29</v>
      </c>
      <c r="W62" s="1" t="s">
        <v>29</v>
      </c>
      <c r="X62" s="1" t="s">
        <v>29</v>
      </c>
      <c r="Y62" s="1" t="s">
        <v>29</v>
      </c>
      <c r="Z62" s="1" t="s">
        <v>29</v>
      </c>
      <c r="AA62" s="1" t="s">
        <v>29</v>
      </c>
    </row>
    <row r="63" spans="1:27" ht="18" customHeight="1">
      <c r="A63" s="4"/>
      <c r="B63" s="1" t="s">
        <v>107</v>
      </c>
      <c r="C63" s="1" t="s">
        <v>46</v>
      </c>
      <c r="D63" s="1" t="s">
        <v>86</v>
      </c>
      <c r="E63" s="1">
        <v>2</v>
      </c>
      <c r="F63" s="3">
        <v>0</v>
      </c>
      <c r="G63" s="3">
        <v>261</v>
      </c>
      <c r="H63" s="3">
        <v>550</v>
      </c>
      <c r="I63" s="3">
        <v>50</v>
      </c>
      <c r="J63" s="3">
        <f t="shared" si="6"/>
        <v>217.5</v>
      </c>
      <c r="K63" s="3">
        <v>55</v>
      </c>
      <c r="L63" s="3">
        <f t="shared" si="7"/>
        <v>239.25</v>
      </c>
      <c r="M63" s="3">
        <v>1.9</v>
      </c>
      <c r="N63" s="3">
        <v>1</v>
      </c>
      <c r="O63" s="3">
        <v>0.9</v>
      </c>
      <c r="P63" s="3">
        <v>0.4</v>
      </c>
      <c r="Q63" s="3">
        <v>0.4</v>
      </c>
      <c r="R63" s="3">
        <v>0.4</v>
      </c>
      <c r="S63" s="3">
        <v>0.4</v>
      </c>
      <c r="T63" s="3">
        <v>90</v>
      </c>
      <c r="U63" s="3">
        <v>0.85</v>
      </c>
      <c r="V63" s="1" t="s">
        <v>29</v>
      </c>
      <c r="W63" s="1" t="s">
        <v>29</v>
      </c>
      <c r="X63" s="1" t="s">
        <v>29</v>
      </c>
      <c r="Y63" s="1" t="s">
        <v>29</v>
      </c>
      <c r="Z63" s="1" t="s">
        <v>29</v>
      </c>
      <c r="AA63" s="1" t="s">
        <v>29</v>
      </c>
    </row>
    <row r="64" spans="1:27" ht="18" customHeight="1">
      <c r="A64" s="4"/>
      <c r="B64" s="1" t="s">
        <v>108</v>
      </c>
      <c r="C64" s="1" t="s">
        <v>46</v>
      </c>
      <c r="D64" s="1" t="s">
        <v>86</v>
      </c>
      <c r="E64" s="1">
        <v>2</v>
      </c>
      <c r="F64" s="3">
        <v>0</v>
      </c>
      <c r="G64" s="3">
        <v>364</v>
      </c>
      <c r="H64" s="3">
        <v>550</v>
      </c>
      <c r="I64" s="3">
        <v>50</v>
      </c>
      <c r="J64" s="3">
        <f t="shared" si="6"/>
        <v>303.33</v>
      </c>
      <c r="K64" s="3">
        <v>55</v>
      </c>
      <c r="L64" s="3">
        <f t="shared" si="7"/>
        <v>333.67</v>
      </c>
      <c r="M64" s="3">
        <v>2.1</v>
      </c>
      <c r="N64" s="3">
        <v>1</v>
      </c>
      <c r="O64" s="3">
        <v>1</v>
      </c>
      <c r="P64" s="3">
        <v>0.5</v>
      </c>
      <c r="Q64" s="3">
        <v>0.5</v>
      </c>
      <c r="R64" s="3">
        <v>0.5</v>
      </c>
      <c r="S64" s="3">
        <v>0.5</v>
      </c>
      <c r="T64" s="3">
        <v>90</v>
      </c>
      <c r="U64" s="3">
        <v>0.85</v>
      </c>
      <c r="V64" s="1" t="s">
        <v>29</v>
      </c>
      <c r="W64" s="1" t="s">
        <v>29</v>
      </c>
      <c r="X64" s="1" t="s">
        <v>29</v>
      </c>
      <c r="Y64" s="1" t="s">
        <v>29</v>
      </c>
      <c r="Z64" s="1" t="s">
        <v>29</v>
      </c>
      <c r="AA64" s="1" t="s">
        <v>29</v>
      </c>
    </row>
    <row r="65" spans="1:27" ht="18" customHeight="1">
      <c r="A65" s="4"/>
      <c r="B65" s="1" t="s">
        <v>109</v>
      </c>
      <c r="C65" s="1" t="s">
        <v>27</v>
      </c>
      <c r="D65" s="1" t="s">
        <v>86</v>
      </c>
      <c r="E65" s="1">
        <v>2</v>
      </c>
      <c r="F65" s="3">
        <v>0</v>
      </c>
      <c r="G65" s="3">
        <v>510</v>
      </c>
      <c r="H65" s="3">
        <v>575</v>
      </c>
      <c r="I65" s="3">
        <v>44</v>
      </c>
      <c r="J65" s="3">
        <f t="shared" si="6"/>
        <v>374</v>
      </c>
      <c r="K65" s="3">
        <v>42</v>
      </c>
      <c r="L65" s="3">
        <f t="shared" si="7"/>
        <v>357</v>
      </c>
      <c r="M65" s="3">
        <v>1.9</v>
      </c>
      <c r="N65" s="3">
        <v>1</v>
      </c>
      <c r="O65" s="3">
        <v>0.9</v>
      </c>
      <c r="P65" s="3">
        <v>0.4</v>
      </c>
      <c r="Q65" s="3">
        <v>0.4</v>
      </c>
      <c r="R65" s="3">
        <v>0.4</v>
      </c>
      <c r="S65" s="3">
        <v>0.4</v>
      </c>
      <c r="T65" s="3">
        <v>55</v>
      </c>
      <c r="U65" s="3">
        <v>0.85</v>
      </c>
      <c r="V65" s="3">
        <v>90</v>
      </c>
      <c r="W65" s="3">
        <v>0.7</v>
      </c>
      <c r="X65" s="1" t="s">
        <v>29</v>
      </c>
      <c r="Y65" s="1" t="s">
        <v>29</v>
      </c>
      <c r="Z65" s="1" t="s">
        <v>29</v>
      </c>
      <c r="AA65" s="1" t="s">
        <v>29</v>
      </c>
    </row>
    <row r="66" spans="1:27" ht="18" customHeight="1">
      <c r="A66" s="4"/>
      <c r="B66" s="1" t="s">
        <v>110</v>
      </c>
      <c r="C66" s="1" t="s">
        <v>46</v>
      </c>
      <c r="D66" s="1" t="s">
        <v>28</v>
      </c>
      <c r="E66" s="1">
        <v>1</v>
      </c>
      <c r="F66" s="3">
        <v>0</v>
      </c>
      <c r="G66" s="3">
        <v>727</v>
      </c>
      <c r="H66" s="3">
        <v>575</v>
      </c>
      <c r="I66" s="3">
        <v>39</v>
      </c>
      <c r="J66" s="3">
        <f t="shared" si="6"/>
        <v>472.55</v>
      </c>
      <c r="K66" s="3">
        <v>41</v>
      </c>
      <c r="L66" s="3">
        <f t="shared" si="7"/>
        <v>496.78</v>
      </c>
      <c r="M66" s="3">
        <v>1.9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3">
        <v>40</v>
      </c>
      <c r="U66" s="3">
        <v>0.8</v>
      </c>
      <c r="V66" s="3">
        <v>70</v>
      </c>
      <c r="W66" s="3">
        <v>0.7</v>
      </c>
      <c r="X66" s="1" t="s">
        <v>29</v>
      </c>
      <c r="Y66" s="1" t="s">
        <v>29</v>
      </c>
      <c r="Z66" s="1" t="s">
        <v>29</v>
      </c>
      <c r="AA66" s="1" t="s">
        <v>29</v>
      </c>
    </row>
    <row r="67" spans="1:27" ht="18" customHeight="1">
      <c r="A67" s="4"/>
      <c r="B67" s="1" t="s">
        <v>111</v>
      </c>
      <c r="C67" s="1" t="s">
        <v>98</v>
      </c>
      <c r="D67" s="1" t="s">
        <v>86</v>
      </c>
      <c r="E67" s="1">
        <v>2</v>
      </c>
      <c r="F67" s="3">
        <v>0</v>
      </c>
      <c r="G67" s="3">
        <v>300</v>
      </c>
      <c r="H67" s="3">
        <v>500</v>
      </c>
      <c r="I67" s="3">
        <v>56</v>
      </c>
      <c r="J67" s="3">
        <f t="shared" si="6"/>
        <v>280</v>
      </c>
      <c r="K67" s="3">
        <v>56</v>
      </c>
      <c r="L67" s="3">
        <f t="shared" si="7"/>
        <v>280</v>
      </c>
      <c r="M67" s="3">
        <v>2.2000000000000002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3">
        <v>70</v>
      </c>
      <c r="U67" s="3">
        <v>0.9</v>
      </c>
      <c r="V67" s="3">
        <v>90</v>
      </c>
      <c r="W67" s="3">
        <v>0.625</v>
      </c>
      <c r="X67" s="1" t="s">
        <v>29</v>
      </c>
      <c r="Y67" s="1" t="s">
        <v>29</v>
      </c>
      <c r="Z67" s="1" t="s">
        <v>29</v>
      </c>
      <c r="AA67" s="1" t="s">
        <v>29</v>
      </c>
    </row>
    <row r="68" spans="1:27" ht="18" customHeight="1">
      <c r="A68" s="4"/>
      <c r="B68" s="1" t="s">
        <v>112</v>
      </c>
      <c r="C68" s="1" t="s">
        <v>41</v>
      </c>
      <c r="D68" s="1" t="s">
        <v>86</v>
      </c>
      <c r="E68" s="1">
        <v>2</v>
      </c>
      <c r="F68" s="3">
        <v>0</v>
      </c>
      <c r="G68" s="3">
        <v>480</v>
      </c>
      <c r="H68" s="3">
        <v>330</v>
      </c>
      <c r="I68" s="3">
        <v>35</v>
      </c>
      <c r="J68" s="1">
        <f t="shared" si="6"/>
        <v>280</v>
      </c>
      <c r="K68" s="3">
        <v>48</v>
      </c>
      <c r="L68" s="3">
        <f t="shared" si="7"/>
        <v>384</v>
      </c>
      <c r="M68" s="3">
        <v>1.9</v>
      </c>
      <c r="N68" s="3">
        <v>1</v>
      </c>
      <c r="O68" s="3">
        <v>1</v>
      </c>
      <c r="P68" s="3">
        <v>0.4</v>
      </c>
      <c r="Q68" s="3">
        <v>0.4</v>
      </c>
      <c r="R68" s="1">
        <v>0.4</v>
      </c>
      <c r="S68" s="3">
        <v>0.4</v>
      </c>
      <c r="T68" s="3">
        <v>120</v>
      </c>
      <c r="U68" s="3">
        <v>0.85</v>
      </c>
      <c r="V68" s="1" t="s">
        <v>29</v>
      </c>
      <c r="W68" s="1" t="s">
        <v>29</v>
      </c>
      <c r="X68" s="1" t="s">
        <v>29</v>
      </c>
      <c r="Y68" s="1" t="s">
        <v>29</v>
      </c>
      <c r="Z68" s="1" t="s">
        <v>29</v>
      </c>
      <c r="AA68" s="1" t="s">
        <v>29</v>
      </c>
    </row>
    <row r="69" spans="1:27" ht="18" customHeight="1">
      <c r="A69" s="4"/>
      <c r="B69" s="1" t="s">
        <v>113</v>
      </c>
      <c r="C69" s="1" t="s">
        <v>43</v>
      </c>
      <c r="D69" s="1" t="s">
        <v>86</v>
      </c>
      <c r="E69" s="1">
        <v>2</v>
      </c>
      <c r="F69" s="3">
        <v>0</v>
      </c>
      <c r="G69" s="3">
        <v>590</v>
      </c>
      <c r="H69" s="3">
        <v>650</v>
      </c>
      <c r="I69" s="3">
        <v>32</v>
      </c>
      <c r="J69" s="3">
        <f t="shared" si="6"/>
        <v>314.67</v>
      </c>
      <c r="K69" s="3">
        <v>38</v>
      </c>
      <c r="L69" s="3">
        <f t="shared" si="7"/>
        <v>373.67</v>
      </c>
      <c r="M69" s="3">
        <v>1.9</v>
      </c>
      <c r="N69" s="3">
        <v>1</v>
      </c>
      <c r="O69" s="3">
        <v>1</v>
      </c>
      <c r="P69" s="3">
        <v>0.4</v>
      </c>
      <c r="Q69" s="3">
        <v>0.4</v>
      </c>
      <c r="R69" s="1">
        <v>0.4</v>
      </c>
      <c r="S69" s="3">
        <v>0.4</v>
      </c>
      <c r="T69" s="3">
        <v>90</v>
      </c>
      <c r="U69" s="3">
        <v>0.85</v>
      </c>
      <c r="V69" s="1" t="s">
        <v>29</v>
      </c>
      <c r="W69" s="1" t="s">
        <v>29</v>
      </c>
      <c r="X69" s="1" t="s">
        <v>29</v>
      </c>
      <c r="Y69" s="1" t="s">
        <v>29</v>
      </c>
      <c r="Z69" s="1" t="s">
        <v>29</v>
      </c>
      <c r="AA69" s="1" t="s">
        <v>29</v>
      </c>
    </row>
    <row r="70" spans="1:27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8" customHeight="1">
      <c r="A71" s="4" t="s">
        <v>114</v>
      </c>
    </row>
    <row r="72" spans="1:27" ht="18" customHeight="1">
      <c r="B72" s="1" t="s">
        <v>115</v>
      </c>
      <c r="C72" s="1" t="s">
        <v>116</v>
      </c>
      <c r="D72" s="1" t="s">
        <v>117</v>
      </c>
      <c r="E72" s="1">
        <v>1</v>
      </c>
      <c r="F72" s="3">
        <v>0</v>
      </c>
      <c r="G72" s="3">
        <v>35</v>
      </c>
      <c r="H72" s="3">
        <v>750</v>
      </c>
      <c r="I72" s="3">
        <v>100</v>
      </c>
      <c r="J72" s="3">
        <f>I72*M72</f>
        <v>190</v>
      </c>
      <c r="K72" s="3">
        <v>10</v>
      </c>
      <c r="L72" s="1" t="s">
        <v>29</v>
      </c>
      <c r="M72" s="3">
        <v>1.9</v>
      </c>
      <c r="N72" s="3">
        <v>1</v>
      </c>
      <c r="O72" s="3">
        <v>0.9</v>
      </c>
      <c r="P72" s="3">
        <v>0.4</v>
      </c>
      <c r="Q72" s="3">
        <v>0.4</v>
      </c>
      <c r="R72" s="3">
        <v>0.4</v>
      </c>
      <c r="S72" s="3">
        <v>0.4</v>
      </c>
      <c r="T72" s="1" t="s">
        <v>29</v>
      </c>
      <c r="U72" s="1" t="s">
        <v>29</v>
      </c>
      <c r="V72" s="1" t="s">
        <v>29</v>
      </c>
      <c r="W72" s="1" t="s">
        <v>29</v>
      </c>
      <c r="X72" s="1" t="s">
        <v>29</v>
      </c>
      <c r="Y72" s="1" t="s">
        <v>29</v>
      </c>
      <c r="Z72" s="1" t="s">
        <v>29</v>
      </c>
      <c r="AA72" s="1" t="s">
        <v>29</v>
      </c>
    </row>
    <row r="73" spans="1:27" ht="18" customHeight="1">
      <c r="A73" s="5"/>
      <c r="B73" s="1" t="s">
        <v>118</v>
      </c>
      <c r="C73" s="1" t="s">
        <v>46</v>
      </c>
      <c r="D73" s="1" t="s">
        <v>117</v>
      </c>
      <c r="E73" s="1">
        <v>1</v>
      </c>
      <c r="F73" s="3">
        <v>0</v>
      </c>
      <c r="G73" s="3">
        <v>48</v>
      </c>
      <c r="H73" s="3">
        <v>650</v>
      </c>
      <c r="I73" s="3">
        <v>61</v>
      </c>
      <c r="J73" s="3">
        <f>I73*M73</f>
        <v>152.5</v>
      </c>
      <c r="K73" s="3">
        <v>58</v>
      </c>
      <c r="L73" s="1" t="s">
        <v>29</v>
      </c>
      <c r="M73" s="3">
        <v>2.5</v>
      </c>
      <c r="N73" s="3">
        <v>1</v>
      </c>
      <c r="O73" s="3">
        <v>0.9</v>
      </c>
      <c r="P73" s="3">
        <v>0.4</v>
      </c>
      <c r="Q73" s="3">
        <v>0.4</v>
      </c>
      <c r="R73" s="3">
        <v>0.4</v>
      </c>
      <c r="S73" s="3">
        <v>0.4</v>
      </c>
      <c r="T73" s="1" t="s">
        <v>29</v>
      </c>
      <c r="U73" s="1" t="s">
        <v>29</v>
      </c>
      <c r="V73" s="1" t="s">
        <v>29</v>
      </c>
      <c r="W73" s="1" t="s">
        <v>29</v>
      </c>
      <c r="X73" s="1" t="s">
        <v>29</v>
      </c>
      <c r="Y73" s="1" t="s">
        <v>29</v>
      </c>
      <c r="Z73" s="1" t="s">
        <v>29</v>
      </c>
      <c r="AA73" s="1" t="s">
        <v>29</v>
      </c>
    </row>
    <row r="74" spans="1:27" ht="18" customHeight="1">
      <c r="A74" s="5"/>
      <c r="B74" s="1" t="s">
        <v>119</v>
      </c>
      <c r="C74" s="1" t="s">
        <v>46</v>
      </c>
      <c r="D74" s="1" t="s">
        <v>117</v>
      </c>
      <c r="E74" s="1">
        <v>1</v>
      </c>
      <c r="F74" s="3">
        <v>0</v>
      </c>
      <c r="G74" s="3">
        <v>56</v>
      </c>
      <c r="H74" s="3">
        <v>550</v>
      </c>
      <c r="I74" s="3">
        <v>61</v>
      </c>
      <c r="J74" s="3">
        <f>I74*M74</f>
        <v>152.5</v>
      </c>
      <c r="K74" s="3">
        <v>58</v>
      </c>
      <c r="L74" s="1" t="s">
        <v>29</v>
      </c>
      <c r="M74" s="3">
        <v>2.5</v>
      </c>
      <c r="N74" s="3">
        <v>1</v>
      </c>
      <c r="O74" s="3">
        <v>0.9</v>
      </c>
      <c r="P74" s="3">
        <v>0.4</v>
      </c>
      <c r="Q74" s="3">
        <v>0.4</v>
      </c>
      <c r="R74" s="3">
        <v>0.4</v>
      </c>
      <c r="S74" s="3">
        <v>0.4</v>
      </c>
      <c r="T74" s="1" t="s">
        <v>29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29</v>
      </c>
      <c r="Z74" s="1" t="s">
        <v>29</v>
      </c>
      <c r="AA74" s="1" t="s">
        <v>29</v>
      </c>
    </row>
    <row r="75" spans="1:27" ht="18" customHeight="1">
      <c r="A75" s="5"/>
      <c r="B75" s="1" t="s">
        <v>120</v>
      </c>
      <c r="C75" s="1" t="s">
        <v>98</v>
      </c>
      <c r="D75" s="1" t="s">
        <v>117</v>
      </c>
      <c r="E75" s="1">
        <v>1</v>
      </c>
      <c r="F75" s="3">
        <v>0</v>
      </c>
      <c r="G75" s="3">
        <v>44</v>
      </c>
      <c r="H75" s="3">
        <v>650</v>
      </c>
      <c r="I75" s="3">
        <v>60</v>
      </c>
      <c r="J75" s="3">
        <f>I75*M75</f>
        <v>150</v>
      </c>
      <c r="K75" s="3">
        <v>58</v>
      </c>
      <c r="L75" s="1" t="s">
        <v>29</v>
      </c>
      <c r="M75" s="3">
        <v>2.5</v>
      </c>
      <c r="N75" s="3">
        <v>1</v>
      </c>
      <c r="O75" s="3">
        <v>0.9</v>
      </c>
      <c r="P75" s="3">
        <v>0.4</v>
      </c>
      <c r="Q75" s="3">
        <v>0.4</v>
      </c>
      <c r="R75" s="3">
        <v>0.4</v>
      </c>
      <c r="S75" s="3">
        <v>0.4</v>
      </c>
      <c r="T75" s="1" t="s">
        <v>29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29</v>
      </c>
      <c r="Z75" s="1" t="s">
        <v>29</v>
      </c>
      <c r="AA75" s="1" t="s">
        <v>29</v>
      </c>
    </row>
    <row r="76" spans="1:27" ht="18" customHeight="1">
      <c r="A76" s="5"/>
      <c r="B76" s="1" t="s">
        <v>121</v>
      </c>
      <c r="C76" s="1" t="s">
        <v>122</v>
      </c>
      <c r="D76" s="1" t="s">
        <v>86</v>
      </c>
      <c r="E76" s="1">
        <v>2</v>
      </c>
      <c r="F76" s="3">
        <v>80</v>
      </c>
      <c r="G76" s="1" t="s">
        <v>123</v>
      </c>
      <c r="H76" s="1" t="s">
        <v>123</v>
      </c>
      <c r="I76" s="3">
        <f>I78*0.85</f>
        <v>76.5</v>
      </c>
      <c r="J76" s="1">
        <f>J78*0.85</f>
        <v>130.04999999999998</v>
      </c>
      <c r="K76" s="3">
        <f>K78*0.85</f>
        <v>55.25</v>
      </c>
      <c r="L76" s="1" t="s">
        <v>29</v>
      </c>
      <c r="M76" s="3">
        <v>1.7</v>
      </c>
      <c r="N76" s="3">
        <v>1</v>
      </c>
      <c r="O76" s="3">
        <v>0.9</v>
      </c>
      <c r="P76" s="3">
        <v>0.56000000000000005</v>
      </c>
      <c r="Q76" s="3">
        <v>0.56000000000000005</v>
      </c>
      <c r="R76" s="3">
        <v>0.56000000000000005</v>
      </c>
      <c r="S76" s="3">
        <v>0.56000000000000005</v>
      </c>
      <c r="T76" s="1">
        <v>65</v>
      </c>
      <c r="U76" s="1">
        <v>0.9</v>
      </c>
      <c r="V76" s="1" t="s">
        <v>29</v>
      </c>
      <c r="W76" s="1" t="s">
        <v>29</v>
      </c>
      <c r="X76" s="1" t="s">
        <v>29</v>
      </c>
      <c r="Y76" s="1" t="s">
        <v>29</v>
      </c>
      <c r="Z76" s="1" t="s">
        <v>29</v>
      </c>
      <c r="AA76" s="1" t="s">
        <v>29</v>
      </c>
    </row>
    <row r="77" spans="1:27" ht="18" customHeight="1">
      <c r="A77" s="5"/>
      <c r="B77" s="1" t="s">
        <v>124</v>
      </c>
      <c r="C77" s="1" t="s">
        <v>122</v>
      </c>
      <c r="D77" s="1" t="s">
        <v>86</v>
      </c>
      <c r="E77" s="1">
        <v>2</v>
      </c>
      <c r="F77" s="3" t="s">
        <v>125</v>
      </c>
      <c r="G77" s="1" t="s">
        <v>123</v>
      </c>
      <c r="H77" s="1" t="s">
        <v>123</v>
      </c>
      <c r="I77" s="3">
        <f>I78*0.9</f>
        <v>81</v>
      </c>
      <c r="J77" s="3">
        <f>J78*0.9</f>
        <v>137.70000000000002</v>
      </c>
      <c r="K77" s="3">
        <f>K78*0.9</f>
        <v>58.5</v>
      </c>
      <c r="L77" s="1" t="s">
        <v>29</v>
      </c>
      <c r="M77" s="3">
        <v>1.7</v>
      </c>
      <c r="N77" s="3">
        <v>1</v>
      </c>
      <c r="O77" s="3">
        <v>0.9</v>
      </c>
      <c r="P77" s="3">
        <v>0.56000000000000005</v>
      </c>
      <c r="Q77" s="3">
        <v>0.56000000000000005</v>
      </c>
      <c r="R77" s="3">
        <v>0.56000000000000005</v>
      </c>
      <c r="S77" s="3">
        <v>0.56000000000000005</v>
      </c>
      <c r="T77" s="1">
        <v>65</v>
      </c>
      <c r="U77" s="1">
        <v>0.9</v>
      </c>
      <c r="V77" s="1" t="s">
        <v>29</v>
      </c>
      <c r="W77" s="1" t="s">
        <v>29</v>
      </c>
      <c r="X77" s="1" t="s">
        <v>29</v>
      </c>
      <c r="Y77" s="1" t="s">
        <v>29</v>
      </c>
      <c r="Z77" s="1" t="s">
        <v>29</v>
      </c>
      <c r="AA77" s="1" t="s">
        <v>29</v>
      </c>
    </row>
    <row r="78" spans="1:27" ht="18" customHeight="1">
      <c r="A78" s="5"/>
      <c r="B78" s="1" t="s">
        <v>126</v>
      </c>
      <c r="C78" s="1" t="s">
        <v>122</v>
      </c>
      <c r="D78" s="1" t="s">
        <v>86</v>
      </c>
      <c r="E78" s="1">
        <v>2</v>
      </c>
      <c r="F78" s="3">
        <v>540</v>
      </c>
      <c r="G78" s="3" t="s">
        <v>123</v>
      </c>
      <c r="H78" s="3">
        <v>300</v>
      </c>
      <c r="I78" s="3">
        <v>90</v>
      </c>
      <c r="J78" s="3">
        <v>153</v>
      </c>
      <c r="K78" s="3">
        <v>65</v>
      </c>
      <c r="L78" s="1" t="s">
        <v>29</v>
      </c>
      <c r="M78" s="3">
        <v>1.7</v>
      </c>
      <c r="N78" s="3">
        <v>1</v>
      </c>
      <c r="O78" s="3">
        <v>0.9</v>
      </c>
      <c r="P78" s="3">
        <v>0.56000000000000005</v>
      </c>
      <c r="Q78" s="3">
        <v>0.56000000000000005</v>
      </c>
      <c r="R78" s="3">
        <v>0.56000000000000005</v>
      </c>
      <c r="S78" s="3">
        <v>0.56000000000000005</v>
      </c>
      <c r="T78" s="1">
        <v>65</v>
      </c>
      <c r="U78" s="1">
        <v>0.9</v>
      </c>
      <c r="V78" s="1" t="s">
        <v>29</v>
      </c>
      <c r="W78" s="1" t="s">
        <v>29</v>
      </c>
      <c r="X78" s="1" t="s">
        <v>29</v>
      </c>
      <c r="Y78" s="1" t="s">
        <v>29</v>
      </c>
      <c r="Z78" s="1" t="s">
        <v>29</v>
      </c>
      <c r="AA78" s="1" t="s">
        <v>29</v>
      </c>
    </row>
    <row r="79" spans="1:27" ht="18" customHeight="1">
      <c r="A79" s="5"/>
      <c r="B79" s="1" t="s">
        <v>127</v>
      </c>
      <c r="C79" s="1" t="s">
        <v>122</v>
      </c>
      <c r="D79" s="1" t="s">
        <v>86</v>
      </c>
      <c r="E79" s="1">
        <v>2</v>
      </c>
      <c r="F79" s="3">
        <v>80</v>
      </c>
      <c r="G79" s="1" t="s">
        <v>123</v>
      </c>
      <c r="H79" s="1" t="s">
        <v>123</v>
      </c>
      <c r="I79" s="3">
        <f>I81*0.85</f>
        <v>76.5</v>
      </c>
      <c r="J79" s="1">
        <f>J81*0.85</f>
        <v>130.04999999999998</v>
      </c>
      <c r="K79" s="3">
        <f>K81*0.85</f>
        <v>55.25</v>
      </c>
      <c r="L79" s="1" t="s">
        <v>29</v>
      </c>
      <c r="M79" s="3">
        <v>2</v>
      </c>
      <c r="N79" s="3">
        <v>1</v>
      </c>
      <c r="O79" s="3">
        <v>0.9</v>
      </c>
      <c r="P79" s="3">
        <v>0.56000000000000005</v>
      </c>
      <c r="Q79" s="3">
        <v>0.56000000000000005</v>
      </c>
      <c r="R79" s="3">
        <v>0.56000000000000005</v>
      </c>
      <c r="S79" s="3">
        <v>0.56000000000000005</v>
      </c>
      <c r="T79" s="1">
        <v>84.5</v>
      </c>
      <c r="U79" s="1">
        <v>0.9</v>
      </c>
      <c r="V79" s="1" t="s">
        <v>29</v>
      </c>
      <c r="W79" s="1" t="s">
        <v>29</v>
      </c>
      <c r="X79" s="1" t="s">
        <v>29</v>
      </c>
      <c r="Y79" s="1" t="s">
        <v>29</v>
      </c>
      <c r="Z79" s="1" t="s">
        <v>29</v>
      </c>
      <c r="AA79" s="1" t="s">
        <v>29</v>
      </c>
    </row>
    <row r="80" spans="1:27" ht="18" customHeight="1">
      <c r="A80" s="5"/>
      <c r="B80" s="1" t="s">
        <v>128</v>
      </c>
      <c r="C80" s="1" t="s">
        <v>122</v>
      </c>
      <c r="D80" s="1" t="s">
        <v>86</v>
      </c>
      <c r="E80" s="1">
        <v>2</v>
      </c>
      <c r="F80" s="3" t="s">
        <v>125</v>
      </c>
      <c r="G80" s="1" t="s">
        <v>123</v>
      </c>
      <c r="H80" s="1" t="s">
        <v>123</v>
      </c>
      <c r="I80" s="3">
        <f>I81*0.9</f>
        <v>81</v>
      </c>
      <c r="J80" s="3">
        <f>J81*0.9</f>
        <v>137.70000000000002</v>
      </c>
      <c r="K80" s="3">
        <f>K81*0.9</f>
        <v>58.5</v>
      </c>
      <c r="L80" s="1" t="s">
        <v>29</v>
      </c>
      <c r="M80" s="3">
        <v>2</v>
      </c>
      <c r="N80" s="3">
        <v>1</v>
      </c>
      <c r="O80" s="3">
        <v>0.9</v>
      </c>
      <c r="P80" s="3">
        <v>0.56000000000000005</v>
      </c>
      <c r="Q80" s="3">
        <v>0.56000000000000005</v>
      </c>
      <c r="R80" s="3">
        <v>0.56000000000000005</v>
      </c>
      <c r="S80" s="3">
        <v>0.56000000000000005</v>
      </c>
      <c r="T80" s="1">
        <v>84.5</v>
      </c>
      <c r="U80" s="1">
        <v>0.9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  <c r="AA80" s="1" t="s">
        <v>29</v>
      </c>
    </row>
    <row r="81" spans="1:27" ht="18" customHeight="1">
      <c r="A81" s="5"/>
      <c r="B81" s="1" t="s">
        <v>129</v>
      </c>
      <c r="C81" s="1" t="s">
        <v>122</v>
      </c>
      <c r="D81" s="1" t="s">
        <v>86</v>
      </c>
      <c r="E81" s="1">
        <v>2</v>
      </c>
      <c r="F81" s="3">
        <v>460</v>
      </c>
      <c r="G81" s="3" t="s">
        <v>123</v>
      </c>
      <c r="H81" s="3">
        <f>H78*1.3</f>
        <v>390</v>
      </c>
      <c r="I81" s="3">
        <v>90</v>
      </c>
      <c r="J81" s="3">
        <v>153</v>
      </c>
      <c r="K81" s="3">
        <v>65</v>
      </c>
      <c r="L81" s="1" t="s">
        <v>29</v>
      </c>
      <c r="M81" s="3">
        <v>2</v>
      </c>
      <c r="N81" s="3">
        <v>1</v>
      </c>
      <c r="O81" s="3">
        <v>0.9</v>
      </c>
      <c r="P81" s="3">
        <v>0.56000000000000005</v>
      </c>
      <c r="Q81" s="3">
        <v>0.56000000000000005</v>
      </c>
      <c r="R81" s="3">
        <v>0.56000000000000005</v>
      </c>
      <c r="S81" s="3">
        <v>0.56000000000000005</v>
      </c>
      <c r="T81" s="1">
        <v>84.5</v>
      </c>
      <c r="U81" s="1">
        <v>0.9</v>
      </c>
      <c r="V81" s="1" t="s">
        <v>29</v>
      </c>
      <c r="W81" s="1" t="s">
        <v>29</v>
      </c>
      <c r="X81" s="1" t="s">
        <v>29</v>
      </c>
      <c r="Y81" s="1" t="s">
        <v>29</v>
      </c>
      <c r="Z81" s="1" t="s">
        <v>29</v>
      </c>
      <c r="AA81" s="1" t="s">
        <v>29</v>
      </c>
    </row>
    <row r="82" spans="1:27" ht="18" customHeight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8" customHeight="1">
      <c r="A83" s="4" t="s">
        <v>130</v>
      </c>
    </row>
    <row r="84" spans="1:27" ht="18" customHeight="1">
      <c r="B84" s="1" t="s">
        <v>131</v>
      </c>
      <c r="C84" s="1" t="s">
        <v>74</v>
      </c>
      <c r="D84" s="1" t="s">
        <v>86</v>
      </c>
      <c r="E84" s="1">
        <v>2</v>
      </c>
      <c r="F84" s="3">
        <v>0</v>
      </c>
      <c r="G84" s="3">
        <v>373</v>
      </c>
      <c r="H84" s="3">
        <v>400</v>
      </c>
      <c r="I84" s="3">
        <v>40</v>
      </c>
      <c r="J84" s="3">
        <f t="shared" ref="J84:J89" si="8">ROUND(I84*G84/60,2)</f>
        <v>248.67</v>
      </c>
      <c r="K84" s="3">
        <v>30</v>
      </c>
      <c r="L84" s="3">
        <f t="shared" ref="L84:L89" si="9">ROUND(K84*G84/60,2)</f>
        <v>186.5</v>
      </c>
      <c r="M84" s="3">
        <v>1.9</v>
      </c>
      <c r="N84" s="3">
        <v>1</v>
      </c>
      <c r="O84" s="3">
        <v>0.9</v>
      </c>
      <c r="P84" s="3">
        <v>0.4</v>
      </c>
      <c r="Q84" s="3">
        <v>0.4</v>
      </c>
      <c r="R84" s="3">
        <v>0.4</v>
      </c>
      <c r="S84" s="3">
        <v>0.4</v>
      </c>
      <c r="T84" s="3">
        <v>15</v>
      </c>
      <c r="U84" s="3">
        <v>0.75</v>
      </c>
      <c r="V84" s="3">
        <v>25</v>
      </c>
      <c r="W84" s="3">
        <v>0.6</v>
      </c>
      <c r="X84" s="3">
        <v>35</v>
      </c>
      <c r="Y84" s="3">
        <v>0.5</v>
      </c>
      <c r="Z84" s="1" t="s">
        <v>29</v>
      </c>
      <c r="AA84" s="1" t="s">
        <v>29</v>
      </c>
    </row>
    <row r="85" spans="1:27" ht="18" customHeight="1">
      <c r="A85" s="5"/>
      <c r="B85" s="1" t="s">
        <v>132</v>
      </c>
      <c r="C85" s="1" t="s">
        <v>66</v>
      </c>
      <c r="D85" s="1" t="s">
        <v>86</v>
      </c>
      <c r="E85" s="1">
        <v>2</v>
      </c>
      <c r="F85" s="3">
        <v>0</v>
      </c>
      <c r="G85" s="3">
        <v>462</v>
      </c>
      <c r="H85" s="3">
        <v>400</v>
      </c>
      <c r="I85" s="3">
        <v>27</v>
      </c>
      <c r="J85" s="3">
        <f t="shared" si="8"/>
        <v>207.9</v>
      </c>
      <c r="K85" s="3">
        <v>25</v>
      </c>
      <c r="L85" s="3">
        <f t="shared" si="9"/>
        <v>192.5</v>
      </c>
      <c r="M85" s="3">
        <v>1.9</v>
      </c>
      <c r="N85" s="3">
        <v>1</v>
      </c>
      <c r="O85" s="3">
        <v>0.9</v>
      </c>
      <c r="P85" s="3">
        <v>0.4</v>
      </c>
      <c r="Q85" s="3">
        <v>0.4</v>
      </c>
      <c r="R85" s="3">
        <v>0.4</v>
      </c>
      <c r="S85" s="3">
        <v>0.4</v>
      </c>
      <c r="T85" s="3">
        <v>27</v>
      </c>
      <c r="U85" s="3">
        <v>0.75</v>
      </c>
      <c r="V85" s="3">
        <v>54</v>
      </c>
      <c r="W85" s="3">
        <v>0.6</v>
      </c>
      <c r="X85" s="1" t="s">
        <v>29</v>
      </c>
      <c r="Y85" s="1" t="s">
        <v>29</v>
      </c>
      <c r="Z85" s="1" t="s">
        <v>29</v>
      </c>
      <c r="AA85" s="1" t="s">
        <v>29</v>
      </c>
    </row>
    <row r="86" spans="1:27" ht="18" customHeight="1">
      <c r="A86" s="5"/>
      <c r="B86" s="1" t="s">
        <v>133</v>
      </c>
      <c r="C86" s="1" t="s">
        <v>66</v>
      </c>
      <c r="D86" s="1" t="s">
        <v>90</v>
      </c>
      <c r="E86" s="1">
        <v>1</v>
      </c>
      <c r="F86" s="3">
        <v>0</v>
      </c>
      <c r="G86" s="3">
        <v>1172</v>
      </c>
      <c r="H86" s="3">
        <v>400</v>
      </c>
      <c r="I86" s="3">
        <v>23</v>
      </c>
      <c r="J86" s="3">
        <f t="shared" si="8"/>
        <v>449.27</v>
      </c>
      <c r="K86" s="3">
        <v>16</v>
      </c>
      <c r="L86" s="3">
        <f t="shared" si="9"/>
        <v>312.52999999999997</v>
      </c>
      <c r="M86" s="3">
        <v>1.9</v>
      </c>
      <c r="N86" s="3">
        <v>1</v>
      </c>
      <c r="O86" s="3">
        <v>0.9</v>
      </c>
      <c r="P86" s="3">
        <v>0.4</v>
      </c>
      <c r="Q86" s="3">
        <v>0.4</v>
      </c>
      <c r="R86" s="3">
        <v>0.4</v>
      </c>
      <c r="S86" s="3">
        <v>0.4</v>
      </c>
      <c r="T86" s="3">
        <v>10</v>
      </c>
      <c r="U86" s="3">
        <v>0.85</v>
      </c>
      <c r="V86" s="3">
        <v>20</v>
      </c>
      <c r="W86" s="3">
        <v>0.7</v>
      </c>
      <c r="X86" s="3">
        <v>30</v>
      </c>
      <c r="Y86" s="3">
        <v>0.6</v>
      </c>
      <c r="Z86" s="1" t="s">
        <v>29</v>
      </c>
      <c r="AA86" s="1" t="s">
        <v>29</v>
      </c>
    </row>
    <row r="87" spans="1:27" ht="18" customHeight="1">
      <c r="A87" s="5"/>
      <c r="B87" s="1" t="s">
        <v>134</v>
      </c>
      <c r="C87" s="1" t="s">
        <v>135</v>
      </c>
      <c r="D87" s="1" t="s">
        <v>86</v>
      </c>
      <c r="E87" s="1">
        <v>2</v>
      </c>
      <c r="F87" s="3">
        <v>0</v>
      </c>
      <c r="G87" s="3">
        <v>207</v>
      </c>
      <c r="H87" s="3">
        <v>340</v>
      </c>
      <c r="I87" s="3">
        <v>56</v>
      </c>
      <c r="J87" s="3">
        <f t="shared" si="8"/>
        <v>193.2</v>
      </c>
      <c r="K87" s="3">
        <v>53</v>
      </c>
      <c r="L87" s="3">
        <f t="shared" si="9"/>
        <v>182.85</v>
      </c>
      <c r="M87" s="3">
        <v>2.2000000000000002</v>
      </c>
      <c r="N87" s="3">
        <v>1</v>
      </c>
      <c r="O87" s="3">
        <v>0.9</v>
      </c>
      <c r="P87" s="3">
        <v>0.4</v>
      </c>
      <c r="Q87" s="3">
        <v>0.4</v>
      </c>
      <c r="R87" s="3">
        <v>0.4</v>
      </c>
      <c r="S87" s="3">
        <v>0.4</v>
      </c>
      <c r="T87" s="3">
        <v>35</v>
      </c>
      <c r="U87" s="3">
        <v>0.85</v>
      </c>
      <c r="V87" s="3">
        <v>76</v>
      </c>
      <c r="W87" s="3">
        <v>0.6</v>
      </c>
      <c r="X87" s="1" t="s">
        <v>29</v>
      </c>
      <c r="Y87" s="1" t="s">
        <v>29</v>
      </c>
      <c r="Z87" s="1" t="s">
        <v>29</v>
      </c>
      <c r="AA87" s="1" t="s">
        <v>29</v>
      </c>
    </row>
    <row r="88" spans="1:27" ht="18" customHeight="1">
      <c r="A88" s="5"/>
      <c r="B88" s="1" t="s">
        <v>136</v>
      </c>
      <c r="C88" s="1" t="s">
        <v>137</v>
      </c>
      <c r="D88" s="1" t="s">
        <v>86</v>
      </c>
      <c r="E88" s="1">
        <v>2</v>
      </c>
      <c r="F88" s="3">
        <v>100</v>
      </c>
      <c r="G88" s="3">
        <v>182</v>
      </c>
      <c r="H88" s="3">
        <v>340</v>
      </c>
      <c r="I88" s="3">
        <v>56</v>
      </c>
      <c r="J88" s="3">
        <f t="shared" si="8"/>
        <v>169.87</v>
      </c>
      <c r="K88" s="3">
        <v>39</v>
      </c>
      <c r="L88" s="3">
        <f t="shared" si="9"/>
        <v>118.3</v>
      </c>
      <c r="M88" s="3">
        <v>2.2000000000000002</v>
      </c>
      <c r="N88" s="3">
        <v>1</v>
      </c>
      <c r="O88" s="3">
        <v>0.9</v>
      </c>
      <c r="P88" s="3">
        <v>0.4</v>
      </c>
      <c r="Q88" s="3">
        <v>0.4</v>
      </c>
      <c r="R88" s="3">
        <v>0.4</v>
      </c>
      <c r="S88" s="3">
        <v>0.4</v>
      </c>
      <c r="T88" s="3">
        <v>35</v>
      </c>
      <c r="U88" s="3">
        <v>0.8</v>
      </c>
      <c r="V88" s="1" t="s">
        <v>29</v>
      </c>
      <c r="W88" s="1" t="s">
        <v>29</v>
      </c>
      <c r="X88" s="1" t="s">
        <v>29</v>
      </c>
      <c r="Y88" s="1" t="s">
        <v>29</v>
      </c>
      <c r="Z88" s="1" t="s">
        <v>29</v>
      </c>
      <c r="AA88" s="1" t="s">
        <v>29</v>
      </c>
    </row>
    <row r="89" spans="1:27" ht="18" customHeight="1">
      <c r="A89" s="5"/>
      <c r="B89" s="1" t="s">
        <v>138</v>
      </c>
      <c r="C89" s="1" t="s">
        <v>66</v>
      </c>
      <c r="D89" s="1" t="s">
        <v>86</v>
      </c>
      <c r="E89" s="1">
        <v>2</v>
      </c>
      <c r="F89" s="3">
        <v>0</v>
      </c>
      <c r="G89" s="3">
        <v>375</v>
      </c>
      <c r="H89" s="3">
        <v>400</v>
      </c>
      <c r="I89" s="3">
        <v>34</v>
      </c>
      <c r="J89" s="3">
        <f t="shared" si="8"/>
        <v>212.5</v>
      </c>
      <c r="K89" s="3">
        <v>32</v>
      </c>
      <c r="L89" s="3">
        <f t="shared" si="9"/>
        <v>200</v>
      </c>
      <c r="M89" s="3">
        <v>1.9</v>
      </c>
      <c r="N89" s="3">
        <v>1</v>
      </c>
      <c r="O89" s="3">
        <v>0.9</v>
      </c>
      <c r="P89" s="3">
        <v>0.4</v>
      </c>
      <c r="Q89" s="3">
        <v>0.4</v>
      </c>
      <c r="R89" s="3">
        <v>0.4</v>
      </c>
      <c r="S89" s="3">
        <v>0.4</v>
      </c>
      <c r="T89" s="3">
        <v>27</v>
      </c>
      <c r="U89" s="3">
        <v>0.75</v>
      </c>
      <c r="V89" s="3">
        <v>54</v>
      </c>
      <c r="W89" s="3">
        <v>0.6</v>
      </c>
      <c r="X89" s="1" t="s">
        <v>29</v>
      </c>
      <c r="Y89" s="1" t="s">
        <v>29</v>
      </c>
      <c r="Z89" s="1" t="s">
        <v>29</v>
      </c>
      <c r="AA89" s="1" t="s">
        <v>29</v>
      </c>
    </row>
    <row r="90" spans="1:27" ht="18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8" customHeight="1">
      <c r="A91" s="4" t="s">
        <v>139</v>
      </c>
    </row>
    <row r="92" spans="1:27" ht="18" customHeight="1">
      <c r="B92" s="1" t="s">
        <v>140</v>
      </c>
      <c r="C92" s="1" t="s">
        <v>43</v>
      </c>
      <c r="D92" s="1" t="s">
        <v>141</v>
      </c>
      <c r="E92" s="1" t="s">
        <v>123</v>
      </c>
      <c r="F92" s="3">
        <v>0</v>
      </c>
      <c r="G92" s="1" t="s">
        <v>123</v>
      </c>
      <c r="H92" s="3">
        <v>575</v>
      </c>
      <c r="I92" s="3">
        <v>33</v>
      </c>
      <c r="J92" s="3">
        <f>I92*3</f>
        <v>99</v>
      </c>
      <c r="K92" s="3">
        <v>39</v>
      </c>
      <c r="L92" s="3">
        <f>K92*3</f>
        <v>117</v>
      </c>
      <c r="M92" s="3">
        <v>1.9</v>
      </c>
      <c r="N92" s="3">
        <v>1</v>
      </c>
      <c r="O92" s="3">
        <v>0.9</v>
      </c>
      <c r="P92" s="3">
        <v>0.4</v>
      </c>
      <c r="Q92" s="3">
        <v>0.4</v>
      </c>
      <c r="R92" s="3">
        <v>0.4</v>
      </c>
      <c r="S92" s="3">
        <v>0.4</v>
      </c>
      <c r="T92" s="3">
        <v>55</v>
      </c>
      <c r="U92" s="3">
        <v>0.85</v>
      </c>
      <c r="V92" s="1" t="s">
        <v>29</v>
      </c>
      <c r="W92" s="1" t="s">
        <v>29</v>
      </c>
      <c r="X92" s="1" t="s">
        <v>29</v>
      </c>
      <c r="Y92" s="1" t="s">
        <v>29</v>
      </c>
      <c r="Z92" s="1" t="s">
        <v>29</v>
      </c>
      <c r="AA92" s="1" t="s">
        <v>29</v>
      </c>
    </row>
    <row r="93" spans="1:27" ht="18" customHeight="1">
      <c r="A93" s="5"/>
      <c r="B93" s="1" t="s">
        <v>142</v>
      </c>
      <c r="C93" s="1" t="s">
        <v>66</v>
      </c>
      <c r="D93" s="1" t="s">
        <v>143</v>
      </c>
      <c r="E93" s="1" t="s">
        <v>123</v>
      </c>
      <c r="F93" s="3">
        <v>0</v>
      </c>
      <c r="G93" s="1" t="s">
        <v>123</v>
      </c>
      <c r="H93" s="3">
        <v>400</v>
      </c>
      <c r="I93" s="3">
        <v>34</v>
      </c>
      <c r="J93" s="3">
        <f>I93*3</f>
        <v>102</v>
      </c>
      <c r="K93" s="3">
        <v>32</v>
      </c>
      <c r="L93" s="3">
        <f>K93*3</f>
        <v>96</v>
      </c>
      <c r="M93" s="3">
        <v>1.9</v>
      </c>
      <c r="N93" s="3">
        <v>1</v>
      </c>
      <c r="O93" s="3">
        <v>0.9</v>
      </c>
      <c r="P93" s="3">
        <v>0.4</v>
      </c>
      <c r="Q93" s="3">
        <v>0.4</v>
      </c>
      <c r="R93" s="3">
        <v>0.4</v>
      </c>
      <c r="S93" s="3">
        <v>0.4</v>
      </c>
      <c r="T93" s="3">
        <v>22</v>
      </c>
      <c r="U93" s="3">
        <v>0.8</v>
      </c>
      <c r="V93" s="3">
        <v>44</v>
      </c>
      <c r="W93" s="3">
        <v>0.65</v>
      </c>
      <c r="X93" s="1" t="s">
        <v>29</v>
      </c>
      <c r="Y93" s="1" t="s">
        <v>29</v>
      </c>
      <c r="Z93" s="1" t="s">
        <v>29</v>
      </c>
      <c r="AA93" s="1" t="s">
        <v>29</v>
      </c>
    </row>
    <row r="94" spans="1:27" ht="18" customHeight="1">
      <c r="A94" s="5"/>
      <c r="B94" s="1" t="s">
        <v>144</v>
      </c>
      <c r="C94" s="1" t="s">
        <v>83</v>
      </c>
      <c r="D94" s="1" t="s">
        <v>145</v>
      </c>
      <c r="E94" s="1">
        <v>2</v>
      </c>
      <c r="F94" s="3">
        <v>0</v>
      </c>
      <c r="G94" s="3">
        <v>375</v>
      </c>
      <c r="H94" s="3">
        <v>400</v>
      </c>
      <c r="I94" s="1">
        <v>17</v>
      </c>
      <c r="J94" s="3">
        <f>2*I94*8</f>
        <v>272</v>
      </c>
      <c r="K94" s="3">
        <f>18</f>
        <v>18</v>
      </c>
      <c r="L94" s="3">
        <f>2*K94*8</f>
        <v>288</v>
      </c>
      <c r="M94" s="3">
        <v>1.9</v>
      </c>
      <c r="N94" s="3">
        <v>1</v>
      </c>
      <c r="O94" s="3">
        <v>0.9</v>
      </c>
      <c r="P94" s="3">
        <v>0.4</v>
      </c>
      <c r="Q94" s="3">
        <v>0.4</v>
      </c>
      <c r="R94" s="3">
        <v>0.4</v>
      </c>
      <c r="S94" s="3">
        <v>0.4</v>
      </c>
      <c r="T94" s="3">
        <v>50</v>
      </c>
      <c r="U94" s="3">
        <v>0.8</v>
      </c>
      <c r="V94" s="1" t="s">
        <v>29</v>
      </c>
      <c r="W94" s="1" t="s">
        <v>29</v>
      </c>
      <c r="X94" s="1" t="s">
        <v>29</v>
      </c>
      <c r="Y94" s="1" t="s">
        <v>29</v>
      </c>
      <c r="Z94" s="1" t="s">
        <v>29</v>
      </c>
      <c r="AA94" s="1" t="s">
        <v>29</v>
      </c>
    </row>
  </sheetData>
  <mergeCells count="7">
    <mergeCell ref="B29:AA29"/>
    <mergeCell ref="B43:AA43"/>
    <mergeCell ref="B90:AA90"/>
    <mergeCell ref="B57:AA57"/>
    <mergeCell ref="B70:AA70"/>
    <mergeCell ref="B82:AA82"/>
    <mergeCell ref="B48:AA48"/>
  </mergeCells>
  <phoneticPr fontId="3" type="noConversion"/>
  <hyperlinks>
    <hyperlink ref="H1" r:id="rId1" xr:uid="{6A7B440F-FAFC-4B7A-918F-13B75B7CD99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2025-09-20T02:27:02Z</dcterms:created>
  <dcterms:modified xsi:type="dcterms:W3CDTF">2025-09-20T05:43:30Z</dcterms:modified>
</cp:coreProperties>
</file>