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9fc4323b67124e/Learning Materials/2021.9-2022.1/Electrical Engineering/Lab/01/"/>
    </mc:Choice>
  </mc:AlternateContent>
  <xr:revisionPtr revIDLastSave="12" documentId="8_{C3C757AB-3682-4774-AF95-0C0322E7E3D5}" xr6:coauthVersionLast="47" xr6:coauthVersionMax="47" xr10:uidLastSave="{E154D0FB-7586-48B4-A77A-68A1A998E432}"/>
  <bookViews>
    <workbookView xWindow="1635" yWindow="3120" windowWidth="21600" windowHeight="11385" activeTab="1" xr2:uid="{24E54F7B-08CD-4991-A80A-B888FD3AD161}"/>
  </bookViews>
  <sheets>
    <sheet name="Title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4" i="1"/>
  <c r="G3" i="1"/>
  <c r="H3" i="1" s="1"/>
  <c r="F5" i="1"/>
  <c r="F6" i="1"/>
  <c r="F7" i="1"/>
  <c r="F8" i="1"/>
  <c r="F9" i="1"/>
  <c r="F10" i="1"/>
  <c r="F11" i="1"/>
  <c r="F12" i="1"/>
  <c r="F4" i="1"/>
  <c r="C12" i="1"/>
  <c r="C11" i="1"/>
  <c r="C10" i="1"/>
  <c r="C9" i="1"/>
  <c r="C8" i="1"/>
  <c r="C7" i="1"/>
  <c r="C6" i="1"/>
  <c r="C5" i="1"/>
  <c r="C4" i="1"/>
  <c r="E5" i="1" l="1"/>
  <c r="E13" i="1"/>
  <c r="E8" i="1"/>
  <c r="E10" i="1"/>
  <c r="E12" i="1"/>
  <c r="E7" i="1"/>
  <c r="E4" i="1"/>
  <c r="C13" i="1"/>
  <c r="E6" i="1"/>
  <c r="E9" i="1"/>
  <c r="E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artur</author>
  </authors>
  <commentList>
    <comment ref="A2" authorId="0" shapeId="0" xr:uid="{3BD8B5E1-513B-45B0-B0B9-5E8204EA3AAA}">
      <text>
        <r>
          <rPr>
            <sz val="9"/>
            <color indexed="81"/>
            <rFont val="Tahoma"/>
            <family val="2"/>
            <charset val="204"/>
          </rPr>
          <t>Load resistance</t>
        </r>
      </text>
    </comment>
    <comment ref="B2" authorId="0" shapeId="0" xr:uid="{FFDFB52D-8BB2-494B-80FF-C65B3080920C}">
      <text>
        <r>
          <rPr>
            <sz val="9"/>
            <color indexed="81"/>
            <rFont val="Tahoma"/>
            <family val="2"/>
            <charset val="204"/>
          </rPr>
          <t>Voltage across the load</t>
        </r>
      </text>
    </comment>
    <comment ref="C2" authorId="0" shapeId="0" xr:uid="{F42FF760-8466-458F-91F8-14EE40956B57}">
      <text>
        <r>
          <rPr>
            <sz val="9"/>
            <color indexed="81"/>
            <rFont val="Tahoma"/>
            <family val="2"/>
            <charset val="204"/>
          </rPr>
          <t>Current</t>
        </r>
      </text>
    </comment>
    <comment ref="D2" authorId="0" shapeId="0" xr:uid="{4E82A45C-59AE-4486-8C28-925D7F99C47D}">
      <text>
        <r>
          <rPr>
            <sz val="9"/>
            <color indexed="81"/>
            <rFont val="Tahoma"/>
            <family val="2"/>
            <charset val="204"/>
          </rPr>
          <t>Power</t>
        </r>
      </text>
    </comment>
    <comment ref="E2" authorId="0" shapeId="0" xr:uid="{6793C5B2-31CF-426D-B16B-772AF309CE50}">
      <text>
        <r>
          <rPr>
            <sz val="9"/>
            <color indexed="81"/>
            <rFont val="Tahoma"/>
            <family val="2"/>
            <charset val="204"/>
          </rPr>
          <t>Efficiency</t>
        </r>
      </text>
    </comment>
    <comment ref="F2" authorId="0" shapeId="0" xr:uid="{A4D60FED-DF3A-4EFA-901B-3093B5580B52}">
      <text>
        <r>
          <rPr>
            <sz val="9"/>
            <color indexed="81"/>
            <rFont val="Tahoma"/>
            <family val="2"/>
            <charset val="204"/>
          </rPr>
          <t>Internal resistance</t>
        </r>
      </text>
    </comment>
    <comment ref="G2" authorId="0" shapeId="0" xr:uid="{988F99B9-EF83-4F97-A5FD-CE366CA38345}">
      <text>
        <r>
          <rPr>
            <sz val="9"/>
            <color indexed="81"/>
            <rFont val="Tahoma"/>
            <charset val="1"/>
          </rPr>
          <t>RMS of the internal resistance</t>
        </r>
      </text>
    </comment>
    <comment ref="H2" authorId="0" shapeId="0" xr:uid="{A77388E3-74CC-4620-8A10-85922FAE59F1}">
      <text>
        <r>
          <rPr>
            <sz val="9"/>
            <color indexed="81"/>
            <rFont val="Tahoma"/>
            <family val="2"/>
            <charset val="204"/>
          </rPr>
          <t>Short-circuit current of the source</t>
        </r>
      </text>
    </comment>
    <comment ref="I2" authorId="0" shapeId="0" xr:uid="{BDF03843-81E7-4A4D-B64C-F2814E5E653F}">
      <text>
        <r>
          <rPr>
            <sz val="9"/>
            <color indexed="81"/>
            <rFont val="Tahoma"/>
            <family val="2"/>
            <charset val="204"/>
          </rPr>
          <t>EMF of the source</t>
        </r>
      </text>
    </comment>
    <comment ref="A3" authorId="0" shapeId="0" xr:uid="{240E0231-EA2E-45E5-BFBF-3757EBD0F1E5}">
      <text>
        <r>
          <rPr>
            <sz val="9"/>
            <color indexed="81"/>
            <rFont val="Tahoma"/>
            <family val="2"/>
            <charset val="204"/>
          </rPr>
          <t>Resistance for U0/2</t>
        </r>
      </text>
    </comment>
    <comment ref="B3" authorId="0" shapeId="0" xr:uid="{C10E9815-3C10-4790-A45E-F0545C070162}">
      <text>
        <r>
          <rPr>
            <sz val="9"/>
            <color indexed="81"/>
            <rFont val="Tahoma"/>
            <family val="2"/>
            <charset val="204"/>
          </rPr>
          <t>Open circuit voltage</t>
        </r>
      </text>
    </comment>
    <comment ref="I3" authorId="0" shapeId="0" xr:uid="{37355914-3796-422F-8970-0E840B75B843}">
      <text>
        <r>
          <rPr>
            <sz val="9"/>
            <color indexed="81"/>
            <rFont val="Tahoma"/>
            <family val="2"/>
            <charset val="204"/>
          </rPr>
          <t>Open circuit voltage</t>
        </r>
      </text>
    </comment>
    <comment ref="I4" authorId="0" shapeId="0" xr:uid="{ADDE7481-3134-43D7-AC32-728910E71DC4}">
      <text>
        <r>
          <rPr>
            <sz val="9"/>
            <color indexed="81"/>
            <rFont val="Tahoma"/>
            <family val="2"/>
            <charset val="204"/>
          </rPr>
          <t>Open circuit voltage</t>
        </r>
      </text>
    </comment>
  </commentList>
</comments>
</file>

<file path=xl/sharedStrings.xml><?xml version="1.0" encoding="utf-8"?>
<sst xmlns="http://schemas.openxmlformats.org/spreadsheetml/2006/main" count="19" uniqueCount="18">
  <si>
    <t>r</t>
  </si>
  <si>
    <t>Measurements</t>
  </si>
  <si>
    <t>Calculations</t>
  </si>
  <si>
    <t>eff</t>
  </si>
  <si>
    <t>Isc</t>
  </si>
  <si>
    <t>E</t>
  </si>
  <si>
    <t>Rn</t>
  </si>
  <si>
    <t>Un</t>
  </si>
  <si>
    <t>In</t>
  </si>
  <si>
    <t>Pn</t>
  </si>
  <si>
    <t>Electrical Engineering</t>
  </si>
  <si>
    <t>Student:</t>
  </si>
  <si>
    <t>ITMO ID:</t>
  </si>
  <si>
    <t>Variant:</t>
  </si>
  <si>
    <t>Autumn 2021</t>
  </si>
  <si>
    <t>Laboratory report 1</t>
  </si>
  <si>
    <t>Research on DC electric source characteristics</t>
  </si>
  <si>
    <t>CAO Xinyang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</si>
</sst>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5" x14ac:knownFonts="1">
    <font>
      <sz val="11"/>
      <color theme="1"/>
      <name val="等线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  <charset val="204"/>
    </font>
    <font>
      <b/>
      <sz val="11"/>
      <color theme="1"/>
      <name val="等线"/>
      <family val="2"/>
      <charset val="20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 diagonalUp="1" diagonalDown="1">
      <left/>
      <right style="double">
        <color auto="1"/>
      </right>
      <top/>
      <bottom/>
      <diagonal style="thin">
        <color auto="1"/>
      </diagonal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 diagonalUp="1" diagonalDown="1">
      <left/>
      <right style="double">
        <color auto="1"/>
      </right>
      <top/>
      <bottom style="double">
        <color auto="1"/>
      </bottom>
      <diagonal style="thin">
        <color auto="1"/>
      </diagonal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 diagonalUp="1" diagonalDown="1">
      <left style="double">
        <color auto="1"/>
      </left>
      <right/>
      <top/>
      <bottom style="double">
        <color auto="1"/>
      </bottom>
      <diagonal style="thin">
        <color auto="1"/>
      </diagonal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r>
              <a:rPr lang="en-US"/>
              <a:t>Pn(In)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Sheet1!$C$3:$C$13</c:f>
              <c:numCache>
                <c:formatCode>0.000</c:formatCode>
                <c:ptCount val="11"/>
                <c:pt idx="0" formatCode="General">
                  <c:v>0</c:v>
                </c:pt>
                <c:pt idx="1">
                  <c:v>1.2840999999999998</c:v>
                </c:pt>
                <c:pt idx="2">
                  <c:v>1.5705</c:v>
                </c:pt>
                <c:pt idx="3">
                  <c:v>2.0209999999999999</c:v>
                </c:pt>
                <c:pt idx="4">
                  <c:v>2.3595999999999999</c:v>
                </c:pt>
                <c:pt idx="5">
                  <c:v>4.0595999999999997</c:v>
                </c:pt>
                <c:pt idx="6">
                  <c:v>7.1501000000000001</c:v>
                </c:pt>
                <c:pt idx="7">
                  <c:v>9.5817999999999994</c:v>
                </c:pt>
                <c:pt idx="8">
                  <c:v>11.5448</c:v>
                </c:pt>
                <c:pt idx="9">
                  <c:v>13.163</c:v>
                </c:pt>
                <c:pt idx="10">
                  <c:v>14.523574663329851</c:v>
                </c:pt>
              </c:numCache>
            </c:numRef>
          </c:xVal>
          <c:yVal>
            <c:numRef>
              <c:f>Sheet1!$D$3:$D$13</c:f>
              <c:numCache>
                <c:formatCode>0.000</c:formatCode>
                <c:ptCount val="11"/>
                <c:pt idx="0" formatCode="General">
                  <c:v>0</c:v>
                </c:pt>
                <c:pt idx="1">
                  <c:v>16.489128099999999</c:v>
                </c:pt>
                <c:pt idx="2">
                  <c:v>19.731762</c:v>
                </c:pt>
                <c:pt idx="3">
                  <c:v>24.506646</c:v>
                </c:pt>
                <c:pt idx="4">
                  <c:v>27.8385608</c:v>
                </c:pt>
                <c:pt idx="5">
                  <c:v>41.200880399999996</c:v>
                </c:pt>
                <c:pt idx="6">
                  <c:v>51.123930010000002</c:v>
                </c:pt>
                <c:pt idx="7">
                  <c:v>45.905445619999995</c:v>
                </c:pt>
                <c:pt idx="8">
                  <c:v>33.320601760000002</c:v>
                </c:pt>
                <c:pt idx="9">
                  <c:v>17.3264569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05-46FD-8C9F-9895A3847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254408"/>
        <c:axId val="581741272"/>
      </c:scatterChart>
      <c:valAx>
        <c:axId val="58725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 Light" panose="020F0302020204030204" pitchFamily="34" charset="0"/>
                    <a:ea typeface="+mn-ea"/>
                    <a:cs typeface="Calibri Light" panose="020F0302020204030204" pitchFamily="34" charset="0"/>
                  </a:defRPr>
                </a:pPr>
                <a:r>
                  <a:rPr lang="en-US"/>
                  <a:t>In [mA]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 Light" panose="020F0302020204030204" pitchFamily="34" charset="0"/>
                  <a:ea typeface="+mn-ea"/>
                  <a:cs typeface="Calibri Light" panose="020F030202020403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zh-CN"/>
          </a:p>
        </c:txPr>
        <c:crossAx val="581741272"/>
        <c:crosses val="autoZero"/>
        <c:crossBetween val="midCat"/>
        <c:majorUnit val="2"/>
      </c:valAx>
      <c:valAx>
        <c:axId val="58174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 Light" panose="020F0302020204030204" pitchFamily="34" charset="0"/>
                    <a:ea typeface="+mn-ea"/>
                    <a:cs typeface="Calibri Light" panose="020F0302020204030204" pitchFamily="34" charset="0"/>
                  </a:defRPr>
                </a:pPr>
                <a:r>
                  <a:rPr lang="en-US"/>
                  <a:t>Pn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 Light" panose="020F0302020204030204" pitchFamily="34" charset="0"/>
                  <a:ea typeface="+mn-ea"/>
                  <a:cs typeface="Calibri Light" panose="020F030202020403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zh-CN"/>
          </a:p>
        </c:txPr>
        <c:crossAx val="587254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libri Light" panose="020F0302020204030204" pitchFamily="34" charset="0"/>
          <a:cs typeface="Calibri Light" panose="020F030202020403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r>
              <a:rPr lang="en-US"/>
              <a:t>eff(In)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Sheet1!$C$3:$C$13</c:f>
              <c:numCache>
                <c:formatCode>0.000</c:formatCode>
                <c:ptCount val="11"/>
                <c:pt idx="0" formatCode="General">
                  <c:v>0</c:v>
                </c:pt>
                <c:pt idx="1">
                  <c:v>1.2840999999999998</c:v>
                </c:pt>
                <c:pt idx="2">
                  <c:v>1.5705</c:v>
                </c:pt>
                <c:pt idx="3">
                  <c:v>2.0209999999999999</c:v>
                </c:pt>
                <c:pt idx="4">
                  <c:v>2.3595999999999999</c:v>
                </c:pt>
                <c:pt idx="5">
                  <c:v>4.0595999999999997</c:v>
                </c:pt>
                <c:pt idx="6">
                  <c:v>7.1501000000000001</c:v>
                </c:pt>
                <c:pt idx="7">
                  <c:v>9.5817999999999994</c:v>
                </c:pt>
                <c:pt idx="8">
                  <c:v>11.5448</c:v>
                </c:pt>
                <c:pt idx="9">
                  <c:v>13.163</c:v>
                </c:pt>
                <c:pt idx="10">
                  <c:v>14.523574663329851</c:v>
                </c:pt>
              </c:numCache>
            </c:numRef>
          </c:xVal>
          <c:yVal>
            <c:numRef>
              <c:f>Sheet1!$E$3:$E$13</c:f>
              <c:numCache>
                <c:formatCode>0.000</c:formatCode>
                <c:ptCount val="11"/>
                <c:pt idx="0" formatCode="General">
                  <c:v>1</c:v>
                </c:pt>
                <c:pt idx="1">
                  <c:v>0.911581991287013</c:v>
                </c:pt>
                <c:pt idx="2">
                  <c:v>0.89186769977463665</c:v>
                </c:pt>
                <c:pt idx="3">
                  <c:v>0.86083951417702154</c:v>
                </c:pt>
                <c:pt idx="4">
                  <c:v>0.83752931685219378</c:v>
                </c:pt>
                <c:pt idx="5">
                  <c:v>0.72047349579972453</c:v>
                </c:pt>
                <c:pt idx="6">
                  <c:v>0.50762960318810746</c:v>
                </c:pt>
                <c:pt idx="7">
                  <c:v>0.34014987450336842</c:v>
                </c:pt>
                <c:pt idx="8">
                  <c:v>0.20492806505743685</c:v>
                </c:pt>
                <c:pt idx="9">
                  <c:v>9.3463160846876128E-2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C3-412D-B6B1-CDA8B3515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557672"/>
        <c:axId val="378559968"/>
      </c:scatterChart>
      <c:valAx>
        <c:axId val="37855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 Light" panose="020F0302020204030204" pitchFamily="34" charset="0"/>
                    <a:ea typeface="+mn-ea"/>
                    <a:cs typeface="Calibri Light" panose="020F0302020204030204" pitchFamily="34" charset="0"/>
                  </a:defRPr>
                </a:pPr>
                <a:r>
                  <a:rPr lang="en-US"/>
                  <a:t>In [mA]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 Light" panose="020F0302020204030204" pitchFamily="34" charset="0"/>
                  <a:ea typeface="+mn-ea"/>
                  <a:cs typeface="Calibri Light" panose="020F030202020403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zh-CN"/>
          </a:p>
        </c:txPr>
        <c:crossAx val="378559968"/>
        <c:crosses val="autoZero"/>
        <c:crossBetween val="midCat"/>
        <c:majorUnit val="2"/>
      </c:valAx>
      <c:valAx>
        <c:axId val="37855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 Light" panose="020F0302020204030204" pitchFamily="34" charset="0"/>
                    <a:ea typeface="+mn-ea"/>
                    <a:cs typeface="Calibri Light" panose="020F0302020204030204" pitchFamily="34" charset="0"/>
                  </a:defRPr>
                </a:pPr>
                <a:r>
                  <a:rPr lang="en-US"/>
                  <a:t>eff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 Light" panose="020F0302020204030204" pitchFamily="34" charset="0"/>
                  <a:ea typeface="+mn-ea"/>
                  <a:cs typeface="Calibri Light" panose="020F030202020403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zh-CN"/>
          </a:p>
        </c:txPr>
        <c:crossAx val="378557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libri Light" panose="020F0302020204030204" pitchFamily="34" charset="0"/>
          <a:cs typeface="Calibri Light" panose="020F030202020403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r>
              <a:rPr lang="en-US"/>
              <a:t>Volt-Ampere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715048118985125"/>
          <c:y val="0.16245370370370371"/>
          <c:w val="0.83129396325459315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v>Calculations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Sheet1!$H$3:$I$3</c:f>
              <c:numCache>
                <c:formatCode>General</c:formatCode>
                <c:ptCount val="2"/>
                <c:pt idx="0" formatCode="0.000">
                  <c:v>14.523574663329851</c:v>
                </c:pt>
                <c:pt idx="1">
                  <c:v>0</c:v>
                </c:pt>
              </c:numCache>
            </c:numRef>
          </c:xVal>
          <c:yVal>
            <c:numRef>
              <c:f>Sheet1!$H$4:$I$4</c:f>
              <c:numCache>
                <c:formatCode>General</c:formatCode>
                <c:ptCount val="2"/>
                <c:pt idx="0">
                  <c:v>0</c:v>
                </c:pt>
                <c:pt idx="1">
                  <c:v>14.087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96-4ABA-9AA2-2291AC2A68FA}"/>
            </c:ext>
          </c:extLst>
        </c:ser>
        <c:ser>
          <c:idx val="1"/>
          <c:order val="1"/>
          <c:tx>
            <c:v>Experiment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Sheet1!$C$3:$C$13</c:f>
              <c:numCache>
                <c:formatCode>0.000</c:formatCode>
                <c:ptCount val="11"/>
                <c:pt idx="0" formatCode="General">
                  <c:v>0</c:v>
                </c:pt>
                <c:pt idx="1">
                  <c:v>1.2840999999999998</c:v>
                </c:pt>
                <c:pt idx="2">
                  <c:v>1.5705</c:v>
                </c:pt>
                <c:pt idx="3">
                  <c:v>2.0209999999999999</c:v>
                </c:pt>
                <c:pt idx="4">
                  <c:v>2.3595999999999999</c:v>
                </c:pt>
                <c:pt idx="5">
                  <c:v>4.0595999999999997</c:v>
                </c:pt>
                <c:pt idx="6">
                  <c:v>7.1501000000000001</c:v>
                </c:pt>
                <c:pt idx="7">
                  <c:v>9.5817999999999994</c:v>
                </c:pt>
                <c:pt idx="8">
                  <c:v>11.5448</c:v>
                </c:pt>
                <c:pt idx="9">
                  <c:v>13.163</c:v>
                </c:pt>
                <c:pt idx="10">
                  <c:v>14.523574663329851</c:v>
                </c:pt>
              </c:numCache>
            </c:numRef>
          </c:xVal>
          <c:yVal>
            <c:numRef>
              <c:f>Sheet1!$B$3:$B$13</c:f>
              <c:numCache>
                <c:formatCode>0.000</c:formatCode>
                <c:ptCount val="11"/>
                <c:pt idx="0" formatCode="General">
                  <c:v>14.087</c:v>
                </c:pt>
                <c:pt idx="1">
                  <c:v>12.840999999999999</c:v>
                </c:pt>
                <c:pt idx="2">
                  <c:v>12.564</c:v>
                </c:pt>
                <c:pt idx="3">
                  <c:v>12.125999999999999</c:v>
                </c:pt>
                <c:pt idx="4">
                  <c:v>11.798</c:v>
                </c:pt>
                <c:pt idx="5">
                  <c:v>10.148999999999999</c:v>
                </c:pt>
                <c:pt idx="6">
                  <c:v>7.1501000000000001</c:v>
                </c:pt>
                <c:pt idx="7">
                  <c:v>4.7908999999999997</c:v>
                </c:pt>
                <c:pt idx="8">
                  <c:v>2.8862000000000001</c:v>
                </c:pt>
                <c:pt idx="9">
                  <c:v>1.3163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96-4ABA-9AA2-2291AC2A6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552752"/>
        <c:axId val="378544880"/>
      </c:scatterChart>
      <c:valAx>
        <c:axId val="37855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 Light" panose="020F0302020204030204" pitchFamily="34" charset="0"/>
                    <a:ea typeface="+mn-ea"/>
                    <a:cs typeface="Calibri Light" panose="020F0302020204030204" pitchFamily="34" charset="0"/>
                  </a:defRPr>
                </a:pPr>
                <a:r>
                  <a:rPr lang="en-US"/>
                  <a:t>In [mA]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 Light" panose="020F0302020204030204" pitchFamily="34" charset="0"/>
                  <a:ea typeface="+mn-ea"/>
                  <a:cs typeface="Calibri Light" panose="020F0302020204030204" pitchFamily="34" charset="0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zh-CN"/>
          </a:p>
        </c:txPr>
        <c:crossAx val="378544880"/>
        <c:crosses val="autoZero"/>
        <c:crossBetween val="midCat"/>
        <c:majorUnit val="2"/>
      </c:valAx>
      <c:valAx>
        <c:axId val="37854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 Light" panose="020F0302020204030204" pitchFamily="34" charset="0"/>
                    <a:ea typeface="+mn-ea"/>
                    <a:cs typeface="Calibri Light" panose="020F0302020204030204" pitchFamily="34" charset="0"/>
                  </a:defRPr>
                </a:pPr>
                <a:r>
                  <a:rPr lang="en-US"/>
                  <a:t>Un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 Light" panose="020F0302020204030204" pitchFamily="34" charset="0"/>
                  <a:ea typeface="+mn-ea"/>
                  <a:cs typeface="Calibri Light" panose="020F030202020403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zh-CN"/>
          </a:p>
        </c:txPr>
        <c:crossAx val="37855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72200349956251"/>
          <c:y val="0.19523075240594925"/>
          <c:w val="0.2060006561679790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libri Light" panose="020F0302020204030204" pitchFamily="34" charset="0"/>
          <a:cs typeface="Calibri Light" panose="020F030202020403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2</xdr:row>
      <xdr:rowOff>95250</xdr:rowOff>
    </xdr:from>
    <xdr:to>
      <xdr:col>7</xdr:col>
      <xdr:colOff>303530</xdr:colOff>
      <xdr:row>6</xdr:row>
      <xdr:rowOff>95250</xdr:rowOff>
    </xdr:to>
    <xdr:pic>
      <xdr:nvPicPr>
        <xdr:cNvPr id="2" name="Picture 1" descr="A close up of a logo&#10;&#10;Description automatically generated">
          <a:extLst>
            <a:ext uri="{FF2B5EF4-FFF2-40B4-BE49-F238E27FC236}">
              <a16:creationId xmlns:a16="http://schemas.microsoft.com/office/drawing/2014/main" id="{DEA97748-72FF-41C4-90D9-99AE519CD4A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" y="476250"/>
          <a:ext cx="3761105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180975</xdr:colOff>
      <xdr:row>10</xdr:row>
      <xdr:rowOff>161925</xdr:rowOff>
    </xdr:from>
    <xdr:to>
      <xdr:col>5</xdr:col>
      <xdr:colOff>396875</xdr:colOff>
      <xdr:row>19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ABD6BC-AC68-4DB5-AE29-2D39063CFC51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105025"/>
          <a:ext cx="1435100" cy="15982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30</xdr:row>
      <xdr:rowOff>14287</xdr:rowOff>
    </xdr:from>
    <xdr:to>
      <xdr:col>8</xdr:col>
      <xdr:colOff>314325</xdr:colOff>
      <xdr:row>44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91A564-EDDF-4A49-BE2E-B3190E476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</xdr:colOff>
      <xdr:row>46</xdr:row>
      <xdr:rowOff>4762</xdr:rowOff>
    </xdr:from>
    <xdr:to>
      <xdr:col>8</xdr:col>
      <xdr:colOff>309562</xdr:colOff>
      <xdr:row>60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75700B-0C1E-4F67-94A9-6CF47416A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</xdr:colOff>
      <xdr:row>14</xdr:row>
      <xdr:rowOff>14287</xdr:rowOff>
    </xdr:from>
    <xdr:to>
      <xdr:col>8</xdr:col>
      <xdr:colOff>309562</xdr:colOff>
      <xdr:row>28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048574-4239-4087-9E0A-9A394D518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5CE6B-B741-400D-A23F-94CF5336F049}">
  <dimension ref="B8:H37"/>
  <sheetViews>
    <sheetView topLeftCell="A22" zoomScaleNormal="100" workbookViewId="0">
      <selection activeCell="E35" sqref="E35:F35"/>
    </sheetView>
  </sheetViews>
  <sheetFormatPr defaultRowHeight="14.25" x14ac:dyDescent="0.2"/>
  <sheetData>
    <row r="8" spans="4:6" ht="15" thickBot="1" x14ac:dyDescent="0.25"/>
    <row r="9" spans="4:6" ht="15.75" thickTop="1" thickBot="1" x14ac:dyDescent="0.25">
      <c r="D9" s="27" t="s">
        <v>14</v>
      </c>
      <c r="E9" s="28"/>
      <c r="F9" s="29"/>
    </row>
    <row r="10" spans="4:6" ht="15" thickTop="1" x14ac:dyDescent="0.2"/>
    <row r="24" spans="2:8" x14ac:dyDescent="0.2">
      <c r="B24" s="30" t="s">
        <v>10</v>
      </c>
      <c r="C24" s="30"/>
      <c r="D24" s="30"/>
      <c r="E24" s="30"/>
      <c r="F24" s="30"/>
      <c r="G24" s="30"/>
      <c r="H24" s="30"/>
    </row>
    <row r="27" spans="2:8" x14ac:dyDescent="0.2">
      <c r="B27" s="30" t="s">
        <v>15</v>
      </c>
      <c r="C27" s="30"/>
      <c r="D27" s="30"/>
      <c r="E27" s="30"/>
      <c r="F27" s="30"/>
      <c r="G27" s="30"/>
      <c r="H27" s="30"/>
    </row>
    <row r="30" spans="2:8" x14ac:dyDescent="0.2">
      <c r="B30" s="30" t="s">
        <v>16</v>
      </c>
      <c r="C30" s="30"/>
      <c r="D30" s="30"/>
      <c r="E30" s="30"/>
      <c r="F30" s="30"/>
      <c r="G30" s="30"/>
      <c r="H30" s="30"/>
    </row>
    <row r="33" spans="4:6" ht="15" thickBot="1" x14ac:dyDescent="0.25"/>
    <row r="34" spans="4:6" ht="15.75" thickTop="1" thickBot="1" x14ac:dyDescent="0.25">
      <c r="D34" s="23" t="s">
        <v>11</v>
      </c>
      <c r="E34" s="26" t="s">
        <v>17</v>
      </c>
      <c r="F34" s="26"/>
    </row>
    <row r="35" spans="4:6" ht="15.75" thickTop="1" thickBot="1" x14ac:dyDescent="0.25">
      <c r="D35" s="23" t="s">
        <v>12</v>
      </c>
      <c r="E35" s="26">
        <v>321793</v>
      </c>
      <c r="F35" s="26"/>
    </row>
    <row r="36" spans="4:6" ht="15.75" thickTop="1" thickBot="1" x14ac:dyDescent="0.25">
      <c r="D36" s="23" t="s">
        <v>13</v>
      </c>
      <c r="E36" s="26">
        <v>72</v>
      </c>
      <c r="F36" s="26"/>
    </row>
    <row r="37" spans="4:6" ht="15" thickTop="1" x14ac:dyDescent="0.2"/>
  </sheetData>
  <mergeCells count="7">
    <mergeCell ref="E36:F36"/>
    <mergeCell ref="D9:F9"/>
    <mergeCell ref="B24:H24"/>
    <mergeCell ref="B27:H27"/>
    <mergeCell ref="B30:H30"/>
    <mergeCell ref="E34:F34"/>
    <mergeCell ref="E35:F35"/>
  </mergeCells>
  <phoneticPr fontId="4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37292-5CA4-4CAC-8F25-BF7748FE56C4}">
  <dimension ref="A1:I14"/>
  <sheetViews>
    <sheetView tabSelected="1" zoomScaleNormal="100" workbookViewId="0">
      <selection activeCell="D4" sqref="D4"/>
    </sheetView>
  </sheetViews>
  <sheetFormatPr defaultRowHeight="14.25" x14ac:dyDescent="0.2"/>
  <cols>
    <col min="4" max="4" width="9.75" customWidth="1"/>
    <col min="5" max="5" width="8.75" customWidth="1"/>
    <col min="6" max="6" width="11.125" customWidth="1"/>
  </cols>
  <sheetData>
    <row r="1" spans="1:9" ht="15.75" thickTop="1" thickBot="1" x14ac:dyDescent="0.25">
      <c r="A1" s="31" t="s">
        <v>1</v>
      </c>
      <c r="B1" s="32"/>
      <c r="C1" s="33" t="s">
        <v>2</v>
      </c>
      <c r="D1" s="33"/>
      <c r="E1" s="33"/>
      <c r="F1" s="32"/>
    </row>
    <row r="2" spans="1:9" ht="15.75" thickTop="1" thickBot="1" x14ac:dyDescent="0.25">
      <c r="A2" s="14" t="s">
        <v>6</v>
      </c>
      <c r="B2" s="15" t="s">
        <v>7</v>
      </c>
      <c r="C2" s="16" t="s">
        <v>8</v>
      </c>
      <c r="D2" s="17" t="s">
        <v>9</v>
      </c>
      <c r="E2" s="17" t="s">
        <v>3</v>
      </c>
      <c r="F2" s="18" t="s">
        <v>0</v>
      </c>
      <c r="G2" s="19" t="s">
        <v>0</v>
      </c>
      <c r="H2" s="19" t="s">
        <v>4</v>
      </c>
      <c r="I2" s="18" t="s">
        <v>5</v>
      </c>
    </row>
    <row r="3" spans="1:9" ht="15" thickTop="1" x14ac:dyDescent="0.2">
      <c r="A3" s="4">
        <v>970.25</v>
      </c>
      <c r="B3" s="12">
        <v>14.087</v>
      </c>
      <c r="C3" s="2">
        <v>0</v>
      </c>
      <c r="D3" s="2">
        <v>0</v>
      </c>
      <c r="E3" s="2">
        <v>1</v>
      </c>
      <c r="F3" s="5"/>
      <c r="G3" s="4">
        <f>(SUMSQ(F4:F12)/9)^(1/2)</f>
        <v>969.94027479803947</v>
      </c>
      <c r="H3" s="21">
        <f>B3/G3*1000</f>
        <v>14.523574663329851</v>
      </c>
      <c r="I3" s="12">
        <v>0</v>
      </c>
    </row>
    <row r="4" spans="1:9" ht="15" thickBot="1" x14ac:dyDescent="0.25">
      <c r="A4" s="6">
        <v>10000</v>
      </c>
      <c r="B4" s="7">
        <v>12.840999999999999</v>
      </c>
      <c r="C4" s="3">
        <f>B4/A4*1000</f>
        <v>1.2840999999999998</v>
      </c>
      <c r="D4" s="3">
        <f>B4^2/A4*1000</f>
        <v>16.489128099999999</v>
      </c>
      <c r="E4" s="3">
        <f>A4/($G$3+A4)</f>
        <v>0.911581991287013</v>
      </c>
      <c r="F4" s="7">
        <f>(B3-B4)/(C4-C3)*1000</f>
        <v>970.3294135970724</v>
      </c>
      <c r="G4" s="20"/>
      <c r="H4" s="22">
        <v>0</v>
      </c>
      <c r="I4" s="25">
        <v>14.087</v>
      </c>
    </row>
    <row r="5" spans="1:9" ht="15" thickTop="1" x14ac:dyDescent="0.2">
      <c r="A5" s="6">
        <v>8000</v>
      </c>
      <c r="B5" s="7">
        <v>12.564</v>
      </c>
      <c r="C5" s="3">
        <f t="shared" ref="C5:C12" si="0">B5/A5*1000</f>
        <v>1.5705</v>
      </c>
      <c r="D5" s="3">
        <f t="shared" ref="D5:D13" si="1">B5^2/A5*1000</f>
        <v>19.731762</v>
      </c>
      <c r="E5" s="3">
        <f t="shared" ref="E5:E13" si="2">A5/($G$3+A5)</f>
        <v>0.89186769977463665</v>
      </c>
      <c r="F5" s="7">
        <f t="shared" ref="F5:F12" si="3">(B4-B5)/(C5-C4)*1000</f>
        <v>967.17877094971743</v>
      </c>
      <c r="G5" s="1"/>
      <c r="H5" s="1"/>
      <c r="I5" s="1"/>
    </row>
    <row r="6" spans="1:9" x14ac:dyDescent="0.2">
      <c r="A6" s="6">
        <v>6000</v>
      </c>
      <c r="B6" s="7">
        <v>12.125999999999999</v>
      </c>
      <c r="C6" s="3">
        <f t="shared" si="0"/>
        <v>2.0209999999999999</v>
      </c>
      <c r="D6" s="3">
        <f t="shared" si="1"/>
        <v>24.506646</v>
      </c>
      <c r="E6" s="3">
        <f t="shared" si="2"/>
        <v>0.86083951417702154</v>
      </c>
      <c r="F6" s="7">
        <f t="shared" si="3"/>
        <v>972.25305216426352</v>
      </c>
      <c r="G6" s="1"/>
      <c r="H6" s="1"/>
      <c r="I6" s="1"/>
    </row>
    <row r="7" spans="1:9" x14ac:dyDescent="0.2">
      <c r="A7" s="8">
        <v>5000</v>
      </c>
      <c r="B7" s="7">
        <v>11.798</v>
      </c>
      <c r="C7" s="3">
        <f t="shared" si="0"/>
        <v>2.3595999999999999</v>
      </c>
      <c r="D7" s="3">
        <f t="shared" si="1"/>
        <v>27.8385608</v>
      </c>
      <c r="E7" s="3">
        <f t="shared" si="2"/>
        <v>0.83752931685219378</v>
      </c>
      <c r="F7" s="7">
        <f t="shared" si="3"/>
        <v>968.69462492616481</v>
      </c>
      <c r="G7" s="1"/>
      <c r="H7" s="1"/>
      <c r="I7" s="1"/>
    </row>
    <row r="8" spans="1:9" x14ac:dyDescent="0.2">
      <c r="A8" s="8">
        <v>2500</v>
      </c>
      <c r="B8" s="7">
        <v>10.148999999999999</v>
      </c>
      <c r="C8" s="3">
        <f t="shared" si="0"/>
        <v>4.0595999999999997</v>
      </c>
      <c r="D8" s="3">
        <f t="shared" si="1"/>
        <v>41.200880399999996</v>
      </c>
      <c r="E8" s="3">
        <f t="shared" si="2"/>
        <v>0.72047349579972453</v>
      </c>
      <c r="F8" s="7">
        <f t="shared" si="3"/>
        <v>970.00000000000068</v>
      </c>
      <c r="G8" s="1"/>
      <c r="H8" s="1"/>
      <c r="I8" s="1"/>
    </row>
    <row r="9" spans="1:9" x14ac:dyDescent="0.2">
      <c r="A9" s="8">
        <v>1000</v>
      </c>
      <c r="B9" s="7">
        <v>7.1501000000000001</v>
      </c>
      <c r="C9" s="3">
        <f t="shared" si="0"/>
        <v>7.1501000000000001</v>
      </c>
      <c r="D9" s="3">
        <f t="shared" si="1"/>
        <v>51.123930010000002</v>
      </c>
      <c r="E9" s="3">
        <f t="shared" si="2"/>
        <v>0.50762960318810746</v>
      </c>
      <c r="F9" s="7">
        <f t="shared" si="3"/>
        <v>970.3607830448143</v>
      </c>
      <c r="G9" s="1"/>
      <c r="H9" s="1"/>
      <c r="I9" s="1"/>
    </row>
    <row r="10" spans="1:9" x14ac:dyDescent="0.2">
      <c r="A10" s="8">
        <v>500</v>
      </c>
      <c r="B10" s="7">
        <v>4.7908999999999997</v>
      </c>
      <c r="C10" s="3">
        <f t="shared" si="0"/>
        <v>9.5817999999999994</v>
      </c>
      <c r="D10" s="3">
        <f t="shared" si="1"/>
        <v>45.905445619999995</v>
      </c>
      <c r="E10" s="3">
        <f t="shared" si="2"/>
        <v>0.34014987450336842</v>
      </c>
      <c r="F10" s="7">
        <f t="shared" si="3"/>
        <v>970.18546695727309</v>
      </c>
      <c r="G10" s="1"/>
      <c r="H10" s="1"/>
      <c r="I10" s="1"/>
    </row>
    <row r="11" spans="1:9" x14ac:dyDescent="0.2">
      <c r="A11" s="8">
        <v>250</v>
      </c>
      <c r="B11" s="7">
        <v>2.8862000000000001</v>
      </c>
      <c r="C11" s="3">
        <f t="shared" si="0"/>
        <v>11.5448</v>
      </c>
      <c r="D11" s="3">
        <f t="shared" si="1"/>
        <v>33.320601760000002</v>
      </c>
      <c r="E11" s="3">
        <f t="shared" si="2"/>
        <v>0.20492806505743685</v>
      </c>
      <c r="F11" s="7">
        <f t="shared" si="3"/>
        <v>970.30056036678491</v>
      </c>
      <c r="G11" s="1"/>
      <c r="H11" s="1"/>
      <c r="I11" s="1"/>
    </row>
    <row r="12" spans="1:9" x14ac:dyDescent="0.2">
      <c r="A12" s="8">
        <v>100</v>
      </c>
      <c r="B12" s="7">
        <v>1.3163</v>
      </c>
      <c r="C12" s="3">
        <f t="shared" si="0"/>
        <v>13.163</v>
      </c>
      <c r="D12" s="3">
        <f t="shared" si="1"/>
        <v>17.3264569</v>
      </c>
      <c r="E12" s="3">
        <f t="shared" si="2"/>
        <v>9.3463160846876128E-2</v>
      </c>
      <c r="F12" s="7">
        <f t="shared" si="3"/>
        <v>970.15202076381183</v>
      </c>
      <c r="G12" s="1"/>
      <c r="H12" s="1"/>
      <c r="I12" s="1"/>
    </row>
    <row r="13" spans="1:9" ht="15" thickBot="1" x14ac:dyDescent="0.25">
      <c r="A13" s="9">
        <v>0</v>
      </c>
      <c r="B13" s="13">
        <v>0</v>
      </c>
      <c r="C13" s="24">
        <f>H3</f>
        <v>14.523574663329851</v>
      </c>
      <c r="D13" s="10">
        <v>0</v>
      </c>
      <c r="E13" s="10">
        <f t="shared" si="2"/>
        <v>0</v>
      </c>
      <c r="F13" s="11"/>
    </row>
    <row r="14" spans="1:9" ht="15" thickTop="1" x14ac:dyDescent="0.2"/>
  </sheetData>
  <mergeCells count="2">
    <mergeCell ref="A1:B1"/>
    <mergeCell ref="C1:F1"/>
  </mergeCells>
  <phoneticPr fontId="4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Title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</dc:creator>
  <cp:lastModifiedBy>鑫阳 曹</cp:lastModifiedBy>
  <dcterms:created xsi:type="dcterms:W3CDTF">2020-09-07T15:35:22Z</dcterms:created>
  <dcterms:modified xsi:type="dcterms:W3CDTF">2021-09-28T09:40:32Z</dcterms:modified>
</cp:coreProperties>
</file>