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autoCompressPictures="0"/>
  <mc:AlternateContent xmlns:mc="http://schemas.openxmlformats.org/markup-compatibility/2006">
    <mc:Choice Requires="x15">
      <x15ac:absPath xmlns:x15ac="http://schemas.microsoft.com/office/spreadsheetml/2010/11/ac" url="/Users/robynstuart/Documents/git/optima/tests/"/>
    </mc:Choice>
  </mc:AlternateContent>
  <bookViews>
    <workbookView xWindow="560" yWindow="560" windowWidth="25040" windowHeight="15500" tabRatio="988" activeTab="4"/>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45" i="11" l="1"/>
  <c r="B44" i="11"/>
  <c r="D43" i="11"/>
  <c r="C43" i="11"/>
  <c r="B38" i="11"/>
  <c r="B37" i="11"/>
  <c r="D36" i="11"/>
  <c r="C36" i="11"/>
  <c r="B31" i="11"/>
  <c r="D30" i="11"/>
  <c r="C30" i="11"/>
  <c r="B25" i="11"/>
  <c r="B24" i="11"/>
  <c r="D23" i="11"/>
  <c r="C23" i="11"/>
  <c r="B18" i="11"/>
  <c r="B17" i="11"/>
  <c r="D16" i="11"/>
  <c r="C16" i="11"/>
  <c r="B11" i="11"/>
  <c r="B10" i="11"/>
  <c r="D9" i="11"/>
  <c r="C9" i="11"/>
  <c r="B4" i="11"/>
  <c r="B3" i="11"/>
  <c r="D2" i="11"/>
  <c r="C2" i="11"/>
  <c r="B11" i="10"/>
  <c r="B10" i="10"/>
  <c r="B4" i="10"/>
  <c r="B3" i="10"/>
  <c r="B45" i="9"/>
  <c r="B39" i="9"/>
  <c r="B38" i="9"/>
  <c r="B32" i="9"/>
  <c r="B31" i="9"/>
  <c r="B25" i="9"/>
  <c r="B24" i="9"/>
  <c r="B18" i="9"/>
  <c r="B17" i="9"/>
  <c r="Y11" i="9"/>
  <c r="B11" i="9"/>
  <c r="Y10" i="9"/>
  <c r="B10" i="9"/>
  <c r="B4" i="9"/>
  <c r="B3" i="9"/>
  <c r="Y41" i="6"/>
  <c r="B35" i="6"/>
  <c r="B23" i="6"/>
  <c r="B22" i="6"/>
  <c r="B4" i="6"/>
  <c r="B3" i="6"/>
  <c r="B18" i="5"/>
  <c r="B17" i="5"/>
  <c r="B4" i="5"/>
  <c r="B3" i="5"/>
  <c r="B9" i="4"/>
  <c r="B8" i="4"/>
  <c r="B7" i="4"/>
  <c r="B5" i="4"/>
  <c r="B4" i="4"/>
  <c r="B3" i="4"/>
  <c r="B9" i="3"/>
  <c r="N8" i="3"/>
  <c r="X8" i="3"/>
  <c r="B8" i="3"/>
  <c r="B7" i="3"/>
  <c r="B5" i="3"/>
  <c r="N4" i="3"/>
  <c r="X4" i="3"/>
  <c r="B4" i="3"/>
  <c r="B3" i="3"/>
</calcChain>
</file>

<file path=xl/comments1.xml><?xml version="1.0" encoding="utf-8"?>
<comments xmlns="http://schemas.openxmlformats.org/spreadsheetml/2006/main">
  <authors>
    <author/>
  </authors>
  <commentList>
    <comment ref="P17" authorId="0">
      <text>
        <r>
          <rPr>
            <sz val="10"/>
            <rFont val="Arial"/>
            <family val="2"/>
            <charset val="1"/>
          </rPr>
          <t>P8:
Source:Nationa; TB database; Geostat</t>
        </r>
      </text>
    </comment>
    <comment ref="P18" authorId="0">
      <text>
        <r>
          <rPr>
            <sz val="10"/>
            <rFont val="Arial"/>
            <family val="2"/>
            <charset val="1"/>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family val="2"/>
            <charset val="1"/>
          </rPr>
          <t>Clemens Benedikt:
Georgia Reproductive Health Survey</t>
        </r>
      </text>
    </comment>
    <comment ref="Y41" authorId="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t>
        </r>
      </text>
    </comment>
  </commentList>
</comments>
</file>

<file path=xl/comments3.xml><?xml version="1.0" encoding="utf-8"?>
<comments xmlns="http://schemas.openxmlformats.org/spreadsheetml/2006/main">
  <authors>
    <author/>
  </authors>
  <commentList>
    <comment ref="Y31" authorId="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<sst xmlns="http://schemas.openxmlformats.org/spreadsheetml/2006/main" count="299" uniqueCount="125">
  <si>
    <t>Populations</t>
  </si>
  <si>
    <t>Short name</t>
  </si>
  <si>
    <t>Long name</t>
  </si>
  <si>
    <t>Male</t>
  </si>
  <si>
    <t>Female</t>
  </si>
  <si>
    <t>Age from (years)</t>
  </si>
  <si>
    <t>Age to (years)</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</si>
  <si>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</si>
  <si>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</si>
  <si>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</si>
  <si>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</si>
  <si>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</si>
  <si>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</si>
  <si>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</si>
  <si>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</si>
  <si>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</si>
  <si>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</si>
  <si>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</si>
  <si>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</si>
  <si>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</si>
  <si>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</si>
  <si>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</si>
  <si>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</si>
  <si>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</si>
  <si>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</si>
  <si>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</si>
  <si>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</si>
  <si>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</si>
  <si>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</si>
  <si>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</si>
  <si>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</si>
  <si>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</si>
  <si>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</si>
  <si>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</si>
  <si>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</si>
  <si>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</si>
  <si>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</si>
  <si>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</si>
  <si>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</si>
  <si>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</si>
  <si>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</si>
  <si>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</si>
  <si>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</si>
  <si>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</si>
  <si>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</si>
  <si>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</si>
  <si>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</si>
  <si>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</si>
  <si>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</si>
  <si>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</si>
  <si>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</si>
  <si>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</si>
  <si>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</si>
  <si>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</si>
  <si>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</si>
  <si>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</si>
  <si>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</si>
  <si>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</si>
  <si>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</si>
  <si>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</si>
  <si>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</si>
  <si>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</si>
  <si>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</si>
  <si>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</si>
  <si>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</si>
  <si>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</si>
  <si>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</si>
  <si>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</si>
  <si>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</si>
  <si>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</si>
  <si>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</si>
  <si>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</si>
  <si>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</si>
  <si>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</si>
  <si>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</si>
  <si>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</si>
  <si>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</si>
  <si>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</si>
  <si>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</si>
  <si>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</si>
  <si>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</si>
  <si>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</si>
  <si>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</si>
  <si>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</si>
  <si>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</si>
  <si>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</si>
  <si>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</si>
  <si>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</si>
  <si>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</si>
  <si>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</si>
  <si>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</si>
  <si>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</si>
  <si>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</si>
  <si>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</si>
  <si>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</si>
  <si>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</si>
  <si>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</si>
  <si>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</si>
  <si>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</si>
  <si>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</si>
  <si>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</si>
  <si>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</si>
  <si>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</si>
  <si>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Time after initiating ART to achieve viral suppression (years)</t>
  </si>
  <si>
    <t>Relative death rate on suppressive ART</t>
  </si>
  <si>
    <t>Relative death rate on non-suppressive ART</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</si>
  <si>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</si>
  <si>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</si>
  <si>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</si>
  <si>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</si>
  <si>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</si>
  <si>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</si>
  <si>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</si>
  <si>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</si>
  <si>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</si>
  <si>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</si>
  <si>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Number of VL tests recommended per person per year</t>
  </si>
  <si>
    <t>O P T I M A   H I V</t>
  </si>
  <si>
    <t>Welcome to the Optima HIV data entry spreadsheet. This is where all data for the model will be entered. Please ask someone from the Optima development team if you need help, or use the default contact (info@optimamodel.com).</t>
  </si>
  <si>
    <t>For further details please visit: http://optimamodel.com/indicator-guide</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</si>
  <si>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</si>
  <si>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Spreadsheet created with Optima version 2.6.4</t>
  </si>
  <si>
    <t>Date created: 2018-Mar-01 17:29:30</t>
  </si>
  <si>
    <t>Comments:</t>
  </si>
  <si>
    <t>Prevalence of any ulcerative STIs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</si>
</sst>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_-* #,##0.00_-;\-* #,##0.00_-;_-* \-??_-;_-@_-"/>
    <numFmt numFmtId="166" formatCode="_-* #,##0.00_-;\-* #,##0.00_-;_-* &quot;-&quot;??_-;_-@_-"/>
  </numFmts>
  <fonts count="24" x14ac:knownFonts="1">
    <font>
      <sz val="10"/>
      <name val="Arial"/>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charset val="1"/>
    </font>
    <font>
      <b/>
      <sz val="11"/>
      <color rgb="FF000000"/>
      <name val="Calibri"/>
      <family val="2"/>
      <charset val="1"/>
    </font>
    <font>
      <sz val="11"/>
      <color rgb="FFFF0000"/>
      <name val="Calibri"/>
      <family val="2"/>
      <charset val="1"/>
    </font>
    <font>
      <sz val="10"/>
      <name val="Arial"/>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amily val="2"/>
    </font>
    <font>
      <u/>
      <sz val="10"/>
      <color theme="10"/>
      <name val="Arial"/>
      <family val="2"/>
      <charset val="1"/>
    </font>
    <font>
      <u/>
      <sz val="10"/>
      <color theme="11"/>
      <name val="Arial"/>
      <family val="2"/>
      <charset val="1"/>
    </font>
    <font>
      <b/>
      <sz val="11"/>
      <color theme="1"/>
      <name val="Calibri"/>
      <family val="2"/>
      <scheme val="minor"/>
    </font>
    <font>
      <sz val="20"/>
      <color rgb="FFD5AA1D"/>
      <name val="Calibri"/>
      <family val="2"/>
      <scheme val="minor"/>
    </font>
    <font>
      <u/>
      <sz val="11"/>
      <color theme="10"/>
      <name val="Calibri"/>
      <family val="2"/>
      <charset val="1"/>
    </font>
    <font>
      <u/>
      <sz val="11"/>
      <color theme="11"/>
      <name val="Calibri"/>
      <family val="2"/>
      <charset val="1"/>
    </font>
    <font>
      <b/>
      <sz val="11"/>
      <name val="Calibri"/>
      <family val="2"/>
    </font>
  </fonts>
  <fills count="15">
    <fill>
      <patternFill patternType="none"/>
    </fill>
    <fill>
      <patternFill patternType="gray125"/>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
      <patternFill patternType="solid">
        <fgColor rgb="FF18C1FF"/>
        <bgColor rgb="FF18C1FF"/>
      </patternFill>
    </fill>
    <fill>
      <patternFill patternType="solid">
        <fgColor rgb="FF18C1FF"/>
        <bgColor indexed="64"/>
      </patternFill>
    </fill>
    <fill>
      <patternFill patternType="solid">
        <fgColor rgb="FF18C1FF"/>
        <bgColor rgb="FF00CCFF"/>
      </patternFill>
    </fill>
    <fill>
      <patternFill patternType="solid">
        <fgColor rgb="FF00CCFF"/>
        <bgColor rgb="FF18C1FF"/>
      </patternFill>
    </fill>
    <fill>
      <patternFill patternType="solid">
        <fgColor rgb="FF0E0655"/>
        <bgColor indexed="64"/>
      </patternFill>
    </fill>
    <fill>
      <patternFill patternType="solid">
        <fgColor rgb="FFEEEEEE"/>
        <bgColor indexed="64"/>
      </patternFill>
    </fill>
    <fill>
      <patternFill patternType="solid">
        <fgColor rgb="FFFFC65E"/>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357">
    <xf numFmtId="0" fontId="0" fillId="0" borderId="0"/>
    <xf numFmtId="0" fontId="5" fillId="0" borderId="0"/>
    <xf numFmtId="165" fontId="5" fillId="0" borderId="0" applyBorder="0" applyProtection="0"/>
    <xf numFmtId="9" fontId="5" fillId="0" borderId="0" applyBorder="0" applyProtection="0"/>
    <xf numFmtId="9" fontId="5" fillId="0" borderId="0" applyBorder="0" applyProtection="0"/>
    <xf numFmtId="0" fontId="8" fillId="0" borderId="0"/>
    <xf numFmtId="0" fontId="4" fillId="0" borderId="0"/>
    <xf numFmtId="0" fontId="12" fillId="0" borderId="0"/>
    <xf numFmtId="0" fontId="4" fillId="0" borderId="0"/>
    <xf numFmtId="166"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13" fillId="0" borderId="0"/>
    <xf numFmtId="0" fontId="14"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43" fontId="4" fillId="0" borderId="0" applyFont="0" applyFill="0" applyBorder="0" applyAlignment="0" applyProtection="0"/>
    <xf numFmtId="0" fontId="5" fillId="0" borderId="0"/>
    <xf numFmtId="165" fontId="5" fillId="0" borderId="0" applyBorder="0" applyProtection="0"/>
    <xf numFmtId="9" fontId="5" fillId="0" borderId="0" applyBorder="0" applyProtection="0"/>
    <xf numFmtId="9" fontId="5" fillId="0" borderId="0" applyBorder="0" applyProtection="0"/>
    <xf numFmtId="0" fontId="8" fillId="0" borderId="0"/>
    <xf numFmtId="0" fontId="5" fillId="0" borderId="0"/>
    <xf numFmtId="165" fontId="5" fillId="0" borderId="0" applyBorder="0" applyProtection="0"/>
    <xf numFmtId="9" fontId="5" fillId="0" borderId="0" applyBorder="0" applyProtection="0"/>
    <xf numFmtId="0" fontId="3" fillId="0" borderId="0"/>
    <xf numFmtId="0" fontId="16" fillId="0" borderId="0"/>
    <xf numFmtId="0" fontId="3" fillId="0" borderId="0"/>
    <xf numFmtId="166"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3"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1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1" fillId="0" borderId="0"/>
  </cellStyleXfs>
  <cellXfs count="69">
    <xf numFmtId="0" fontId="0" fillId="0" borderId="0" xfId="0"/>
    <xf numFmtId="0" fontId="6" fillId="0" borderId="0" xfId="0" applyFont="1" applyBorder="1"/>
    <xf numFmtId="0" fontId="5" fillId="0" borderId="0" xfId="0" applyFont="1" applyBorder="1"/>
    <xf numFmtId="0" fontId="6" fillId="0" borderId="0" xfId="0" applyFont="1" applyBorder="1" applyAlignment="1">
      <alignment horizontal="left"/>
    </xf>
    <xf numFmtId="0" fontId="6" fillId="0" borderId="0" xfId="0" applyFont="1" applyBorder="1" applyAlignment="1">
      <alignment horizontal="right"/>
    </xf>
    <xf numFmtId="0" fontId="5" fillId="3" borderId="1" xfId="0" applyFont="1" applyFill="1" applyBorder="1"/>
    <xf numFmtId="1" fontId="5" fillId="3" borderId="1" xfId="0" applyNumberFormat="1" applyFont="1" applyFill="1" applyBorder="1"/>
    <xf numFmtId="0" fontId="6" fillId="0" borderId="0" xfId="0" applyFont="1" applyBorder="1" applyAlignment="1">
      <alignment horizontal="center"/>
    </xf>
    <xf numFmtId="11" fontId="5" fillId="3" borderId="1" xfId="0" applyNumberFormat="1" applyFont="1" applyFill="1" applyBorder="1"/>
    <xf numFmtId="1" fontId="7" fillId="3" borderId="1" xfId="0" applyNumberFormat="1" applyFont="1" applyFill="1" applyBorder="1"/>
    <xf numFmtId="10" fontId="5" fillId="3" borderId="1" xfId="0" applyNumberFormat="1" applyFont="1" applyFill="1" applyBorder="1"/>
    <xf numFmtId="10" fontId="5" fillId="4" borderId="1" xfId="0" applyNumberFormat="1" applyFont="1" applyFill="1" applyBorder="1"/>
    <xf numFmtId="9" fontId="5" fillId="3" borderId="1" xfId="0" applyNumberFormat="1" applyFont="1" applyFill="1" applyBorder="1"/>
    <xf numFmtId="9" fontId="5" fillId="2" borderId="1" xfId="0" applyNumberFormat="1" applyFont="1" applyFill="1" applyBorder="1"/>
    <xf numFmtId="4" fontId="5" fillId="3" borderId="1" xfId="0" applyNumberFormat="1" applyFont="1" applyFill="1" applyBorder="1"/>
    <xf numFmtId="9" fontId="5" fillId="4" borderId="1" xfId="0" applyNumberFormat="1" applyFont="1" applyFill="1" applyBorder="1"/>
    <xf numFmtId="0" fontId="6" fillId="0" borderId="0" xfId="0" applyFont="1"/>
    <xf numFmtId="0" fontId="6" fillId="0" borderId="0" xfId="0" applyFont="1" applyAlignment="1">
      <alignment horizontal="right"/>
    </xf>
    <xf numFmtId="9" fontId="0" fillId="5" borderId="1" xfId="0" applyNumberFormat="1" applyFill="1" applyBorder="1" applyProtection="1">
      <protection locked="0"/>
    </xf>
    <xf numFmtId="0" fontId="6" fillId="0" borderId="0" xfId="0" applyFont="1" applyAlignment="1">
      <alignment horizontal="center"/>
    </xf>
    <xf numFmtId="4" fontId="0" fillId="5" borderId="1" xfId="0" applyNumberFormat="1" applyFill="1" applyBorder="1" applyProtection="1">
      <protection locked="0"/>
    </xf>
    <xf numFmtId="164" fontId="0" fillId="5" borderId="1" xfId="0" applyNumberFormat="1" applyFill="1" applyBorder="1" applyProtection="1">
      <protection locked="0"/>
    </xf>
    <xf numFmtId="0" fontId="5" fillId="6" borderId="1" xfId="0" applyFont="1" applyFill="1" applyBorder="1"/>
    <xf numFmtId="9" fontId="5" fillId="6" borderId="1" xfId="0" applyNumberFormat="1" applyFont="1" applyFill="1" applyBorder="1"/>
    <xf numFmtId="9" fontId="5" fillId="7" borderId="1" xfId="0" applyNumberFormat="1" applyFont="1" applyFill="1" applyBorder="1"/>
    <xf numFmtId="0" fontId="9" fillId="0" borderId="0" xfId="1" applyFont="1"/>
    <xf numFmtId="0" fontId="10" fillId="0" borderId="0" xfId="5" applyFont="1"/>
    <xf numFmtId="0" fontId="10" fillId="0" borderId="0" xfId="5" applyFont="1" applyAlignment="1">
      <alignment horizontal="right"/>
    </xf>
    <xf numFmtId="0" fontId="11" fillId="0" borderId="0" xfId="5" applyFont="1"/>
    <xf numFmtId="0" fontId="10" fillId="0" borderId="0" xfId="0" applyFont="1"/>
    <xf numFmtId="0" fontId="10" fillId="0" borderId="0" xfId="0" applyFont="1" applyAlignment="1">
      <alignment horizontal="right"/>
    </xf>
    <xf numFmtId="0" fontId="10" fillId="0" borderId="0" xfId="0" applyFont="1" applyAlignment="1">
      <alignment horizontal="left"/>
    </xf>
    <xf numFmtId="0" fontId="11" fillId="0" borderId="0" xfId="0" applyFont="1"/>
    <xf numFmtId="0" fontId="5" fillId="0" borderId="0" xfId="117"/>
    <xf numFmtId="0" fontId="6" fillId="0" borderId="0" xfId="117" applyFont="1" applyAlignment="1">
      <alignment horizontal="right"/>
    </xf>
    <xf numFmtId="0" fontId="6" fillId="0" borderId="0" xfId="117" applyFont="1"/>
    <xf numFmtId="0" fontId="6" fillId="0" borderId="0" xfId="117" applyFont="1" applyAlignment="1">
      <alignment horizontal="left"/>
    </xf>
    <xf numFmtId="2" fontId="0" fillId="5" borderId="1" xfId="0" applyNumberFormat="1" applyFill="1" applyBorder="1" applyProtection="1">
      <protection locked="0"/>
    </xf>
    <xf numFmtId="0" fontId="6" fillId="0" borderId="0" xfId="0" applyFont="1" applyAlignment="1">
      <alignment horizontal="left"/>
    </xf>
    <xf numFmtId="0" fontId="8" fillId="0" borderId="0" xfId="4" applyNumberFormat="1" applyFont="1"/>
    <xf numFmtId="0" fontId="0" fillId="0" borderId="0" xfId="4" applyNumberFormat="1" applyFont="1" applyBorder="1"/>
    <xf numFmtId="10" fontId="5" fillId="8" borderId="1" xfId="121" applyNumberFormat="1" applyFont="1" applyFill="1" applyBorder="1"/>
    <xf numFmtId="4" fontId="5" fillId="8" borderId="1" xfId="121" applyNumberFormat="1" applyFont="1" applyFill="1" applyBorder="1"/>
    <xf numFmtId="9" fontId="5" fillId="0" borderId="0" xfId="3"/>
    <xf numFmtId="9" fontId="5" fillId="8" borderId="1" xfId="121" applyNumberFormat="1" applyFont="1" applyFill="1" applyBorder="1"/>
    <xf numFmtId="9" fontId="8" fillId="0" borderId="0" xfId="4" applyNumberFormat="1" applyFont="1"/>
    <xf numFmtId="0" fontId="10" fillId="0" borderId="0" xfId="4" applyNumberFormat="1" applyFont="1" applyBorder="1"/>
    <xf numFmtId="0" fontId="9" fillId="0" borderId="0" xfId="4" applyNumberFormat="1" applyFont="1" applyBorder="1"/>
    <xf numFmtId="0" fontId="11" fillId="0" borderId="0" xfId="4" applyNumberFormat="1" applyFont="1"/>
    <xf numFmtId="0" fontId="10" fillId="0" borderId="0" xfId="4" applyNumberFormat="1" applyFont="1" applyBorder="1" applyAlignment="1">
      <alignment horizontal="right"/>
    </xf>
    <xf numFmtId="0" fontId="9" fillId="0" borderId="0" xfId="0" applyFont="1"/>
    <xf numFmtId="0" fontId="19" fillId="0" borderId="0" xfId="0" applyFont="1"/>
    <xf numFmtId="0" fontId="19" fillId="0" borderId="0" xfId="0" applyFont="1" applyAlignment="1">
      <alignment horizontal="right"/>
    </xf>
    <xf numFmtId="9" fontId="0" fillId="9" borderId="1" xfId="0" applyNumberFormat="1" applyFill="1" applyBorder="1" applyProtection="1">
      <protection locked="0"/>
    </xf>
    <xf numFmtId="0" fontId="19" fillId="0" borderId="0" xfId="0" applyFont="1" applyAlignment="1">
      <alignment horizontal="center"/>
    </xf>
    <xf numFmtId="0" fontId="0" fillId="10" borderId="1" xfId="0" applyFont="1" applyFill="1" applyBorder="1" applyProtection="1">
      <protection locked="0"/>
    </xf>
    <xf numFmtId="2" fontId="0" fillId="10" borderId="1" xfId="0" applyNumberFormat="1" applyFill="1" applyBorder="1" applyProtection="1">
      <protection locked="0"/>
    </xf>
    <xf numFmtId="9" fontId="0" fillId="10" borderId="1" xfId="0" applyNumberFormat="1" applyFont="1" applyFill="1" applyBorder="1" applyProtection="1">
      <protection locked="0"/>
    </xf>
    <xf numFmtId="0" fontId="6" fillId="0" borderId="0" xfId="4" applyNumberFormat="1" applyFont="1"/>
    <xf numFmtId="4" fontId="0" fillId="11" borderId="1" xfId="0" applyNumberFormat="1" applyFill="1" applyBorder="1" applyProtection="1">
      <protection locked="0"/>
    </xf>
    <xf numFmtId="4" fontId="5" fillId="8" borderId="1" xfId="0" applyNumberFormat="1" applyFont="1" applyFill="1" applyBorder="1"/>
    <xf numFmtId="4" fontId="5" fillId="8" borderId="2" xfId="0" applyNumberFormat="1" applyFont="1" applyFill="1" applyBorder="1"/>
    <xf numFmtId="0" fontId="5" fillId="0" borderId="0" xfId="0" applyFont="1"/>
    <xf numFmtId="0" fontId="5" fillId="0" borderId="0" xfId="1"/>
    <xf numFmtId="0" fontId="1" fillId="13" borderId="0" xfId="356" applyFill="1" applyAlignment="1">
      <alignment wrapText="1"/>
    </xf>
    <xf numFmtId="0" fontId="19" fillId="0" borderId="0" xfId="356" applyFont="1"/>
    <xf numFmtId="0" fontId="1" fillId="14" borderId="0" xfId="356" applyFill="1" applyAlignment="1">
      <alignment wrapText="1"/>
    </xf>
    <xf numFmtId="0" fontId="23" fillId="0" borderId="0" xfId="0" applyFont="1"/>
    <xf numFmtId="0" fontId="20" fillId="12" borderId="0" xfId="356" applyFont="1" applyFill="1" applyAlignment="1">
      <alignment horizontal="center" vertical="center"/>
    </xf>
  </cellXfs>
  <cellStyles count="357">
    <cellStyle name="Comma 2" xfId="2"/>
    <cellStyle name="Comma 2 2" xfId="118"/>
    <cellStyle name="Comma 2 3" xfId="11"/>
    <cellStyle name="Comma 2 3 2" xfId="241"/>
    <cellStyle name="Comma 2 4" xfId="125"/>
    <cellStyle name="Comma 2 4 2" xfId="248"/>
    <cellStyle name="Comma 3" xfId="9"/>
    <cellStyle name="Comma 3 2" xfId="123"/>
    <cellStyle name="Comma 3 2 2" xfId="246"/>
    <cellStyle name="Comma 3 3" xfId="239"/>
    <cellStyle name="Comma 4" xfId="113"/>
    <cellStyle name="Comma 5" xfId="111"/>
    <cellStyle name="Comma 5 2" xfId="242"/>
    <cellStyle name="Explanatory Text 2" xfId="4"/>
    <cellStyle name="Explanatory Text 3" xfId="115"/>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10" xfId="22"/>
    <cellStyle name="Followed Hyperlink 11" xfId="23"/>
    <cellStyle name="Followed Hyperlink 12" xfId="24"/>
    <cellStyle name="Followed Hyperlink 13" xfId="25"/>
    <cellStyle name="Followed Hyperlink 14" xfId="26"/>
    <cellStyle name="Followed Hyperlink 15" xfId="27"/>
    <cellStyle name="Followed Hyperlink 16" xfId="28"/>
    <cellStyle name="Followed Hyperlink 17" xfId="29"/>
    <cellStyle name="Followed Hyperlink 18" xfId="30"/>
    <cellStyle name="Followed Hyperlink 19" xfId="31"/>
    <cellStyle name="Followed Hyperlink 2" xfId="14"/>
    <cellStyle name="Followed Hyperlink 20" xfId="32"/>
    <cellStyle name="Followed Hyperlink 21" xfId="33"/>
    <cellStyle name="Followed Hyperlink 22" xfId="34"/>
    <cellStyle name="Followed Hyperlink 23" xfId="35"/>
    <cellStyle name="Followed Hyperlink 24" xfId="36"/>
    <cellStyle name="Followed Hyperlink 25" xfId="37"/>
    <cellStyle name="Followed Hyperlink 26" xfId="38"/>
    <cellStyle name="Followed Hyperlink 27" xfId="39"/>
    <cellStyle name="Followed Hyperlink 28" xfId="40"/>
    <cellStyle name="Followed Hyperlink 29" xfId="41"/>
    <cellStyle name="Followed Hyperlink 3" xfId="15"/>
    <cellStyle name="Followed Hyperlink 30" xfId="42"/>
    <cellStyle name="Followed Hyperlink 31" xfId="43"/>
    <cellStyle name="Followed Hyperlink 32" xfId="44"/>
    <cellStyle name="Followed Hyperlink 33" xfId="45"/>
    <cellStyle name="Followed Hyperlink 34" xfId="46"/>
    <cellStyle name="Followed Hyperlink 35" xfId="47"/>
    <cellStyle name="Followed Hyperlink 36" xfId="48"/>
    <cellStyle name="Followed Hyperlink 37" xfId="49"/>
    <cellStyle name="Followed Hyperlink 38" xfId="50"/>
    <cellStyle name="Followed Hyperlink 39" xfId="51"/>
    <cellStyle name="Followed Hyperlink 4" xfId="16"/>
    <cellStyle name="Followed Hyperlink 40" xfId="52"/>
    <cellStyle name="Followed Hyperlink 41" xfId="53"/>
    <cellStyle name="Followed Hyperlink 42" xfId="54"/>
    <cellStyle name="Followed Hyperlink 43" xfId="55"/>
    <cellStyle name="Followed Hyperlink 44" xfId="56"/>
    <cellStyle name="Followed Hyperlink 45" xfId="57"/>
    <cellStyle name="Followed Hyperlink 46" xfId="58"/>
    <cellStyle name="Followed Hyperlink 47" xfId="59"/>
    <cellStyle name="Followed Hyperlink 48" xfId="60"/>
    <cellStyle name="Followed Hyperlink 49" xfId="61"/>
    <cellStyle name="Followed Hyperlink 5" xfId="17"/>
    <cellStyle name="Followed Hyperlink 50" xfId="62"/>
    <cellStyle name="Followed Hyperlink 51" xfId="63"/>
    <cellStyle name="Followed Hyperlink 52" xfId="64"/>
    <cellStyle name="Followed Hyperlink 53" xfId="65"/>
    <cellStyle name="Followed Hyperlink 54" xfId="66"/>
    <cellStyle name="Followed Hyperlink 55" xfId="67"/>
    <cellStyle name="Followed Hyperlink 56" xfId="68"/>
    <cellStyle name="Followed Hyperlink 57" xfId="69"/>
    <cellStyle name="Followed Hyperlink 58" xfId="70"/>
    <cellStyle name="Followed Hyperlink 59" xfId="71"/>
    <cellStyle name="Followed Hyperlink 6" xfId="18"/>
    <cellStyle name="Followed Hyperlink 60" xfId="72"/>
    <cellStyle name="Followed Hyperlink 61" xfId="73"/>
    <cellStyle name="Followed Hyperlink 62" xfId="74"/>
    <cellStyle name="Followed Hyperlink 63" xfId="75"/>
    <cellStyle name="Followed Hyperlink 64" xfId="76"/>
    <cellStyle name="Followed Hyperlink 65" xfId="77"/>
    <cellStyle name="Followed Hyperlink 66" xfId="78"/>
    <cellStyle name="Followed Hyperlink 67" xfId="79"/>
    <cellStyle name="Followed Hyperlink 68" xfId="80"/>
    <cellStyle name="Followed Hyperlink 69" xfId="81"/>
    <cellStyle name="Followed Hyperlink 7" xfId="19"/>
    <cellStyle name="Followed Hyperlink 70" xfId="82"/>
    <cellStyle name="Followed Hyperlink 71" xfId="83"/>
    <cellStyle name="Followed Hyperlink 72" xfId="84"/>
    <cellStyle name="Followed Hyperlink 73" xfId="85"/>
    <cellStyle name="Followed Hyperlink 74" xfId="86"/>
    <cellStyle name="Followed Hyperlink 75" xfId="87"/>
    <cellStyle name="Followed Hyperlink 76" xfId="88"/>
    <cellStyle name="Followed Hyperlink 77" xfId="89"/>
    <cellStyle name="Followed Hyperlink 78" xfId="90"/>
    <cellStyle name="Followed Hyperlink 79" xfId="91"/>
    <cellStyle name="Followed Hyperlink 8" xfId="20"/>
    <cellStyle name="Followed Hyperlink 80" xfId="92"/>
    <cellStyle name="Followed Hyperlink 81" xfId="93"/>
    <cellStyle name="Followed Hyperlink 82" xfId="94"/>
    <cellStyle name="Followed Hyperlink 83" xfId="95"/>
    <cellStyle name="Followed Hyperlink 84" xfId="96"/>
    <cellStyle name="Followed Hyperlink 85" xfId="97"/>
    <cellStyle name="Followed Hyperlink 86" xfId="98"/>
    <cellStyle name="Followed Hyperlink 87" xfId="99"/>
    <cellStyle name="Followed Hyperlink 88" xfId="100"/>
    <cellStyle name="Followed Hyperlink 89" xfId="101"/>
    <cellStyle name="Followed Hyperlink 9" xfId="21"/>
    <cellStyle name="Followed Hyperlink 90" xfId="102"/>
    <cellStyle name="Followed Hyperlink 91" xfId="103"/>
    <cellStyle name="Followed Hyperlink 92" xfId="104"/>
    <cellStyle name="Followed Hyperlink 93" xfId="105"/>
    <cellStyle name="Followed Hyperlink 94" xfId="106"/>
    <cellStyle name="Followed Hyperlink 95" xfId="107"/>
    <cellStyle name="Followed Hyperlink 96" xfId="108"/>
    <cellStyle name="Followed Hyperlink 97" xfId="109"/>
    <cellStyle name="Followed Hyperlink 98" xfId="110"/>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Normal" xfId="0" builtinId="0"/>
    <cellStyle name="Normal 10" xfId="356"/>
    <cellStyle name="Normal 2" xfId="5"/>
    <cellStyle name="Normal 2 2" xfId="116"/>
    <cellStyle name="Normal 2 3" xfId="12"/>
    <cellStyle name="Normal 3" xfId="1"/>
    <cellStyle name="Normal 3 2" xfId="117"/>
    <cellStyle name="Normal 3 3" xfId="13"/>
    <cellStyle name="Normal 4" xfId="8"/>
    <cellStyle name="Normal 4 2" xfId="122"/>
    <cellStyle name="Normal 4 2 2" xfId="245"/>
    <cellStyle name="Normal 4 3" xfId="238"/>
    <cellStyle name="Normal 5" xfId="7"/>
    <cellStyle name="Normal 5 2" xfId="121"/>
    <cellStyle name="Normal 5 2 2" xfId="244"/>
    <cellStyle name="Normal 6" xfId="112"/>
    <cellStyle name="Normal 7" xfId="6"/>
    <cellStyle name="Normal 7 2" xfId="237"/>
    <cellStyle name="Normal 8" xfId="120"/>
    <cellStyle name="Normal 8 2" xfId="243"/>
    <cellStyle name="Normal 9" xfId="236"/>
    <cellStyle name="Normal 9 2" xfId="339"/>
    <cellStyle name="Percent 2" xfId="3"/>
    <cellStyle name="Percent 2 2" xfId="119"/>
    <cellStyle name="Percent 2 3" xfId="10"/>
    <cellStyle name="Percent 2 3 2" xfId="240"/>
    <cellStyle name="Percent 2 4" xfId="124"/>
    <cellStyle name="Percent 2 4 2" xfId="247"/>
    <cellStyle name="Percent 3" xfId="11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38</xdr:row>
      <xdr:rowOff>36720</xdr:rowOff>
    </xdr:to>
    <xdr:sp macro="" textlink="">
      <xdr:nvSpPr>
        <xdr:cNvPr id="2"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3"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4"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5"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6" name="CustomShape 1"/>
        <xdr:cNvSpPr/>
      </xdr:nvSpPr>
      <xdr:spPr>
        <a:xfrm>
          <a:off x="108000" y="0"/>
          <a:ext cx="13536720" cy="6265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101600</xdr:colOff>
      <xdr:row>0</xdr:row>
      <xdr:rowOff>0</xdr:rowOff>
    </xdr:from>
    <xdr:to>
      <xdr:col>16</xdr:col>
      <xdr:colOff>190500</xdr:colOff>
      <xdr:row>38</xdr:row>
      <xdr:rowOff>38100</xdr:rowOff>
    </xdr:to>
    <xdr:pic>
      <xdr:nvPicPr>
        <xdr:cNvPr id="1025" name="CustomShape 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6" name="Picture 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7" name="Picture 3"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8" name="Picture 4"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9" name="Picture 5"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0" name="Picture 6"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1" name="Picture 7"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2" name="Picture 8"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3" name="Picture 9"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4" name="Picture 10"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5" name="Picture 1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6" name="Picture 1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39</xdr:row>
      <xdr:rowOff>36720</xdr:rowOff>
    </xdr:to>
    <xdr:sp macro="" textlink="">
      <xdr:nvSpPr>
        <xdr:cNvPr id="5" name="CustomShape 1"/>
        <xdr:cNvSpPr/>
      </xdr:nvSpPr>
      <xdr:spPr>
        <a:xfrm>
          <a:off x="108000" y="0"/>
          <a:ext cx="13536720" cy="6427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157460</xdr:rowOff>
    </xdr:to>
    <xdr:sp macro="" textlink="">
      <xdr:nvSpPr>
        <xdr:cNvPr id="6"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157460</xdr:rowOff>
    </xdr:to>
    <xdr:sp macro="" textlink="">
      <xdr:nvSpPr>
        <xdr:cNvPr id="7"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157460</xdr:rowOff>
    </xdr:to>
    <xdr:sp macro="" textlink="">
      <xdr:nvSpPr>
        <xdr:cNvPr id="8"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157460</xdr:rowOff>
    </xdr:to>
    <xdr:sp macro="" textlink="">
      <xdr:nvSpPr>
        <xdr:cNvPr id="9"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51</xdr:row>
      <xdr:rowOff>157460</xdr:rowOff>
    </xdr:to>
    <xdr:sp macro="" textlink="">
      <xdr:nvSpPr>
        <xdr:cNvPr id="10" name="CustomShape 1"/>
        <xdr:cNvSpPr/>
      </xdr:nvSpPr>
      <xdr:spPr>
        <a:xfrm>
          <a:off x="108000" y="0"/>
          <a:ext cx="13536720" cy="862812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82220</xdr:rowOff>
    </xdr:to>
    <xdr:sp macro="" textlink="">
      <xdr:nvSpPr>
        <xdr:cNvPr id="11"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82220</xdr:rowOff>
    </xdr:to>
    <xdr:sp macro="" textlink="">
      <xdr:nvSpPr>
        <xdr:cNvPr id="12"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52</xdr:row>
      <xdr:rowOff>19050</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52</xdr:row>
      <xdr:rowOff>19050</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121980</xdr:rowOff>
    </xdr:to>
    <xdr:sp macro="" textlink="">
      <xdr:nvSpPr>
        <xdr:cNvPr id="13"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121980</xdr:rowOff>
    </xdr:to>
    <xdr:sp macro="" textlink="">
      <xdr:nvSpPr>
        <xdr:cNvPr id="14"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121980</xdr:rowOff>
    </xdr:to>
    <xdr:sp macro="" textlink="">
      <xdr:nvSpPr>
        <xdr:cNvPr id="15"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121980</xdr:rowOff>
    </xdr:to>
    <xdr:sp macro="" textlink="">
      <xdr:nvSpPr>
        <xdr:cNvPr id="16"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57</xdr:row>
      <xdr:rowOff>100320</xdr:rowOff>
    </xdr:to>
    <xdr:sp macro="" textlink="">
      <xdr:nvSpPr>
        <xdr:cNvPr id="17" name="CustomShape 1"/>
        <xdr:cNvSpPr/>
      </xdr:nvSpPr>
      <xdr:spPr>
        <a:xfrm>
          <a:off x="108000" y="0"/>
          <a:ext cx="13536720" cy="955836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63020</xdr:rowOff>
    </xdr:to>
    <xdr:sp macro="" textlink="">
      <xdr:nvSpPr>
        <xdr:cNvPr id="18"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63020</xdr:rowOff>
    </xdr:to>
    <xdr:sp macro="" textlink="">
      <xdr:nvSpPr>
        <xdr:cNvPr id="19"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52</xdr:row>
      <xdr:rowOff>152400</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52</xdr:row>
      <xdr:rowOff>152400</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101600</xdr:colOff>
      <xdr:row>0</xdr:row>
      <xdr:rowOff>0</xdr:rowOff>
    </xdr:from>
    <xdr:to>
      <xdr:col>16</xdr:col>
      <xdr:colOff>190500</xdr:colOff>
      <xdr:row>44</xdr:row>
      <xdr:rowOff>127000</xdr:rowOff>
    </xdr:to>
    <xdr:pic>
      <xdr:nvPicPr>
        <xdr:cNvPr id="4101" name="CustomShape 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2" name="Picture 6"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3" name="Picture 7"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4" name="Picture 8"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5" name="Picture 9"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6" name="Picture 10"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7" name="Picture 1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8" name="Picture 1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54</xdr:row>
      <xdr:rowOff>132060</xdr:rowOff>
    </xdr:to>
    <xdr:sp macro="" textlink="">
      <xdr:nvSpPr>
        <xdr:cNvPr id="20"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1"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2"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3"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4" name="CustomShape 1"/>
        <xdr:cNvSpPr/>
      </xdr:nvSpPr>
      <xdr:spPr>
        <a:xfrm>
          <a:off x="108000" y="0"/>
          <a:ext cx="13536720" cy="912348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47100</xdr:rowOff>
    </xdr:to>
    <xdr:sp macro="" textlink="">
      <xdr:nvSpPr>
        <xdr:cNvPr id="25" name="CustomShape 1" hidden="1"/>
        <xdr:cNvSpPr/>
      </xdr:nvSpPr>
      <xdr:spPr>
        <a:xfrm>
          <a:off x="27000" y="0"/>
          <a:ext cx="1070532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53</xdr:row>
      <xdr:rowOff>9525</xdr:rowOff>
    </xdr:to>
    <xdr:sp macro="" textlink="">
      <xdr:nvSpPr>
        <xdr:cNvPr id="51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C14" sqref="C14"/>
    </sheetView>
  </sheetViews>
  <sheetFormatPr baseColWidth="10" defaultColWidth="8.83203125" defaultRowHeight="13" x14ac:dyDescent="0.15"/>
  <cols>
    <col min="1" max="1" width="144.5" customWidth="1"/>
  </cols>
  <sheetData>
    <row r="1" spans="1:1" ht="12.75" customHeight="1" x14ac:dyDescent="0.15">
      <c r="A1" s="68" t="s">
        <v>117</v>
      </c>
    </row>
    <row r="2" spans="1:1" ht="12.75" customHeight="1" x14ac:dyDescent="0.15">
      <c r="A2" s="68"/>
    </row>
    <row r="3" spans="1:1" ht="12.75" customHeight="1" x14ac:dyDescent="0.15">
      <c r="A3" s="68"/>
    </row>
    <row r="4" spans="1:1" ht="15" x14ac:dyDescent="0.2">
      <c r="A4" s="64"/>
    </row>
    <row r="5" spans="1:1" ht="27" customHeight="1" x14ac:dyDescent="0.2">
      <c r="A5" s="64" t="s">
        <v>118</v>
      </c>
    </row>
    <row r="6" spans="1:1" ht="15" x14ac:dyDescent="0.2">
      <c r="A6" s="64"/>
    </row>
    <row r="7" spans="1:1" ht="15" x14ac:dyDescent="0.2">
      <c r="A7" s="64" t="s">
        <v>119</v>
      </c>
    </row>
    <row r="8" spans="1:1" ht="15" x14ac:dyDescent="0.2">
      <c r="A8" s="64"/>
    </row>
    <row r="9" spans="1:1" ht="15" x14ac:dyDescent="0.2">
      <c r="A9" s="64" t="s">
        <v>121</v>
      </c>
    </row>
    <row r="10" spans="1:1" ht="15" x14ac:dyDescent="0.2">
      <c r="A10" s="64"/>
    </row>
    <row r="11" spans="1:1" ht="15" x14ac:dyDescent="0.2">
      <c r="A11" s="64" t="s">
        <v>122</v>
      </c>
    </row>
    <row r="12" spans="1:1" ht="15" x14ac:dyDescent="0.2">
      <c r="A12" s="64"/>
    </row>
    <row r="13" spans="1:1" ht="42.75" customHeight="1" x14ac:dyDescent="0.2">
      <c r="A13" s="64" t="s">
        <v>120</v>
      </c>
    </row>
    <row r="14" spans="1:1" ht="16.5" customHeight="1" x14ac:dyDescent="0.2">
      <c r="A14" s="65"/>
    </row>
    <row r="15" spans="1:1" ht="15" x14ac:dyDescent="0.2">
      <c r="A15" s="65" t="s">
        <v>123</v>
      </c>
    </row>
    <row r="16" spans="1:1" ht="15" x14ac:dyDescent="0.2">
      <c r="A16" s="66"/>
    </row>
    <row r="17" spans="1:1" ht="15" x14ac:dyDescent="0.2">
      <c r="A17" s="66"/>
    </row>
    <row r="18" spans="1:1" ht="15" x14ac:dyDescent="0.2">
      <c r="A18" s="66"/>
    </row>
    <row r="19" spans="1:1" ht="15" x14ac:dyDescent="0.2">
      <c r="A19" s="66"/>
    </row>
    <row r="20" spans="1:1" ht="15" x14ac:dyDescent="0.2">
      <c r="A20" s="66"/>
    </row>
    <row r="21" spans="1:1" ht="15" x14ac:dyDescent="0.2">
      <c r="A21" s="66"/>
    </row>
    <row r="22" spans="1:1" ht="15" x14ac:dyDescent="0.2">
      <c r="A22" s="66"/>
    </row>
    <row r="23" spans="1:1" ht="15" x14ac:dyDescent="0.2">
      <c r="A23" s="66"/>
    </row>
    <row r="24" spans="1:1" ht="15" x14ac:dyDescent="0.2">
      <c r="A24" s="66"/>
    </row>
    <row r="25" spans="1:1" ht="15" x14ac:dyDescent="0.2">
      <c r="A25" s="66"/>
    </row>
    <row r="26" spans="1:1" ht="15" x14ac:dyDescent="0.2">
      <c r="A26" s="66"/>
    </row>
    <row r="27" spans="1:1" ht="15" x14ac:dyDescent="0.2">
      <c r="A27" s="66"/>
    </row>
    <row r="28" spans="1:1" ht="15" x14ac:dyDescent="0.2">
      <c r="A28" s="66"/>
    </row>
    <row r="29" spans="1:1" ht="15" x14ac:dyDescent="0.2">
      <c r="A29" s="66"/>
    </row>
    <row r="30" spans="1:1" ht="15" x14ac:dyDescent="0.2">
      <c r="A30" s="66"/>
    </row>
    <row r="31" spans="1:1" ht="15" x14ac:dyDescent="0.2">
      <c r="A31" s="63"/>
    </row>
  </sheetData>
  <mergeCells count="1">
    <mergeCell ref="A1:A3"/>
  </mergeCell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opLeftCell="D1" workbookViewId="0">
      <selection activeCell="X1" sqref="X1"/>
    </sheetView>
  </sheetViews>
  <sheetFormatPr baseColWidth="10" defaultColWidth="8.83203125" defaultRowHeight="13" x14ac:dyDescent="0.15"/>
  <sheetData>
    <row r="1" spans="1:25" ht="13.5" customHeight="1" x14ac:dyDescent="0.2">
      <c r="A1" s="1" t="s">
        <v>47</v>
      </c>
    </row>
    <row r="2" spans="1:25" ht="13.5" customHeight="1"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
      <c r="B3" s="4" t="str">
        <f>Populations!$C$3</f>
        <v>M 15-49</v>
      </c>
      <c r="C3" s="5"/>
      <c r="D3" s="5"/>
      <c r="E3" s="5"/>
      <c r="F3" s="5"/>
      <c r="G3" s="5"/>
      <c r="H3" s="5"/>
      <c r="I3" s="5"/>
      <c r="J3" s="5"/>
      <c r="K3" s="5"/>
      <c r="L3" s="5"/>
      <c r="M3" s="5"/>
      <c r="N3" s="5"/>
      <c r="O3" s="5"/>
      <c r="P3" s="5"/>
      <c r="Q3" s="5"/>
      <c r="R3" s="5"/>
      <c r="S3" s="5"/>
      <c r="T3" s="5"/>
      <c r="U3" s="5"/>
      <c r="V3" s="5"/>
      <c r="W3" s="5"/>
      <c r="X3" s="7" t="s">
        <v>16</v>
      </c>
      <c r="Y3" s="5">
        <v>0</v>
      </c>
    </row>
    <row r="4" spans="1:25" ht="13.5" customHeight="1" x14ac:dyDescent="0.2">
      <c r="B4" s="4" t="str">
        <f>Populations!$C$4</f>
        <v>F 15-49</v>
      </c>
      <c r="C4" s="5"/>
      <c r="D4" s="5"/>
      <c r="E4" s="5"/>
      <c r="F4" s="5"/>
      <c r="G4" s="5"/>
      <c r="H4" s="5"/>
      <c r="I4" s="5"/>
      <c r="J4" s="5"/>
      <c r="K4" s="5"/>
      <c r="L4" s="5"/>
      <c r="M4" s="5"/>
      <c r="N4" s="5"/>
      <c r="O4" s="5"/>
      <c r="P4" s="5"/>
      <c r="Q4" s="5"/>
      <c r="R4" s="5"/>
      <c r="S4" s="5"/>
      <c r="T4" s="5"/>
      <c r="U4" s="5"/>
      <c r="V4" s="5"/>
      <c r="W4" s="5"/>
      <c r="X4" s="7" t="s">
        <v>16</v>
      </c>
      <c r="Y4" s="5">
        <v>0</v>
      </c>
    </row>
    <row r="8" spans="1:25" ht="13.5" customHeight="1" x14ac:dyDescent="0.2">
      <c r="A8" s="1" t="s">
        <v>48</v>
      </c>
    </row>
    <row r="9" spans="1:25" ht="13.5" customHeight="1" x14ac:dyDescent="0.2">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
      <c r="B10" s="4" t="str">
        <f>Populations!$C$3</f>
        <v>M 15-49</v>
      </c>
      <c r="C10" s="12"/>
      <c r="D10" s="12"/>
      <c r="E10" s="12"/>
      <c r="F10" s="12"/>
      <c r="G10" s="12"/>
      <c r="H10" s="12"/>
      <c r="I10" s="12"/>
      <c r="J10" s="12"/>
      <c r="K10" s="12"/>
      <c r="L10" s="12"/>
      <c r="M10" s="12"/>
      <c r="N10" s="12"/>
      <c r="O10" s="12"/>
      <c r="P10" s="12"/>
      <c r="Q10" s="12"/>
      <c r="R10" s="12"/>
      <c r="S10" s="12"/>
      <c r="T10" s="12"/>
      <c r="U10" s="12"/>
      <c r="V10" s="12"/>
      <c r="W10" s="12"/>
      <c r="X10" s="7" t="s">
        <v>16</v>
      </c>
      <c r="Y10" s="12">
        <v>0</v>
      </c>
    </row>
    <row r="11" spans="1:25" ht="13.5" customHeight="1" x14ac:dyDescent="0.2">
      <c r="B11" s="4" t="str">
        <f>Populations!$C$4</f>
        <v>F 15-49</v>
      </c>
      <c r="C11" s="12"/>
      <c r="D11" s="12"/>
      <c r="E11" s="12"/>
      <c r="F11" s="12"/>
      <c r="G11" s="12"/>
      <c r="H11" s="12"/>
      <c r="I11" s="12"/>
      <c r="J11" s="12"/>
      <c r="K11" s="12"/>
      <c r="L11" s="12"/>
      <c r="M11" s="12"/>
      <c r="N11" s="12"/>
      <c r="O11" s="12"/>
      <c r="P11" s="12"/>
      <c r="Q11" s="12"/>
      <c r="R11" s="12"/>
      <c r="S11" s="12"/>
      <c r="T11" s="12"/>
      <c r="U11" s="12"/>
      <c r="V11" s="12"/>
      <c r="W11" s="12"/>
      <c r="X11" s="7" t="s">
        <v>16</v>
      </c>
      <c r="Y11" s="12">
        <v>0</v>
      </c>
    </row>
    <row r="15" spans="1:25" ht="13.5" customHeight="1" x14ac:dyDescent="0.2">
      <c r="A15" s="1" t="s">
        <v>49</v>
      </c>
    </row>
    <row r="16" spans="1:25" ht="13.5" customHeight="1" x14ac:dyDescent="0.2">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2:25" ht="13.5" customHeight="1" x14ac:dyDescent="0.2">
      <c r="B17" s="4" t="s">
        <v>26</v>
      </c>
      <c r="C17" s="5"/>
      <c r="D17" s="5"/>
      <c r="E17" s="5"/>
      <c r="F17" s="5"/>
      <c r="G17" s="5"/>
      <c r="H17" s="5"/>
      <c r="I17" s="5"/>
      <c r="J17" s="5"/>
      <c r="K17" s="5"/>
      <c r="L17" s="5"/>
      <c r="M17" s="5"/>
      <c r="N17" s="5"/>
      <c r="O17" s="5"/>
      <c r="P17" s="5"/>
      <c r="Q17" s="5"/>
      <c r="R17" s="5"/>
      <c r="S17" s="5"/>
      <c r="T17" s="5"/>
      <c r="U17" s="5"/>
      <c r="V17" s="5"/>
      <c r="W17" s="5"/>
      <c r="X17" s="7" t="s">
        <v>16</v>
      </c>
      <c r="Y17" s="5">
        <v>0</v>
      </c>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5" workbookViewId="0">
      <selection activeCell="F34" sqref="F34"/>
    </sheetView>
  </sheetViews>
  <sheetFormatPr baseColWidth="10" defaultColWidth="8.83203125" defaultRowHeight="13" x14ac:dyDescent="0.15"/>
  <sheetData>
    <row r="1" spans="1:4" ht="13.5" customHeight="1" x14ac:dyDescent="0.2">
      <c r="A1" s="1" t="s">
        <v>50</v>
      </c>
      <c r="C1" s="2"/>
      <c r="D1" s="2"/>
    </row>
    <row r="2" spans="1:4" ht="13.5" customHeight="1" x14ac:dyDescent="0.2">
      <c r="C2" s="4" t="str">
        <f>Populations!$C$3</f>
        <v>M 15-49</v>
      </c>
      <c r="D2" s="4" t="str">
        <f>Populations!$C$4</f>
        <v>F 15-49</v>
      </c>
    </row>
    <row r="3" spans="1:4" ht="13.5" customHeight="1" x14ac:dyDescent="0.2">
      <c r="B3" s="4" t="str">
        <f>Populations!$C$3</f>
        <v>M 15-49</v>
      </c>
      <c r="C3" s="5"/>
      <c r="D3" s="5">
        <v>1</v>
      </c>
    </row>
    <row r="4" spans="1:4" ht="13.5" customHeight="1" x14ac:dyDescent="0.2">
      <c r="B4" s="4" t="str">
        <f>Populations!$C$4</f>
        <v>F 15-49</v>
      </c>
      <c r="C4" s="5"/>
      <c r="D4" s="5"/>
    </row>
    <row r="5" spans="1:4" ht="13.5" customHeight="1" x14ac:dyDescent="0.2">
      <c r="C5" s="2"/>
      <c r="D5" s="2"/>
    </row>
    <row r="6" spans="1:4" ht="13.5" customHeight="1" x14ac:dyDescent="0.2">
      <c r="C6" s="2"/>
      <c r="D6" s="2"/>
    </row>
    <row r="7" spans="1:4" ht="13.5" customHeight="1" x14ac:dyDescent="0.2">
      <c r="C7" s="2"/>
      <c r="D7" s="2"/>
    </row>
    <row r="8" spans="1:4" ht="13.5" customHeight="1" x14ac:dyDescent="0.2">
      <c r="A8" s="1" t="s">
        <v>51</v>
      </c>
      <c r="C8" s="2"/>
      <c r="D8" s="2"/>
    </row>
    <row r="9" spans="1:4" ht="13.5" customHeight="1" x14ac:dyDescent="0.2">
      <c r="C9" s="4" t="str">
        <f>Populations!$C$3</f>
        <v>M 15-49</v>
      </c>
      <c r="D9" s="4" t="str">
        <f>Populations!$C$4</f>
        <v>F 15-49</v>
      </c>
    </row>
    <row r="10" spans="1:4" ht="13.5" customHeight="1" x14ac:dyDescent="0.2">
      <c r="B10" s="4" t="str">
        <f>Populations!$C$3</f>
        <v>M 15-49</v>
      </c>
      <c r="C10" s="5"/>
      <c r="D10" s="5">
        <v>1</v>
      </c>
    </row>
    <row r="11" spans="1:4" ht="13.5" customHeight="1" x14ac:dyDescent="0.2">
      <c r="B11" s="4" t="str">
        <f>Populations!$C$4</f>
        <v>F 15-49</v>
      </c>
      <c r="C11" s="5"/>
      <c r="D11" s="5"/>
    </row>
    <row r="12" spans="1:4" ht="13.5" customHeight="1" x14ac:dyDescent="0.2">
      <c r="C12" s="2"/>
      <c r="D12" s="2"/>
    </row>
    <row r="13" spans="1:4" ht="13.5" customHeight="1" x14ac:dyDescent="0.2">
      <c r="C13" s="2"/>
      <c r="D13" s="2"/>
    </row>
    <row r="14" spans="1:4" ht="13.5" customHeight="1" x14ac:dyDescent="0.2">
      <c r="C14" s="2"/>
      <c r="D14" s="2"/>
    </row>
    <row r="15" spans="1:4" ht="13.5" customHeight="1" x14ac:dyDescent="0.2">
      <c r="A15" s="1" t="s">
        <v>52</v>
      </c>
      <c r="C15" s="2"/>
      <c r="D15" s="2"/>
    </row>
    <row r="16" spans="1:4" ht="13.5" customHeight="1" x14ac:dyDescent="0.2">
      <c r="C16" s="4" t="str">
        <f>Populations!$C$3</f>
        <v>M 15-49</v>
      </c>
      <c r="D16" s="4" t="str">
        <f>Populations!$C$4</f>
        <v>F 15-49</v>
      </c>
    </row>
    <row r="17" spans="1:4" ht="13.5" customHeight="1" x14ac:dyDescent="0.2">
      <c r="B17" s="4" t="str">
        <f>Populations!$C$3</f>
        <v>M 15-49</v>
      </c>
      <c r="C17" s="5"/>
      <c r="D17" s="5"/>
    </row>
    <row r="18" spans="1:4" ht="13.5" customHeight="1" x14ac:dyDescent="0.2">
      <c r="B18" s="4" t="str">
        <f>Populations!$C$4</f>
        <v>F 15-49</v>
      </c>
      <c r="C18" s="5"/>
      <c r="D18" s="5"/>
    </row>
    <row r="19" spans="1:4" ht="13.5" customHeight="1" x14ac:dyDescent="0.2">
      <c r="C19" s="2"/>
      <c r="D19" s="2"/>
    </row>
    <row r="20" spans="1:4" ht="13.5" customHeight="1" x14ac:dyDescent="0.2">
      <c r="C20" s="2"/>
      <c r="D20" s="2"/>
    </row>
    <row r="21" spans="1:4" ht="13.5" customHeight="1" x14ac:dyDescent="0.2">
      <c r="C21" s="2"/>
      <c r="D21" s="2"/>
    </row>
    <row r="22" spans="1:4" ht="13.5" customHeight="1" x14ac:dyDescent="0.2">
      <c r="A22" s="1" t="s">
        <v>53</v>
      </c>
      <c r="C22" s="2"/>
      <c r="D22" s="2"/>
    </row>
    <row r="23" spans="1:4" ht="13.5" customHeight="1" x14ac:dyDescent="0.2">
      <c r="C23" s="4" t="str">
        <f>Populations!$C$3</f>
        <v>M 15-49</v>
      </c>
      <c r="D23" s="4" t="str">
        <f>Populations!$C$4</f>
        <v>F 15-49</v>
      </c>
    </row>
    <row r="24" spans="1:4" ht="13.5" customHeight="1" x14ac:dyDescent="0.2">
      <c r="B24" s="4" t="str">
        <f>Populations!$C$3</f>
        <v>M 15-49</v>
      </c>
      <c r="C24" s="5"/>
      <c r="D24" s="5"/>
    </row>
    <row r="25" spans="1:4" ht="13.5" customHeight="1" x14ac:dyDescent="0.2">
      <c r="B25" s="4" t="str">
        <f>Populations!$C$4</f>
        <v>F 15-49</v>
      </c>
      <c r="C25" s="5"/>
      <c r="D25" s="5"/>
    </row>
    <row r="29" spans="1:4" ht="13.5" customHeight="1" x14ac:dyDescent="0.2">
      <c r="A29" s="1" t="s">
        <v>54</v>
      </c>
      <c r="C29" s="2"/>
      <c r="D29" s="2"/>
    </row>
    <row r="30" spans="1:4" ht="13.5" customHeight="1" x14ac:dyDescent="0.2">
      <c r="C30" s="4" t="str">
        <f>Populations!$C$3</f>
        <v>M 15-49</v>
      </c>
      <c r="D30" s="4" t="str">
        <f>Populations!$C$4</f>
        <v>F 15-49</v>
      </c>
    </row>
    <row r="31" spans="1:4" ht="13.5" customHeight="1" x14ac:dyDescent="0.2">
      <c r="B31" s="4" t="str">
        <f>Populations!$C$4</f>
        <v>F 15-49</v>
      </c>
      <c r="C31" s="5"/>
      <c r="D31" s="5"/>
    </row>
    <row r="35" spans="1:4" ht="13.5" customHeight="1" x14ac:dyDescent="0.2">
      <c r="A35" s="1" t="s">
        <v>55</v>
      </c>
      <c r="C35" s="2"/>
      <c r="D35" s="2"/>
    </row>
    <row r="36" spans="1:4" ht="13.5" customHeight="1" x14ac:dyDescent="0.2">
      <c r="C36" s="4" t="str">
        <f>Populations!$C$3</f>
        <v>M 15-49</v>
      </c>
      <c r="D36" s="4" t="str">
        <f>Populations!$C$4</f>
        <v>F 15-49</v>
      </c>
    </row>
    <row r="37" spans="1:4" ht="13.5" customHeight="1" x14ac:dyDescent="0.2">
      <c r="B37" s="4" t="str">
        <f>Populations!$C$3</f>
        <v>M 15-49</v>
      </c>
      <c r="C37" s="5"/>
      <c r="D37" s="5"/>
    </row>
    <row r="38" spans="1:4" ht="13.5" customHeight="1" x14ac:dyDescent="0.2">
      <c r="B38" s="4" t="str">
        <f>Populations!$C$4</f>
        <v>F 15-49</v>
      </c>
      <c r="C38" s="5"/>
      <c r="D38" s="5"/>
    </row>
    <row r="42" spans="1:4" ht="13.5" customHeight="1" x14ac:dyDescent="0.2">
      <c r="A42" s="1" t="s">
        <v>56</v>
      </c>
      <c r="C42" s="2"/>
      <c r="D42" s="2"/>
    </row>
    <row r="43" spans="1:4" ht="13.5" customHeight="1" x14ac:dyDescent="0.2">
      <c r="C43" s="4" t="str">
        <f>Populations!$C$3</f>
        <v>M 15-49</v>
      </c>
      <c r="D43" s="4" t="str">
        <f>Populations!$C$4</f>
        <v>F 15-49</v>
      </c>
    </row>
    <row r="44" spans="1:4" ht="13.5" customHeight="1" x14ac:dyDescent="0.2">
      <c r="B44" s="4" t="str">
        <f>Populations!$C$3</f>
        <v>M 15-49</v>
      </c>
      <c r="C44" s="5"/>
      <c r="D44" s="5"/>
    </row>
    <row r="45" spans="1:4" ht="13.5" customHeight="1" x14ac:dyDescent="0.2">
      <c r="B45" s="4" t="str">
        <f>Populations!$C$4</f>
        <v>F 15-49</v>
      </c>
      <c r="C45" s="5"/>
      <c r="D45" s="5"/>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19" workbookViewId="0">
      <selection activeCell="D43" sqref="D43"/>
    </sheetView>
  </sheetViews>
  <sheetFormatPr baseColWidth="10" defaultColWidth="8.83203125" defaultRowHeight="13" x14ac:dyDescent="0.15"/>
  <cols>
    <col min="2" max="2" width="37.6640625" bestFit="1" customWidth="1"/>
    <col min="10" max="10" width="18.83203125" bestFit="1" customWidth="1"/>
  </cols>
  <sheetData>
    <row r="1" spans="1:5" ht="13.5" customHeight="1" x14ac:dyDescent="0.2">
      <c r="A1" s="35" t="s">
        <v>57</v>
      </c>
      <c r="B1" s="33"/>
      <c r="C1" s="33"/>
      <c r="D1" s="33"/>
      <c r="E1" s="33"/>
    </row>
    <row r="2" spans="1:5" ht="13.5" customHeight="1" x14ac:dyDescent="0.2">
      <c r="A2" s="33"/>
      <c r="B2" s="33"/>
      <c r="C2" s="34" t="s">
        <v>17</v>
      </c>
      <c r="D2" s="34" t="s">
        <v>18</v>
      </c>
      <c r="E2" s="34" t="s">
        <v>15</v>
      </c>
    </row>
    <row r="3" spans="1:5" ht="13.5" customHeight="1" x14ac:dyDescent="0.2">
      <c r="A3" s="33"/>
      <c r="B3" s="36" t="s">
        <v>58</v>
      </c>
      <c r="C3" s="41">
        <v>4.0000000000000002E-4</v>
      </c>
      <c r="D3" s="41">
        <v>1E-4</v>
      </c>
      <c r="E3" s="41">
        <v>1.4E-3</v>
      </c>
    </row>
    <row r="4" spans="1:5" ht="13.5" customHeight="1" x14ac:dyDescent="0.2">
      <c r="A4" s="33"/>
      <c r="B4" s="36" t="s">
        <v>59</v>
      </c>
      <c r="C4" s="41">
        <v>8.0000000000000004E-4</v>
      </c>
      <c r="D4" s="41">
        <v>5.9999999999999995E-4</v>
      </c>
      <c r="E4" s="41">
        <v>1.1000000000000001E-3</v>
      </c>
    </row>
    <row r="5" spans="1:5" ht="13.5" customHeight="1" x14ac:dyDescent="0.2">
      <c r="A5" s="33"/>
      <c r="B5" s="36" t="s">
        <v>60</v>
      </c>
      <c r="C5" s="41">
        <v>1.1000000000000001E-3</v>
      </c>
      <c r="D5" s="41">
        <v>4.0000000000000002E-4</v>
      </c>
      <c r="E5" s="41">
        <v>2.8E-3</v>
      </c>
    </row>
    <row r="6" spans="1:5" ht="13.5" customHeight="1" x14ac:dyDescent="0.2">
      <c r="A6" s="33"/>
      <c r="B6" s="36" t="s">
        <v>61</v>
      </c>
      <c r="C6" s="41">
        <v>1.38E-2</v>
      </c>
      <c r="D6" s="41">
        <v>1.0200000000000001E-2</v>
      </c>
      <c r="E6" s="41">
        <v>1.8599999999999998E-2</v>
      </c>
    </row>
    <row r="7" spans="1:5" ht="13.5" customHeight="1" x14ac:dyDescent="0.2">
      <c r="A7" s="33"/>
      <c r="B7" s="36" t="s">
        <v>62</v>
      </c>
      <c r="C7" s="41">
        <v>8.0000000000000002E-3</v>
      </c>
      <c r="D7" s="41">
        <v>6.3E-3</v>
      </c>
      <c r="E7" s="41">
        <v>2.4E-2</v>
      </c>
    </row>
    <row r="8" spans="1:5" ht="13.5" customHeight="1" x14ac:dyDescent="0.2">
      <c r="A8" s="33"/>
      <c r="B8" s="36" t="s">
        <v>63</v>
      </c>
      <c r="C8" s="41">
        <v>0.36699999999999999</v>
      </c>
      <c r="D8" s="41">
        <v>0.29399999999999998</v>
      </c>
      <c r="E8" s="41">
        <v>0.44</v>
      </c>
    </row>
    <row r="9" spans="1:5" ht="13.5" customHeight="1" x14ac:dyDescent="0.2">
      <c r="A9" s="33"/>
      <c r="B9" s="36" t="s">
        <v>64</v>
      </c>
      <c r="C9" s="41">
        <v>0.20499999999999999</v>
      </c>
      <c r="D9" s="41">
        <v>0.14000000000000001</v>
      </c>
      <c r="E9" s="41">
        <v>0.27</v>
      </c>
    </row>
    <row r="10" spans="1:5" ht="13.5" customHeight="1" x14ac:dyDescent="0.15">
      <c r="A10" s="39"/>
      <c r="B10" s="40"/>
      <c r="C10" s="39"/>
      <c r="D10" s="39"/>
      <c r="E10" s="39"/>
    </row>
    <row r="11" spans="1:5" ht="13.5" customHeight="1" x14ac:dyDescent="0.15">
      <c r="A11" s="39"/>
      <c r="B11" s="40"/>
      <c r="C11" s="39"/>
      <c r="D11" s="39"/>
      <c r="E11" s="39"/>
    </row>
    <row r="12" spans="1:5" ht="13.5" customHeight="1" x14ac:dyDescent="0.15">
      <c r="A12" s="39"/>
      <c r="B12" s="40"/>
      <c r="C12" s="39"/>
      <c r="D12" s="39"/>
      <c r="E12" s="39"/>
    </row>
    <row r="13" spans="1:5" ht="13.5" customHeight="1" x14ac:dyDescent="0.2">
      <c r="A13" s="16" t="s">
        <v>65</v>
      </c>
    </row>
    <row r="14" spans="1:5" ht="13.5" customHeight="1" x14ac:dyDescent="0.2">
      <c r="C14" s="17" t="s">
        <v>17</v>
      </c>
      <c r="D14" s="17" t="s">
        <v>18</v>
      </c>
      <c r="E14" s="17" t="s">
        <v>15</v>
      </c>
    </row>
    <row r="15" spans="1:5" ht="13.5" customHeight="1" x14ac:dyDescent="0.2">
      <c r="B15" s="38" t="s">
        <v>66</v>
      </c>
      <c r="C15" s="42">
        <v>5.6</v>
      </c>
      <c r="D15" s="42">
        <v>3.3</v>
      </c>
      <c r="E15" s="42">
        <v>9.1</v>
      </c>
    </row>
    <row r="16" spans="1:5" ht="13.5" customHeight="1" x14ac:dyDescent="0.2">
      <c r="B16" s="38" t="s">
        <v>67</v>
      </c>
      <c r="C16" s="42">
        <v>1</v>
      </c>
      <c r="D16" s="42">
        <v>1</v>
      </c>
      <c r="E16" s="42">
        <v>1</v>
      </c>
    </row>
    <row r="17" spans="1:7" ht="13.5" customHeight="1" x14ac:dyDescent="0.2">
      <c r="B17" s="38" t="s">
        <v>68</v>
      </c>
      <c r="C17" s="42">
        <v>1</v>
      </c>
      <c r="D17" s="42">
        <v>1</v>
      </c>
      <c r="E17" s="42">
        <v>1</v>
      </c>
    </row>
    <row r="18" spans="1:7" ht="13.5" customHeight="1" x14ac:dyDescent="0.2">
      <c r="B18" s="38" t="s">
        <v>69</v>
      </c>
      <c r="C18" s="42">
        <v>1</v>
      </c>
      <c r="D18" s="42">
        <v>1</v>
      </c>
      <c r="E18" s="42">
        <v>1</v>
      </c>
    </row>
    <row r="19" spans="1:7" ht="13.5" customHeight="1" x14ac:dyDescent="0.2">
      <c r="B19" s="38" t="s">
        <v>70</v>
      </c>
      <c r="C19" s="42">
        <v>3.49</v>
      </c>
      <c r="D19" s="42">
        <v>1.76</v>
      </c>
      <c r="E19" s="42">
        <v>6.92</v>
      </c>
    </row>
    <row r="20" spans="1:7" ht="13.5" customHeight="1" x14ac:dyDescent="0.2">
      <c r="B20" s="38" t="s">
        <v>71</v>
      </c>
      <c r="C20" s="42">
        <v>7.17</v>
      </c>
      <c r="D20" s="42">
        <v>3.9</v>
      </c>
      <c r="E20" s="42">
        <v>12.08</v>
      </c>
    </row>
    <row r="21" spans="1:7" ht="13.5" customHeight="1" x14ac:dyDescent="0.15">
      <c r="A21" s="39"/>
      <c r="B21" s="40"/>
      <c r="C21" s="39"/>
      <c r="D21" s="39"/>
      <c r="E21" s="39"/>
    </row>
    <row r="22" spans="1:7" ht="13.5" customHeight="1" x14ac:dyDescent="0.15">
      <c r="A22" s="39"/>
      <c r="B22" s="40"/>
      <c r="C22" s="39"/>
      <c r="D22" s="39"/>
      <c r="E22" s="39"/>
    </row>
    <row r="23" spans="1:7" ht="13.5" customHeight="1" x14ac:dyDescent="0.15">
      <c r="A23" s="39"/>
      <c r="B23" s="40"/>
      <c r="C23" s="39"/>
      <c r="D23" s="39"/>
      <c r="E23" s="39"/>
    </row>
    <row r="24" spans="1:7" ht="13.5" customHeight="1" x14ac:dyDescent="0.2">
      <c r="A24" s="16" t="s">
        <v>102</v>
      </c>
    </row>
    <row r="25" spans="1:7" ht="13.5" customHeight="1" x14ac:dyDescent="0.2">
      <c r="C25" s="17" t="s">
        <v>17</v>
      </c>
      <c r="D25" s="17" t="s">
        <v>18</v>
      </c>
      <c r="E25" s="17" t="s">
        <v>15</v>
      </c>
    </row>
    <row r="26" spans="1:7" ht="13.5" customHeight="1" x14ac:dyDescent="0.2">
      <c r="B26" s="38" t="s">
        <v>72</v>
      </c>
      <c r="C26" s="42">
        <v>0.24</v>
      </c>
      <c r="D26" s="42">
        <v>0.1</v>
      </c>
      <c r="E26" s="42">
        <v>0.5</v>
      </c>
    </row>
    <row r="27" spans="1:7" ht="13.5" customHeight="1" x14ac:dyDescent="0.2">
      <c r="B27" s="38" t="s">
        <v>68</v>
      </c>
      <c r="C27" s="42">
        <v>0.95</v>
      </c>
      <c r="D27" s="42">
        <v>0.62</v>
      </c>
      <c r="E27" s="42">
        <v>1.1599999999999999</v>
      </c>
      <c r="G27" s="43"/>
    </row>
    <row r="28" spans="1:7" ht="13.5" customHeight="1" x14ac:dyDescent="0.2">
      <c r="B28" s="38" t="s">
        <v>73</v>
      </c>
      <c r="C28" s="42">
        <v>3</v>
      </c>
      <c r="D28" s="42">
        <v>2.83</v>
      </c>
      <c r="E28" s="42">
        <v>3.16</v>
      </c>
    </row>
    <row r="29" spans="1:7" ht="13.5" customHeight="1" x14ac:dyDescent="0.2">
      <c r="B29" s="38" t="s">
        <v>74</v>
      </c>
      <c r="C29" s="42">
        <v>3.74</v>
      </c>
      <c r="D29" s="42">
        <v>3.48</v>
      </c>
      <c r="E29" s="42">
        <v>4</v>
      </c>
    </row>
    <row r="30" spans="1:7" ht="13.5" customHeight="1" x14ac:dyDescent="0.2">
      <c r="B30" s="38" t="s">
        <v>75</v>
      </c>
      <c r="C30" s="42">
        <v>1.5</v>
      </c>
      <c r="D30" s="42">
        <v>1.1299999999999999</v>
      </c>
      <c r="E30" s="42">
        <v>2.25</v>
      </c>
    </row>
    <row r="31" spans="1:7" ht="13.5" customHeight="1" x14ac:dyDescent="0.15">
      <c r="A31" s="39"/>
      <c r="B31" s="40"/>
      <c r="C31" s="39"/>
      <c r="D31" s="39"/>
      <c r="E31" s="39"/>
    </row>
    <row r="32" spans="1:7" ht="13.5" customHeight="1" x14ac:dyDescent="0.15">
      <c r="A32" s="39"/>
      <c r="B32" s="40"/>
      <c r="C32" s="39"/>
      <c r="D32" s="39"/>
      <c r="E32" s="39"/>
    </row>
    <row r="33" spans="1:9" x14ac:dyDescent="0.15">
      <c r="A33" s="39"/>
      <c r="B33" s="40"/>
      <c r="C33" s="39"/>
      <c r="D33" s="39"/>
      <c r="E33" s="39"/>
    </row>
    <row r="34" spans="1:9" ht="15" x14ac:dyDescent="0.2">
      <c r="A34" s="16" t="s">
        <v>106</v>
      </c>
    </row>
    <row r="35" spans="1:9" ht="15" x14ac:dyDescent="0.2">
      <c r="C35" s="17" t="s">
        <v>17</v>
      </c>
      <c r="D35" s="17" t="s">
        <v>18</v>
      </c>
      <c r="E35" s="17" t="s">
        <v>15</v>
      </c>
    </row>
    <row r="36" spans="1:9" ht="15" x14ac:dyDescent="0.2">
      <c r="B36" s="38" t="s">
        <v>76</v>
      </c>
      <c r="C36" s="42">
        <v>2.2000000000000002</v>
      </c>
      <c r="D36" s="42">
        <v>1.07</v>
      </c>
      <c r="E36" s="42">
        <v>7.28</v>
      </c>
    </row>
    <row r="37" spans="1:9" ht="15" x14ac:dyDescent="0.2">
      <c r="B37" s="38" t="s">
        <v>77</v>
      </c>
      <c r="C37" s="42">
        <v>1.42</v>
      </c>
      <c r="D37" s="42">
        <v>0.9</v>
      </c>
      <c r="E37" s="42">
        <v>3.42</v>
      </c>
    </row>
    <row r="38" spans="1:9" ht="15" x14ac:dyDescent="0.2">
      <c r="B38" s="38" t="s">
        <v>78</v>
      </c>
      <c r="C38" s="42">
        <v>2.14</v>
      </c>
      <c r="D38" s="42">
        <v>1.39</v>
      </c>
      <c r="E38" s="42">
        <v>3.58</v>
      </c>
    </row>
    <row r="39" spans="1:9" ht="15" x14ac:dyDescent="0.2">
      <c r="B39" s="38" t="s">
        <v>79</v>
      </c>
      <c r="C39" s="42">
        <v>0.66</v>
      </c>
      <c r="D39" s="42">
        <v>0.51</v>
      </c>
      <c r="E39" s="42">
        <v>0.94</v>
      </c>
    </row>
    <row r="40" spans="1:9" s="32" customFormat="1" ht="13.5" customHeight="1" x14ac:dyDescent="0.2">
      <c r="A40" s="28"/>
      <c r="B40" s="38" t="s">
        <v>103</v>
      </c>
      <c r="C40" s="42">
        <v>0.2</v>
      </c>
      <c r="D40" s="42">
        <v>0.1</v>
      </c>
      <c r="E40" s="42">
        <v>0.3</v>
      </c>
    </row>
    <row r="41" spans="1:9" s="32" customFormat="1" ht="13.5" customHeight="1" x14ac:dyDescent="0.2">
      <c r="A41"/>
      <c r="B41" s="38" t="s">
        <v>116</v>
      </c>
      <c r="C41" s="60">
        <v>2</v>
      </c>
      <c r="D41" s="61">
        <v>1.5</v>
      </c>
      <c r="E41" s="61">
        <v>2.5</v>
      </c>
      <c r="F41" s="62"/>
      <c r="G41" s="62"/>
      <c r="H41" s="62"/>
      <c r="I41" s="62"/>
    </row>
    <row r="42" spans="1:9" x14ac:dyDescent="0.15">
      <c r="A42" s="39"/>
      <c r="B42" s="40"/>
      <c r="C42" s="39"/>
      <c r="D42" s="39"/>
      <c r="E42" s="39"/>
    </row>
    <row r="43" spans="1:9" x14ac:dyDescent="0.15">
      <c r="A43" s="39"/>
      <c r="B43" s="40"/>
      <c r="C43" s="39"/>
      <c r="D43" s="39"/>
      <c r="E43" s="39"/>
    </row>
    <row r="44" spans="1:9" x14ac:dyDescent="0.15">
      <c r="A44" s="39"/>
      <c r="B44" s="40"/>
      <c r="C44" s="39"/>
      <c r="D44" s="39"/>
      <c r="E44" s="39"/>
    </row>
    <row r="45" spans="1:9" s="32" customFormat="1" ht="13.5" customHeight="1" x14ac:dyDescent="0.2">
      <c r="A45" s="26" t="s">
        <v>107</v>
      </c>
      <c r="B45" s="28"/>
      <c r="C45" s="28"/>
      <c r="D45" s="28"/>
      <c r="E45" s="28"/>
    </row>
    <row r="46" spans="1:9" s="32" customFormat="1" ht="13.5" customHeight="1" x14ac:dyDescent="0.2">
      <c r="A46" s="28"/>
      <c r="B46" s="28"/>
      <c r="C46" s="27" t="s">
        <v>17</v>
      </c>
      <c r="D46" s="27" t="s">
        <v>18</v>
      </c>
      <c r="E46" s="27" t="s">
        <v>15</v>
      </c>
    </row>
    <row r="47" spans="1:9" s="32" customFormat="1" ht="13.5" customHeight="1" x14ac:dyDescent="0.2">
      <c r="A47" s="28"/>
      <c r="B47" s="38" t="s">
        <v>68</v>
      </c>
      <c r="C47" s="41">
        <v>2.5999999999999999E-2</v>
      </c>
      <c r="D47" s="41">
        <v>5.0000000000000001E-3</v>
      </c>
      <c r="E47" s="41">
        <v>0.27500000000000002</v>
      </c>
    </row>
    <row r="48" spans="1:9" s="32" customFormat="1" ht="13.5" customHeight="1" x14ac:dyDescent="0.2">
      <c r="A48" s="28"/>
      <c r="B48" s="38" t="s">
        <v>76</v>
      </c>
      <c r="C48" s="41">
        <v>0.15</v>
      </c>
      <c r="D48" s="41">
        <v>3.7999999999999999E-2</v>
      </c>
      <c r="E48" s="41">
        <v>0.88500000000000001</v>
      </c>
    </row>
    <row r="49" spans="1:5" s="32" customFormat="1" ht="13.5" customHeight="1" x14ac:dyDescent="0.2">
      <c r="A49" s="28"/>
      <c r="B49" s="38" t="s">
        <v>73</v>
      </c>
      <c r="C49" s="41">
        <v>0.1</v>
      </c>
      <c r="D49" s="41">
        <v>2.1999999999999999E-2</v>
      </c>
      <c r="E49" s="41">
        <v>0.87</v>
      </c>
    </row>
    <row r="50" spans="1:5" s="32" customFormat="1" ht="13.5" customHeight="1" x14ac:dyDescent="0.2">
      <c r="A50" s="28"/>
      <c r="B50" s="38" t="s">
        <v>77</v>
      </c>
      <c r="C50" s="41">
        <v>5.2999999999999999E-2</v>
      </c>
      <c r="D50" s="41">
        <v>8.0000000000000002E-3</v>
      </c>
      <c r="E50" s="41">
        <v>0.82699999999999996</v>
      </c>
    </row>
    <row r="51" spans="1:5" s="32" customFormat="1" ht="13.5" customHeight="1" x14ac:dyDescent="0.2">
      <c r="A51" s="28"/>
      <c r="B51" s="38" t="s">
        <v>74</v>
      </c>
      <c r="C51" s="41">
        <v>0.16200000000000001</v>
      </c>
      <c r="D51" s="41">
        <v>0.05</v>
      </c>
      <c r="E51" s="41">
        <v>0.86899999999999999</v>
      </c>
    </row>
    <row r="52" spans="1:5" s="32" customFormat="1" ht="13.5" customHeight="1" x14ac:dyDescent="0.2">
      <c r="A52" s="28"/>
      <c r="B52" s="38" t="s">
        <v>78</v>
      </c>
      <c r="C52" s="41">
        <v>0.11700000000000001</v>
      </c>
      <c r="D52" s="41">
        <v>3.2000000000000001E-2</v>
      </c>
      <c r="E52" s="41">
        <v>0.68600000000000005</v>
      </c>
    </row>
    <row r="53" spans="1:5" s="32" customFormat="1" ht="13.5" customHeight="1" x14ac:dyDescent="0.2">
      <c r="A53" s="28"/>
      <c r="B53" s="38" t="s">
        <v>75</v>
      </c>
      <c r="C53" s="41">
        <v>0.09</v>
      </c>
      <c r="D53" s="41">
        <v>1.9E-2</v>
      </c>
      <c r="E53" s="41">
        <v>0.72299999999999998</v>
      </c>
    </row>
    <row r="54" spans="1:5" s="32" customFormat="1" ht="13.5" customHeight="1" x14ac:dyDescent="0.2">
      <c r="A54" s="28"/>
      <c r="B54" s="38" t="s">
        <v>79</v>
      </c>
      <c r="C54" s="41">
        <v>0.111</v>
      </c>
      <c r="D54" s="41">
        <v>4.7E-2</v>
      </c>
      <c r="E54" s="41">
        <v>0.56299999999999994</v>
      </c>
    </row>
    <row r="55" spans="1:5" s="32" customFormat="1" ht="13.5" customHeight="1" x14ac:dyDescent="0.2">
      <c r="A55" s="28"/>
      <c r="B55" s="38" t="s">
        <v>108</v>
      </c>
      <c r="C55" s="41">
        <v>0.16</v>
      </c>
      <c r="D55" s="41">
        <v>0.05</v>
      </c>
      <c r="E55" s="41">
        <v>0.26</v>
      </c>
    </row>
    <row r="56" spans="1:5" s="32" customFormat="1" ht="15" customHeight="1" x14ac:dyDescent="0.2">
      <c r="A56" s="25"/>
      <c r="B56" s="25"/>
      <c r="C56" s="25"/>
      <c r="D56" s="25"/>
      <c r="E56" s="25"/>
    </row>
    <row r="57" spans="1:5" s="32" customFormat="1" ht="15" customHeight="1" x14ac:dyDescent="0.2">
      <c r="A57" s="25"/>
      <c r="B57" s="25"/>
      <c r="C57" s="25"/>
      <c r="D57" s="25"/>
      <c r="E57" s="25"/>
    </row>
    <row r="58" spans="1:5" s="32" customFormat="1" ht="13.5" customHeight="1" x14ac:dyDescent="0.2">
      <c r="A58" s="25"/>
      <c r="B58" s="25"/>
      <c r="C58" s="25"/>
      <c r="D58" s="25"/>
      <c r="E58" s="25"/>
    </row>
    <row r="59" spans="1:5" ht="13.5" customHeight="1" x14ac:dyDescent="0.2">
      <c r="A59" s="16" t="s">
        <v>80</v>
      </c>
    </row>
    <row r="60" spans="1:5" ht="13.5" customHeight="1" x14ac:dyDescent="0.2">
      <c r="C60" s="17" t="s">
        <v>17</v>
      </c>
      <c r="D60" s="17" t="s">
        <v>18</v>
      </c>
      <c r="E60" s="17" t="s">
        <v>15</v>
      </c>
    </row>
    <row r="61" spans="1:5" ht="13.5" customHeight="1" x14ac:dyDescent="0.2">
      <c r="B61" s="38" t="s">
        <v>66</v>
      </c>
      <c r="C61" s="41">
        <v>3.5999999999999999E-3</v>
      </c>
      <c r="D61" s="41">
        <v>2.8999999999999998E-3</v>
      </c>
      <c r="E61" s="41">
        <v>4.4000000000000003E-3</v>
      </c>
    </row>
    <row r="62" spans="1:5" ht="13.5" customHeight="1" x14ac:dyDescent="0.2">
      <c r="B62" s="38" t="s">
        <v>67</v>
      </c>
      <c r="C62" s="41">
        <v>3.5999999999999999E-3</v>
      </c>
      <c r="D62" s="41">
        <v>2.8999999999999998E-3</v>
      </c>
      <c r="E62" s="41">
        <v>4.4000000000000003E-3</v>
      </c>
    </row>
    <row r="63" spans="1:5" ht="13.5" customHeight="1" x14ac:dyDescent="0.2">
      <c r="B63" s="38" t="s">
        <v>81</v>
      </c>
      <c r="C63" s="41">
        <v>5.7999999999999996E-3</v>
      </c>
      <c r="D63" s="41">
        <v>4.7999999999999996E-3</v>
      </c>
      <c r="E63" s="41">
        <v>7.1000000000000004E-3</v>
      </c>
    </row>
    <row r="64" spans="1:5" ht="13.5" customHeight="1" x14ac:dyDescent="0.2">
      <c r="B64" s="38" t="s">
        <v>69</v>
      </c>
      <c r="C64" s="41">
        <v>8.8000000000000005E-3</v>
      </c>
      <c r="D64" s="41">
        <v>7.4999999999999997E-3</v>
      </c>
      <c r="E64" s="41">
        <v>1.01E-2</v>
      </c>
    </row>
    <row r="65" spans="1:9" ht="13.5" customHeight="1" x14ac:dyDescent="0.2">
      <c r="B65" s="38" t="s">
        <v>70</v>
      </c>
      <c r="C65" s="41">
        <v>5.8999999999999997E-2</v>
      </c>
      <c r="D65" s="41">
        <v>5.3999999999999999E-2</v>
      </c>
      <c r="E65" s="41">
        <v>7.9000000000000001E-2</v>
      </c>
      <c r="F65" s="39"/>
    </row>
    <row r="66" spans="1:9" ht="13.5" customHeight="1" x14ac:dyDescent="0.2">
      <c r="B66" s="38" t="s">
        <v>71</v>
      </c>
      <c r="C66" s="41">
        <v>0.32300000000000001</v>
      </c>
      <c r="D66" s="41">
        <v>0.29599999999999999</v>
      </c>
      <c r="E66" s="41">
        <v>0.432</v>
      </c>
      <c r="F66" s="39"/>
    </row>
    <row r="67" spans="1:9" ht="13.5" customHeight="1" x14ac:dyDescent="0.2">
      <c r="B67" s="38" t="s">
        <v>104</v>
      </c>
      <c r="C67" s="41">
        <v>0.23</v>
      </c>
      <c r="D67" s="41">
        <v>0.15</v>
      </c>
      <c r="E67" s="41">
        <v>0.3</v>
      </c>
      <c r="F67" s="39"/>
    </row>
    <row r="68" spans="1:9" ht="13.5" customHeight="1" x14ac:dyDescent="0.2">
      <c r="B68" s="38" t="s">
        <v>105</v>
      </c>
      <c r="C68" s="41">
        <v>0.48780000000000001</v>
      </c>
      <c r="D68" s="41">
        <v>0.28349999999999997</v>
      </c>
      <c r="E68" s="41">
        <v>0.8417</v>
      </c>
      <c r="F68" s="39"/>
    </row>
    <row r="69" spans="1:9" ht="13.5" customHeight="1" x14ac:dyDescent="0.2">
      <c r="B69" s="38" t="s">
        <v>82</v>
      </c>
      <c r="C69" s="41">
        <v>2.17</v>
      </c>
      <c r="D69" s="41">
        <v>1.27</v>
      </c>
      <c r="E69" s="41">
        <v>3.71</v>
      </c>
      <c r="F69" s="39"/>
    </row>
    <row r="70" spans="1:9" ht="13.5" customHeight="1" x14ac:dyDescent="0.15">
      <c r="A70" s="39"/>
      <c r="B70" s="40"/>
      <c r="C70" s="39"/>
      <c r="D70" s="39"/>
      <c r="E70" s="39"/>
      <c r="F70" s="39"/>
    </row>
    <row r="71" spans="1:9" ht="13.5" customHeight="1" x14ac:dyDescent="0.15">
      <c r="A71" s="39"/>
      <c r="B71" s="40"/>
      <c r="C71" s="39"/>
      <c r="D71" s="39"/>
      <c r="E71" s="39"/>
      <c r="F71" s="39"/>
      <c r="G71" s="39"/>
      <c r="H71" s="39"/>
      <c r="I71" s="39"/>
    </row>
    <row r="72" spans="1:9" ht="13.5" customHeight="1" x14ac:dyDescent="0.15">
      <c r="A72" s="39"/>
      <c r="B72" s="40"/>
      <c r="C72" s="39"/>
      <c r="D72" s="39"/>
      <c r="E72" s="39"/>
      <c r="F72" s="39"/>
      <c r="G72" s="39"/>
      <c r="H72" s="39"/>
      <c r="I72" s="39"/>
    </row>
    <row r="73" spans="1:9" ht="13.5" customHeight="1" x14ac:dyDescent="0.2">
      <c r="A73" s="16" t="s">
        <v>83</v>
      </c>
      <c r="F73" s="39"/>
      <c r="G73" s="39"/>
      <c r="H73" s="39"/>
      <c r="I73" s="39"/>
    </row>
    <row r="74" spans="1:9" ht="13.5" customHeight="1" x14ac:dyDescent="0.2">
      <c r="C74" s="17" t="s">
        <v>17</v>
      </c>
      <c r="D74" s="17" t="s">
        <v>18</v>
      </c>
      <c r="E74" s="17" t="s">
        <v>15</v>
      </c>
      <c r="F74" s="39"/>
      <c r="G74" s="39"/>
      <c r="H74" s="39"/>
      <c r="I74" s="39"/>
    </row>
    <row r="75" spans="1:9" ht="13.5" customHeight="1" x14ac:dyDescent="0.2">
      <c r="B75" s="38" t="s">
        <v>84</v>
      </c>
      <c r="C75" s="44">
        <v>0.95</v>
      </c>
      <c r="D75" s="44">
        <v>0.8</v>
      </c>
      <c r="E75" s="44">
        <v>0.98</v>
      </c>
      <c r="F75" s="39"/>
      <c r="G75" s="45"/>
      <c r="H75" s="45"/>
      <c r="I75" s="45"/>
    </row>
    <row r="76" spans="1:9" ht="13.5" customHeight="1" x14ac:dyDescent="0.2">
      <c r="B76" s="38" t="s">
        <v>85</v>
      </c>
      <c r="C76" s="44">
        <v>0.57999999999999996</v>
      </c>
      <c r="D76" s="44">
        <v>0.47</v>
      </c>
      <c r="E76" s="44">
        <v>0.67</v>
      </c>
      <c r="F76" s="39"/>
      <c r="G76" s="45"/>
      <c r="H76" s="45"/>
      <c r="I76" s="45"/>
    </row>
    <row r="77" spans="1:9" ht="13.5" customHeight="1" x14ac:dyDescent="0.2">
      <c r="B77" s="38" t="s">
        <v>86</v>
      </c>
      <c r="C77" s="44">
        <v>0</v>
      </c>
      <c r="D77" s="44">
        <v>0</v>
      </c>
      <c r="E77" s="44">
        <v>0.68</v>
      </c>
      <c r="F77" s="39"/>
    </row>
    <row r="78" spans="1:9" ht="13.5" customHeight="1" x14ac:dyDescent="0.2">
      <c r="B78" s="38" t="s">
        <v>87</v>
      </c>
      <c r="C78" s="44">
        <v>2.65</v>
      </c>
      <c r="D78" s="44">
        <v>1.35</v>
      </c>
      <c r="E78" s="44">
        <v>5.19</v>
      </c>
      <c r="F78" s="39"/>
      <c r="G78" s="45"/>
      <c r="H78" s="45"/>
      <c r="I78" s="45"/>
    </row>
    <row r="79" spans="1:9" ht="13.5" customHeight="1" x14ac:dyDescent="0.2">
      <c r="B79" s="38" t="s">
        <v>88</v>
      </c>
      <c r="C79" s="44">
        <v>0.54</v>
      </c>
      <c r="D79" s="44">
        <v>0.33</v>
      </c>
      <c r="E79" s="44">
        <v>0.68</v>
      </c>
      <c r="F79" s="39"/>
      <c r="G79" s="45"/>
      <c r="H79" s="45"/>
      <c r="I79" s="45"/>
    </row>
    <row r="80" spans="1:9" ht="13.5" customHeight="1" x14ac:dyDescent="0.2">
      <c r="B80" s="38" t="s">
        <v>89</v>
      </c>
      <c r="C80" s="44">
        <v>0.9</v>
      </c>
      <c r="D80" s="44">
        <v>0.82</v>
      </c>
      <c r="E80" s="44">
        <v>0.93</v>
      </c>
      <c r="F80" s="39"/>
      <c r="G80" s="45"/>
      <c r="H80" s="45"/>
      <c r="I80" s="45"/>
    </row>
    <row r="81" spans="1:9" ht="13.5" customHeight="1" x14ac:dyDescent="0.2">
      <c r="B81" s="38" t="s">
        <v>90</v>
      </c>
      <c r="C81" s="44">
        <v>0.73</v>
      </c>
      <c r="D81" s="44">
        <v>0.65</v>
      </c>
      <c r="E81" s="44">
        <v>0.8</v>
      </c>
      <c r="F81" s="39"/>
      <c r="G81" s="45"/>
      <c r="H81" s="45"/>
      <c r="I81" s="45"/>
    </row>
    <row r="82" spans="1:9" ht="13.5" customHeight="1" x14ac:dyDescent="0.2">
      <c r="B82" s="38" t="s">
        <v>91</v>
      </c>
      <c r="C82" s="44">
        <v>0.5</v>
      </c>
      <c r="D82" s="44">
        <v>0.3</v>
      </c>
      <c r="E82" s="44">
        <v>0.8</v>
      </c>
      <c r="F82" s="39"/>
      <c r="G82" s="45"/>
      <c r="H82" s="45"/>
      <c r="I82" s="45"/>
    </row>
    <row r="83" spans="1:9" ht="15" x14ac:dyDescent="0.2">
      <c r="B83" s="38" t="s">
        <v>92</v>
      </c>
      <c r="C83" s="44">
        <v>0.92</v>
      </c>
      <c r="D83" s="44">
        <v>0.8</v>
      </c>
      <c r="E83" s="44">
        <v>0.95</v>
      </c>
      <c r="F83" s="39"/>
      <c r="G83" s="39"/>
      <c r="H83" s="39"/>
      <c r="I83" s="39"/>
    </row>
    <row r="84" spans="1:9" x14ac:dyDescent="0.15">
      <c r="A84" s="39"/>
      <c r="B84" s="40"/>
      <c r="C84" s="39"/>
      <c r="D84" s="39"/>
      <c r="E84" s="39"/>
      <c r="F84" s="39"/>
      <c r="G84" s="39"/>
      <c r="H84" s="39"/>
      <c r="I84" s="39"/>
    </row>
    <row r="85" spans="1:9" ht="15" customHeight="1" x14ac:dyDescent="0.2">
      <c r="A85" s="46"/>
      <c r="B85" s="47"/>
      <c r="C85" s="48"/>
      <c r="D85" s="48"/>
      <c r="E85" s="48"/>
      <c r="F85" s="48"/>
      <c r="G85" s="48"/>
      <c r="H85" s="48"/>
      <c r="I85" s="39"/>
    </row>
    <row r="86" spans="1:9" ht="15" x14ac:dyDescent="0.2">
      <c r="A86" s="48"/>
      <c r="B86" s="47"/>
      <c r="C86" s="49"/>
      <c r="D86" s="49"/>
      <c r="E86" s="49"/>
      <c r="F86" s="48"/>
      <c r="G86" s="48"/>
      <c r="H86" s="48"/>
      <c r="I86" s="39"/>
    </row>
    <row r="87" spans="1:9" ht="15" x14ac:dyDescent="0.2">
      <c r="A87" s="29" t="s">
        <v>93</v>
      </c>
      <c r="B87" s="50"/>
      <c r="C87" s="50"/>
      <c r="D87" s="50"/>
      <c r="E87" s="50"/>
      <c r="F87" s="50"/>
      <c r="G87" s="50"/>
      <c r="H87" s="50"/>
    </row>
    <row r="88" spans="1:9" ht="15" x14ac:dyDescent="0.2">
      <c r="A88" s="50"/>
      <c r="B88" s="50"/>
      <c r="C88" s="30" t="s">
        <v>17</v>
      </c>
      <c r="D88" s="30" t="s">
        <v>18</v>
      </c>
      <c r="E88" s="30" t="s">
        <v>15</v>
      </c>
      <c r="F88" s="50"/>
      <c r="G88" s="50"/>
      <c r="H88" s="50"/>
    </row>
    <row r="89" spans="1:9" ht="15" x14ac:dyDescent="0.2">
      <c r="A89" s="50"/>
      <c r="B89" s="31" t="s">
        <v>94</v>
      </c>
      <c r="C89" s="42">
        <v>0.14599999999999999</v>
      </c>
      <c r="D89" s="42">
        <v>9.6000000000000002E-2</v>
      </c>
      <c r="E89" s="42">
        <v>0.20499999999999999</v>
      </c>
      <c r="F89" s="50"/>
      <c r="G89" s="50"/>
      <c r="H89" s="50"/>
    </row>
    <row r="90" spans="1:9" ht="15" x14ac:dyDescent="0.2">
      <c r="A90" s="50"/>
      <c r="B90" s="31" t="s">
        <v>95</v>
      </c>
      <c r="C90" s="42">
        <v>8.0000000000000002E-3</v>
      </c>
      <c r="D90" s="42">
        <v>5.0000000000000001E-3</v>
      </c>
      <c r="E90" s="42">
        <v>1.0999999999999999E-2</v>
      </c>
      <c r="F90" s="50"/>
      <c r="G90" s="50"/>
      <c r="H90" s="50"/>
    </row>
    <row r="91" spans="1:9" ht="13.5" customHeight="1" x14ac:dyDescent="0.2">
      <c r="A91" s="50"/>
      <c r="B91" s="31" t="s">
        <v>96</v>
      </c>
      <c r="C91" s="42">
        <v>0.02</v>
      </c>
      <c r="D91" s="42">
        <v>1.2999999999999999E-2</v>
      </c>
      <c r="E91" s="42">
        <v>2.9000000000000001E-2</v>
      </c>
      <c r="F91" s="50"/>
      <c r="G91" s="50"/>
      <c r="H91" s="50"/>
    </row>
    <row r="92" spans="1:9" ht="13.5" customHeight="1" x14ac:dyDescent="0.2">
      <c r="A92" s="50"/>
      <c r="B92" s="31" t="s">
        <v>97</v>
      </c>
      <c r="C92" s="42">
        <v>7.0000000000000007E-2</v>
      </c>
      <c r="D92" s="42">
        <v>4.8000000000000001E-2</v>
      </c>
      <c r="E92" s="42">
        <v>9.4E-2</v>
      </c>
      <c r="F92" s="50"/>
      <c r="G92" s="50"/>
      <c r="H92" s="50"/>
    </row>
    <row r="93" spans="1:9" ht="15" x14ac:dyDescent="0.2">
      <c r="A93" s="50"/>
      <c r="B93" s="31" t="s">
        <v>98</v>
      </c>
      <c r="C93" s="42">
        <v>0.26500000000000001</v>
      </c>
      <c r="D93" s="42">
        <v>0.114</v>
      </c>
      <c r="E93" s="42">
        <v>0.47399999999999998</v>
      </c>
      <c r="F93" s="50"/>
      <c r="G93" s="50"/>
      <c r="H93" s="50"/>
    </row>
    <row r="94" spans="1:9" ht="15" x14ac:dyDescent="0.2">
      <c r="A94" s="50"/>
      <c r="B94" s="31" t="s">
        <v>99</v>
      </c>
      <c r="C94" s="42">
        <v>0.54700000000000004</v>
      </c>
      <c r="D94" s="42">
        <v>0.38200000000000001</v>
      </c>
      <c r="E94" s="42">
        <v>0.71499999999999997</v>
      </c>
      <c r="F94" s="50"/>
      <c r="G94" s="50"/>
      <c r="H94" s="50"/>
    </row>
    <row r="95" spans="1:9" ht="15" x14ac:dyDescent="0.2">
      <c r="A95" s="50"/>
      <c r="B95" s="31" t="s">
        <v>100</v>
      </c>
      <c r="C95" s="42">
        <v>5.2999999999999999E-2</v>
      </c>
      <c r="D95" s="42">
        <v>3.4000000000000002E-2</v>
      </c>
      <c r="E95" s="42">
        <v>7.9000000000000001E-2</v>
      </c>
      <c r="F95" s="50"/>
      <c r="G95" s="50"/>
      <c r="H95" s="50"/>
    </row>
    <row r="96" spans="1:9" ht="15" x14ac:dyDescent="0.2">
      <c r="F96" s="50"/>
      <c r="G96" s="50"/>
      <c r="H96" s="50"/>
    </row>
    <row r="97" spans="6:8" ht="15" x14ac:dyDescent="0.2">
      <c r="F97" s="50"/>
      <c r="G97" s="50"/>
      <c r="H97" s="50"/>
    </row>
    <row r="98" spans="6:8" ht="15" x14ac:dyDescent="0.2">
      <c r="F98" s="50"/>
      <c r="G98" s="50"/>
      <c r="H98" s="50"/>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I13" sqref="I13"/>
    </sheetView>
  </sheetViews>
  <sheetFormatPr baseColWidth="10" defaultColWidth="8.83203125" defaultRowHeight="13" x14ac:dyDescent="0.15"/>
  <sheetData>
    <row r="1" spans="1:8" ht="13.5" customHeight="1" x14ac:dyDescent="0.2">
      <c r="A1" s="1" t="s">
        <v>0</v>
      </c>
      <c r="C1" s="2"/>
      <c r="D1" s="2"/>
      <c r="G1" s="2"/>
    </row>
    <row r="2" spans="1:8" ht="13.5" customHeight="1" x14ac:dyDescent="0.2">
      <c r="C2" s="3" t="s">
        <v>1</v>
      </c>
      <c r="D2" s="3" t="s">
        <v>2</v>
      </c>
      <c r="E2" s="3" t="s">
        <v>3</v>
      </c>
      <c r="F2" s="3" t="s">
        <v>4</v>
      </c>
      <c r="G2" s="3" t="s">
        <v>5</v>
      </c>
      <c r="H2" s="3" t="s">
        <v>6</v>
      </c>
    </row>
    <row r="3" spans="1:8" ht="13.5" customHeight="1" x14ac:dyDescent="0.2">
      <c r="B3" s="4">
        <v>1</v>
      </c>
      <c r="C3" s="5" t="s">
        <v>7</v>
      </c>
      <c r="D3" s="5" t="s">
        <v>8</v>
      </c>
      <c r="E3" s="5" t="s">
        <v>9</v>
      </c>
      <c r="F3" s="5" t="s">
        <v>10</v>
      </c>
      <c r="G3" s="5">
        <v>15</v>
      </c>
      <c r="H3" s="5">
        <v>49</v>
      </c>
    </row>
    <row r="4" spans="1:8" ht="13.5" customHeight="1" x14ac:dyDescent="0.2">
      <c r="B4" s="4">
        <v>2</v>
      </c>
      <c r="C4" s="5" t="s">
        <v>11</v>
      </c>
      <c r="D4" s="5" t="s">
        <v>12</v>
      </c>
      <c r="E4" s="5" t="s">
        <v>10</v>
      </c>
      <c r="F4" s="5" t="s">
        <v>9</v>
      </c>
      <c r="G4" s="5">
        <v>15</v>
      </c>
      <c r="H4" s="5">
        <v>49</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workbookViewId="0">
      <selection activeCell="E10" sqref="E10"/>
    </sheetView>
  </sheetViews>
  <sheetFormatPr baseColWidth="10" defaultColWidth="8.83203125" defaultRowHeight="13" x14ac:dyDescent="0.15"/>
  <sheetData>
    <row r="1" spans="1:26" ht="13.5" customHeight="1" x14ac:dyDescent="0.2">
      <c r="A1" s="1" t="s">
        <v>13</v>
      </c>
    </row>
    <row r="2" spans="1:26" ht="13.5" customHeight="1" x14ac:dyDescent="0.2">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14</v>
      </c>
    </row>
    <row r="3" spans="1:26" ht="13.5" customHeight="1" x14ac:dyDescent="0.2">
      <c r="B3" s="4" t="str">
        <f>Populations!$C$3</f>
        <v>M 15-49</v>
      </c>
      <c r="C3" s="4" t="s">
        <v>15</v>
      </c>
      <c r="D3" s="6"/>
      <c r="E3" s="6"/>
      <c r="F3" s="6"/>
      <c r="G3" s="6"/>
      <c r="H3" s="6"/>
      <c r="I3" s="6"/>
      <c r="J3" s="6"/>
      <c r="K3" s="6"/>
      <c r="L3" s="6"/>
      <c r="M3" s="6"/>
      <c r="N3" s="6"/>
      <c r="O3" s="6"/>
      <c r="P3" s="6"/>
      <c r="Q3" s="6"/>
      <c r="R3" s="6"/>
      <c r="S3" s="6"/>
      <c r="T3" s="6"/>
      <c r="U3" s="6"/>
      <c r="V3" s="6"/>
      <c r="W3" s="6"/>
      <c r="X3" s="6"/>
      <c r="Y3" s="7" t="s">
        <v>16</v>
      </c>
      <c r="Z3" s="8"/>
    </row>
    <row r="4" spans="1:26" ht="13.5" customHeight="1" x14ac:dyDescent="0.2">
      <c r="B4" s="4" t="str">
        <f>Populations!$C$3</f>
        <v>M 15-49</v>
      </c>
      <c r="C4" s="4" t="s">
        <v>17</v>
      </c>
      <c r="D4" s="6">
        <v>525000</v>
      </c>
      <c r="E4" s="6"/>
      <c r="F4" s="6"/>
      <c r="G4" s="6"/>
      <c r="H4" s="6"/>
      <c r="I4" s="6"/>
      <c r="J4" s="6"/>
      <c r="K4" s="6"/>
      <c r="L4" s="6"/>
      <c r="M4" s="6"/>
      <c r="N4" s="6">
        <f>'Population size'!D4*(1.03^10)</f>
        <v>705556.09915566398</v>
      </c>
      <c r="O4" s="6"/>
      <c r="P4" s="6"/>
      <c r="Q4" s="6"/>
      <c r="R4" s="6"/>
      <c r="S4" s="9"/>
      <c r="T4" s="9"/>
      <c r="U4" s="9"/>
      <c r="V4" s="9"/>
      <c r="W4" s="9"/>
      <c r="X4" s="9">
        <f>'Population size'!N4*1.02^10</f>
        <v>860068.94786402199</v>
      </c>
      <c r="Y4" s="7" t="s">
        <v>16</v>
      </c>
      <c r="Z4" s="8"/>
    </row>
    <row r="5" spans="1:26" ht="13.5" customHeight="1" x14ac:dyDescent="0.2">
      <c r="B5" s="4" t="str">
        <f>Populations!$C$3</f>
        <v>M 15-49</v>
      </c>
      <c r="C5" s="4" t="s">
        <v>18</v>
      </c>
      <c r="D5" s="6"/>
      <c r="E5" s="6"/>
      <c r="F5" s="6"/>
      <c r="G5" s="6"/>
      <c r="H5" s="6"/>
      <c r="I5" s="6"/>
      <c r="J5" s="6"/>
      <c r="K5" s="6"/>
      <c r="L5" s="6"/>
      <c r="M5" s="6"/>
      <c r="N5" s="6"/>
      <c r="O5" s="6"/>
      <c r="P5" s="6"/>
      <c r="Q5" s="6"/>
      <c r="R5" s="6"/>
      <c r="S5" s="6"/>
      <c r="T5" s="6"/>
      <c r="U5" s="6"/>
      <c r="V5" s="6"/>
      <c r="W5" s="6"/>
      <c r="X5" s="6"/>
      <c r="Y5" s="7" t="s">
        <v>16</v>
      </c>
      <c r="Z5" s="8"/>
    </row>
    <row r="7" spans="1:26" ht="13.5" customHeight="1" x14ac:dyDescent="0.2">
      <c r="B7" s="4" t="str">
        <f>Populations!$C$4</f>
        <v>F 15-49</v>
      </c>
      <c r="C7" s="4" t="s">
        <v>15</v>
      </c>
      <c r="D7" s="8"/>
      <c r="E7" s="8"/>
      <c r="F7" s="8"/>
      <c r="G7" s="8"/>
      <c r="H7" s="8"/>
      <c r="I7" s="8"/>
      <c r="J7" s="8"/>
      <c r="K7" s="8"/>
      <c r="L7" s="8"/>
      <c r="M7" s="8"/>
      <c r="N7" s="8"/>
      <c r="O7" s="8"/>
      <c r="P7" s="8"/>
      <c r="Q7" s="8"/>
      <c r="R7" s="8"/>
      <c r="S7" s="8"/>
      <c r="T7" s="8"/>
      <c r="U7" s="8"/>
      <c r="V7" s="8"/>
      <c r="W7" s="8"/>
      <c r="X7" s="8"/>
      <c r="Y7" s="7" t="s">
        <v>16</v>
      </c>
      <c r="Z7" s="8"/>
    </row>
    <row r="8" spans="1:26" ht="13.5" customHeight="1" x14ac:dyDescent="0.2">
      <c r="B8" s="4" t="str">
        <f>Populations!$C$4</f>
        <v>F 15-49</v>
      </c>
      <c r="C8" s="4" t="s">
        <v>17</v>
      </c>
      <c r="D8" s="8">
        <v>626000</v>
      </c>
      <c r="E8" s="8"/>
      <c r="F8" s="8"/>
      <c r="G8" s="8"/>
      <c r="H8" s="8"/>
      <c r="I8" s="8"/>
      <c r="J8" s="8"/>
      <c r="K8" s="8"/>
      <c r="L8" s="8"/>
      <c r="M8" s="8"/>
      <c r="N8" s="8">
        <f>'Population size'!D8*1.03^10</f>
        <v>841291.65346942027</v>
      </c>
      <c r="O8" s="8"/>
      <c r="P8" s="8"/>
      <c r="Q8" s="8"/>
      <c r="R8" s="8"/>
      <c r="S8" s="8"/>
      <c r="T8" s="8"/>
      <c r="U8" s="8"/>
      <c r="V8" s="8"/>
      <c r="W8" s="8"/>
      <c r="X8" s="8">
        <f>'Population size'!N8*1.02^10</f>
        <v>1025529.8311673861</v>
      </c>
      <c r="Y8" s="7" t="s">
        <v>16</v>
      </c>
      <c r="Z8" s="8"/>
    </row>
    <row r="9" spans="1:26" ht="13.5" customHeight="1" x14ac:dyDescent="0.2">
      <c r="B9" s="4" t="str">
        <f>Populations!$C$4</f>
        <v>F 15-49</v>
      </c>
      <c r="C9" s="4" t="s">
        <v>18</v>
      </c>
      <c r="D9" s="8"/>
      <c r="E9" s="8">
        <v>601000</v>
      </c>
      <c r="F9" s="8"/>
      <c r="G9" s="8"/>
      <c r="H9" s="8"/>
      <c r="I9" s="8"/>
      <c r="J9" s="8"/>
      <c r="K9" s="8"/>
      <c r="L9" s="8"/>
      <c r="M9" s="8"/>
      <c r="N9" s="8"/>
      <c r="O9" s="8"/>
      <c r="P9" s="8"/>
      <c r="Q9" s="8"/>
      <c r="R9" s="8"/>
      <c r="S9" s="8"/>
      <c r="T9" s="8"/>
      <c r="U9" s="8"/>
      <c r="V9" s="8"/>
      <c r="W9" s="8"/>
      <c r="X9" s="8"/>
      <c r="Y9" s="7" t="s">
        <v>16</v>
      </c>
      <c r="Z9" s="8"/>
    </row>
  </sheetData>
  <pageMargins left="0.7" right="0.7" top="0.75" bottom="0.75" header="0.51180555555555496" footer="0.51180555555555496"/>
  <pageSetup firstPageNumber="0"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6" sqref="V16"/>
    </sheetView>
  </sheetViews>
  <sheetFormatPr baseColWidth="10" defaultColWidth="8.83203125" defaultRowHeight="13" x14ac:dyDescent="0.15"/>
  <sheetData>
    <row r="1" spans="1:26" ht="13.5" customHeight="1" x14ac:dyDescent="0.2">
      <c r="A1" s="1" t="s">
        <v>19</v>
      </c>
    </row>
    <row r="2" spans="1:26" ht="13.5" customHeight="1" x14ac:dyDescent="0.2">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14</v>
      </c>
    </row>
    <row r="3" spans="1:26" ht="13.5" customHeight="1" x14ac:dyDescent="0.2">
      <c r="B3" s="4" t="str">
        <f>Populations!$C$3</f>
        <v>M 15-49</v>
      </c>
      <c r="C3" s="4" t="s">
        <v>15</v>
      </c>
      <c r="D3" s="10"/>
      <c r="E3" s="10"/>
      <c r="F3" s="10"/>
      <c r="G3" s="10"/>
      <c r="H3" s="10"/>
      <c r="I3" s="10"/>
      <c r="J3" s="10"/>
      <c r="K3" s="10"/>
      <c r="L3" s="10"/>
      <c r="M3" s="10"/>
      <c r="N3" s="10"/>
      <c r="O3" s="10"/>
      <c r="P3" s="10"/>
      <c r="Q3" s="10"/>
      <c r="R3" s="10"/>
      <c r="S3" s="10"/>
      <c r="T3" s="10"/>
      <c r="U3" s="10"/>
      <c r="V3" s="10"/>
      <c r="W3" s="10"/>
      <c r="X3" s="10"/>
      <c r="Y3" s="7" t="s">
        <v>16</v>
      </c>
      <c r="Z3" s="10"/>
    </row>
    <row r="4" spans="1:26" ht="13.5" customHeight="1" x14ac:dyDescent="0.2">
      <c r="B4" s="4" t="str">
        <f>Populations!$C$3</f>
        <v>M 15-49</v>
      </c>
      <c r="C4" s="4" t="s">
        <v>17</v>
      </c>
      <c r="D4" s="10"/>
      <c r="E4" s="10">
        <v>0.01</v>
      </c>
      <c r="F4" s="10"/>
      <c r="G4" s="10"/>
      <c r="H4" s="10">
        <v>0.02</v>
      </c>
      <c r="I4" s="10"/>
      <c r="J4" s="10"/>
      <c r="K4" s="10"/>
      <c r="L4" s="10">
        <v>1.4999999999999999E-2</v>
      </c>
      <c r="M4" s="10"/>
      <c r="N4" s="10"/>
      <c r="O4" s="10"/>
      <c r="P4" s="10"/>
      <c r="Q4" s="10"/>
      <c r="R4" s="10"/>
      <c r="S4" s="10"/>
      <c r="T4" s="10"/>
      <c r="U4" s="10"/>
      <c r="V4" s="10"/>
      <c r="W4" s="10"/>
      <c r="X4" s="10"/>
      <c r="Y4" s="7" t="s">
        <v>16</v>
      </c>
      <c r="Z4" s="11"/>
    </row>
    <row r="5" spans="1:26" ht="13.5" customHeight="1" x14ac:dyDescent="0.2">
      <c r="B5" s="4" t="str">
        <f>Populations!$C$3</f>
        <v>M 15-49</v>
      </c>
      <c r="C5" s="4" t="s">
        <v>18</v>
      </c>
      <c r="D5" s="10"/>
      <c r="E5" s="10"/>
      <c r="F5" s="10"/>
      <c r="G5" s="10"/>
      <c r="H5" s="10"/>
      <c r="I5" s="10"/>
      <c r="J5" s="10"/>
      <c r="K5" s="10"/>
      <c r="L5" s="10"/>
      <c r="M5" s="10"/>
      <c r="N5" s="10"/>
      <c r="O5" s="10"/>
      <c r="P5" s="10"/>
      <c r="Q5" s="10"/>
      <c r="R5" s="10"/>
      <c r="S5" s="10"/>
      <c r="T5" s="10"/>
      <c r="U5" s="10"/>
      <c r="V5" s="10"/>
      <c r="W5" s="10"/>
      <c r="X5" s="10"/>
      <c r="Y5" s="7" t="s">
        <v>16</v>
      </c>
      <c r="Z5" s="10"/>
    </row>
    <row r="7" spans="1:26" ht="13.5" customHeight="1" x14ac:dyDescent="0.2">
      <c r="B7" s="4" t="str">
        <f>Populations!$C$4</f>
        <v>F 15-49</v>
      </c>
      <c r="C7" s="4" t="s">
        <v>15</v>
      </c>
      <c r="D7" s="10"/>
      <c r="E7" s="10"/>
      <c r="F7" s="10"/>
      <c r="G7" s="10"/>
      <c r="H7" s="10"/>
      <c r="I7" s="10"/>
      <c r="J7" s="10"/>
      <c r="K7" s="10"/>
      <c r="L7" s="10"/>
      <c r="M7" s="10"/>
      <c r="N7" s="10"/>
      <c r="O7" s="10"/>
      <c r="P7" s="10"/>
      <c r="Q7" s="10"/>
      <c r="R7" s="10"/>
      <c r="S7" s="10"/>
      <c r="T7" s="10"/>
      <c r="U7" s="10"/>
      <c r="V7" s="10"/>
      <c r="W7" s="10"/>
      <c r="X7" s="10"/>
      <c r="Y7" s="7" t="s">
        <v>16</v>
      </c>
      <c r="Z7" s="10"/>
    </row>
    <row r="8" spans="1:26" ht="13.5" customHeight="1" x14ac:dyDescent="0.2">
      <c r="B8" s="4" t="str">
        <f>Populations!$C$4</f>
        <v>F 15-49</v>
      </c>
      <c r="C8" s="4" t="s">
        <v>17</v>
      </c>
      <c r="D8" s="10"/>
      <c r="E8" s="10">
        <v>1.4999999999999999E-2</v>
      </c>
      <c r="F8" s="10"/>
      <c r="G8" s="10"/>
      <c r="H8" s="10"/>
      <c r="I8" s="10"/>
      <c r="J8" s="10">
        <v>0.03</v>
      </c>
      <c r="K8" s="10"/>
      <c r="L8" s="10"/>
      <c r="M8" s="10"/>
      <c r="N8" s="10"/>
      <c r="O8" s="10"/>
      <c r="P8" s="10"/>
      <c r="Q8" s="10"/>
      <c r="R8" s="10">
        <v>0.02</v>
      </c>
      <c r="S8" s="10"/>
      <c r="T8" s="10"/>
      <c r="U8" s="10"/>
      <c r="V8" s="10"/>
      <c r="W8" s="10"/>
      <c r="X8" s="10"/>
      <c r="Y8" s="7" t="s">
        <v>16</v>
      </c>
      <c r="Z8" s="10"/>
    </row>
    <row r="9" spans="1:26" ht="13.5" customHeight="1" x14ac:dyDescent="0.2">
      <c r="B9" s="4" t="str">
        <f>Populations!$C$4</f>
        <v>F 15-49</v>
      </c>
      <c r="C9" s="4" t="s">
        <v>18</v>
      </c>
      <c r="D9" s="10"/>
      <c r="E9" s="10"/>
      <c r="F9" s="10"/>
      <c r="G9" s="10"/>
      <c r="H9" s="10"/>
      <c r="I9" s="10"/>
      <c r="J9" s="10"/>
      <c r="K9" s="10"/>
      <c r="L9" s="10"/>
      <c r="M9" s="10"/>
      <c r="N9" s="10"/>
      <c r="O9" s="10"/>
      <c r="P9" s="10"/>
      <c r="Q9" s="10"/>
      <c r="R9" s="10"/>
      <c r="S9" s="10"/>
      <c r="T9" s="10"/>
      <c r="U9" s="10"/>
      <c r="V9" s="10"/>
      <c r="W9" s="10"/>
      <c r="X9" s="10"/>
      <c r="Y9" s="7" t="s">
        <v>16</v>
      </c>
      <c r="Z9" s="10"/>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
  <sheetViews>
    <sheetView tabSelected="1" workbookViewId="0">
      <selection activeCell="E18" sqref="E18"/>
    </sheetView>
  </sheetViews>
  <sheetFormatPr baseColWidth="10" defaultColWidth="8.83203125" defaultRowHeight="13" x14ac:dyDescent="0.15"/>
  <sheetData>
    <row r="1" spans="1:25" ht="13.5" customHeight="1" x14ac:dyDescent="0.2">
      <c r="A1" s="1" t="s">
        <v>20</v>
      </c>
    </row>
    <row r="2" spans="1:25" ht="13.5" customHeight="1"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
      <c r="B3" s="4" t="str">
        <f>Populations!$C$3</f>
        <v>M 15-49</v>
      </c>
      <c r="C3" s="10">
        <v>3.0000000000000001E-3</v>
      </c>
      <c r="D3" s="10"/>
      <c r="E3" s="10"/>
      <c r="F3" s="10"/>
      <c r="G3" s="10"/>
      <c r="H3" s="10"/>
      <c r="I3" s="10"/>
      <c r="J3" s="10"/>
      <c r="K3" s="10"/>
      <c r="L3" s="10"/>
      <c r="M3" s="10">
        <v>2E-3</v>
      </c>
      <c r="N3" s="10"/>
      <c r="O3" s="10"/>
      <c r="P3" s="10"/>
      <c r="Q3" s="10"/>
      <c r="R3" s="10"/>
      <c r="S3" s="10"/>
      <c r="T3" s="10"/>
      <c r="U3" s="10"/>
      <c r="V3" s="10"/>
      <c r="W3" s="10"/>
      <c r="X3" s="7" t="s">
        <v>16</v>
      </c>
      <c r="Y3" s="10"/>
    </row>
    <row r="4" spans="1:25" ht="13.5" customHeight="1" x14ac:dyDescent="0.2">
      <c r="B4" s="4" t="str">
        <f>Populations!$C$4</f>
        <v>F 15-49</v>
      </c>
      <c r="C4" s="10">
        <v>3.0000000000000001E-3</v>
      </c>
      <c r="D4" s="10"/>
      <c r="E4" s="10"/>
      <c r="F4" s="10"/>
      <c r="G4" s="10"/>
      <c r="H4" s="10"/>
      <c r="I4" s="10"/>
      <c r="J4" s="10"/>
      <c r="K4" s="10"/>
      <c r="L4" s="10"/>
      <c r="M4" s="10">
        <v>2E-3</v>
      </c>
      <c r="N4" s="10"/>
      <c r="O4" s="10"/>
      <c r="P4" s="10"/>
      <c r="Q4" s="10"/>
      <c r="R4" s="10"/>
      <c r="S4" s="10"/>
      <c r="T4" s="10"/>
      <c r="U4" s="10"/>
      <c r="V4" s="10"/>
      <c r="W4" s="10"/>
      <c r="X4" s="7" t="s">
        <v>16</v>
      </c>
      <c r="Y4" s="10"/>
    </row>
    <row r="8" spans="1:25" ht="15" x14ac:dyDescent="0.2">
      <c r="A8" s="67" t="s">
        <v>124</v>
      </c>
    </row>
    <row r="9" spans="1:25" ht="15" x14ac:dyDescent="0.2">
      <c r="C9" s="67">
        <v>2000</v>
      </c>
      <c r="D9" s="67">
        <v>2001</v>
      </c>
      <c r="E9" s="67">
        <v>2002</v>
      </c>
      <c r="F9" s="67">
        <v>2003</v>
      </c>
      <c r="G9" s="67">
        <v>2004</v>
      </c>
      <c r="H9" s="67">
        <v>2005</v>
      </c>
      <c r="I9" s="67">
        <v>2006</v>
      </c>
      <c r="J9" s="67">
        <v>2007</v>
      </c>
      <c r="K9" s="67">
        <v>2008</v>
      </c>
      <c r="L9" s="67">
        <v>2009</v>
      </c>
      <c r="M9" s="67">
        <v>2010</v>
      </c>
      <c r="N9" s="67">
        <v>2011</v>
      </c>
      <c r="O9" s="67">
        <v>2012</v>
      </c>
      <c r="P9" s="67">
        <v>2013</v>
      </c>
      <c r="Q9" s="67">
        <v>2014</v>
      </c>
      <c r="R9" s="67">
        <v>2015</v>
      </c>
      <c r="S9" s="67">
        <v>2016</v>
      </c>
      <c r="T9" s="67">
        <v>2017</v>
      </c>
      <c r="U9" s="67">
        <v>2018</v>
      </c>
      <c r="V9" s="67">
        <v>2019</v>
      </c>
      <c r="W9" s="67">
        <v>2020</v>
      </c>
      <c r="Y9" s="67" t="s">
        <v>14</v>
      </c>
    </row>
    <row r="10" spans="1:25" ht="15" x14ac:dyDescent="0.2">
      <c r="B10" s="67" t="s">
        <v>7</v>
      </c>
      <c r="C10" s="10"/>
      <c r="D10" s="10"/>
      <c r="E10" s="10"/>
      <c r="F10" s="10"/>
      <c r="G10" s="10"/>
      <c r="H10" s="10"/>
      <c r="I10" s="10"/>
      <c r="J10" s="10"/>
      <c r="K10" s="10"/>
      <c r="L10" s="10"/>
      <c r="M10" s="10"/>
      <c r="N10" s="10"/>
      <c r="O10" s="10"/>
      <c r="P10" s="10"/>
      <c r="Q10" s="10"/>
      <c r="R10" s="10"/>
      <c r="S10" s="10"/>
      <c r="T10" s="10"/>
      <c r="U10" s="10"/>
      <c r="V10" s="10"/>
      <c r="W10" s="10"/>
      <c r="X10" s="67" t="s">
        <v>16</v>
      </c>
      <c r="Y10" s="10">
        <v>0.05</v>
      </c>
    </row>
    <row r="11" spans="1:25" ht="15" x14ac:dyDescent="0.2">
      <c r="B11" s="67" t="s">
        <v>11</v>
      </c>
      <c r="C11" s="10"/>
      <c r="D11" s="10"/>
      <c r="E11" s="10"/>
      <c r="F11" s="10"/>
      <c r="G11" s="10"/>
      <c r="H11" s="10"/>
      <c r="I11" s="10"/>
      <c r="J11" s="10"/>
      <c r="K11" s="10"/>
      <c r="L11" s="10"/>
      <c r="M11" s="10"/>
      <c r="N11" s="10"/>
      <c r="O11" s="10"/>
      <c r="P11" s="10"/>
      <c r="Q11" s="10"/>
      <c r="R11" s="10"/>
      <c r="S11" s="10"/>
      <c r="T11" s="10"/>
      <c r="U11" s="10"/>
      <c r="V11" s="10"/>
      <c r="W11" s="10"/>
      <c r="X11" s="67" t="s">
        <v>16</v>
      </c>
      <c r="Y11" s="10">
        <v>0.05</v>
      </c>
    </row>
    <row r="15" spans="1:25" ht="13.5" customHeight="1" x14ac:dyDescent="0.2">
      <c r="A15" s="1" t="s">
        <v>21</v>
      </c>
    </row>
    <row r="16" spans="1:25" ht="13.5" customHeight="1" x14ac:dyDescent="0.2">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2:25" ht="13.5" customHeight="1" x14ac:dyDescent="0.2">
      <c r="B17" s="4" t="str">
        <f>Populations!$C$3</f>
        <v>M 15-49</v>
      </c>
      <c r="C17" s="10"/>
      <c r="D17" s="10"/>
      <c r="E17" s="10"/>
      <c r="F17" s="10"/>
      <c r="G17" s="10"/>
      <c r="H17" s="10"/>
      <c r="I17" s="10"/>
      <c r="J17" s="10"/>
      <c r="K17" s="10"/>
      <c r="L17" s="10"/>
      <c r="M17" s="10"/>
      <c r="N17" s="10"/>
      <c r="O17" s="10"/>
      <c r="P17" s="10">
        <v>1.8E-3</v>
      </c>
      <c r="Q17" s="10"/>
      <c r="R17" s="10"/>
      <c r="S17" s="10"/>
      <c r="T17" s="10"/>
      <c r="U17" s="10"/>
      <c r="V17" s="10"/>
      <c r="W17" s="10"/>
      <c r="X17" s="7" t="s">
        <v>16</v>
      </c>
      <c r="Y17" s="10"/>
    </row>
    <row r="18" spans="2:25" ht="13.5" customHeight="1" x14ac:dyDescent="0.2">
      <c r="B18" s="4" t="str">
        <f>Populations!$C$4</f>
        <v>F 15-49</v>
      </c>
      <c r="C18" s="10"/>
      <c r="D18" s="10"/>
      <c r="E18" s="10"/>
      <c r="F18" s="10"/>
      <c r="G18" s="10"/>
      <c r="H18" s="10"/>
      <c r="I18" s="10"/>
      <c r="J18" s="10"/>
      <c r="K18" s="10"/>
      <c r="L18" s="10"/>
      <c r="M18" s="10"/>
      <c r="N18" s="10"/>
      <c r="O18" s="10"/>
      <c r="P18" s="10">
        <v>8.0000000000000004E-4</v>
      </c>
      <c r="Q18" s="10"/>
      <c r="R18" s="10"/>
      <c r="S18" s="10"/>
      <c r="T18" s="10"/>
      <c r="U18" s="10"/>
      <c r="V18" s="10"/>
      <c r="W18" s="10"/>
      <c r="X18" s="7" t="s">
        <v>16</v>
      </c>
      <c r="Y18" s="10"/>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1"/>
  <sheetViews>
    <sheetView topLeftCell="A7" workbookViewId="0">
      <selection activeCell="D24" sqref="D24"/>
    </sheetView>
  </sheetViews>
  <sheetFormatPr baseColWidth="10" defaultColWidth="8.83203125" defaultRowHeight="13" x14ac:dyDescent="0.15"/>
  <sheetData>
    <row r="1" spans="1:25" ht="13.5" customHeight="1" x14ac:dyDescent="0.2">
      <c r="A1" s="1" t="s">
        <v>22</v>
      </c>
    </row>
    <row r="2" spans="1:25" ht="13.5" customHeight="1"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
      <c r="B3" s="4" t="str">
        <f>Populations!$C$3</f>
        <v>M 15-49</v>
      </c>
      <c r="C3" s="12"/>
      <c r="D3" s="12"/>
      <c r="E3" s="12"/>
      <c r="F3" s="12"/>
      <c r="G3" s="12"/>
      <c r="H3" s="12"/>
      <c r="I3" s="12"/>
      <c r="J3" s="12"/>
      <c r="K3" s="12"/>
      <c r="L3" s="12"/>
      <c r="M3" s="12">
        <v>6.4500000000000002E-2</v>
      </c>
      <c r="N3" s="12"/>
      <c r="O3" s="12"/>
      <c r="P3" s="12"/>
      <c r="Q3" s="12"/>
      <c r="R3" s="12"/>
      <c r="S3" s="12"/>
      <c r="T3" s="12"/>
      <c r="U3" s="12"/>
      <c r="V3" s="12"/>
      <c r="W3" s="12"/>
      <c r="X3" s="7" t="s">
        <v>16</v>
      </c>
      <c r="Y3" s="12"/>
    </row>
    <row r="4" spans="1:25" ht="13.5" customHeight="1" x14ac:dyDescent="0.2">
      <c r="B4" s="4" t="str">
        <f>Populations!$C$4</f>
        <v>F 15-49</v>
      </c>
      <c r="C4" s="12"/>
      <c r="D4" s="12"/>
      <c r="E4" s="12"/>
      <c r="F4" s="12"/>
      <c r="G4" s="12"/>
      <c r="H4" s="12"/>
      <c r="I4" s="12"/>
      <c r="J4" s="12"/>
      <c r="K4" s="12"/>
      <c r="L4" s="12"/>
      <c r="M4" s="12">
        <v>6.4500000000000002E-2</v>
      </c>
      <c r="N4" s="12"/>
      <c r="O4" s="12"/>
      <c r="P4" s="12"/>
      <c r="Q4" s="12"/>
      <c r="R4" s="12"/>
      <c r="S4" s="12"/>
      <c r="T4" s="12"/>
      <c r="U4" s="12"/>
      <c r="V4" s="12"/>
      <c r="W4" s="12"/>
      <c r="X4" s="7" t="s">
        <v>16</v>
      </c>
      <c r="Y4" s="12"/>
    </row>
    <row r="8" spans="1:25" ht="13.5" customHeight="1" x14ac:dyDescent="0.2">
      <c r="A8" s="1" t="s">
        <v>23</v>
      </c>
    </row>
    <row r="9" spans="1:25" ht="13.5" customHeight="1" x14ac:dyDescent="0.2">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
      <c r="B10" s="4" t="s">
        <v>24</v>
      </c>
      <c r="C10" s="5"/>
      <c r="D10" s="5"/>
      <c r="E10" s="5"/>
      <c r="F10" s="5"/>
      <c r="G10" s="5"/>
      <c r="H10" s="5"/>
      <c r="I10" s="5"/>
      <c r="J10" s="5"/>
      <c r="K10" s="5"/>
      <c r="L10" s="5"/>
      <c r="M10" s="5"/>
      <c r="N10" s="5"/>
      <c r="O10" s="5"/>
      <c r="P10" s="5"/>
      <c r="Q10" s="5"/>
      <c r="R10" s="5"/>
      <c r="S10" s="5"/>
      <c r="T10" s="5"/>
      <c r="U10" s="5"/>
      <c r="V10" s="5"/>
      <c r="W10" s="5"/>
      <c r="X10" s="7" t="s">
        <v>16</v>
      </c>
      <c r="Y10" s="13">
        <v>0.65</v>
      </c>
    </row>
    <row r="14" spans="1:25" ht="13.5" customHeight="1" x14ac:dyDescent="0.2">
      <c r="A14" s="1" t="s">
        <v>25</v>
      </c>
    </row>
    <row r="15" spans="1:25" ht="13.5" customHeight="1" x14ac:dyDescent="0.2">
      <c r="C15" s="4">
        <v>2000</v>
      </c>
      <c r="D15" s="4">
        <v>2001</v>
      </c>
      <c r="E15" s="4">
        <v>2002</v>
      </c>
      <c r="F15" s="4">
        <v>2003</v>
      </c>
      <c r="G15" s="4">
        <v>2004</v>
      </c>
      <c r="H15" s="4">
        <v>2005</v>
      </c>
      <c r="I15" s="4">
        <v>2006</v>
      </c>
      <c r="J15" s="4">
        <v>2007</v>
      </c>
      <c r="K15" s="4">
        <v>2008</v>
      </c>
      <c r="L15" s="4">
        <v>2009</v>
      </c>
      <c r="M15" s="4">
        <v>2010</v>
      </c>
      <c r="N15" s="4">
        <v>2011</v>
      </c>
      <c r="O15" s="4">
        <v>2012</v>
      </c>
      <c r="P15" s="4">
        <v>2013</v>
      </c>
      <c r="Q15" s="4">
        <v>2014</v>
      </c>
      <c r="R15" s="4">
        <v>2015</v>
      </c>
      <c r="S15" s="4">
        <v>2016</v>
      </c>
      <c r="T15" s="4">
        <v>2017</v>
      </c>
      <c r="U15" s="4">
        <v>2018</v>
      </c>
      <c r="V15" s="4">
        <v>2019</v>
      </c>
      <c r="W15" s="4">
        <v>2020</v>
      </c>
      <c r="Y15" s="4" t="s">
        <v>14</v>
      </c>
    </row>
    <row r="16" spans="1:25" ht="13.5" customHeight="1" x14ac:dyDescent="0.2">
      <c r="B16" s="4" t="s">
        <v>26</v>
      </c>
      <c r="C16" s="5">
        <v>0</v>
      </c>
      <c r="D16" s="5"/>
      <c r="E16" s="5"/>
      <c r="F16" s="5"/>
      <c r="G16" s="5">
        <v>50</v>
      </c>
      <c r="H16" s="5"/>
      <c r="I16" s="5"/>
      <c r="J16" s="5">
        <v>600</v>
      </c>
      <c r="K16" s="5"/>
      <c r="L16" s="5"/>
      <c r="M16" s="5"/>
      <c r="N16" s="5"/>
      <c r="O16" s="5">
        <v>1900</v>
      </c>
      <c r="P16" s="5"/>
      <c r="Q16" s="5"/>
      <c r="R16" s="5">
        <v>3200</v>
      </c>
      <c r="S16" s="5"/>
      <c r="T16" s="5"/>
      <c r="U16" s="5"/>
      <c r="V16" s="5"/>
      <c r="W16" s="5"/>
      <c r="X16" s="7" t="s">
        <v>16</v>
      </c>
      <c r="Y16" s="5"/>
    </row>
    <row r="20" spans="1:25" ht="13.5" customHeight="1" x14ac:dyDescent="0.2">
      <c r="A20" s="1" t="s">
        <v>27</v>
      </c>
    </row>
    <row r="21" spans="1:25" ht="13.5" customHeight="1" x14ac:dyDescent="0.2">
      <c r="C21" s="4">
        <v>2000</v>
      </c>
      <c r="D21" s="4">
        <v>2001</v>
      </c>
      <c r="E21" s="4">
        <v>2002</v>
      </c>
      <c r="F21" s="4">
        <v>2003</v>
      </c>
      <c r="G21" s="4">
        <v>2004</v>
      </c>
      <c r="H21" s="4">
        <v>2005</v>
      </c>
      <c r="I21" s="4">
        <v>2006</v>
      </c>
      <c r="J21" s="4">
        <v>2007</v>
      </c>
      <c r="K21" s="4">
        <v>2008</v>
      </c>
      <c r="L21" s="4">
        <v>2009</v>
      </c>
      <c r="M21" s="4">
        <v>2010</v>
      </c>
      <c r="N21" s="4">
        <v>2011</v>
      </c>
      <c r="O21" s="4">
        <v>2012</v>
      </c>
      <c r="P21" s="4">
        <v>2013</v>
      </c>
      <c r="Q21" s="4">
        <v>2014</v>
      </c>
      <c r="R21" s="4">
        <v>2015</v>
      </c>
      <c r="S21" s="4">
        <v>2016</v>
      </c>
      <c r="T21" s="4">
        <v>2017</v>
      </c>
      <c r="U21" s="4">
        <v>2018</v>
      </c>
      <c r="V21" s="4">
        <v>2019</v>
      </c>
      <c r="W21" s="4">
        <v>2020</v>
      </c>
      <c r="Y21" s="4" t="s">
        <v>14</v>
      </c>
    </row>
    <row r="22" spans="1:25" ht="13.5" customHeight="1" x14ac:dyDescent="0.2">
      <c r="B22" s="4" t="str">
        <f>Populations!$C$3</f>
        <v>M 15-49</v>
      </c>
      <c r="C22" s="12"/>
      <c r="D22" s="12"/>
      <c r="E22" s="12"/>
      <c r="F22" s="12"/>
      <c r="G22" s="12"/>
      <c r="H22" s="12"/>
      <c r="I22" s="12"/>
      <c r="J22" s="12"/>
      <c r="K22" s="12"/>
      <c r="L22" s="12"/>
      <c r="M22" s="12"/>
      <c r="N22" s="12"/>
      <c r="O22" s="12"/>
      <c r="P22" s="12"/>
      <c r="Q22" s="12">
        <v>0</v>
      </c>
      <c r="R22" s="12"/>
      <c r="S22" s="12"/>
      <c r="T22" s="12"/>
      <c r="U22" s="12"/>
      <c r="V22" s="12"/>
      <c r="W22" s="12"/>
      <c r="X22" s="7" t="s">
        <v>16</v>
      </c>
      <c r="Y22" s="12"/>
    </row>
    <row r="23" spans="1:25" ht="13.5" customHeight="1" x14ac:dyDescent="0.2">
      <c r="B23" s="4" t="str">
        <f>Populations!$C$4</f>
        <v>F 15-49</v>
      </c>
      <c r="C23" s="12"/>
      <c r="D23" s="12"/>
      <c r="E23" s="12"/>
      <c r="F23" s="12"/>
      <c r="G23" s="12"/>
      <c r="H23" s="12"/>
      <c r="I23" s="12"/>
      <c r="J23" s="12"/>
      <c r="K23" s="12"/>
      <c r="L23" s="12"/>
      <c r="M23" s="12"/>
      <c r="N23" s="12"/>
      <c r="O23" s="12"/>
      <c r="P23" s="12"/>
      <c r="Q23" s="12">
        <v>0</v>
      </c>
      <c r="R23" s="12"/>
      <c r="S23" s="12"/>
      <c r="T23" s="12"/>
      <c r="U23" s="12"/>
      <c r="V23" s="12"/>
      <c r="W23" s="12"/>
      <c r="X23" s="7" t="s">
        <v>16</v>
      </c>
      <c r="Y23" s="12"/>
    </row>
    <row r="27" spans="1:25" ht="13.5" customHeight="1" x14ac:dyDescent="0.2">
      <c r="A27" s="1" t="s">
        <v>28</v>
      </c>
    </row>
    <row r="28" spans="1:25" ht="13.5" customHeight="1" x14ac:dyDescent="0.2">
      <c r="C28" s="4">
        <v>2000</v>
      </c>
      <c r="D28" s="4">
        <v>2001</v>
      </c>
      <c r="E28" s="4">
        <v>2002</v>
      </c>
      <c r="F28" s="4">
        <v>2003</v>
      </c>
      <c r="G28" s="4">
        <v>2004</v>
      </c>
      <c r="H28" s="4">
        <v>2005</v>
      </c>
      <c r="I28" s="4">
        <v>2006</v>
      </c>
      <c r="J28" s="4">
        <v>2007</v>
      </c>
      <c r="K28" s="4">
        <v>2008</v>
      </c>
      <c r="L28" s="4">
        <v>2009</v>
      </c>
      <c r="M28" s="4">
        <v>2010</v>
      </c>
      <c r="N28" s="4">
        <v>2011</v>
      </c>
      <c r="O28" s="4">
        <v>2012</v>
      </c>
      <c r="P28" s="4">
        <v>2013</v>
      </c>
      <c r="Q28" s="4">
        <v>2014</v>
      </c>
      <c r="R28" s="4">
        <v>2015</v>
      </c>
      <c r="S28" s="4">
        <v>2016</v>
      </c>
      <c r="T28" s="4">
        <v>2017</v>
      </c>
      <c r="U28" s="4">
        <v>2018</v>
      </c>
      <c r="V28" s="4">
        <v>2019</v>
      </c>
      <c r="W28" s="4">
        <v>2020</v>
      </c>
      <c r="Y28" s="4" t="s">
        <v>14</v>
      </c>
    </row>
    <row r="29" spans="1:25" ht="13.5" customHeight="1" x14ac:dyDescent="0.2">
      <c r="B29" s="4" t="s">
        <v>26</v>
      </c>
      <c r="C29" s="5"/>
      <c r="D29" s="5"/>
      <c r="E29" s="5"/>
      <c r="F29" s="5"/>
      <c r="G29" s="5"/>
      <c r="H29" s="5"/>
      <c r="I29" s="5"/>
      <c r="J29" s="5"/>
      <c r="K29" s="5"/>
      <c r="L29" s="5">
        <v>200</v>
      </c>
      <c r="M29" s="5"/>
      <c r="N29" s="5"/>
      <c r="O29" s="5"/>
      <c r="P29" s="5"/>
      <c r="Q29" s="5"/>
      <c r="R29" s="5"/>
      <c r="S29" s="5"/>
      <c r="T29" s="5"/>
      <c r="U29" s="5"/>
      <c r="V29" s="5"/>
      <c r="W29" s="5"/>
      <c r="X29" s="7" t="s">
        <v>16</v>
      </c>
      <c r="Y29" s="5"/>
    </row>
    <row r="33" spans="1:25" ht="13.5" customHeight="1" x14ac:dyDescent="0.2">
      <c r="A33" s="1" t="s">
        <v>29</v>
      </c>
    </row>
    <row r="34" spans="1:25" ht="13.5" customHeight="1" x14ac:dyDescent="0.2">
      <c r="C34" s="4">
        <v>2000</v>
      </c>
      <c r="D34" s="4">
        <v>2001</v>
      </c>
      <c r="E34" s="4">
        <v>2002</v>
      </c>
      <c r="F34" s="4">
        <v>2003</v>
      </c>
      <c r="G34" s="4">
        <v>2004</v>
      </c>
      <c r="H34" s="4">
        <v>2005</v>
      </c>
      <c r="I34" s="4">
        <v>2006</v>
      </c>
      <c r="J34" s="4">
        <v>2007</v>
      </c>
      <c r="K34" s="4">
        <v>2008</v>
      </c>
      <c r="L34" s="4">
        <v>2009</v>
      </c>
      <c r="M34" s="4">
        <v>2010</v>
      </c>
      <c r="N34" s="4">
        <v>2011</v>
      </c>
      <c r="O34" s="4">
        <v>2012</v>
      </c>
      <c r="P34" s="4">
        <v>2013</v>
      </c>
      <c r="Q34" s="4">
        <v>2014</v>
      </c>
      <c r="R34" s="4">
        <v>2015</v>
      </c>
      <c r="S34" s="4">
        <v>2016</v>
      </c>
      <c r="T34" s="4">
        <v>2017</v>
      </c>
      <c r="U34" s="4">
        <v>2018</v>
      </c>
      <c r="V34" s="4">
        <v>2019</v>
      </c>
      <c r="W34" s="4">
        <v>2020</v>
      </c>
      <c r="Y34" s="4" t="s">
        <v>14</v>
      </c>
    </row>
    <row r="35" spans="1:25" ht="13.5" customHeight="1" x14ac:dyDescent="0.2">
      <c r="B35" s="4" t="str">
        <f>Populations!$C$4</f>
        <v>F 15-49</v>
      </c>
      <c r="C35" s="14">
        <v>4.5925296336727497E-2</v>
      </c>
      <c r="D35" s="14">
        <v>4.53240226108024E-2</v>
      </c>
      <c r="E35" s="14">
        <v>4.52581785313017E-2</v>
      </c>
      <c r="F35" s="14">
        <v>4.5643569591584499E-2</v>
      </c>
      <c r="G35" s="14">
        <v>4.6393022020567498E-2</v>
      </c>
      <c r="H35" s="14">
        <v>4.73805326183886E-2</v>
      </c>
      <c r="I35" s="14">
        <v>4.8776034491919598E-2</v>
      </c>
      <c r="J35" s="14">
        <v>5.0081489017354597E-2</v>
      </c>
      <c r="K35" s="14">
        <v>5.1207019154705699E-2</v>
      </c>
      <c r="L35" s="14">
        <v>5.2116086916866103E-2</v>
      </c>
      <c r="M35" s="14">
        <v>5.2784489362924701E-2</v>
      </c>
      <c r="N35" s="14">
        <v>5.21151813595171E-2</v>
      </c>
      <c r="O35" s="14">
        <v>5.2484499496074803E-2</v>
      </c>
      <c r="P35" s="14"/>
      <c r="Q35" s="14"/>
      <c r="R35" s="14"/>
      <c r="S35" s="14"/>
      <c r="T35" s="14"/>
      <c r="U35" s="14"/>
      <c r="V35" s="14"/>
      <c r="W35" s="14"/>
      <c r="X35" s="7" t="s">
        <v>16</v>
      </c>
      <c r="Y35" s="14"/>
    </row>
    <row r="39" spans="1:25" ht="13.5" customHeight="1" x14ac:dyDescent="0.2">
      <c r="A39" s="1" t="s">
        <v>30</v>
      </c>
    </row>
    <row r="40" spans="1:25" ht="13.5" customHeight="1" x14ac:dyDescent="0.2">
      <c r="C40" s="4">
        <v>2000</v>
      </c>
      <c r="D40" s="4">
        <v>2001</v>
      </c>
      <c r="E40" s="4">
        <v>2002</v>
      </c>
      <c r="F40" s="4">
        <v>2003</v>
      </c>
      <c r="G40" s="4">
        <v>2004</v>
      </c>
      <c r="H40" s="4">
        <v>2005</v>
      </c>
      <c r="I40" s="4">
        <v>2006</v>
      </c>
      <c r="J40" s="4">
        <v>2007</v>
      </c>
      <c r="K40" s="4">
        <v>2008</v>
      </c>
      <c r="L40" s="4">
        <v>2009</v>
      </c>
      <c r="M40" s="4">
        <v>2010</v>
      </c>
      <c r="N40" s="4">
        <v>2011</v>
      </c>
      <c r="O40" s="4">
        <v>2012</v>
      </c>
      <c r="P40" s="4">
        <v>2013</v>
      </c>
      <c r="Q40" s="4">
        <v>2014</v>
      </c>
      <c r="R40" s="4">
        <v>2015</v>
      </c>
      <c r="S40" s="4">
        <v>2016</v>
      </c>
      <c r="T40" s="4">
        <v>2017</v>
      </c>
      <c r="U40" s="4">
        <v>2018</v>
      </c>
      <c r="V40" s="4">
        <v>2019</v>
      </c>
      <c r="W40" s="4">
        <v>2020</v>
      </c>
      <c r="Y40" s="4" t="s">
        <v>14</v>
      </c>
    </row>
    <row r="41" spans="1:25" ht="13.5" customHeight="1" x14ac:dyDescent="0.2">
      <c r="B41" s="4" t="s">
        <v>26</v>
      </c>
      <c r="C41" s="12"/>
      <c r="D41" s="12"/>
      <c r="E41" s="12"/>
      <c r="F41" s="12"/>
      <c r="G41" s="12"/>
      <c r="H41" s="12"/>
      <c r="I41" s="12"/>
      <c r="J41" s="12"/>
      <c r="K41" s="12"/>
      <c r="L41" s="12"/>
      <c r="M41" s="12"/>
      <c r="N41" s="12"/>
      <c r="O41" s="12"/>
      <c r="P41" s="12"/>
      <c r="Q41" s="12"/>
      <c r="R41" s="12"/>
      <c r="S41" s="12"/>
      <c r="T41" s="12"/>
      <c r="U41" s="12"/>
      <c r="V41" s="12"/>
      <c r="W41" s="12"/>
      <c r="X41" s="7" t="s">
        <v>16</v>
      </c>
      <c r="Y41" s="15">
        <f>14/100*87/100</f>
        <v>0.12180000000000002</v>
      </c>
    </row>
  </sheetData>
  <pageMargins left="0.7" right="0.7" top="0.75" bottom="0.75" header="0.51180555555555496" footer="0.51180555555555496"/>
  <pageSetup firstPageNumber="0" orientation="portrait" horizontalDpi="4294967292" verticalDpi="4294967292"/>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8546"/>
  <sheetViews>
    <sheetView workbookViewId="0">
      <selection activeCell="N4" sqref="N4"/>
    </sheetView>
  </sheetViews>
  <sheetFormatPr baseColWidth="10" defaultColWidth="8.83203125" defaultRowHeight="13" x14ac:dyDescent="0.15"/>
  <sheetData>
    <row r="1" spans="1:25" ht="13.5" customHeight="1" x14ac:dyDescent="0.2">
      <c r="A1" s="1" t="s">
        <v>31</v>
      </c>
    </row>
    <row r="2" spans="1:25" ht="13.5" customHeight="1"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
      <c r="B3" s="4" t="s">
        <v>26</v>
      </c>
      <c r="C3" s="14"/>
      <c r="D3" s="14"/>
      <c r="E3" s="14"/>
      <c r="F3" s="14"/>
      <c r="G3" s="14"/>
      <c r="H3" s="14"/>
      <c r="I3" s="14"/>
      <c r="J3" s="14"/>
      <c r="K3" s="14"/>
      <c r="L3" s="14"/>
      <c r="M3" s="14"/>
      <c r="N3" s="14">
        <v>4000</v>
      </c>
      <c r="O3" s="14"/>
      <c r="P3" s="14"/>
      <c r="Q3" s="14"/>
      <c r="R3" s="14"/>
      <c r="S3" s="14"/>
      <c r="T3" s="14"/>
      <c r="U3" s="14"/>
      <c r="V3" s="14"/>
      <c r="W3" s="14"/>
      <c r="X3" s="7" t="s">
        <v>16</v>
      </c>
      <c r="Y3" s="14"/>
    </row>
    <row r="7" spans="1:25" ht="13.5" customHeight="1" x14ac:dyDescent="0.2">
      <c r="A7" s="1" t="s">
        <v>32</v>
      </c>
    </row>
    <row r="8" spans="1:25" ht="13.5" customHeight="1" x14ac:dyDescent="0.2">
      <c r="C8" s="4">
        <v>2000</v>
      </c>
      <c r="D8" s="4">
        <v>2001</v>
      </c>
      <c r="E8" s="4">
        <v>2002</v>
      </c>
      <c r="F8" s="4">
        <v>2003</v>
      </c>
      <c r="G8" s="4">
        <v>2004</v>
      </c>
      <c r="H8" s="4">
        <v>2005</v>
      </c>
      <c r="I8" s="4">
        <v>2006</v>
      </c>
      <c r="J8" s="4">
        <v>2007</v>
      </c>
      <c r="K8" s="4">
        <v>2008</v>
      </c>
      <c r="L8" s="4">
        <v>2009</v>
      </c>
      <c r="M8" s="4">
        <v>2010</v>
      </c>
      <c r="N8" s="4">
        <v>2011</v>
      </c>
      <c r="O8" s="4">
        <v>2012</v>
      </c>
      <c r="P8" s="4">
        <v>2013</v>
      </c>
      <c r="Q8" s="4">
        <v>2014</v>
      </c>
      <c r="R8" s="4">
        <v>2015</v>
      </c>
      <c r="S8" s="4">
        <v>2016</v>
      </c>
      <c r="T8" s="4">
        <v>2017</v>
      </c>
      <c r="U8" s="4">
        <v>2018</v>
      </c>
      <c r="V8" s="4">
        <v>2019</v>
      </c>
      <c r="W8" s="4">
        <v>2020</v>
      </c>
      <c r="Y8" s="4" t="s">
        <v>14</v>
      </c>
    </row>
    <row r="9" spans="1:25" ht="13.5" customHeight="1" x14ac:dyDescent="0.2">
      <c r="B9" s="4" t="s">
        <v>26</v>
      </c>
      <c r="C9" s="14"/>
      <c r="D9" s="14"/>
      <c r="E9" s="14"/>
      <c r="F9" s="14"/>
      <c r="G9" s="14"/>
      <c r="H9" s="14"/>
      <c r="I9" s="14"/>
      <c r="J9" s="14"/>
      <c r="K9" s="14"/>
      <c r="L9" s="14"/>
      <c r="M9" s="14"/>
      <c r="N9" s="14"/>
      <c r="O9" s="14"/>
      <c r="P9" s="14"/>
      <c r="Q9" s="14"/>
      <c r="R9" s="14"/>
      <c r="S9" s="14"/>
      <c r="T9" s="14"/>
      <c r="U9" s="14"/>
      <c r="V9" s="14"/>
      <c r="W9" s="14"/>
      <c r="X9" s="7" t="s">
        <v>16</v>
      </c>
      <c r="Y9" s="14"/>
    </row>
    <row r="13" spans="1:25" ht="13.5" customHeight="1" x14ac:dyDescent="0.2">
      <c r="A13" s="1" t="s">
        <v>33</v>
      </c>
    </row>
    <row r="14" spans="1:25" ht="13.5" customHeight="1" x14ac:dyDescent="0.2">
      <c r="C14" s="4">
        <v>2000</v>
      </c>
      <c r="D14" s="4">
        <v>2001</v>
      </c>
      <c r="E14" s="4">
        <v>2002</v>
      </c>
      <c r="F14" s="4">
        <v>2003</v>
      </c>
      <c r="G14" s="4">
        <v>2004</v>
      </c>
      <c r="H14" s="4">
        <v>2005</v>
      </c>
      <c r="I14" s="4">
        <v>2006</v>
      </c>
      <c r="J14" s="4">
        <v>2007</v>
      </c>
      <c r="K14" s="4">
        <v>2008</v>
      </c>
      <c r="L14" s="4">
        <v>2009</v>
      </c>
      <c r="M14" s="4">
        <v>2010</v>
      </c>
      <c r="N14" s="4">
        <v>2011</v>
      </c>
      <c r="O14" s="4">
        <v>2012</v>
      </c>
      <c r="P14" s="4">
        <v>2013</v>
      </c>
      <c r="Q14" s="4">
        <v>2014</v>
      </c>
      <c r="R14" s="4">
        <v>2015</v>
      </c>
      <c r="S14" s="4">
        <v>2016</v>
      </c>
      <c r="T14" s="4">
        <v>2017</v>
      </c>
      <c r="U14" s="4">
        <v>2018</v>
      </c>
      <c r="V14" s="4">
        <v>2019</v>
      </c>
      <c r="W14" s="4">
        <v>2020</v>
      </c>
      <c r="Y14" s="4" t="s">
        <v>14</v>
      </c>
    </row>
    <row r="15" spans="1:25" ht="13.5" customHeight="1" x14ac:dyDescent="0.2">
      <c r="B15" s="4" t="s">
        <v>26</v>
      </c>
      <c r="C15" s="14"/>
      <c r="D15" s="14"/>
      <c r="E15" s="14"/>
      <c r="F15" s="14"/>
      <c r="G15" s="14"/>
      <c r="H15" s="14"/>
      <c r="I15" s="14"/>
      <c r="J15" s="14"/>
      <c r="K15" s="14"/>
      <c r="L15" s="14"/>
      <c r="M15" s="14"/>
      <c r="N15" s="14"/>
      <c r="O15" s="14"/>
      <c r="P15" s="14"/>
      <c r="Q15" s="14"/>
      <c r="R15" s="14"/>
      <c r="S15" s="14"/>
      <c r="T15" s="14"/>
      <c r="U15" s="14"/>
      <c r="V15" s="14"/>
      <c r="W15" s="14"/>
      <c r="X15" s="7" t="s">
        <v>16</v>
      </c>
      <c r="Y15" s="14"/>
    </row>
    <row r="19" spans="1:25" ht="13.5" customHeight="1" x14ac:dyDescent="0.2">
      <c r="A19" s="1" t="s">
        <v>34</v>
      </c>
    </row>
    <row r="20" spans="1:25" ht="13.5" customHeight="1" x14ac:dyDescent="0.2">
      <c r="C20" s="4">
        <v>2000</v>
      </c>
      <c r="D20" s="4">
        <v>2001</v>
      </c>
      <c r="E20" s="4">
        <v>2002</v>
      </c>
      <c r="F20" s="4">
        <v>2003</v>
      </c>
      <c r="G20" s="4">
        <v>2004</v>
      </c>
      <c r="H20" s="4">
        <v>2005</v>
      </c>
      <c r="I20" s="4">
        <v>2006</v>
      </c>
      <c r="J20" s="4">
        <v>2007</v>
      </c>
      <c r="K20" s="4">
        <v>2008</v>
      </c>
      <c r="L20" s="4">
        <v>2009</v>
      </c>
      <c r="M20" s="4">
        <v>2010</v>
      </c>
      <c r="N20" s="4">
        <v>2011</v>
      </c>
      <c r="O20" s="4">
        <v>2012</v>
      </c>
      <c r="P20" s="4">
        <v>2013</v>
      </c>
      <c r="Q20" s="4">
        <v>2014</v>
      </c>
      <c r="R20" s="4">
        <v>2015</v>
      </c>
      <c r="S20" s="4">
        <v>2016</v>
      </c>
      <c r="T20" s="4">
        <v>2017</v>
      </c>
      <c r="U20" s="4">
        <v>2018</v>
      </c>
      <c r="V20" s="4">
        <v>2019</v>
      </c>
      <c r="W20" s="4">
        <v>2020</v>
      </c>
      <c r="Y20" s="4" t="s">
        <v>14</v>
      </c>
    </row>
    <row r="21" spans="1:25" ht="13.5" customHeight="1" x14ac:dyDescent="0.2">
      <c r="B21" s="4" t="s">
        <v>26</v>
      </c>
      <c r="C21" s="14"/>
      <c r="D21" s="14"/>
      <c r="E21" s="14"/>
      <c r="F21" s="14"/>
      <c r="G21" s="14"/>
      <c r="H21" s="14"/>
      <c r="I21" s="14"/>
      <c r="J21" s="14"/>
      <c r="K21" s="14"/>
      <c r="L21" s="14"/>
      <c r="M21" s="14"/>
      <c r="N21" s="14"/>
      <c r="O21" s="14"/>
      <c r="P21" s="14"/>
      <c r="Q21" s="14"/>
      <c r="R21" s="14"/>
      <c r="S21" s="14"/>
      <c r="T21" s="14"/>
      <c r="U21" s="14"/>
      <c r="V21" s="14"/>
      <c r="W21" s="14"/>
      <c r="X21" s="7" t="s">
        <v>16</v>
      </c>
      <c r="Y21" s="14"/>
    </row>
    <row r="25" spans="1:25" ht="13.5" customHeight="1" x14ac:dyDescent="0.2">
      <c r="A25" s="1" t="s">
        <v>35</v>
      </c>
    </row>
    <row r="26" spans="1:25" ht="13.5" customHeight="1" x14ac:dyDescent="0.2">
      <c r="C26" s="4">
        <v>2000</v>
      </c>
      <c r="D26" s="4">
        <v>2001</v>
      </c>
      <c r="E26" s="4">
        <v>2002</v>
      </c>
      <c r="F26" s="4">
        <v>2003</v>
      </c>
      <c r="G26" s="4">
        <v>2004</v>
      </c>
      <c r="H26" s="4">
        <v>2005</v>
      </c>
      <c r="I26" s="4">
        <v>2006</v>
      </c>
      <c r="J26" s="4">
        <v>2007</v>
      </c>
      <c r="K26" s="4">
        <v>2008</v>
      </c>
      <c r="L26" s="4">
        <v>2009</v>
      </c>
      <c r="M26" s="4">
        <v>2010</v>
      </c>
      <c r="N26" s="4">
        <v>2011</v>
      </c>
      <c r="O26" s="4">
        <v>2012</v>
      </c>
      <c r="P26" s="4">
        <v>2013</v>
      </c>
      <c r="Q26" s="4">
        <v>2014</v>
      </c>
      <c r="R26" s="4">
        <v>2015</v>
      </c>
      <c r="S26" s="4">
        <v>2016</v>
      </c>
      <c r="T26" s="4">
        <v>2017</v>
      </c>
      <c r="U26" s="4">
        <v>2018</v>
      </c>
      <c r="V26" s="4">
        <v>2019</v>
      </c>
      <c r="W26" s="4">
        <v>2020</v>
      </c>
      <c r="Y26" s="4" t="s">
        <v>14</v>
      </c>
    </row>
    <row r="27" spans="1:25" ht="13.5" customHeight="1" x14ac:dyDescent="0.2">
      <c r="B27" s="4" t="s">
        <v>26</v>
      </c>
      <c r="C27" s="14"/>
      <c r="D27" s="14"/>
      <c r="E27" s="14"/>
      <c r="F27" s="14"/>
      <c r="G27" s="14"/>
      <c r="H27" s="14"/>
      <c r="I27" s="14"/>
      <c r="J27" s="14"/>
      <c r="K27" s="14"/>
      <c r="L27" s="14"/>
      <c r="M27" s="14"/>
      <c r="N27" s="14"/>
      <c r="O27" s="14"/>
      <c r="P27" s="14"/>
      <c r="Q27" s="14"/>
      <c r="R27" s="14"/>
      <c r="S27" s="14"/>
      <c r="T27" s="14"/>
      <c r="U27" s="14"/>
      <c r="V27" s="14"/>
      <c r="W27" s="14"/>
      <c r="X27" s="7" t="s">
        <v>16</v>
      </c>
      <c r="Y27" s="14"/>
    </row>
    <row r="31" spans="1:25" ht="13.5" customHeight="1" x14ac:dyDescent="0.2">
      <c r="A31" s="1" t="s">
        <v>36</v>
      </c>
    </row>
    <row r="32" spans="1:25" ht="13.5" customHeight="1" x14ac:dyDescent="0.2">
      <c r="C32" s="4">
        <v>2000</v>
      </c>
      <c r="D32" s="4">
        <v>2001</v>
      </c>
      <c r="E32" s="4">
        <v>2002</v>
      </c>
      <c r="F32" s="4">
        <v>2003</v>
      </c>
      <c r="G32" s="4">
        <v>2004</v>
      </c>
      <c r="H32" s="4">
        <v>2005</v>
      </c>
      <c r="I32" s="4">
        <v>2006</v>
      </c>
      <c r="J32" s="4">
        <v>2007</v>
      </c>
      <c r="K32" s="4">
        <v>2008</v>
      </c>
      <c r="L32" s="4">
        <v>2009</v>
      </c>
      <c r="M32" s="4">
        <v>2010</v>
      </c>
      <c r="N32" s="4">
        <v>2011</v>
      </c>
      <c r="O32" s="4">
        <v>2012</v>
      </c>
      <c r="P32" s="4">
        <v>2013</v>
      </c>
      <c r="Q32" s="4">
        <v>2014</v>
      </c>
      <c r="R32" s="4">
        <v>2015</v>
      </c>
      <c r="S32" s="4">
        <v>2016</v>
      </c>
      <c r="T32" s="4">
        <v>2017</v>
      </c>
      <c r="U32" s="4">
        <v>2018</v>
      </c>
      <c r="V32" s="4">
        <v>2019</v>
      </c>
      <c r="W32" s="4">
        <v>2020</v>
      </c>
      <c r="Y32" s="4" t="s">
        <v>14</v>
      </c>
    </row>
    <row r="33" spans="1:25" ht="13.5" customHeight="1" x14ac:dyDescent="0.2">
      <c r="B33" s="4" t="s">
        <v>26</v>
      </c>
      <c r="C33" s="14"/>
      <c r="D33" s="14"/>
      <c r="E33" s="14"/>
      <c r="F33" s="14"/>
      <c r="G33" s="14"/>
      <c r="H33" s="14"/>
      <c r="I33" s="14"/>
      <c r="J33" s="14"/>
      <c r="K33" s="14"/>
      <c r="L33" s="14"/>
      <c r="M33" s="14"/>
      <c r="N33" s="14"/>
      <c r="O33" s="14"/>
      <c r="P33" s="14"/>
      <c r="Q33" s="14"/>
      <c r="R33" s="14"/>
      <c r="S33" s="14"/>
      <c r="T33" s="14"/>
      <c r="U33" s="14"/>
      <c r="V33" s="14"/>
      <c r="W33" s="14"/>
      <c r="X33" s="7" t="s">
        <v>16</v>
      </c>
      <c r="Y33" s="14"/>
    </row>
    <row r="37" spans="1:25" ht="13.5" customHeight="1" x14ac:dyDescent="0.2">
      <c r="A37" s="1" t="s">
        <v>37</v>
      </c>
    </row>
    <row r="38" spans="1:25" ht="13.5" customHeight="1" x14ac:dyDescent="0.2">
      <c r="C38" s="4">
        <v>2000</v>
      </c>
      <c r="D38" s="4">
        <v>2001</v>
      </c>
      <c r="E38" s="4">
        <v>2002</v>
      </c>
      <c r="F38" s="4">
        <v>2003</v>
      </c>
      <c r="G38" s="4">
        <v>2004</v>
      </c>
      <c r="H38" s="4">
        <v>2005</v>
      </c>
      <c r="I38" s="4">
        <v>2006</v>
      </c>
      <c r="J38" s="4">
        <v>2007</v>
      </c>
      <c r="K38" s="4">
        <v>2008</v>
      </c>
      <c r="L38" s="4">
        <v>2009</v>
      </c>
      <c r="M38" s="4">
        <v>2010</v>
      </c>
      <c r="N38" s="4">
        <v>2011</v>
      </c>
      <c r="O38" s="4">
        <v>2012</v>
      </c>
      <c r="P38" s="4">
        <v>2013</v>
      </c>
      <c r="Q38" s="4">
        <v>2014</v>
      </c>
      <c r="R38" s="4">
        <v>2015</v>
      </c>
      <c r="S38" s="4">
        <v>2016</v>
      </c>
      <c r="T38" s="4">
        <v>2017</v>
      </c>
      <c r="U38" s="4">
        <v>2018</v>
      </c>
      <c r="V38" s="4">
        <v>2019</v>
      </c>
      <c r="W38" s="4">
        <v>2020</v>
      </c>
      <c r="Y38" s="4" t="s">
        <v>14</v>
      </c>
    </row>
    <row r="39" spans="1:25" ht="13.5" customHeight="1" x14ac:dyDescent="0.2">
      <c r="B39" s="4" t="s">
        <v>26</v>
      </c>
      <c r="C39" s="14"/>
      <c r="D39" s="14"/>
      <c r="E39" s="14"/>
      <c r="F39" s="14"/>
      <c r="G39" s="14"/>
      <c r="H39" s="14"/>
      <c r="I39" s="14"/>
      <c r="J39" s="14"/>
      <c r="K39" s="14"/>
      <c r="L39" s="14"/>
      <c r="M39" s="14"/>
      <c r="N39" s="14"/>
      <c r="O39" s="14"/>
      <c r="P39" s="14"/>
      <c r="Q39" s="14"/>
      <c r="R39" s="14"/>
      <c r="S39" s="14"/>
      <c r="T39" s="14"/>
      <c r="U39" s="14"/>
      <c r="V39" s="14"/>
      <c r="W39" s="14"/>
      <c r="X39" s="7" t="s">
        <v>16</v>
      </c>
      <c r="Y39" s="14"/>
    </row>
    <row r="43" spans="1:25" ht="15" x14ac:dyDescent="0.2">
      <c r="A43" s="51" t="s">
        <v>109</v>
      </c>
    </row>
    <row r="44" spans="1:25" ht="15" x14ac:dyDescent="0.2">
      <c r="C44" s="52">
        <v>2000</v>
      </c>
      <c r="D44" s="52">
        <v>2001</v>
      </c>
      <c r="E44" s="52">
        <v>2002</v>
      </c>
      <c r="F44" s="52">
        <v>2003</v>
      </c>
      <c r="G44" s="52">
        <v>2004</v>
      </c>
      <c r="H44" s="52">
        <v>2005</v>
      </c>
      <c r="I44" s="52">
        <v>2006</v>
      </c>
      <c r="J44" s="52">
        <v>2007</v>
      </c>
      <c r="K44" s="52">
        <v>2008</v>
      </c>
      <c r="L44" s="52">
        <v>2009</v>
      </c>
      <c r="M44" s="52">
        <v>2010</v>
      </c>
      <c r="N44" s="52">
        <v>2011</v>
      </c>
      <c r="O44" s="52">
        <v>2012</v>
      </c>
      <c r="P44" s="52">
        <v>2013</v>
      </c>
      <c r="Q44" s="52">
        <v>2014</v>
      </c>
      <c r="R44" s="52">
        <v>2015</v>
      </c>
      <c r="S44" s="52">
        <v>2016</v>
      </c>
      <c r="T44" s="52">
        <v>2017</v>
      </c>
      <c r="U44" s="52">
        <v>2018</v>
      </c>
      <c r="V44" s="52">
        <v>2019</v>
      </c>
      <c r="W44" s="52">
        <v>2020</v>
      </c>
      <c r="Y44" s="52" t="s">
        <v>14</v>
      </c>
    </row>
    <row r="45" spans="1:25" ht="15" x14ac:dyDescent="0.2">
      <c r="B45" s="52" t="s">
        <v>24</v>
      </c>
      <c r="C45" s="53"/>
      <c r="D45" s="53"/>
      <c r="E45" s="53"/>
      <c r="F45" s="53"/>
      <c r="G45" s="53"/>
      <c r="H45" s="53"/>
      <c r="I45" s="53"/>
      <c r="J45" s="53"/>
      <c r="K45" s="53"/>
      <c r="L45" s="53"/>
      <c r="M45" s="53"/>
      <c r="N45" s="53"/>
      <c r="O45" s="53"/>
      <c r="P45" s="53"/>
      <c r="Q45" s="53"/>
      <c r="R45" s="53"/>
      <c r="S45" s="53"/>
      <c r="T45" s="53"/>
      <c r="U45" s="53"/>
      <c r="V45" s="53"/>
      <c r="W45" s="53"/>
      <c r="X45" s="54" t="s">
        <v>16</v>
      </c>
      <c r="Y45" s="53"/>
    </row>
    <row r="49" spans="1:25" ht="15" x14ac:dyDescent="0.2">
      <c r="A49" s="51" t="s">
        <v>110</v>
      </c>
    </row>
    <row r="50" spans="1:25" ht="15" x14ac:dyDescent="0.2">
      <c r="C50" s="52">
        <v>2000</v>
      </c>
      <c r="D50" s="52">
        <v>2001</v>
      </c>
      <c r="E50" s="52">
        <v>2002</v>
      </c>
      <c r="F50" s="52">
        <v>2003</v>
      </c>
      <c r="G50" s="52">
        <v>2004</v>
      </c>
      <c r="H50" s="52">
        <v>2005</v>
      </c>
      <c r="I50" s="52">
        <v>2006</v>
      </c>
      <c r="J50" s="52">
        <v>2007</v>
      </c>
      <c r="K50" s="52">
        <v>2008</v>
      </c>
      <c r="L50" s="52">
        <v>2009</v>
      </c>
      <c r="M50" s="52">
        <v>2010</v>
      </c>
      <c r="N50" s="52">
        <v>2011</v>
      </c>
      <c r="O50" s="52">
        <v>2012</v>
      </c>
      <c r="P50" s="52">
        <v>2013</v>
      </c>
      <c r="Q50" s="52">
        <v>2014</v>
      </c>
      <c r="R50" s="52">
        <v>2015</v>
      </c>
      <c r="S50" s="52">
        <v>2016</v>
      </c>
      <c r="T50" s="52">
        <v>2017</v>
      </c>
      <c r="U50" s="52">
        <v>2018</v>
      </c>
      <c r="V50" s="52">
        <v>2019</v>
      </c>
      <c r="W50" s="52">
        <v>2020</v>
      </c>
      <c r="Y50" s="52" t="s">
        <v>14</v>
      </c>
    </row>
    <row r="51" spans="1:25" ht="15" x14ac:dyDescent="0.2">
      <c r="B51" s="52" t="s">
        <v>24</v>
      </c>
      <c r="C51" s="53"/>
      <c r="D51" s="53"/>
      <c r="E51" s="53"/>
      <c r="F51" s="53"/>
      <c r="G51" s="53"/>
      <c r="H51" s="53"/>
      <c r="I51" s="53"/>
      <c r="J51" s="53"/>
      <c r="K51" s="53"/>
      <c r="L51" s="53"/>
      <c r="M51" s="53"/>
      <c r="N51" s="53"/>
      <c r="O51" s="53"/>
      <c r="P51" s="53"/>
      <c r="Q51" s="53"/>
      <c r="R51" s="53"/>
      <c r="S51" s="53"/>
      <c r="T51" s="53"/>
      <c r="U51" s="53"/>
      <c r="V51" s="53"/>
      <c r="W51" s="53"/>
      <c r="X51" s="54" t="s">
        <v>16</v>
      </c>
      <c r="Y51" s="53"/>
    </row>
    <row r="55" spans="1:25" ht="15" x14ac:dyDescent="0.2">
      <c r="A55" s="51" t="s">
        <v>111</v>
      </c>
    </row>
    <row r="56" spans="1:25" ht="15" x14ac:dyDescent="0.2">
      <c r="C56" s="52">
        <v>2000</v>
      </c>
      <c r="D56" s="52">
        <v>2001</v>
      </c>
      <c r="E56" s="52">
        <v>2002</v>
      </c>
      <c r="F56" s="52">
        <v>2003</v>
      </c>
      <c r="G56" s="52">
        <v>2004</v>
      </c>
      <c r="H56" s="52">
        <v>2005</v>
      </c>
      <c r="I56" s="52">
        <v>2006</v>
      </c>
      <c r="J56" s="52">
        <v>2007</v>
      </c>
      <c r="K56" s="52">
        <v>2008</v>
      </c>
      <c r="L56" s="52">
        <v>2009</v>
      </c>
      <c r="M56" s="52">
        <v>2010</v>
      </c>
      <c r="N56" s="52">
        <v>2011</v>
      </c>
      <c r="O56" s="52">
        <v>2012</v>
      </c>
      <c r="P56" s="52">
        <v>2013</v>
      </c>
      <c r="Q56" s="52">
        <v>2014</v>
      </c>
      <c r="R56" s="52">
        <v>2015</v>
      </c>
      <c r="S56" s="52">
        <v>2016</v>
      </c>
      <c r="T56" s="52">
        <v>2017</v>
      </c>
      <c r="U56" s="52">
        <v>2018</v>
      </c>
      <c r="V56" s="52">
        <v>2019</v>
      </c>
      <c r="W56" s="52">
        <v>2020</v>
      </c>
      <c r="Y56" s="52" t="s">
        <v>14</v>
      </c>
    </row>
    <row r="57" spans="1:25" ht="15" x14ac:dyDescent="0.2">
      <c r="B57" s="52" t="s">
        <v>24</v>
      </c>
      <c r="C57" s="53"/>
      <c r="D57" s="53"/>
      <c r="E57" s="53"/>
      <c r="F57" s="53"/>
      <c r="G57" s="53"/>
      <c r="H57" s="53"/>
      <c r="I57" s="53"/>
      <c r="J57" s="53"/>
      <c r="K57" s="53"/>
      <c r="L57" s="53"/>
      <c r="M57" s="53"/>
      <c r="N57" s="53"/>
      <c r="O57" s="53"/>
      <c r="P57" s="53"/>
      <c r="Q57" s="53"/>
      <c r="R57" s="53"/>
      <c r="S57" s="53"/>
      <c r="T57" s="53"/>
      <c r="U57" s="53"/>
      <c r="V57" s="53"/>
      <c r="W57" s="53"/>
      <c r="X57" s="54" t="s">
        <v>16</v>
      </c>
      <c r="Y57" s="53"/>
    </row>
    <row r="61" spans="1:25" ht="15" x14ac:dyDescent="0.2">
      <c r="A61" s="51" t="s">
        <v>112</v>
      </c>
    </row>
    <row r="62" spans="1:25" ht="15" x14ac:dyDescent="0.2">
      <c r="C62" s="52">
        <v>2000</v>
      </c>
      <c r="D62" s="52">
        <v>2001</v>
      </c>
      <c r="E62" s="52">
        <v>2002</v>
      </c>
      <c r="F62" s="52">
        <v>2003</v>
      </c>
      <c r="G62" s="52">
        <v>2004</v>
      </c>
      <c r="H62" s="52">
        <v>2005</v>
      </c>
      <c r="I62" s="52">
        <v>2006</v>
      </c>
      <c r="J62" s="52">
        <v>2007</v>
      </c>
      <c r="K62" s="52">
        <v>2008</v>
      </c>
      <c r="L62" s="52">
        <v>2009</v>
      </c>
      <c r="M62" s="52">
        <v>2010</v>
      </c>
      <c r="N62" s="52">
        <v>2011</v>
      </c>
      <c r="O62" s="52">
        <v>2012</v>
      </c>
      <c r="P62" s="52">
        <v>2013</v>
      </c>
      <c r="Q62" s="52">
        <v>2014</v>
      </c>
      <c r="R62" s="52">
        <v>2015</v>
      </c>
      <c r="S62" s="52">
        <v>2016</v>
      </c>
      <c r="T62" s="52">
        <v>2017</v>
      </c>
      <c r="U62" s="52">
        <v>2018</v>
      </c>
      <c r="V62" s="52">
        <v>2019</v>
      </c>
      <c r="W62" s="52">
        <v>2020</v>
      </c>
      <c r="Y62" s="52" t="s">
        <v>14</v>
      </c>
    </row>
    <row r="63" spans="1:25" ht="15" x14ac:dyDescent="0.2">
      <c r="B63" s="52" t="s">
        <v>24</v>
      </c>
      <c r="C63" s="53"/>
      <c r="D63" s="53"/>
      <c r="E63" s="53"/>
      <c r="F63" s="53"/>
      <c r="G63" s="53"/>
      <c r="H63" s="53"/>
      <c r="I63" s="53"/>
      <c r="J63" s="53"/>
      <c r="K63" s="53"/>
      <c r="L63" s="53"/>
      <c r="M63" s="53"/>
      <c r="N63" s="53"/>
      <c r="O63" s="53"/>
      <c r="P63" s="53"/>
      <c r="Q63" s="53"/>
      <c r="R63" s="53"/>
      <c r="S63" s="53"/>
      <c r="T63" s="53"/>
      <c r="U63" s="53"/>
      <c r="V63" s="53"/>
      <c r="W63" s="53"/>
      <c r="X63" s="54" t="s">
        <v>16</v>
      </c>
      <c r="Y63" s="53"/>
    </row>
    <row r="67" spans="1:25" ht="15" x14ac:dyDescent="0.2">
      <c r="A67" s="51" t="s">
        <v>113</v>
      </c>
    </row>
    <row r="68" spans="1:25" ht="15" x14ac:dyDescent="0.2">
      <c r="C68" s="52">
        <v>2000</v>
      </c>
      <c r="D68" s="52">
        <v>2001</v>
      </c>
      <c r="E68" s="52">
        <v>2002</v>
      </c>
      <c r="F68" s="52">
        <v>2003</v>
      </c>
      <c r="G68" s="52">
        <v>2004</v>
      </c>
      <c r="H68" s="52">
        <v>2005</v>
      </c>
      <c r="I68" s="52">
        <v>2006</v>
      </c>
      <c r="J68" s="52">
        <v>2007</v>
      </c>
      <c r="K68" s="52">
        <v>2008</v>
      </c>
      <c r="L68" s="52">
        <v>2009</v>
      </c>
      <c r="M68" s="52">
        <v>2010</v>
      </c>
      <c r="N68" s="52">
        <v>2011</v>
      </c>
      <c r="O68" s="52">
        <v>2012</v>
      </c>
      <c r="P68" s="52">
        <v>2013</v>
      </c>
      <c r="Q68" s="52">
        <v>2014</v>
      </c>
      <c r="R68" s="52">
        <v>2015</v>
      </c>
      <c r="S68" s="52">
        <v>2016</v>
      </c>
      <c r="T68" s="52">
        <v>2017</v>
      </c>
      <c r="U68" s="52">
        <v>2018</v>
      </c>
      <c r="V68" s="52">
        <v>2019</v>
      </c>
      <c r="W68" s="52">
        <v>2020</v>
      </c>
      <c r="Y68" s="52" t="s">
        <v>14</v>
      </c>
    </row>
    <row r="69" spans="1:25" ht="15" x14ac:dyDescent="0.2">
      <c r="B69" s="52" t="s">
        <v>24</v>
      </c>
      <c r="C69" s="53"/>
      <c r="D69" s="53"/>
      <c r="E69" s="53"/>
      <c r="F69" s="53"/>
      <c r="G69" s="53"/>
      <c r="H69" s="53"/>
      <c r="I69" s="53"/>
      <c r="J69" s="53"/>
      <c r="K69" s="53"/>
      <c r="L69" s="53"/>
      <c r="M69" s="53"/>
      <c r="N69" s="53"/>
      <c r="O69" s="53"/>
      <c r="P69" s="53"/>
      <c r="Q69" s="53"/>
      <c r="R69" s="53"/>
      <c r="S69" s="53"/>
      <c r="T69" s="53"/>
      <c r="U69" s="53"/>
      <c r="V69" s="53"/>
      <c r="W69" s="53"/>
      <c r="X69" s="54" t="s">
        <v>16</v>
      </c>
      <c r="Y69" s="53"/>
    </row>
    <row r="1048546" ht="15" customHeight="1" x14ac:dyDescent="0.15"/>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9"/>
  <sheetViews>
    <sheetView workbookViewId="0">
      <selection activeCell="V39" sqref="V39"/>
    </sheetView>
  </sheetViews>
  <sheetFormatPr baseColWidth="10" defaultColWidth="8.83203125" defaultRowHeight="13" x14ac:dyDescent="0.15"/>
  <sheetData>
    <row r="1" spans="1:35" ht="15" x14ac:dyDescent="0.2">
      <c r="A1" s="16" t="s">
        <v>101</v>
      </c>
    </row>
    <row r="2" spans="1:35" ht="15" x14ac:dyDescent="0.2">
      <c r="C2" s="17">
        <v>2000</v>
      </c>
      <c r="D2" s="17">
        <v>2001</v>
      </c>
      <c r="E2" s="17">
        <v>2002</v>
      </c>
      <c r="F2" s="17">
        <v>2003</v>
      </c>
      <c r="G2" s="17">
        <v>2004</v>
      </c>
      <c r="H2" s="17">
        <v>2005</v>
      </c>
      <c r="I2" s="17">
        <v>2006</v>
      </c>
      <c r="J2" s="17">
        <v>2007</v>
      </c>
      <c r="K2" s="17">
        <v>2008</v>
      </c>
      <c r="L2" s="17">
        <v>2009</v>
      </c>
      <c r="M2" s="17">
        <v>2010</v>
      </c>
      <c r="N2" s="17">
        <v>2011</v>
      </c>
      <c r="O2" s="17">
        <v>2012</v>
      </c>
      <c r="P2" s="17">
        <v>2013</v>
      </c>
      <c r="Q2" s="17">
        <v>2014</v>
      </c>
      <c r="R2" s="17">
        <v>2015</v>
      </c>
      <c r="S2" s="17">
        <v>2016</v>
      </c>
      <c r="T2" s="17">
        <v>2017</v>
      </c>
      <c r="U2" s="17">
        <v>2018</v>
      </c>
      <c r="V2" s="17">
        <v>2019</v>
      </c>
      <c r="W2" s="17">
        <v>2020</v>
      </c>
      <c r="Y2" s="17" t="s">
        <v>14</v>
      </c>
    </row>
    <row r="3" spans="1:35" ht="15" x14ac:dyDescent="0.2">
      <c r="B3" s="4" t="s">
        <v>7</v>
      </c>
      <c r="C3" s="10"/>
      <c r="D3" s="10"/>
      <c r="E3" s="10"/>
      <c r="F3" s="10"/>
      <c r="G3" s="10"/>
      <c r="H3" s="10"/>
      <c r="I3" s="10"/>
      <c r="J3" s="10"/>
      <c r="K3" s="10"/>
      <c r="L3" s="10"/>
      <c r="M3" s="10"/>
      <c r="N3" s="10"/>
      <c r="O3" s="10"/>
      <c r="P3" s="10"/>
      <c r="Q3" s="10"/>
      <c r="R3" s="10"/>
      <c r="S3" s="10"/>
      <c r="T3" s="10"/>
      <c r="U3" s="10"/>
      <c r="V3" s="10"/>
      <c r="W3" s="10"/>
      <c r="X3" s="19" t="s">
        <v>16</v>
      </c>
      <c r="Y3" s="37">
        <v>3</v>
      </c>
    </row>
    <row r="4" spans="1:35" ht="15" x14ac:dyDescent="0.2">
      <c r="B4" s="4" t="s">
        <v>11</v>
      </c>
      <c r="C4" s="10"/>
      <c r="D4" s="10"/>
      <c r="E4" s="10"/>
      <c r="F4" s="10"/>
      <c r="G4" s="10"/>
      <c r="H4" s="10"/>
      <c r="I4" s="10"/>
      <c r="J4" s="10"/>
      <c r="K4" s="10"/>
      <c r="L4" s="10"/>
      <c r="M4" s="10"/>
      <c r="N4" s="10"/>
      <c r="O4" s="10"/>
      <c r="P4" s="10"/>
      <c r="Q4" s="10"/>
      <c r="R4" s="10"/>
      <c r="S4" s="10"/>
      <c r="T4" s="10"/>
      <c r="U4" s="10"/>
      <c r="V4" s="10"/>
      <c r="W4" s="10"/>
      <c r="X4" s="19" t="s">
        <v>16</v>
      </c>
      <c r="Y4" s="37">
        <v>3</v>
      </c>
    </row>
    <row r="8" spans="1:35" ht="15" x14ac:dyDescent="0.2">
      <c r="A8" s="58" t="s">
        <v>115</v>
      </c>
    </row>
    <row r="9" spans="1:35" ht="15" x14ac:dyDescent="0.2">
      <c r="C9" s="17">
        <v>2000</v>
      </c>
      <c r="D9" s="17">
        <v>2001</v>
      </c>
      <c r="E9" s="17">
        <v>2002</v>
      </c>
      <c r="F9" s="17">
        <v>2003</v>
      </c>
      <c r="G9" s="17">
        <v>2004</v>
      </c>
      <c r="H9" s="17">
        <v>2005</v>
      </c>
      <c r="I9" s="17">
        <v>2006</v>
      </c>
      <c r="J9" s="17">
        <v>2007</v>
      </c>
      <c r="K9" s="17">
        <v>2008</v>
      </c>
      <c r="L9" s="17">
        <v>2009</v>
      </c>
      <c r="M9" s="17">
        <v>2010</v>
      </c>
      <c r="N9" s="17">
        <v>2011</v>
      </c>
      <c r="O9" s="17">
        <v>2012</v>
      </c>
      <c r="P9" s="17">
        <v>2013</v>
      </c>
      <c r="Q9" s="17">
        <v>2014</v>
      </c>
      <c r="R9" s="17">
        <v>2015</v>
      </c>
      <c r="S9" s="17">
        <v>2016</v>
      </c>
      <c r="T9" s="17">
        <v>2017</v>
      </c>
      <c r="U9" s="17">
        <v>2018</v>
      </c>
      <c r="V9" s="17">
        <v>2019</v>
      </c>
      <c r="W9" s="17">
        <v>2020</v>
      </c>
      <c r="Y9" s="17" t="s">
        <v>14</v>
      </c>
    </row>
    <row r="10" spans="1:35" ht="15" x14ac:dyDescent="0.2">
      <c r="B10" s="17" t="s">
        <v>24</v>
      </c>
      <c r="C10" s="55"/>
      <c r="D10" s="55"/>
      <c r="E10" s="55"/>
      <c r="F10" s="55"/>
      <c r="G10" s="55"/>
      <c r="H10" s="55"/>
      <c r="I10" s="55"/>
      <c r="J10" s="55"/>
      <c r="K10" s="55"/>
      <c r="L10" s="55"/>
      <c r="M10" s="55"/>
      <c r="N10" s="55"/>
      <c r="O10" s="55"/>
      <c r="P10" s="56"/>
      <c r="Q10" s="55"/>
      <c r="R10" s="55"/>
      <c r="S10" s="55"/>
      <c r="T10" s="55"/>
      <c r="U10" s="55"/>
      <c r="V10" s="55"/>
      <c r="W10" s="55"/>
      <c r="X10" s="19" t="s">
        <v>16</v>
      </c>
      <c r="Y10" s="59">
        <v>0</v>
      </c>
    </row>
    <row r="11" spans="1:35" ht="15" x14ac:dyDescent="0.2">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row>
    <row r="12" spans="1:35" ht="15" x14ac:dyDescent="0.2">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row>
    <row r="13" spans="1:35" ht="15" x14ac:dyDescent="0.2">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row>
    <row r="14" spans="1:35" ht="15" x14ac:dyDescent="0.2">
      <c r="A14" s="16" t="s">
        <v>38</v>
      </c>
    </row>
    <row r="15" spans="1:35" ht="15" x14ac:dyDescent="0.2">
      <c r="C15" s="17">
        <v>2000</v>
      </c>
      <c r="D15" s="17">
        <v>2001</v>
      </c>
      <c r="E15" s="17">
        <v>2002</v>
      </c>
      <c r="F15" s="17">
        <v>2003</v>
      </c>
      <c r="G15" s="17">
        <v>2004</v>
      </c>
      <c r="H15" s="17">
        <v>2005</v>
      </c>
      <c r="I15" s="17">
        <v>2006</v>
      </c>
      <c r="J15" s="17">
        <v>2007</v>
      </c>
      <c r="K15" s="17">
        <v>2008</v>
      </c>
      <c r="L15" s="17">
        <v>2009</v>
      </c>
      <c r="M15" s="17">
        <v>2010</v>
      </c>
      <c r="N15" s="17">
        <v>2011</v>
      </c>
      <c r="O15" s="17">
        <v>2012</v>
      </c>
      <c r="P15" s="17">
        <v>2013</v>
      </c>
      <c r="Q15" s="17">
        <v>2014</v>
      </c>
      <c r="R15" s="17">
        <v>2015</v>
      </c>
      <c r="S15" s="17">
        <v>2016</v>
      </c>
      <c r="T15" s="17">
        <v>2017</v>
      </c>
      <c r="U15" s="17">
        <v>2018</v>
      </c>
      <c r="V15" s="17">
        <v>2019</v>
      </c>
      <c r="W15" s="17">
        <v>2020</v>
      </c>
      <c r="Y15" s="17" t="s">
        <v>14</v>
      </c>
    </row>
    <row r="16" spans="1:35" ht="15" x14ac:dyDescent="0.2">
      <c r="B16" s="4" t="s">
        <v>7</v>
      </c>
      <c r="C16" s="10"/>
      <c r="D16" s="10"/>
      <c r="E16" s="10"/>
      <c r="F16" s="10"/>
      <c r="G16" s="10"/>
      <c r="H16" s="10"/>
      <c r="I16" s="10"/>
      <c r="J16" s="10"/>
      <c r="K16" s="10"/>
      <c r="L16" s="10"/>
      <c r="M16" s="10"/>
      <c r="N16" s="10"/>
      <c r="O16" s="10"/>
      <c r="P16" s="10"/>
      <c r="Q16" s="10"/>
      <c r="R16" s="10"/>
      <c r="S16" s="10"/>
      <c r="T16" s="10"/>
      <c r="U16" s="10"/>
      <c r="V16" s="10"/>
      <c r="W16" s="10"/>
      <c r="X16" s="19" t="s">
        <v>16</v>
      </c>
      <c r="Y16" s="18">
        <v>0.2</v>
      </c>
    </row>
    <row r="17" spans="1:35" ht="15" x14ac:dyDescent="0.2">
      <c r="B17" s="4" t="s">
        <v>11</v>
      </c>
      <c r="C17" s="10"/>
      <c r="D17" s="10"/>
      <c r="E17" s="10"/>
      <c r="F17" s="10"/>
      <c r="G17" s="10"/>
      <c r="H17" s="10"/>
      <c r="I17" s="10"/>
      <c r="J17" s="10"/>
      <c r="K17" s="10"/>
      <c r="L17" s="10"/>
      <c r="M17" s="10"/>
      <c r="N17" s="10"/>
      <c r="O17" s="10"/>
      <c r="P17" s="10"/>
      <c r="Q17" s="10"/>
      <c r="R17" s="10"/>
      <c r="S17" s="10"/>
      <c r="T17" s="10"/>
      <c r="U17" s="10"/>
      <c r="V17" s="10"/>
      <c r="W17" s="10"/>
      <c r="X17" s="19" t="s">
        <v>16</v>
      </c>
      <c r="Y17" s="18">
        <v>0.2</v>
      </c>
    </row>
    <row r="21" spans="1:35" ht="15" x14ac:dyDescent="0.2">
      <c r="A21" s="16" t="s">
        <v>114</v>
      </c>
    </row>
    <row r="22" spans="1:35" ht="15" x14ac:dyDescent="0.2">
      <c r="C22" s="17">
        <v>2000</v>
      </c>
      <c r="D22" s="17">
        <v>2001</v>
      </c>
      <c r="E22" s="17">
        <v>2002</v>
      </c>
      <c r="F22" s="17">
        <v>2003</v>
      </c>
      <c r="G22" s="17">
        <v>2004</v>
      </c>
      <c r="H22" s="17">
        <v>2005</v>
      </c>
      <c r="I22" s="17">
        <v>2006</v>
      </c>
      <c r="J22" s="17">
        <v>2007</v>
      </c>
      <c r="K22" s="17">
        <v>2008</v>
      </c>
      <c r="L22" s="17">
        <v>2009</v>
      </c>
      <c r="M22" s="17">
        <v>2010</v>
      </c>
      <c r="N22" s="17">
        <v>2011</v>
      </c>
      <c r="O22" s="17">
        <v>2012</v>
      </c>
      <c r="P22" s="17">
        <v>2013</v>
      </c>
      <c r="Q22" s="17">
        <v>2014</v>
      </c>
      <c r="R22" s="17">
        <v>2015</v>
      </c>
      <c r="S22" s="17">
        <v>2016</v>
      </c>
      <c r="T22" s="17">
        <v>2017</v>
      </c>
      <c r="U22" s="17">
        <v>2018</v>
      </c>
      <c r="V22" s="17">
        <v>2019</v>
      </c>
      <c r="W22" s="17">
        <v>2020</v>
      </c>
      <c r="Y22" s="17" t="s">
        <v>14</v>
      </c>
    </row>
    <row r="23" spans="1:35" ht="15" x14ac:dyDescent="0.2">
      <c r="B23" s="17" t="s">
        <v>24</v>
      </c>
      <c r="C23" s="55"/>
      <c r="D23" s="55"/>
      <c r="E23" s="55"/>
      <c r="F23" s="55"/>
      <c r="G23" s="55"/>
      <c r="H23" s="55"/>
      <c r="I23" s="55"/>
      <c r="J23" s="55"/>
      <c r="K23" s="55"/>
      <c r="L23" s="55"/>
      <c r="M23" s="55"/>
      <c r="N23" s="55"/>
      <c r="O23" s="55"/>
      <c r="P23" s="56"/>
      <c r="Q23" s="55"/>
      <c r="R23" s="55"/>
      <c r="S23" s="55"/>
      <c r="T23" s="55"/>
      <c r="U23" s="55"/>
      <c r="V23" s="55"/>
      <c r="W23" s="55"/>
      <c r="X23" s="19" t="s">
        <v>16</v>
      </c>
      <c r="Y23" s="57">
        <v>0.01</v>
      </c>
    </row>
    <row r="24" spans="1:35" ht="15" x14ac:dyDescent="0.2">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row>
    <row r="25" spans="1:35" ht="15" x14ac:dyDescent="0.2">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row>
    <row r="26" spans="1:35" ht="15" x14ac:dyDescent="0.2">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row>
    <row r="27" spans="1:35" ht="15" x14ac:dyDescent="0.2">
      <c r="A27" s="16" t="s">
        <v>39</v>
      </c>
    </row>
    <row r="28" spans="1:35" ht="15" x14ac:dyDescent="0.2">
      <c r="C28" s="17">
        <v>2000</v>
      </c>
      <c r="D28" s="17">
        <v>2001</v>
      </c>
      <c r="E28" s="17">
        <v>2002</v>
      </c>
      <c r="F28" s="17">
        <v>2003</v>
      </c>
      <c r="G28" s="17">
        <v>2004</v>
      </c>
      <c r="H28" s="17">
        <v>2005</v>
      </c>
      <c r="I28" s="17">
        <v>2006</v>
      </c>
      <c r="J28" s="17">
        <v>2007</v>
      </c>
      <c r="K28" s="17">
        <v>2008</v>
      </c>
      <c r="L28" s="17">
        <v>2009</v>
      </c>
      <c r="M28" s="17">
        <v>2010</v>
      </c>
      <c r="N28" s="17">
        <v>2011</v>
      </c>
      <c r="O28" s="17">
        <v>2012</v>
      </c>
      <c r="P28" s="17">
        <v>2013</v>
      </c>
      <c r="Q28" s="17">
        <v>2014</v>
      </c>
      <c r="R28" s="17">
        <v>2015</v>
      </c>
      <c r="S28" s="17">
        <v>2016</v>
      </c>
      <c r="T28" s="17">
        <v>2017</v>
      </c>
      <c r="U28" s="17">
        <v>2018</v>
      </c>
      <c r="V28" s="17">
        <v>2019</v>
      </c>
      <c r="W28" s="17">
        <v>2020</v>
      </c>
      <c r="Y28" s="17" t="s">
        <v>14</v>
      </c>
    </row>
    <row r="29" spans="1:35" ht="15" x14ac:dyDescent="0.2">
      <c r="B29" s="17" t="s">
        <v>24</v>
      </c>
      <c r="C29" s="20"/>
      <c r="D29" s="20"/>
      <c r="E29" s="20"/>
      <c r="F29" s="20"/>
      <c r="G29" s="20"/>
      <c r="H29" s="20"/>
      <c r="I29" s="20"/>
      <c r="J29" s="20"/>
      <c r="K29" s="20"/>
      <c r="L29" s="20"/>
      <c r="M29" s="20"/>
      <c r="N29" s="20"/>
      <c r="O29" s="20"/>
      <c r="P29" s="20"/>
      <c r="Q29" s="20"/>
      <c r="R29" s="20"/>
      <c r="S29" s="20"/>
      <c r="T29" s="20"/>
      <c r="U29" s="20"/>
      <c r="V29" s="20"/>
      <c r="W29" s="20"/>
      <c r="X29" s="19" t="s">
        <v>16</v>
      </c>
      <c r="Y29" s="21">
        <v>6300</v>
      </c>
    </row>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5"/>
  <sheetViews>
    <sheetView topLeftCell="A23" workbookViewId="0">
      <selection activeCell="D56" sqref="D56"/>
    </sheetView>
  </sheetViews>
  <sheetFormatPr baseColWidth="10" defaultColWidth="8.83203125" defaultRowHeight="13" x14ac:dyDescent="0.15"/>
  <sheetData>
    <row r="1" spans="1:25" ht="13.5" customHeight="1" x14ac:dyDescent="0.2">
      <c r="A1" s="1" t="s">
        <v>40</v>
      </c>
    </row>
    <row r="2" spans="1:25" ht="13.5" customHeight="1"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
      <c r="B3" s="4" t="str">
        <f>Populations!$C$3</f>
        <v>M 15-49</v>
      </c>
      <c r="C3" s="5"/>
      <c r="D3" s="5"/>
      <c r="E3" s="5"/>
      <c r="F3" s="5"/>
      <c r="G3" s="5"/>
      <c r="H3" s="5"/>
      <c r="I3" s="5"/>
      <c r="J3" s="5"/>
      <c r="K3" s="5"/>
      <c r="L3" s="5"/>
      <c r="M3" s="5"/>
      <c r="N3" s="5"/>
      <c r="O3" s="5"/>
      <c r="P3" s="5"/>
      <c r="Q3" s="5"/>
      <c r="R3" s="5"/>
      <c r="S3" s="5"/>
      <c r="T3" s="5"/>
      <c r="U3" s="5"/>
      <c r="V3" s="5"/>
      <c r="W3" s="5"/>
      <c r="X3" s="7" t="s">
        <v>16</v>
      </c>
      <c r="Y3" s="22">
        <v>100</v>
      </c>
    </row>
    <row r="4" spans="1:25" ht="13.5" customHeight="1" x14ac:dyDescent="0.2">
      <c r="B4" s="4" t="str">
        <f>Populations!$C$4</f>
        <v>F 15-49</v>
      </c>
      <c r="C4" s="5"/>
      <c r="D4" s="5"/>
      <c r="E4" s="5"/>
      <c r="F4" s="5"/>
      <c r="G4" s="5"/>
      <c r="H4" s="5"/>
      <c r="I4" s="5"/>
      <c r="J4" s="5"/>
      <c r="K4" s="5"/>
      <c r="L4" s="5"/>
      <c r="M4" s="5"/>
      <c r="N4" s="5"/>
      <c r="O4" s="5"/>
      <c r="P4" s="5"/>
      <c r="Q4" s="5"/>
      <c r="R4" s="5"/>
      <c r="S4" s="5"/>
      <c r="T4" s="5"/>
      <c r="U4" s="5"/>
      <c r="V4" s="5"/>
      <c r="W4" s="5"/>
      <c r="X4" s="7" t="s">
        <v>16</v>
      </c>
      <c r="Y4" s="22">
        <v>100</v>
      </c>
    </row>
    <row r="8" spans="1:25" ht="13.5" customHeight="1" x14ac:dyDescent="0.2">
      <c r="A8" s="1" t="s">
        <v>41</v>
      </c>
    </row>
    <row r="9" spans="1:25" ht="13.5" customHeight="1" x14ac:dyDescent="0.2">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
      <c r="B10" s="4" t="str">
        <f>Populations!$C$3</f>
        <v>M 15-49</v>
      </c>
      <c r="C10" s="5"/>
      <c r="D10" s="5"/>
      <c r="E10" s="5"/>
      <c r="F10" s="5"/>
      <c r="G10" s="5"/>
      <c r="H10" s="5"/>
      <c r="I10" s="5"/>
      <c r="J10" s="5"/>
      <c r="K10" s="5"/>
      <c r="L10" s="5"/>
      <c r="M10" s="5"/>
      <c r="N10" s="5"/>
      <c r="O10" s="5"/>
      <c r="P10" s="5"/>
      <c r="Q10" s="5"/>
      <c r="R10" s="5"/>
      <c r="S10" s="5"/>
      <c r="T10" s="5"/>
      <c r="U10" s="5"/>
      <c r="V10" s="5"/>
      <c r="W10" s="5"/>
      <c r="X10" s="7" t="s">
        <v>16</v>
      </c>
      <c r="Y10" s="22">
        <f>0.2*3*20</f>
        <v>12.000000000000002</v>
      </c>
    </row>
    <row r="11" spans="1:25" ht="13.5" customHeight="1" x14ac:dyDescent="0.2">
      <c r="B11" s="4" t="str">
        <f>Populations!$C$4</f>
        <v>F 15-49</v>
      </c>
      <c r="C11" s="5"/>
      <c r="D11" s="5"/>
      <c r="E11" s="5"/>
      <c r="F11" s="5"/>
      <c r="G11" s="5"/>
      <c r="H11" s="5"/>
      <c r="I11" s="5"/>
      <c r="J11" s="5"/>
      <c r="K11" s="5"/>
      <c r="L11" s="5"/>
      <c r="M11" s="5"/>
      <c r="N11" s="5"/>
      <c r="O11" s="5"/>
      <c r="P11" s="5"/>
      <c r="Q11" s="5"/>
      <c r="R11" s="5"/>
      <c r="S11" s="5"/>
      <c r="T11" s="5"/>
      <c r="U11" s="5"/>
      <c r="V11" s="5"/>
      <c r="W11" s="5"/>
      <c r="X11" s="7" t="s">
        <v>16</v>
      </c>
      <c r="Y11" s="22">
        <f>0.1*3*20</f>
        <v>6.0000000000000009</v>
      </c>
    </row>
    <row r="15" spans="1:25" ht="13.5" customHeight="1" x14ac:dyDescent="0.2">
      <c r="A15" s="1" t="s">
        <v>42</v>
      </c>
    </row>
    <row r="16" spans="1:25" ht="13.5" customHeight="1" x14ac:dyDescent="0.2">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1:25" ht="13.5" customHeight="1" x14ac:dyDescent="0.2">
      <c r="B17" s="4" t="str">
        <f>Populations!$C$3</f>
        <v>M 15-49</v>
      </c>
      <c r="C17" s="5"/>
      <c r="D17" s="5"/>
      <c r="E17" s="5"/>
      <c r="F17" s="5"/>
      <c r="G17" s="5"/>
      <c r="H17" s="5"/>
      <c r="I17" s="5"/>
      <c r="J17" s="5"/>
      <c r="K17" s="5"/>
      <c r="L17" s="5"/>
      <c r="M17" s="5"/>
      <c r="N17" s="5"/>
      <c r="O17" s="5"/>
      <c r="P17" s="5"/>
      <c r="Q17" s="5"/>
      <c r="R17" s="5"/>
      <c r="S17" s="5"/>
      <c r="T17" s="5"/>
      <c r="U17" s="5"/>
      <c r="V17" s="5"/>
      <c r="W17" s="5"/>
      <c r="X17" s="7" t="s">
        <v>16</v>
      </c>
      <c r="Y17" s="5">
        <v>0</v>
      </c>
    </row>
    <row r="18" spans="1:25" ht="13.5" customHeight="1" x14ac:dyDescent="0.2">
      <c r="B18" s="4" t="str">
        <f>Populations!$C$4</f>
        <v>F 15-49</v>
      </c>
      <c r="C18" s="5"/>
      <c r="D18" s="5"/>
      <c r="E18" s="5"/>
      <c r="F18" s="5"/>
      <c r="G18" s="5"/>
      <c r="H18" s="5"/>
      <c r="I18" s="5"/>
      <c r="J18" s="5"/>
      <c r="K18" s="5"/>
      <c r="L18" s="5"/>
      <c r="M18" s="5"/>
      <c r="N18" s="5"/>
      <c r="O18" s="5"/>
      <c r="P18" s="5"/>
      <c r="Q18" s="5"/>
      <c r="R18" s="5"/>
      <c r="S18" s="5"/>
      <c r="T18" s="5"/>
      <c r="U18" s="5"/>
      <c r="V18" s="5"/>
      <c r="W18" s="5"/>
      <c r="X18" s="7" t="s">
        <v>16</v>
      </c>
      <c r="Y18" s="5">
        <v>0</v>
      </c>
    </row>
    <row r="22" spans="1:25" ht="13.5" customHeight="1" x14ac:dyDescent="0.2">
      <c r="A22" s="1" t="s">
        <v>43</v>
      </c>
    </row>
    <row r="23" spans="1:25" ht="13.5" customHeight="1" x14ac:dyDescent="0.2">
      <c r="C23" s="4">
        <v>2000</v>
      </c>
      <c r="D23" s="4">
        <v>2001</v>
      </c>
      <c r="E23" s="4">
        <v>2002</v>
      </c>
      <c r="F23" s="4">
        <v>2003</v>
      </c>
      <c r="G23" s="4">
        <v>2004</v>
      </c>
      <c r="H23" s="4">
        <v>2005</v>
      </c>
      <c r="I23" s="4">
        <v>2006</v>
      </c>
      <c r="J23" s="4">
        <v>2007</v>
      </c>
      <c r="K23" s="4">
        <v>2008</v>
      </c>
      <c r="L23" s="4">
        <v>2009</v>
      </c>
      <c r="M23" s="4">
        <v>2010</v>
      </c>
      <c r="N23" s="4">
        <v>2011</v>
      </c>
      <c r="O23" s="4">
        <v>2012</v>
      </c>
      <c r="P23" s="4">
        <v>2013</v>
      </c>
      <c r="Q23" s="4">
        <v>2014</v>
      </c>
      <c r="R23" s="4">
        <v>2015</v>
      </c>
      <c r="S23" s="4">
        <v>2016</v>
      </c>
      <c r="T23" s="4">
        <v>2017</v>
      </c>
      <c r="U23" s="4">
        <v>2018</v>
      </c>
      <c r="V23" s="4">
        <v>2019</v>
      </c>
      <c r="W23" s="4">
        <v>2020</v>
      </c>
      <c r="Y23" s="4" t="s">
        <v>14</v>
      </c>
    </row>
    <row r="24" spans="1:25" ht="13.5" customHeight="1" x14ac:dyDescent="0.2">
      <c r="B24" s="4" t="str">
        <f>Populations!$C$3</f>
        <v>M 15-49</v>
      </c>
      <c r="C24" s="12"/>
      <c r="D24" s="12"/>
      <c r="E24" s="12"/>
      <c r="F24" s="12"/>
      <c r="G24" s="12"/>
      <c r="H24" s="12"/>
      <c r="I24" s="12"/>
      <c r="J24" s="12"/>
      <c r="K24" s="12"/>
      <c r="L24" s="12"/>
      <c r="M24" s="12"/>
      <c r="N24" s="12"/>
      <c r="O24" s="12"/>
      <c r="P24" s="12"/>
      <c r="Q24" s="12"/>
      <c r="R24" s="12"/>
      <c r="S24" s="12"/>
      <c r="T24" s="12"/>
      <c r="U24" s="12"/>
      <c r="V24" s="12"/>
      <c r="W24" s="12"/>
      <c r="X24" s="7" t="s">
        <v>16</v>
      </c>
      <c r="Y24" s="23">
        <v>0.14000000000000001</v>
      </c>
    </row>
    <row r="25" spans="1:25" ht="13.5" customHeight="1" x14ac:dyDescent="0.2">
      <c r="B25" s="4" t="str">
        <f>Populations!$C$4</f>
        <v>F 15-49</v>
      </c>
      <c r="C25" s="12"/>
      <c r="D25" s="12"/>
      <c r="E25" s="12"/>
      <c r="F25" s="12"/>
      <c r="G25" s="12"/>
      <c r="H25" s="12"/>
      <c r="I25" s="12"/>
      <c r="J25" s="12"/>
      <c r="K25" s="12"/>
      <c r="L25" s="12"/>
      <c r="M25" s="12"/>
      <c r="N25" s="12"/>
      <c r="O25" s="12"/>
      <c r="P25" s="12"/>
      <c r="Q25" s="12"/>
      <c r="R25" s="12"/>
      <c r="S25" s="12"/>
      <c r="T25" s="12"/>
      <c r="U25" s="12"/>
      <c r="V25" s="12"/>
      <c r="W25" s="12"/>
      <c r="X25" s="7" t="s">
        <v>16</v>
      </c>
      <c r="Y25" s="23">
        <v>0.14000000000000001</v>
      </c>
    </row>
    <row r="29" spans="1:25" ht="13.5" customHeight="1" x14ac:dyDescent="0.2">
      <c r="A29" s="1" t="s">
        <v>44</v>
      </c>
    </row>
    <row r="30" spans="1:25" ht="13.5" customHeight="1" x14ac:dyDescent="0.2">
      <c r="C30" s="4">
        <v>2000</v>
      </c>
      <c r="D30" s="4">
        <v>2001</v>
      </c>
      <c r="E30" s="4">
        <v>2002</v>
      </c>
      <c r="F30" s="4">
        <v>2003</v>
      </c>
      <c r="G30" s="4">
        <v>2004</v>
      </c>
      <c r="H30" s="4">
        <v>2005</v>
      </c>
      <c r="I30" s="4">
        <v>2006</v>
      </c>
      <c r="J30" s="4">
        <v>2007</v>
      </c>
      <c r="K30" s="4">
        <v>2008</v>
      </c>
      <c r="L30" s="4">
        <v>2009</v>
      </c>
      <c r="M30" s="4">
        <v>2010</v>
      </c>
      <c r="N30" s="4">
        <v>2011</v>
      </c>
      <c r="O30" s="4">
        <v>2012</v>
      </c>
      <c r="P30" s="4">
        <v>2013</v>
      </c>
      <c r="Q30" s="4">
        <v>2014</v>
      </c>
      <c r="R30" s="4">
        <v>2015</v>
      </c>
      <c r="S30" s="4">
        <v>2016</v>
      </c>
      <c r="T30" s="4">
        <v>2017</v>
      </c>
      <c r="U30" s="4">
        <v>2018</v>
      </c>
      <c r="V30" s="4">
        <v>2019</v>
      </c>
      <c r="W30" s="4">
        <v>2020</v>
      </c>
      <c r="Y30" s="4" t="s">
        <v>14</v>
      </c>
    </row>
    <row r="31" spans="1:25" ht="13.5" customHeight="1" x14ac:dyDescent="0.2">
      <c r="B31" s="4" t="str">
        <f>Populations!$C$3</f>
        <v>M 15-49</v>
      </c>
      <c r="C31" s="12"/>
      <c r="D31" s="12"/>
      <c r="E31" s="12"/>
      <c r="F31" s="12"/>
      <c r="G31" s="12"/>
      <c r="H31" s="12"/>
      <c r="I31" s="12"/>
      <c r="J31" s="12"/>
      <c r="K31" s="12"/>
      <c r="L31" s="12"/>
      <c r="M31" s="12"/>
      <c r="N31" s="12"/>
      <c r="O31" s="12"/>
      <c r="P31" s="12"/>
      <c r="Q31" s="12"/>
      <c r="R31" s="12"/>
      <c r="S31" s="12"/>
      <c r="T31" s="12"/>
      <c r="U31" s="12"/>
      <c r="V31" s="12"/>
      <c r="W31" s="12"/>
      <c r="X31" s="7" t="s">
        <v>16</v>
      </c>
      <c r="Y31" s="12">
        <v>0.3</v>
      </c>
    </row>
    <row r="32" spans="1:25" ht="13.5" customHeight="1" x14ac:dyDescent="0.2">
      <c r="B32" s="4" t="str">
        <f>Populations!$C$4</f>
        <v>F 15-49</v>
      </c>
      <c r="C32" s="12"/>
      <c r="D32" s="12"/>
      <c r="E32" s="12"/>
      <c r="F32" s="12"/>
      <c r="G32" s="12"/>
      <c r="H32" s="12"/>
      <c r="I32" s="12"/>
      <c r="J32" s="12"/>
      <c r="K32" s="12"/>
      <c r="L32" s="12"/>
      <c r="M32" s="12"/>
      <c r="N32" s="12"/>
      <c r="O32" s="12"/>
      <c r="P32" s="12"/>
      <c r="Q32" s="12"/>
      <c r="R32" s="12"/>
      <c r="S32" s="12"/>
      <c r="T32" s="12"/>
      <c r="U32" s="12"/>
      <c r="V32" s="12"/>
      <c r="W32" s="12"/>
      <c r="X32" s="7" t="s">
        <v>16</v>
      </c>
      <c r="Y32" s="12">
        <v>0.4</v>
      </c>
    </row>
    <row r="36" spans="1:25" ht="13.5" customHeight="1" x14ac:dyDescent="0.2">
      <c r="A36" s="1" t="s">
        <v>45</v>
      </c>
    </row>
    <row r="37" spans="1:25" ht="13.5" customHeight="1" x14ac:dyDescent="0.2">
      <c r="C37" s="4">
        <v>2000</v>
      </c>
      <c r="D37" s="4">
        <v>2001</v>
      </c>
      <c r="E37" s="4">
        <v>2002</v>
      </c>
      <c r="F37" s="4">
        <v>2003</v>
      </c>
      <c r="G37" s="4">
        <v>2004</v>
      </c>
      <c r="H37" s="4">
        <v>2005</v>
      </c>
      <c r="I37" s="4">
        <v>2006</v>
      </c>
      <c r="J37" s="4">
        <v>2007</v>
      </c>
      <c r="K37" s="4">
        <v>2008</v>
      </c>
      <c r="L37" s="4">
        <v>2009</v>
      </c>
      <c r="M37" s="4">
        <v>2010</v>
      </c>
      <c r="N37" s="4">
        <v>2011</v>
      </c>
      <c r="O37" s="4">
        <v>2012</v>
      </c>
      <c r="P37" s="4">
        <v>2013</v>
      </c>
      <c r="Q37" s="4">
        <v>2014</v>
      </c>
      <c r="R37" s="4">
        <v>2015</v>
      </c>
      <c r="S37" s="4">
        <v>2016</v>
      </c>
      <c r="T37" s="4">
        <v>2017</v>
      </c>
      <c r="U37" s="4">
        <v>2018</v>
      </c>
      <c r="V37" s="4">
        <v>2019</v>
      </c>
      <c r="W37" s="4">
        <v>2020</v>
      </c>
      <c r="Y37" s="4" t="s">
        <v>14</v>
      </c>
    </row>
    <row r="38" spans="1:25" ht="13.5" customHeight="1" x14ac:dyDescent="0.2">
      <c r="B38" s="4" t="str">
        <f>Populations!$C$3</f>
        <v>M 15-49</v>
      </c>
      <c r="C38" s="12"/>
      <c r="D38" s="12"/>
      <c r="E38" s="12"/>
      <c r="F38" s="12"/>
      <c r="G38" s="12"/>
      <c r="H38" s="12"/>
      <c r="I38" s="12"/>
      <c r="J38" s="12"/>
      <c r="K38" s="12"/>
      <c r="L38" s="12"/>
      <c r="M38" s="12"/>
      <c r="N38" s="12"/>
      <c r="O38" s="12"/>
      <c r="P38" s="12"/>
      <c r="Q38" s="12"/>
      <c r="R38" s="12"/>
      <c r="S38" s="12"/>
      <c r="T38" s="12"/>
      <c r="U38" s="12"/>
      <c r="V38" s="12"/>
      <c r="W38" s="12"/>
      <c r="X38" s="7" t="s">
        <v>16</v>
      </c>
      <c r="Y38" s="24">
        <v>0</v>
      </c>
    </row>
    <row r="39" spans="1:25" ht="13.5" customHeight="1" x14ac:dyDescent="0.2">
      <c r="B39" s="4" t="str">
        <f>Populations!$C$4</f>
        <v>F 15-49</v>
      </c>
      <c r="C39" s="12"/>
      <c r="D39" s="12"/>
      <c r="E39" s="12"/>
      <c r="F39" s="12"/>
      <c r="G39" s="12"/>
      <c r="H39" s="12"/>
      <c r="I39" s="12"/>
      <c r="J39" s="12"/>
      <c r="K39" s="12"/>
      <c r="L39" s="12"/>
      <c r="M39" s="12"/>
      <c r="N39" s="12"/>
      <c r="O39" s="12"/>
      <c r="P39" s="12"/>
      <c r="Q39" s="12"/>
      <c r="R39" s="12"/>
      <c r="S39" s="12"/>
      <c r="T39" s="12"/>
      <c r="U39" s="12"/>
      <c r="V39" s="12"/>
      <c r="W39" s="12"/>
      <c r="X39" s="7" t="s">
        <v>16</v>
      </c>
      <c r="Y39" s="23">
        <v>0</v>
      </c>
    </row>
    <row r="43" spans="1:25" ht="13.5" customHeight="1" x14ac:dyDescent="0.2">
      <c r="A43" s="1" t="s">
        <v>46</v>
      </c>
    </row>
    <row r="44" spans="1:25" ht="13.5" customHeight="1" x14ac:dyDescent="0.2">
      <c r="C44" s="4">
        <v>2000</v>
      </c>
      <c r="D44" s="4">
        <v>2001</v>
      </c>
      <c r="E44" s="4">
        <v>2002</v>
      </c>
      <c r="F44" s="4">
        <v>2003</v>
      </c>
      <c r="G44" s="4">
        <v>2004</v>
      </c>
      <c r="H44" s="4">
        <v>2005</v>
      </c>
      <c r="I44" s="4">
        <v>2006</v>
      </c>
      <c r="J44" s="4">
        <v>2007</v>
      </c>
      <c r="K44" s="4">
        <v>2008</v>
      </c>
      <c r="L44" s="4">
        <v>2009</v>
      </c>
      <c r="M44" s="4">
        <v>2010</v>
      </c>
      <c r="N44" s="4">
        <v>2011</v>
      </c>
      <c r="O44" s="4">
        <v>2012</v>
      </c>
      <c r="P44" s="4">
        <v>2013</v>
      </c>
      <c r="Q44" s="4">
        <v>2014</v>
      </c>
      <c r="R44" s="4">
        <v>2015</v>
      </c>
      <c r="S44" s="4">
        <v>2016</v>
      </c>
      <c r="T44" s="4">
        <v>2017</v>
      </c>
      <c r="U44" s="4">
        <v>2018</v>
      </c>
      <c r="V44" s="4">
        <v>2019</v>
      </c>
      <c r="W44" s="4">
        <v>2020</v>
      </c>
      <c r="Y44" s="4" t="s">
        <v>14</v>
      </c>
    </row>
    <row r="45" spans="1:25" ht="13.5" customHeight="1" x14ac:dyDescent="0.2">
      <c r="B45" s="4" t="str">
        <f>Populations!$C$3</f>
        <v>M 15-49</v>
      </c>
      <c r="C45" s="12"/>
      <c r="D45" s="12"/>
      <c r="E45" s="12"/>
      <c r="F45" s="12"/>
      <c r="G45" s="12"/>
      <c r="H45" s="12"/>
      <c r="I45" s="12"/>
      <c r="J45" s="12"/>
      <c r="K45" s="12"/>
      <c r="L45" s="12"/>
      <c r="M45" s="12"/>
      <c r="N45" s="12"/>
      <c r="O45" s="12"/>
      <c r="P45" s="12"/>
      <c r="Q45" s="12"/>
      <c r="R45" s="12"/>
      <c r="S45" s="12"/>
      <c r="T45" s="12"/>
      <c r="U45" s="12"/>
      <c r="V45" s="12"/>
      <c r="W45" s="12"/>
      <c r="X45" s="7" t="s">
        <v>16</v>
      </c>
      <c r="Y45" s="23">
        <v>0.1</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105</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6</cp:revision>
  <dcterms:modified xsi:type="dcterms:W3CDTF">2018-04-28T08:00:12Z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