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drawings/drawing4.xml" ContentType="application/vnd.openxmlformats-officedocument.drawing+xml"/>
  <Override PartName="/xl/comments2.xml" ContentType="application/vnd.openxmlformats-officedocument.spreadsheetml.comments+xml"/>
  <Override PartName="/xl/drawings/drawing5.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fileVersion appName="xl" lastEdited="5" lowestEdited="5" rupBuild="25725"/>
  <workbookPr autoCompressPictures="0"/>
  <bookViews>
    <workbookView xWindow="0" yWindow="0" windowWidth="20740" windowHeight="12300" tabRatio="987" firstSheet="4" activeTab="10"/>
  </bookViews>
  <sheets>
    <sheet name="Instructions" sheetId="1" r:id="rId1"/>
    <sheet name="Populations" sheetId="2" r:id="rId2"/>
    <sheet name="Population size" sheetId="3" r:id="rId3"/>
    <sheet name="HIV prevalence" sheetId="4" r:id="rId4"/>
    <sheet name="Other epidemiology" sheetId="5" r:id="rId5"/>
    <sheet name="Optional indicators" sheetId="6" r:id="rId6"/>
    <sheet name="Cascade" sheetId="7" r:id="rId7"/>
    <sheet name="Testing &amp; treatment" sheetId="8" r:id="rId8"/>
    <sheet name="Sexual behavior" sheetId="9" r:id="rId9"/>
    <sheet name="Injecting behavior" sheetId="10" r:id="rId10"/>
    <sheet name="Partnerships &amp; transitions" sheetId="11" r:id="rId11"/>
    <sheet name="Constants" sheetId="12" r:id="rId12"/>
  </sheets>
  <externalReferences>
    <externalReference r:id="rId13"/>
  </externalReferences>
  <calcPr calcId="140001" iterateDelta="1E-4" concurrentCalc="0"/>
  <extLst>
    <ext xmlns:mx="http://schemas.microsoft.com/office/mac/excel/2008/main" uri="{7523E5D3-25F3-A5E0-1632-64F254C22452}">
      <mx:ArchID Flags="2"/>
    </ext>
    <ext xmlns:loext="http://schemas.libreoffice.org/" uri="{7626C862-2A13-11E5-B345-FEFF819CDC9F}">
      <loext:extCalcPr stringRefSyntax="ExcelA1"/>
    </ext>
  </extLst>
</workbook>
</file>

<file path=xl/calcChain.xml><?xml version="1.0" encoding="utf-8"?>
<calcChain xmlns="http://schemas.openxmlformats.org/spreadsheetml/2006/main">
  <c r="B38" i="11" l="1"/>
  <c r="B37" i="11"/>
  <c r="D36" i="11"/>
  <c r="C36" i="11"/>
  <c r="B31" i="11"/>
  <c r="D30" i="11"/>
  <c r="C30" i="11"/>
  <c r="B45" i="11"/>
  <c r="B44" i="11"/>
  <c r="D43" i="11"/>
  <c r="C43" i="11"/>
  <c r="B25" i="11"/>
  <c r="B24" i="11"/>
  <c r="D23" i="11"/>
  <c r="C23" i="11"/>
  <c r="B18" i="11"/>
  <c r="B17" i="11"/>
  <c r="D16" i="11"/>
  <c r="C16" i="11"/>
  <c r="B11" i="11"/>
  <c r="B10" i="11"/>
  <c r="D9" i="11"/>
  <c r="C9" i="11"/>
  <c r="B4" i="11"/>
  <c r="B3" i="11"/>
  <c r="D2" i="11"/>
  <c r="C2" i="11"/>
  <c r="B11" i="10"/>
  <c r="B10" i="10"/>
  <c r="B4" i="10"/>
  <c r="B3" i="10"/>
  <c r="B45" i="9"/>
  <c r="B39" i="9"/>
  <c r="B38" i="9"/>
  <c r="B32" i="9"/>
  <c r="B31" i="9"/>
  <c r="B25" i="9"/>
  <c r="B24" i="9"/>
  <c r="B18" i="9"/>
  <c r="B17" i="9"/>
  <c r="AI11" i="9"/>
  <c r="B11" i="9"/>
  <c r="AI10" i="9"/>
  <c r="B10" i="9"/>
  <c r="B4" i="9"/>
  <c r="B3" i="9"/>
  <c r="AI41" i="8"/>
  <c r="B35" i="8"/>
  <c r="B23" i="8"/>
  <c r="B22" i="8"/>
  <c r="B4" i="8"/>
  <c r="B3" i="8"/>
  <c r="B25" i="7"/>
  <c r="B24" i="7"/>
  <c r="B18" i="7"/>
  <c r="B17" i="7"/>
  <c r="B11" i="7"/>
  <c r="B10" i="7"/>
  <c r="B4" i="7"/>
  <c r="B3" i="7"/>
  <c r="B18" i="5"/>
  <c r="B17" i="5"/>
  <c r="B11" i="5"/>
  <c r="B10" i="5"/>
  <c r="B4" i="5"/>
  <c r="B3" i="5"/>
  <c r="B9" i="4"/>
  <c r="B8" i="4"/>
  <c r="B7" i="4"/>
  <c r="B5" i="4"/>
  <c r="B4" i="4"/>
  <c r="B3" i="4"/>
  <c r="B9" i="3"/>
  <c r="N8" i="3"/>
  <c r="X8" i="3"/>
  <c r="B8" i="3"/>
  <c r="B7" i="3"/>
  <c r="B5" i="3"/>
  <c r="N4" i="3"/>
  <c r="X4" i="3"/>
  <c r="B4" i="3"/>
  <c r="B3" i="3"/>
</calcChain>
</file>

<file path=xl/comments1.xml><?xml version="1.0" encoding="utf-8"?>
<comments xmlns="http://schemas.openxmlformats.org/spreadsheetml/2006/main">
  <authors>
    <author/>
  </authors>
  <commentList>
    <comment ref="P17" authorId="0">
      <text>
        <r>
          <rPr>
            <sz val="10"/>
            <rFont val="Arial"/>
            <family val="2"/>
            <charset val="1"/>
          </rPr>
          <t>P8:
Source:Nationa; TB database; Geostat</t>
        </r>
      </text>
    </comment>
    <comment ref="P18" authorId="0">
      <text>
        <r>
          <rPr>
            <sz val="10"/>
            <rFont val="Arial"/>
            <family val="2"/>
            <charset val="1"/>
          </rPr>
          <t>P8:
Source:Nationa; TB database; Geostat</t>
        </r>
      </text>
    </comment>
  </commentList>
</comments>
</file>

<file path=xl/comments2.xml><?xml version="1.0" encoding="utf-8"?>
<comments xmlns="http://schemas.openxmlformats.org/spreadsheetml/2006/main">
  <authors>
    <author/>
  </authors>
  <commentList>
    <comment ref="M3" authorId="0">
      <text>
        <r>
          <rPr>
            <sz val="10"/>
            <rFont val="Arial"/>
            <family val="2"/>
            <charset val="1"/>
          </rPr>
          <t>Clemens Benedikt:
Georgia Reproductive Health Survey</t>
        </r>
      </text>
    </comment>
    <comment ref="L29" authorId="0">
      <text>
        <r>
          <rPr>
            <sz val="10"/>
            <rFont val="Arial"/>
            <family val="2"/>
            <charset val="1"/>
          </rPr>
          <t>Laura Grobicki:
This value refers to number of pregnant women tested for HIV and who receive PMTCT</t>
        </r>
      </text>
    </comment>
    <comment ref="AI41" authorId="0">
      <text>
        <r>
          <rPr>
            <sz val="10"/>
            <rFont val="Arial"/>
            <family val="2"/>
            <charset val="1"/>
          </rPr>
          <t>Laura Grobicki:
Based on 2005 MICS survey (for general population not HIV +: 87% ever breastfed.
Approximately 11 per cent of children aged less than six months are exclusively breastfed. At age 6-9 months, 34.8 per cent of children are receiving breast milk and solid or semi-solid foods. 
We therefore assume that the HIV + population is similar to the general population at 11% breastfed. 
Rate of breastfeeding among HIV+ women in Georgia is 0% (best estimate by experts). Therefore rte is 14% (who don't know their status) x 87%)</t>
        </r>
      </text>
    </comment>
  </commentList>
</comments>
</file>

<file path=xl/comments3.xml><?xml version="1.0" encoding="utf-8"?>
<comments xmlns="http://schemas.openxmlformats.org/spreadsheetml/2006/main">
  <authors>
    <author/>
  </authors>
  <commentList>
    <comment ref="AI31" authorId="0">
      <text>
        <r>
          <rPr>
            <sz val="10"/>
            <rFont val="Arial"/>
            <family val="2"/>
            <charset val="1"/>
          </rPr>
          <t>Laura Grobicki:
28.8.%. Source: Reproductive Health Survey Georgia 2010 summary report, page 123. Based on Condom usage among women who are not currently married or in union</t>
        </r>
      </text>
    </comment>
  </commentList>
</comments>
</file>

<file path=xl/sharedStrings.xml><?xml version="1.0" encoding="utf-8"?>
<sst xmlns="http://schemas.openxmlformats.org/spreadsheetml/2006/main" count="279" uniqueCount="119">
  <si>
    <t>O P T I M A</t>
  </si>
  <si>
    <t>Welcome to the Optima data entry spreadsheet. This is where all data for the model will be entered. Please ask someone from the Optima development team if you need help, or use the default contact (info@optimamodel.com).</t>
  </si>
  <si>
    <t>For further details please visit: http://optimamodel.com/file/indicator-guide</t>
  </si>
  <si>
    <t>Populations</t>
  </si>
  <si>
    <t>Short name</t>
  </si>
  <si>
    <t>Long name</t>
  </si>
  <si>
    <t>Male</t>
  </si>
  <si>
    <t>Female</t>
  </si>
  <si>
    <t>Age from (years)</t>
  </si>
  <si>
    <t>Age to (years)</t>
  </si>
  <si>
    <t>Injects</t>
  </si>
  <si>
    <t>Sex worker</t>
  </si>
  <si>
    <t>M 15-49</t>
  </si>
  <si>
    <t>Other males (15-49)</t>
  </si>
  <si>
    <t>TRUE</t>
  </si>
  <si>
    <t>FALSE</t>
  </si>
  <si>
    <t>F 15-49</t>
  </si>
  <si>
    <t>Other females (15-49)</t>
  </si>
  <si>
    <t>Population size</t>
  </si>
  <si>
    <t>Assumption</t>
  </si>
  <si>
    <t>high</t>
  </si>
  <si>
    <t>OR</t>
  </si>
  <si>
    <t>best</t>
  </si>
  <si>
    <t>low</t>
  </si>
  <si>
    <t>HIV prevalence</t>
  </si>
  <si>
    <t>Percentage of people who die from non-HIV-related causes per year</t>
  </si>
  <si>
    <t>Prevalence of any ulcerative STIs</t>
  </si>
  <si>
    <t>Tuberculosis prevalence</t>
  </si>
  <si>
    <t>Number of HIV tests per year</t>
  </si>
  <si>
    <t>Total</t>
  </si>
  <si>
    <t>Number of HIV diagnoses per year</t>
  </si>
  <si>
    <t>Modeled estimate of new HIV infections per year</t>
  </si>
  <si>
    <t>Modeled estimate of HIV prevalence</t>
  </si>
  <si>
    <t>Modeled estimate of number of PLHIV</t>
  </si>
  <si>
    <t>Number of HIV-related deaths</t>
  </si>
  <si>
    <t>Number of people initiating ART each year</t>
  </si>
  <si>
    <t>Linkage to care from diagnosis within 1 month (%)</t>
  </si>
  <si>
    <t>Linkage to care rate (%/year)</t>
  </si>
  <si>
    <t>Percentage of people who receive ART in the year who stop taking ART (%/year)</t>
  </si>
  <si>
    <t>Percentage of people in care who are lost to follow-up per year (%/year)</t>
  </si>
  <si>
    <t>Viral suppression – ART initiators (%)</t>
  </si>
  <si>
    <t>Average</t>
  </si>
  <si>
    <t>Biological failure rate (%/year)</t>
  </si>
  <si>
    <t>Viral load monitoring (number/year)</t>
  </si>
  <si>
    <t>Rate of ART re-initiation (%/year)</t>
  </si>
  <si>
    <t>PLHIV aware of their status (%)</t>
  </si>
  <si>
    <t>Percentage of HIV-diagnosed people who are in care (%)</t>
  </si>
  <si>
    <t>Proportion of people on ART with viral suppression (%)</t>
  </si>
  <si>
    <t>Percentage of population tested for HIV in the last 12 months</t>
  </si>
  <si>
    <t>Probability of a person with CD4 &lt;200 being tested per year</t>
  </si>
  <si>
    <t>Number of people on treatment</t>
  </si>
  <si>
    <t>Percentage of people covered by pre-exposure prophylaxis</t>
  </si>
  <si>
    <t>Number (or percentage) of women on PMTCT (Option B/B+)</t>
  </si>
  <si>
    <t>Birth rate (births per woman per year)</t>
  </si>
  <si>
    <t>Percentage of HIV-positive women who breastfeed</t>
  </si>
  <si>
    <t>Average number of acts with regular partners per person per year</t>
  </si>
  <si>
    <t>Average number of acts with casual partners per person per year</t>
  </si>
  <si>
    <t>Average number of acts with commercial partners per person per year</t>
  </si>
  <si>
    <t>Percentage of people who used a condom at last act with regular partners</t>
  </si>
  <si>
    <t>Percentage of people who used a condom at last act with casual partners</t>
  </si>
  <si>
    <t>Percentage of people who used a condom at last act with commercial partners</t>
  </si>
  <si>
    <t>Percentage of males who have been circumcised</t>
  </si>
  <si>
    <t>Average number of injections per person per year</t>
  </si>
  <si>
    <t>Average percentage of people who receptively shared a needle/syringe at last injection</t>
  </si>
  <si>
    <t>Number of people who inject drugs who are on opiate substitution therapy</t>
  </si>
  <si>
    <t>Interactions between regular partners</t>
  </si>
  <si>
    <t>Interactions between casual partners</t>
  </si>
  <si>
    <t>Interactions between commercial partners</t>
  </si>
  <si>
    <t>Interactions between people who inject drugs</t>
  </si>
  <si>
    <t>Risk-related population transitions (average number of years before movement)</t>
  </si>
  <si>
    <t>Interaction-related transmissibility (% per act)</t>
  </si>
  <si>
    <t>Insertive penile-vaginal intercourse</t>
  </si>
  <si>
    <t>Receptive penile-vaginal intercourse</t>
  </si>
  <si>
    <t>Insertive penile-anal intercourse</t>
  </si>
  <si>
    <t>Receptive penile-anal intercourse</t>
  </si>
  <si>
    <t>Intravenous injection</t>
  </si>
  <si>
    <t>Mother-to-child (breastfeeding)</t>
  </si>
  <si>
    <t>Mother-to-child (non-breastfeeding)</t>
  </si>
  <si>
    <t>Relative disease-related transmissibility</t>
  </si>
  <si>
    <t>Acute infection</t>
  </si>
  <si>
    <t>CD4(&gt;500)</t>
  </si>
  <si>
    <t>CD4(500) to CD4(350-500)</t>
  </si>
  <si>
    <t>CD4(200-350)</t>
  </si>
  <si>
    <t>CD4(50-200)</t>
  </si>
  <si>
    <t>CD4(&lt;50)</t>
  </si>
  <si>
    <t>Disease progression rate (% per year)</t>
  </si>
  <si>
    <t>Acute to CD4(&gt;500)</t>
  </si>
  <si>
    <t>CD4(350-500) to CD4(200-350)</t>
  </si>
  <si>
    <t>CD4(200-350) to CD4(50-200)</t>
  </si>
  <si>
    <t>CD4(50-200) to CD4(&lt;50)</t>
  </si>
  <si>
    <t>Treatment recovery rate (% per year)</t>
  </si>
  <si>
    <t>CD4(350-500) to CD4(&gt;500)</t>
  </si>
  <si>
    <t>CD4(200-350) to CD4(350-500)</t>
  </si>
  <si>
    <t>CD4(50-200) to CD4(200-350)</t>
  </si>
  <si>
    <t>CD4(&lt;50) to CD4(50-200)</t>
  </si>
  <si>
    <t>Death rate (% mortality per year)</t>
  </si>
  <si>
    <t>CD4(350-500)</t>
  </si>
  <si>
    <t>On treatment</t>
  </si>
  <si>
    <t>Tuberculosis cofactor</t>
  </si>
  <si>
    <t>Changes in transmissibility (%)</t>
  </si>
  <si>
    <t>Condom use</t>
  </si>
  <si>
    <t>Circumcision</t>
  </si>
  <si>
    <t>Diagnosis behavior change</t>
  </si>
  <si>
    <t>STI cofactor increase</t>
  </si>
  <si>
    <t>Opiate substitution therapy</t>
  </si>
  <si>
    <t>PMTCT</t>
  </si>
  <si>
    <t>Pre-exposure prophylaxis</t>
  </si>
  <si>
    <t>Unsuppressive ART</t>
  </si>
  <si>
    <t>Suppressive ART</t>
  </si>
  <si>
    <t>Disutility weights</t>
  </si>
  <si>
    <t>Untreated HIV, acute</t>
  </si>
  <si>
    <t>Untreated HIV, CD4(&gt;500)</t>
  </si>
  <si>
    <t>Untreated HIV, CD4(350-500)</t>
  </si>
  <si>
    <t>Untreated HIV, CD4(200-350)</t>
  </si>
  <si>
    <t>Untreated HIV, CD4(50-200)</t>
  </si>
  <si>
    <t>Untreated HIV, CD4(&lt;50)</t>
  </si>
  <si>
    <t>Treated HIV</t>
  </si>
  <si>
    <t>Births</t>
  </si>
  <si>
    <t>Aging</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</si>
</sst>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5" x14ac:knownFonts="1">
    <font>
      <sz val="10"/>
      <name val="Arial"/>
      <family val="2"/>
      <charset val="1"/>
    </font>
    <font>
      <sz val="20"/>
      <color rgb="FFD5AA1D"/>
      <name val="Calibri"/>
      <family val="2"/>
      <charset val="1"/>
    </font>
    <font>
      <sz val="11"/>
      <color rgb="FF000000"/>
      <name val="Calibri"/>
      <family val="2"/>
      <charset val="1"/>
    </font>
    <font>
      <b/>
      <sz val="11"/>
      <color rgb="FF000000"/>
      <name val="Calibri"/>
      <family val="2"/>
      <charset val="1"/>
    </font>
    <font>
      <sz val="11"/>
      <color rgb="FFFF0000"/>
      <name val="Calibri"/>
      <family val="2"/>
      <charset val="1"/>
    </font>
  </fonts>
  <fills count="10">
    <fill>
      <patternFill patternType="none"/>
    </fill>
    <fill>
      <patternFill patternType="gray125"/>
    </fill>
    <fill>
      <patternFill patternType="solid">
        <fgColor rgb="FF0E0655"/>
        <bgColor rgb="FF000080"/>
      </patternFill>
    </fill>
    <fill>
      <patternFill patternType="solid">
        <fgColor rgb="FFEEEEEE"/>
        <bgColor rgb="FFFFFFFF"/>
      </patternFill>
    </fill>
    <fill>
      <patternFill patternType="solid">
        <fgColor rgb="FF18C1FF"/>
        <bgColor rgb="FF00B0F0"/>
      </patternFill>
    </fill>
    <fill>
      <patternFill patternType="solid">
        <fgColor rgb="FFFFFF00"/>
        <bgColor rgb="FFFFFF00"/>
      </patternFill>
    </fill>
    <fill>
      <patternFill patternType="solid">
        <fgColor rgb="FFFFC0CB"/>
        <bgColor rgb="FFFF99CC"/>
      </patternFill>
    </fill>
    <fill>
      <patternFill patternType="solid">
        <fgColor rgb="FF00B0F0"/>
        <bgColor rgb="FF18C1FF"/>
      </patternFill>
    </fill>
    <fill>
      <patternFill patternType="solid">
        <fgColor rgb="FF8064A2"/>
        <bgColor rgb="FF808080"/>
      </patternFill>
    </fill>
    <fill>
      <patternFill patternType="solid">
        <fgColor rgb="FF18C1FF"/>
        <bgColor rgb="FF18C1FF"/>
      </patternFill>
    </fill>
  </fills>
  <borders count="2">
    <border>
      <left/>
      <right/>
      <top/>
      <bottom/>
      <diagonal/>
    </border>
    <border>
      <left style="thin">
        <color rgb="FFFFFFFF"/>
      </left>
      <right style="thin">
        <color rgb="FFFFFFFF"/>
      </right>
      <top style="thin">
        <color rgb="FFFFFFFF"/>
      </top>
      <bottom style="thin">
        <color rgb="FFFFFFFF"/>
      </bottom>
      <diagonal/>
    </border>
  </borders>
  <cellStyleXfs count="1">
    <xf numFmtId="0" fontId="0" fillId="0" borderId="0"/>
  </cellStyleXfs>
  <cellXfs count="31">
    <xf numFmtId="0" fontId="0" fillId="0" borderId="0" xfId="0"/>
    <xf numFmtId="0" fontId="1" fillId="2" borderId="0" xfId="0" applyFont="1" applyFill="1" applyBorder="1" applyAlignment="1">
      <alignment horizontal="center" vertical="center" wrapText="1"/>
    </xf>
    <xf numFmtId="0" fontId="2" fillId="3" borderId="0" xfId="0" applyFont="1" applyFill="1" applyBorder="1" applyAlignment="1">
      <alignment wrapText="1"/>
    </xf>
    <xf numFmtId="0" fontId="3" fillId="0" borderId="0" xfId="0" applyFont="1" applyBorder="1"/>
    <xf numFmtId="0" fontId="2" fillId="0" borderId="0" xfId="0" applyFont="1" applyBorder="1"/>
    <xf numFmtId="0" fontId="3" fillId="0" borderId="0" xfId="0" applyFont="1" applyBorder="1" applyAlignment="1">
      <alignment horizontal="left"/>
    </xf>
    <xf numFmtId="0" fontId="3" fillId="0" borderId="0" xfId="0" applyFont="1" applyBorder="1" applyAlignment="1">
      <alignment horizontal="right"/>
    </xf>
    <xf numFmtId="0" fontId="2" fillId="4" borderId="1" xfId="0" applyFont="1" applyFill="1" applyBorder="1"/>
    <xf numFmtId="1" fontId="2" fillId="4" borderId="1" xfId="0" applyNumberFormat="1" applyFont="1" applyFill="1" applyBorder="1"/>
    <xf numFmtId="11" fontId="2" fillId="4" borderId="1" xfId="0" applyNumberFormat="1" applyFont="1" applyFill="1" applyBorder="1"/>
    <xf numFmtId="0" fontId="3" fillId="0" borderId="0" xfId="0" applyFont="1" applyBorder="1" applyAlignment="1">
      <alignment horizontal="center"/>
    </xf>
    <xf numFmtId="1" fontId="4" fillId="4" borderId="1" xfId="0" applyNumberFormat="1" applyFont="1" applyFill="1" applyBorder="1"/>
    <xf numFmtId="10" fontId="2" fillId="4" borderId="1" xfId="0" applyNumberFormat="1" applyFont="1" applyFill="1" applyBorder="1"/>
    <xf numFmtId="10" fontId="2" fillId="5" borderId="1" xfId="0" applyNumberFormat="1" applyFont="1" applyFill="1" applyBorder="1"/>
    <xf numFmtId="4" fontId="2" fillId="4" borderId="1" xfId="0" applyNumberFormat="1" applyFont="1" applyFill="1" applyBorder="1"/>
    <xf numFmtId="0" fontId="3" fillId="0" borderId="0" xfId="0" applyFont="1"/>
    <xf numFmtId="0" fontId="3" fillId="0" borderId="0" xfId="0" applyFont="1" applyAlignment="1">
      <alignment horizontal="right"/>
    </xf>
    <xf numFmtId="0" fontId="3" fillId="0" borderId="0" xfId="0" applyFont="1" applyAlignment="1">
      <alignment horizontal="center"/>
    </xf>
    <xf numFmtId="9" fontId="0" fillId="6" borderId="1" xfId="0" applyNumberFormat="1" applyFill="1" applyBorder="1" applyProtection="1">
      <protection locked="0"/>
    </xf>
    <xf numFmtId="4" fontId="0" fillId="6" borderId="1" xfId="0" applyNumberFormat="1" applyFill="1" applyBorder="1" applyProtection="1">
      <protection locked="0"/>
    </xf>
    <xf numFmtId="164" fontId="0" fillId="6" borderId="1" xfId="0" applyNumberFormat="1" applyFill="1" applyBorder="1" applyProtection="1">
      <protection locked="0"/>
    </xf>
    <xf numFmtId="9" fontId="2" fillId="4" borderId="1" xfId="0" applyNumberFormat="1" applyFont="1" applyFill="1" applyBorder="1"/>
    <xf numFmtId="9" fontId="2" fillId="3" borderId="1" xfId="0" applyNumberFormat="1" applyFont="1" applyFill="1" applyBorder="1"/>
    <xf numFmtId="9" fontId="2" fillId="5" borderId="1" xfId="0" applyNumberFormat="1" applyFont="1" applyFill="1" applyBorder="1"/>
    <xf numFmtId="0" fontId="2" fillId="7" borderId="1" xfId="0" applyFont="1" applyFill="1" applyBorder="1"/>
    <xf numFmtId="9" fontId="2" fillId="7" borderId="1" xfId="0" applyNumberFormat="1" applyFont="1" applyFill="1" applyBorder="1"/>
    <xf numFmtId="9" fontId="2" fillId="8" borderId="1" xfId="0" applyNumberFormat="1" applyFont="1" applyFill="1" applyBorder="1"/>
    <xf numFmtId="0" fontId="3" fillId="0" borderId="0" xfId="0" applyFont="1" applyAlignment="1">
      <alignment horizontal="left"/>
    </xf>
    <xf numFmtId="10" fontId="0" fillId="6" borderId="1" xfId="0" applyNumberFormat="1" applyFill="1" applyBorder="1" applyProtection="1">
      <protection locked="0"/>
    </xf>
    <xf numFmtId="9" fontId="0" fillId="0" borderId="0" xfId="0" applyNumberFormat="1"/>
    <xf numFmtId="0" fontId="2" fillId="9" borderId="1" xfId="0" applyFont="1" applyFill="1" applyBorder="1"/>
  </cellXfs>
  <cellStyles count="1">
    <cellStyle name="Normal" xfId="0" builtinId="0"/>
  </cellStyles>
  <dxfs count="0"/>
  <tableStyles count="0" defaultTableStyle="TableStyleMedium9" defaultPivotStyle="PivotStyleMedium4"/>
  <colors>
    <indexedColors>
      <rgbColor rgb="FF000000"/>
      <rgbColor rgb="FFFFFFFF"/>
      <rgbColor rgb="FFFF0000"/>
      <rgbColor rgb="FF00FF00"/>
      <rgbColor rgb="FF0000FF"/>
      <rgbColor rgb="FFFFFF00"/>
      <rgbColor rgb="FFFF00FF"/>
      <rgbColor rgb="FF00FFFF"/>
      <rgbColor rgb="FF800000"/>
      <rgbColor rgb="FF008000"/>
      <rgbColor rgb="FF0E0655"/>
      <rgbColor rgb="FF808000"/>
      <rgbColor rgb="FF800080"/>
      <rgbColor rgb="FF008080"/>
      <rgbColor rgb="FFC0C0C0"/>
      <rgbColor rgb="FF808080"/>
      <rgbColor rgb="FF9999FF"/>
      <rgbColor rgb="FF993366"/>
      <rgbColor rgb="FFEEEEEE"/>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18C1FF"/>
      <rgbColor rgb="FFCCFFFF"/>
      <rgbColor rgb="FFCCFFCC"/>
      <rgbColor rgb="FFFFFF99"/>
      <rgbColor rgb="FF99CCFF"/>
      <rgbColor rgb="FFFF99CC"/>
      <rgbColor rgb="FFCC99FF"/>
      <rgbColor rgb="FFFFC0CB"/>
      <rgbColor rgb="FF3366FF"/>
      <rgbColor rgb="FF00B0F0"/>
      <rgbColor rgb="FF99CC00"/>
      <rgbColor rgb="FFFFCC00"/>
      <rgbColor rgb="FFD5AA1D"/>
      <rgbColor rgb="FFFF6600"/>
      <rgbColor rgb="FF8064A2"/>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externalLink" Target="externalLinks/externalLink1.xml"/><Relationship Id="rId14" Type="http://schemas.openxmlformats.org/officeDocument/2006/relationships/theme" Target="theme/theme1.xml"/><Relationship Id="rId15" Type="http://schemas.openxmlformats.org/officeDocument/2006/relationships/styles" Target="styles.xml"/><Relationship Id="rId16" Type="http://schemas.openxmlformats.org/officeDocument/2006/relationships/sharedStrings" Target="sharedStrings.xml"/><Relationship Id="rId1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dr:twoCellAnchor editAs="oneCell">
    <xdr:from>
      <xdr:col>0</xdr:col>
      <xdr:colOff>378000</xdr:colOff>
      <xdr:row>0</xdr:row>
      <xdr:rowOff>0</xdr:rowOff>
    </xdr:from>
    <xdr:to>
      <xdr:col>16</xdr:col>
      <xdr:colOff>449280</xdr:colOff>
      <xdr:row>38</xdr:row>
      <xdr:rowOff>33120</xdr:rowOff>
    </xdr:to>
    <xdr:sp macro="" textlink="">
      <xdr:nvSpPr>
        <xdr:cNvPr id="2" name="CustomShape 1" hidden="1"/>
        <xdr:cNvSpPr/>
      </xdr:nvSpPr>
      <xdr:spPr>
        <a:xfrm>
          <a:off x="378000" y="0"/>
          <a:ext cx="27513360" cy="7119720"/>
        </a:xfrm>
        <a:prstGeom prst="rect">
          <a:avLst/>
        </a:prstGeom>
        <a:solidFill>
          <a:srgbClr val="FFFFFF"/>
        </a:solidFill>
        <a:ln w="9360">
          <a:solidFill>
            <a:srgbClr val="000000"/>
          </a:solidFill>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378000</xdr:colOff>
      <xdr:row>0</xdr:row>
      <xdr:rowOff>0</xdr:rowOff>
    </xdr:from>
    <xdr:to>
      <xdr:col>16</xdr:col>
      <xdr:colOff>449280</xdr:colOff>
      <xdr:row>38</xdr:row>
      <xdr:rowOff>33120</xdr:rowOff>
    </xdr:to>
    <xdr:sp macro="" textlink="">
      <xdr:nvSpPr>
        <xdr:cNvPr id="3" name="CustomShape 1" hidden="1"/>
        <xdr:cNvSpPr/>
      </xdr:nvSpPr>
      <xdr:spPr>
        <a:xfrm>
          <a:off x="378000" y="0"/>
          <a:ext cx="27513360" cy="7119720"/>
        </a:xfrm>
        <a:prstGeom prst="rect">
          <a:avLst/>
        </a:prstGeom>
        <a:solidFill>
          <a:srgbClr val="FFFFFF"/>
        </a:solidFill>
        <a:ln w="9360">
          <a:solidFill>
            <a:srgbClr val="000000"/>
          </a:solidFill>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378000</xdr:colOff>
      <xdr:row>0</xdr:row>
      <xdr:rowOff>0</xdr:rowOff>
    </xdr:from>
    <xdr:to>
      <xdr:col>16</xdr:col>
      <xdr:colOff>449280</xdr:colOff>
      <xdr:row>38</xdr:row>
      <xdr:rowOff>33120</xdr:rowOff>
    </xdr:to>
    <xdr:sp macro="" textlink="">
      <xdr:nvSpPr>
        <xdr:cNvPr id="4" name="CustomShape 1" hidden="1"/>
        <xdr:cNvSpPr/>
      </xdr:nvSpPr>
      <xdr:spPr>
        <a:xfrm>
          <a:off x="378000" y="0"/>
          <a:ext cx="27513360" cy="7119720"/>
        </a:xfrm>
        <a:prstGeom prst="rect">
          <a:avLst/>
        </a:prstGeom>
        <a:solidFill>
          <a:srgbClr val="FFFFFF"/>
        </a:solidFill>
        <a:ln w="9360">
          <a:solidFill>
            <a:srgbClr val="000000"/>
          </a:solidFill>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378000</xdr:colOff>
      <xdr:row>0</xdr:row>
      <xdr:rowOff>0</xdr:rowOff>
    </xdr:from>
    <xdr:to>
      <xdr:col>16</xdr:col>
      <xdr:colOff>449280</xdr:colOff>
      <xdr:row>38</xdr:row>
      <xdr:rowOff>33120</xdr:rowOff>
    </xdr:to>
    <xdr:sp macro="" textlink="">
      <xdr:nvSpPr>
        <xdr:cNvPr id="5" name="CustomShape 1" hidden="1"/>
        <xdr:cNvSpPr/>
      </xdr:nvSpPr>
      <xdr:spPr>
        <a:xfrm>
          <a:off x="378000" y="0"/>
          <a:ext cx="27513360" cy="7119720"/>
        </a:xfrm>
        <a:prstGeom prst="rect">
          <a:avLst/>
        </a:prstGeom>
        <a:solidFill>
          <a:srgbClr val="FFFFFF"/>
        </a:solidFill>
        <a:ln w="9360">
          <a:solidFill>
            <a:srgbClr val="000000"/>
          </a:solidFill>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378000</xdr:colOff>
      <xdr:row>0</xdr:row>
      <xdr:rowOff>0</xdr:rowOff>
    </xdr:from>
    <xdr:to>
      <xdr:col>16</xdr:col>
      <xdr:colOff>449280</xdr:colOff>
      <xdr:row>38</xdr:row>
      <xdr:rowOff>33120</xdr:rowOff>
    </xdr:to>
    <xdr:sp macro="" textlink="">
      <xdr:nvSpPr>
        <xdr:cNvPr id="6" name="CustomShape 1"/>
        <xdr:cNvSpPr/>
      </xdr:nvSpPr>
      <xdr:spPr>
        <a:xfrm>
          <a:off x="378000" y="0"/>
          <a:ext cx="27513360" cy="7119720"/>
        </a:xfrm>
        <a:solidFill>
          <a:srgbClr val="FFFFFF"/>
        </a:solidFill>
        <a:ln w="9360">
          <a:solidFill>
            <a:srgbClr val="000000"/>
          </a:solidFill>
          <a:round/>
        </a:ln>
      </xdr:spPr>
      <xdr:style>
        <a:lnRef idx="0">
          <a:scrgbClr r="0" g="0" b="0"/>
        </a:lnRef>
        <a:fillRef idx="0">
          <a:scrgbClr r="0" g="0" b="0"/>
        </a:fillRef>
        <a:effectRef idx="0">
          <a:scrgbClr r="0" g="0" b="0"/>
        </a:effectRef>
        <a:fontRef idx="minor"/>
      </xdr:style>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378000</xdr:colOff>
      <xdr:row>0</xdr:row>
      <xdr:rowOff>0</xdr:rowOff>
    </xdr:from>
    <xdr:to>
      <xdr:col>16</xdr:col>
      <xdr:colOff>449280</xdr:colOff>
      <xdr:row>39</xdr:row>
      <xdr:rowOff>33120</xdr:rowOff>
    </xdr:to>
    <xdr:sp macro="" textlink="">
      <xdr:nvSpPr>
        <xdr:cNvPr id="5" name="CustomShape 1"/>
        <xdr:cNvSpPr/>
      </xdr:nvSpPr>
      <xdr:spPr>
        <a:xfrm>
          <a:off x="378000" y="0"/>
          <a:ext cx="27513360" cy="7310160"/>
        </a:xfrm>
        <a:solidFill>
          <a:srgbClr val="FFFFFF"/>
        </a:solidFill>
        <a:ln w="9360">
          <a:solidFill>
            <a:srgbClr val="000000"/>
          </a:solidFill>
          <a:round/>
        </a:ln>
      </xdr:spPr>
      <xdr:style>
        <a:lnRef idx="0">
          <a:scrgbClr r="0" g="0" b="0"/>
        </a:lnRef>
        <a:fillRef idx="0">
          <a:scrgbClr r="0" g="0" b="0"/>
        </a:fillRef>
        <a:effectRef idx="0">
          <a:scrgbClr r="0" g="0" b="0"/>
        </a:effectRef>
        <a:fontRef idx="minor"/>
      </xdr:style>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378000</xdr:colOff>
      <xdr:row>0</xdr:row>
      <xdr:rowOff>0</xdr:rowOff>
    </xdr:from>
    <xdr:to>
      <xdr:col>16</xdr:col>
      <xdr:colOff>449280</xdr:colOff>
      <xdr:row>45</xdr:row>
      <xdr:rowOff>90360</xdr:rowOff>
    </xdr:to>
    <xdr:sp macro="" textlink="">
      <xdr:nvSpPr>
        <xdr:cNvPr id="6" name="CustomShape 1" hidden="1"/>
        <xdr:cNvSpPr/>
      </xdr:nvSpPr>
      <xdr:spPr>
        <a:xfrm>
          <a:off x="378000" y="0"/>
          <a:ext cx="27513360" cy="8434080"/>
        </a:xfrm>
        <a:prstGeom prst="rect">
          <a:avLst/>
        </a:prstGeom>
        <a:solidFill>
          <a:srgbClr val="FFFFFF"/>
        </a:solidFill>
        <a:ln w="9360">
          <a:solidFill>
            <a:srgbClr val="000000"/>
          </a:solidFill>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378000</xdr:colOff>
      <xdr:row>0</xdr:row>
      <xdr:rowOff>0</xdr:rowOff>
    </xdr:from>
    <xdr:to>
      <xdr:col>16</xdr:col>
      <xdr:colOff>449280</xdr:colOff>
      <xdr:row>45</xdr:row>
      <xdr:rowOff>90360</xdr:rowOff>
    </xdr:to>
    <xdr:sp macro="" textlink="">
      <xdr:nvSpPr>
        <xdr:cNvPr id="7" name="CustomShape 1" hidden="1"/>
        <xdr:cNvSpPr/>
      </xdr:nvSpPr>
      <xdr:spPr>
        <a:xfrm>
          <a:off x="378000" y="0"/>
          <a:ext cx="27513360" cy="8434080"/>
        </a:xfrm>
        <a:prstGeom prst="rect">
          <a:avLst/>
        </a:prstGeom>
        <a:solidFill>
          <a:srgbClr val="FFFFFF"/>
        </a:solidFill>
        <a:ln w="9360">
          <a:solidFill>
            <a:srgbClr val="000000"/>
          </a:solidFill>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378000</xdr:colOff>
      <xdr:row>0</xdr:row>
      <xdr:rowOff>0</xdr:rowOff>
    </xdr:from>
    <xdr:to>
      <xdr:col>16</xdr:col>
      <xdr:colOff>449280</xdr:colOff>
      <xdr:row>45</xdr:row>
      <xdr:rowOff>90360</xdr:rowOff>
    </xdr:to>
    <xdr:sp macro="" textlink="">
      <xdr:nvSpPr>
        <xdr:cNvPr id="8" name="CustomShape 1" hidden="1"/>
        <xdr:cNvSpPr/>
      </xdr:nvSpPr>
      <xdr:spPr>
        <a:xfrm>
          <a:off x="378000" y="0"/>
          <a:ext cx="27513360" cy="8434080"/>
        </a:xfrm>
        <a:prstGeom prst="rect">
          <a:avLst/>
        </a:prstGeom>
        <a:solidFill>
          <a:srgbClr val="FFFFFF"/>
        </a:solidFill>
        <a:ln w="9360">
          <a:solidFill>
            <a:srgbClr val="000000"/>
          </a:solidFill>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378000</xdr:colOff>
      <xdr:row>0</xdr:row>
      <xdr:rowOff>0</xdr:rowOff>
    </xdr:from>
    <xdr:to>
      <xdr:col>16</xdr:col>
      <xdr:colOff>449280</xdr:colOff>
      <xdr:row>45</xdr:row>
      <xdr:rowOff>90360</xdr:rowOff>
    </xdr:to>
    <xdr:sp macro="" textlink="">
      <xdr:nvSpPr>
        <xdr:cNvPr id="9" name="CustomShape 1" hidden="1"/>
        <xdr:cNvSpPr/>
      </xdr:nvSpPr>
      <xdr:spPr>
        <a:xfrm>
          <a:off x="378000" y="0"/>
          <a:ext cx="27513360" cy="8434080"/>
        </a:xfrm>
        <a:prstGeom prst="rect">
          <a:avLst/>
        </a:prstGeom>
        <a:solidFill>
          <a:srgbClr val="FFFFFF"/>
        </a:solidFill>
        <a:ln w="9360">
          <a:solidFill>
            <a:srgbClr val="000000"/>
          </a:solidFill>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378000</xdr:colOff>
      <xdr:row>0</xdr:row>
      <xdr:rowOff>0</xdr:rowOff>
    </xdr:from>
    <xdr:to>
      <xdr:col>16</xdr:col>
      <xdr:colOff>449280</xdr:colOff>
      <xdr:row>52</xdr:row>
      <xdr:rowOff>90360</xdr:rowOff>
    </xdr:to>
    <xdr:sp macro="" textlink="">
      <xdr:nvSpPr>
        <xdr:cNvPr id="10" name="CustomShape 1"/>
        <xdr:cNvSpPr/>
      </xdr:nvSpPr>
      <xdr:spPr>
        <a:xfrm>
          <a:off x="378000" y="0"/>
          <a:ext cx="27513360" cy="9767520"/>
        </a:xfrm>
        <a:solidFill>
          <a:srgbClr val="FFFFFF"/>
        </a:solidFill>
        <a:ln w="9360">
          <a:solidFill>
            <a:srgbClr val="000000"/>
          </a:solidFill>
          <a:round/>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18</xdr:col>
      <xdr:colOff>584200</xdr:colOff>
      <xdr:row>82</xdr:row>
      <xdr:rowOff>50800</xdr:rowOff>
    </xdr:to>
    <xdr:sp macro="" textlink="">
      <xdr:nvSpPr>
        <xdr:cNvPr id="3076" name="shapetype_202" hidden="1"/>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txBody>
        <a:bodyPr rtlCol="0"/>
        <a:lstStyle/>
        <a:p>
          <a:pPr algn="ctr"/>
          <a:endParaRPr lang="en-US"/>
        </a:p>
      </xdr:txBody>
    </xdr:sp>
    <xdr:clientData/>
  </xdr:twoCellAnchor>
  <xdr:twoCellAnchor>
    <xdr:from>
      <xdr:col>0</xdr:col>
      <xdr:colOff>0</xdr:colOff>
      <xdr:row>0</xdr:row>
      <xdr:rowOff>0</xdr:rowOff>
    </xdr:from>
    <xdr:to>
      <xdr:col>18</xdr:col>
      <xdr:colOff>584200</xdr:colOff>
      <xdr:row>82</xdr:row>
      <xdr:rowOff>50800</xdr:rowOff>
    </xdr:to>
    <xdr:sp macro="" textlink="">
      <xdr:nvSpPr>
        <xdr:cNvPr id="3074" name="shapetype_202" hidden="1"/>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txBody>
        <a:bodyPr rtlCol="0"/>
        <a:lstStyle/>
        <a:p>
          <a:pPr algn="ctr"/>
          <a:endParaRPr lang="en-US"/>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378000</xdr:colOff>
      <xdr:row>0</xdr:row>
      <xdr:rowOff>0</xdr:rowOff>
    </xdr:from>
    <xdr:to>
      <xdr:col>16</xdr:col>
      <xdr:colOff>449280</xdr:colOff>
      <xdr:row>43</xdr:row>
      <xdr:rowOff>52200</xdr:rowOff>
    </xdr:to>
    <xdr:sp macro="" textlink="">
      <xdr:nvSpPr>
        <xdr:cNvPr id="11" name="CustomShape 1" hidden="1"/>
        <xdr:cNvSpPr/>
      </xdr:nvSpPr>
      <xdr:spPr>
        <a:xfrm>
          <a:off x="378000" y="0"/>
          <a:ext cx="27513360" cy="7805520"/>
        </a:xfrm>
        <a:prstGeom prst="rect">
          <a:avLst/>
        </a:prstGeom>
        <a:solidFill>
          <a:srgbClr val="FFFFFF"/>
        </a:solidFill>
        <a:ln w="9360">
          <a:solidFill>
            <a:srgbClr val="000000"/>
          </a:solidFill>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378000</xdr:colOff>
      <xdr:row>0</xdr:row>
      <xdr:rowOff>0</xdr:rowOff>
    </xdr:from>
    <xdr:to>
      <xdr:col>16</xdr:col>
      <xdr:colOff>449280</xdr:colOff>
      <xdr:row>43</xdr:row>
      <xdr:rowOff>52200</xdr:rowOff>
    </xdr:to>
    <xdr:sp macro="" textlink="">
      <xdr:nvSpPr>
        <xdr:cNvPr id="12" name="CustomShape 1" hidden="1"/>
        <xdr:cNvSpPr/>
      </xdr:nvSpPr>
      <xdr:spPr>
        <a:xfrm>
          <a:off x="378000" y="0"/>
          <a:ext cx="27513360" cy="7805520"/>
        </a:xfrm>
        <a:prstGeom prst="rect">
          <a:avLst/>
        </a:prstGeom>
        <a:solidFill>
          <a:srgbClr val="FFFFFF"/>
        </a:solidFill>
        <a:ln w="9360">
          <a:solidFill>
            <a:srgbClr val="000000"/>
          </a:solidFill>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378000</xdr:colOff>
      <xdr:row>0</xdr:row>
      <xdr:rowOff>0</xdr:rowOff>
    </xdr:from>
    <xdr:to>
      <xdr:col>16</xdr:col>
      <xdr:colOff>449280</xdr:colOff>
      <xdr:row>43</xdr:row>
      <xdr:rowOff>52200</xdr:rowOff>
    </xdr:to>
    <xdr:sp macro="" textlink="">
      <xdr:nvSpPr>
        <xdr:cNvPr id="13" name="CustomShape 1" hidden="1"/>
        <xdr:cNvSpPr/>
      </xdr:nvSpPr>
      <xdr:spPr>
        <a:xfrm>
          <a:off x="378000" y="0"/>
          <a:ext cx="27513360" cy="7805520"/>
        </a:xfrm>
        <a:prstGeom prst="rect">
          <a:avLst/>
        </a:prstGeom>
        <a:solidFill>
          <a:srgbClr val="FFFFFF"/>
        </a:solidFill>
        <a:ln w="9360">
          <a:solidFill>
            <a:srgbClr val="000000"/>
          </a:solidFill>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378000</xdr:colOff>
      <xdr:row>0</xdr:row>
      <xdr:rowOff>0</xdr:rowOff>
    </xdr:from>
    <xdr:to>
      <xdr:col>16</xdr:col>
      <xdr:colOff>449280</xdr:colOff>
      <xdr:row>43</xdr:row>
      <xdr:rowOff>52200</xdr:rowOff>
    </xdr:to>
    <xdr:sp macro="" textlink="">
      <xdr:nvSpPr>
        <xdr:cNvPr id="14" name="CustomShape 1" hidden="1"/>
        <xdr:cNvSpPr/>
      </xdr:nvSpPr>
      <xdr:spPr>
        <a:xfrm>
          <a:off x="378000" y="0"/>
          <a:ext cx="27513360" cy="7805520"/>
        </a:xfrm>
        <a:prstGeom prst="rect">
          <a:avLst/>
        </a:prstGeom>
        <a:solidFill>
          <a:srgbClr val="FFFFFF"/>
        </a:solidFill>
        <a:ln w="9360">
          <a:solidFill>
            <a:srgbClr val="000000"/>
          </a:solidFill>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378000</xdr:colOff>
      <xdr:row>0</xdr:row>
      <xdr:rowOff>0</xdr:rowOff>
    </xdr:from>
    <xdr:to>
      <xdr:col>16</xdr:col>
      <xdr:colOff>449280</xdr:colOff>
      <xdr:row>55</xdr:row>
      <xdr:rowOff>52200</xdr:rowOff>
    </xdr:to>
    <xdr:sp macro="" textlink="">
      <xdr:nvSpPr>
        <xdr:cNvPr id="15" name="CustomShape 1"/>
        <xdr:cNvSpPr/>
      </xdr:nvSpPr>
      <xdr:spPr>
        <a:xfrm>
          <a:off x="378000" y="0"/>
          <a:ext cx="27513360" cy="10091520"/>
        </a:xfrm>
        <a:solidFill>
          <a:srgbClr val="FFFFFF"/>
        </a:solidFill>
        <a:ln w="9360">
          <a:solidFill>
            <a:srgbClr val="000000"/>
          </a:solidFill>
          <a:round/>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18</xdr:col>
      <xdr:colOff>584200</xdr:colOff>
      <xdr:row>81</xdr:row>
      <xdr:rowOff>63500</xdr:rowOff>
    </xdr:to>
    <xdr:sp macro="" textlink="">
      <xdr:nvSpPr>
        <xdr:cNvPr id="4102" name="shapetype_202" hidden="1"/>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txBody>
        <a:bodyPr rtlCol="0"/>
        <a:lstStyle/>
        <a:p>
          <a:pPr algn="ctr"/>
          <a:endParaRPr lang="en-US"/>
        </a:p>
      </xdr:txBody>
    </xdr:sp>
    <xdr:clientData/>
  </xdr:twoCellAnchor>
  <xdr:twoCellAnchor>
    <xdr:from>
      <xdr:col>0</xdr:col>
      <xdr:colOff>0</xdr:colOff>
      <xdr:row>0</xdr:row>
      <xdr:rowOff>0</xdr:rowOff>
    </xdr:from>
    <xdr:to>
      <xdr:col>18</xdr:col>
      <xdr:colOff>584200</xdr:colOff>
      <xdr:row>81</xdr:row>
      <xdr:rowOff>63500</xdr:rowOff>
    </xdr:to>
    <xdr:sp macro="" textlink="">
      <xdr:nvSpPr>
        <xdr:cNvPr id="4100" name="shapetype_202" hidden="1"/>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txBody>
        <a:bodyPr rtlCol="0"/>
        <a:lstStyle/>
        <a:p>
          <a:pPr algn="ctr"/>
          <a:endParaRPr lang="en-US"/>
        </a:p>
      </xdr:txBody>
    </xdr:sp>
    <xdr:clientData/>
  </xdr:twoCellAnchor>
  <xdr:twoCellAnchor>
    <xdr:from>
      <xdr:col>0</xdr:col>
      <xdr:colOff>0</xdr:colOff>
      <xdr:row>0</xdr:row>
      <xdr:rowOff>0</xdr:rowOff>
    </xdr:from>
    <xdr:to>
      <xdr:col>18</xdr:col>
      <xdr:colOff>584200</xdr:colOff>
      <xdr:row>81</xdr:row>
      <xdr:rowOff>63500</xdr:rowOff>
    </xdr:to>
    <xdr:sp macro="" textlink="">
      <xdr:nvSpPr>
        <xdr:cNvPr id="4098" name="shapetype_202" hidden="1"/>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txBody>
        <a:bodyPr rtlCol="0"/>
        <a:lstStyle/>
        <a:p>
          <a:pPr algn="ctr"/>
          <a:endParaRPr lang="en-US"/>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378000</xdr:colOff>
      <xdr:row>0</xdr:row>
      <xdr:rowOff>0</xdr:rowOff>
    </xdr:from>
    <xdr:to>
      <xdr:col>16</xdr:col>
      <xdr:colOff>449280</xdr:colOff>
      <xdr:row>54</xdr:row>
      <xdr:rowOff>90360</xdr:rowOff>
    </xdr:to>
    <xdr:sp macro="" textlink="">
      <xdr:nvSpPr>
        <xdr:cNvPr id="16" name="CustomShape 1" hidden="1"/>
        <xdr:cNvSpPr/>
      </xdr:nvSpPr>
      <xdr:spPr>
        <a:xfrm>
          <a:off x="378000" y="0"/>
          <a:ext cx="27513360" cy="9862920"/>
        </a:xfrm>
        <a:prstGeom prst="rect">
          <a:avLst/>
        </a:prstGeom>
        <a:solidFill>
          <a:srgbClr val="FFFFFF"/>
        </a:solidFill>
        <a:ln w="9360">
          <a:solidFill>
            <a:srgbClr val="000000"/>
          </a:solidFill>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378000</xdr:colOff>
      <xdr:row>0</xdr:row>
      <xdr:rowOff>0</xdr:rowOff>
    </xdr:from>
    <xdr:to>
      <xdr:col>16</xdr:col>
      <xdr:colOff>449280</xdr:colOff>
      <xdr:row>54</xdr:row>
      <xdr:rowOff>90360</xdr:rowOff>
    </xdr:to>
    <xdr:sp macro="" textlink="">
      <xdr:nvSpPr>
        <xdr:cNvPr id="17" name="CustomShape 1" hidden="1"/>
        <xdr:cNvSpPr/>
      </xdr:nvSpPr>
      <xdr:spPr>
        <a:xfrm>
          <a:off x="378000" y="0"/>
          <a:ext cx="27513360" cy="9862920"/>
        </a:xfrm>
        <a:prstGeom prst="rect">
          <a:avLst/>
        </a:prstGeom>
        <a:solidFill>
          <a:srgbClr val="FFFFFF"/>
        </a:solidFill>
        <a:ln w="9360">
          <a:solidFill>
            <a:srgbClr val="000000"/>
          </a:solidFill>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378000</xdr:colOff>
      <xdr:row>0</xdr:row>
      <xdr:rowOff>0</xdr:rowOff>
    </xdr:from>
    <xdr:to>
      <xdr:col>16</xdr:col>
      <xdr:colOff>449280</xdr:colOff>
      <xdr:row>54</xdr:row>
      <xdr:rowOff>90360</xdr:rowOff>
    </xdr:to>
    <xdr:sp macro="" textlink="">
      <xdr:nvSpPr>
        <xdr:cNvPr id="18" name="CustomShape 1" hidden="1"/>
        <xdr:cNvSpPr/>
      </xdr:nvSpPr>
      <xdr:spPr>
        <a:xfrm>
          <a:off x="378000" y="0"/>
          <a:ext cx="27513360" cy="9862920"/>
        </a:xfrm>
        <a:prstGeom prst="rect">
          <a:avLst/>
        </a:prstGeom>
        <a:solidFill>
          <a:srgbClr val="FFFFFF"/>
        </a:solidFill>
        <a:ln w="9360">
          <a:solidFill>
            <a:srgbClr val="000000"/>
          </a:solidFill>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378000</xdr:colOff>
      <xdr:row>0</xdr:row>
      <xdr:rowOff>0</xdr:rowOff>
    </xdr:from>
    <xdr:to>
      <xdr:col>16</xdr:col>
      <xdr:colOff>449280</xdr:colOff>
      <xdr:row>54</xdr:row>
      <xdr:rowOff>90360</xdr:rowOff>
    </xdr:to>
    <xdr:sp macro="" textlink="">
      <xdr:nvSpPr>
        <xdr:cNvPr id="19" name="CustomShape 1" hidden="1"/>
        <xdr:cNvSpPr/>
      </xdr:nvSpPr>
      <xdr:spPr>
        <a:xfrm>
          <a:off x="378000" y="0"/>
          <a:ext cx="27513360" cy="9862920"/>
        </a:xfrm>
        <a:prstGeom prst="rect">
          <a:avLst/>
        </a:prstGeom>
        <a:solidFill>
          <a:srgbClr val="FFFFFF"/>
        </a:solidFill>
        <a:ln w="9360">
          <a:solidFill>
            <a:srgbClr val="000000"/>
          </a:solidFill>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378000</xdr:colOff>
      <xdr:row>0</xdr:row>
      <xdr:rowOff>0</xdr:rowOff>
    </xdr:from>
    <xdr:to>
      <xdr:col>16</xdr:col>
      <xdr:colOff>449280</xdr:colOff>
      <xdr:row>54</xdr:row>
      <xdr:rowOff>90360</xdr:rowOff>
    </xdr:to>
    <xdr:sp macro="" textlink="">
      <xdr:nvSpPr>
        <xdr:cNvPr id="20" name="CustomShape 1"/>
        <xdr:cNvSpPr/>
      </xdr:nvSpPr>
      <xdr:spPr>
        <a:xfrm>
          <a:off x="378000" y="0"/>
          <a:ext cx="27513360" cy="9862920"/>
        </a:xfrm>
        <a:solidFill>
          <a:srgbClr val="FFFFFF"/>
        </a:solidFill>
        <a:ln w="9360">
          <a:solidFill>
            <a:srgbClr val="000000"/>
          </a:solidFill>
          <a:round/>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18</xdr:col>
      <xdr:colOff>584200</xdr:colOff>
      <xdr:row>81</xdr:row>
      <xdr:rowOff>12700</xdr:rowOff>
    </xdr:to>
    <xdr:sp macro="" textlink="">
      <xdr:nvSpPr>
        <xdr:cNvPr id="5122" name="shapetype_202" hidden="1"/>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txBody>
        <a:bodyPr rtlCol="0"/>
        <a:lstStyle/>
        <a:p>
          <a:pPr algn="ctr"/>
          <a:endParaRPr lang="en-US"/>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simple.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Instructions"/>
      <sheetName val="Populations"/>
      <sheetName val="Population size"/>
      <sheetName val="HIV prevalence"/>
      <sheetName val="Other epidemiology"/>
      <sheetName val="Optional indicators"/>
      <sheetName val="Testing &amp; treatment"/>
      <sheetName val="Cascade"/>
      <sheetName val="Sexual behavior"/>
      <sheetName val="Injecting behavior"/>
      <sheetName val="Partnerships &amp; transitions"/>
      <sheetName val="Constants"/>
    </sheetNames>
    <sheetDataSet>
      <sheetData sheetId="0"/>
      <sheetData sheetId="1">
        <row r="3">
          <cell r="C3" t="str">
            <v>M 15-49</v>
          </cell>
        </row>
        <row r="4">
          <cell r="C4" t="str">
            <v>F 15-49</v>
          </cell>
        </row>
      </sheetData>
      <sheetData sheetId="2"/>
      <sheetData sheetId="3"/>
      <sheetData sheetId="4"/>
      <sheetData sheetId="5"/>
      <sheetData sheetId="6"/>
      <sheetData sheetId="7"/>
      <sheetData sheetId="8"/>
      <sheetData sheetId="9"/>
      <sheetData sheetId="10"/>
      <sheetData sheetId="1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 Id="rId2" Type="http://schemas.openxmlformats.org/officeDocument/2006/relationships/vmlDrawing" Target="../drawings/vmlDrawing1.vml"/><Relationship Id="rId3" Type="http://schemas.openxmlformats.org/officeDocument/2006/relationships/comments" Target="../comments1.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4.xml"/><Relationship Id="rId2" Type="http://schemas.openxmlformats.org/officeDocument/2006/relationships/vmlDrawing" Target="../drawings/vmlDrawing2.vml"/><Relationship Id="rId3" Type="http://schemas.openxmlformats.org/officeDocument/2006/relationships/comments" Target="../comments2.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5.xml"/><Relationship Id="rId2" Type="http://schemas.openxmlformats.org/officeDocument/2006/relationships/vmlDrawing" Target="../drawings/vmlDrawing3.vml"/><Relationship Id="rId3"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
  <sheetViews>
    <sheetView workbookViewId="0">
      <selection activeCell="A6" sqref="A6"/>
    </sheetView>
  </sheetViews>
  <sheetFormatPr baseColWidth="10" defaultColWidth="8.83203125" defaultRowHeight="12" x14ac:dyDescent="0"/>
  <sheetData>
    <row r="1" spans="1:1" ht="12.75" customHeight="1">
      <c r="A1" s="1" t="s">
        <v>0</v>
      </c>
    </row>
    <row r="2" spans="1:1">
      <c r="A2" s="1"/>
    </row>
    <row r="3" spans="1:1">
      <c r="A3" s="1"/>
    </row>
    <row r="4" spans="1:1" ht="14">
      <c r="A4" s="2"/>
    </row>
    <row r="5" spans="1:1" ht="67.5" customHeight="1">
      <c r="A5" s="2" t="s">
        <v>1</v>
      </c>
    </row>
    <row r="6" spans="1:1" ht="14">
      <c r="A6" s="2"/>
    </row>
    <row r="7" spans="1:1" ht="140">
      <c r="A7" s="2" t="s">
        <v>2</v>
      </c>
    </row>
  </sheetData>
  <mergeCells count="1">
    <mergeCell ref="A1:A3"/>
  </mergeCells>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17"/>
  <sheetViews>
    <sheetView workbookViewId="0">
      <selection activeCell="C19" sqref="C19"/>
    </sheetView>
  </sheetViews>
  <sheetFormatPr baseColWidth="10" defaultColWidth="8.83203125" defaultRowHeight="12" x14ac:dyDescent="0"/>
  <sheetData>
    <row r="1" spans="1:35" ht="13.5" customHeight="1">
      <c r="A1" s="3" t="s">
        <v>62</v>
      </c>
    </row>
    <row r="2" spans="1:35" ht="13.5" customHeight="1">
      <c r="C2" s="6">
        <v>2000</v>
      </c>
      <c r="D2" s="6">
        <v>2001</v>
      </c>
      <c r="E2" s="6">
        <v>2002</v>
      </c>
      <c r="F2" s="6">
        <v>2003</v>
      </c>
      <c r="G2" s="6">
        <v>2004</v>
      </c>
      <c r="H2" s="6">
        <v>2005</v>
      </c>
      <c r="I2" s="6">
        <v>2006</v>
      </c>
      <c r="J2" s="6">
        <v>2007</v>
      </c>
      <c r="K2" s="6">
        <v>2008</v>
      </c>
      <c r="L2" s="6">
        <v>2009</v>
      </c>
      <c r="M2" s="6">
        <v>2010</v>
      </c>
      <c r="N2" s="6">
        <v>2011</v>
      </c>
      <c r="O2" s="6">
        <v>2012</v>
      </c>
      <c r="P2" s="6">
        <v>2013</v>
      </c>
      <c r="Q2" s="6">
        <v>2014</v>
      </c>
      <c r="R2" s="6">
        <v>2015</v>
      </c>
      <c r="S2" s="6">
        <v>2016</v>
      </c>
      <c r="T2" s="6">
        <v>2017</v>
      </c>
      <c r="U2" s="6">
        <v>2018</v>
      </c>
      <c r="V2" s="6">
        <v>2019</v>
      </c>
      <c r="W2" s="6">
        <v>2020</v>
      </c>
      <c r="X2" s="6">
        <v>2021</v>
      </c>
      <c r="Y2" s="6">
        <v>2022</v>
      </c>
      <c r="Z2" s="6">
        <v>2023</v>
      </c>
      <c r="AA2" s="6">
        <v>2024</v>
      </c>
      <c r="AB2" s="6">
        <v>2025</v>
      </c>
      <c r="AC2" s="6">
        <v>2026</v>
      </c>
      <c r="AD2" s="6">
        <v>2027</v>
      </c>
      <c r="AE2" s="6">
        <v>2028</v>
      </c>
      <c r="AF2" s="6">
        <v>2029</v>
      </c>
      <c r="AG2" s="6">
        <v>2030</v>
      </c>
      <c r="AI2" s="6" t="s">
        <v>19</v>
      </c>
    </row>
    <row r="3" spans="1:35" ht="13.5" customHeight="1">
      <c r="B3" s="6" t="str">
        <f>Populations!$C$3</f>
        <v>M 15-49</v>
      </c>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10" t="s">
        <v>21</v>
      </c>
      <c r="AI3" s="7">
        <v>0</v>
      </c>
    </row>
    <row r="4" spans="1:35" ht="13.5" customHeight="1">
      <c r="B4" s="6" t="str">
        <f>Populations!$C$4</f>
        <v>F 15-49</v>
      </c>
      <c r="C4" s="7"/>
      <c r="D4" s="7"/>
      <c r="E4" s="7"/>
      <c r="F4" s="7"/>
      <c r="G4" s="7"/>
      <c r="H4" s="7"/>
      <c r="I4" s="7"/>
      <c r="J4" s="7"/>
      <c r="K4" s="7"/>
      <c r="L4" s="7"/>
      <c r="M4" s="7"/>
      <c r="N4" s="7"/>
      <c r="O4" s="7"/>
      <c r="P4" s="7"/>
      <c r="Q4" s="7"/>
      <c r="R4" s="7"/>
      <c r="S4" s="7"/>
      <c r="T4" s="7"/>
      <c r="U4" s="7"/>
      <c r="V4" s="7"/>
      <c r="W4" s="7"/>
      <c r="X4" s="7"/>
      <c r="Y4" s="7"/>
      <c r="Z4" s="7"/>
      <c r="AA4" s="7"/>
      <c r="AB4" s="7"/>
      <c r="AC4" s="7"/>
      <c r="AD4" s="7"/>
      <c r="AE4" s="7"/>
      <c r="AF4" s="7"/>
      <c r="AG4" s="7"/>
      <c r="AH4" s="10" t="s">
        <v>21</v>
      </c>
      <c r="AI4" s="7">
        <v>0</v>
      </c>
    </row>
    <row r="8" spans="1:35" ht="13.5" customHeight="1">
      <c r="A8" s="3" t="s">
        <v>63</v>
      </c>
    </row>
    <row r="9" spans="1:35" ht="13.5" customHeight="1">
      <c r="C9" s="6">
        <v>2000</v>
      </c>
      <c r="D9" s="6">
        <v>2001</v>
      </c>
      <c r="E9" s="6">
        <v>2002</v>
      </c>
      <c r="F9" s="6">
        <v>2003</v>
      </c>
      <c r="G9" s="6">
        <v>2004</v>
      </c>
      <c r="H9" s="6">
        <v>2005</v>
      </c>
      <c r="I9" s="6">
        <v>2006</v>
      </c>
      <c r="J9" s="6">
        <v>2007</v>
      </c>
      <c r="K9" s="6">
        <v>2008</v>
      </c>
      <c r="L9" s="6">
        <v>2009</v>
      </c>
      <c r="M9" s="6">
        <v>2010</v>
      </c>
      <c r="N9" s="6">
        <v>2011</v>
      </c>
      <c r="O9" s="6">
        <v>2012</v>
      </c>
      <c r="P9" s="6">
        <v>2013</v>
      </c>
      <c r="Q9" s="6">
        <v>2014</v>
      </c>
      <c r="R9" s="6">
        <v>2015</v>
      </c>
      <c r="S9" s="6">
        <v>2016</v>
      </c>
      <c r="T9" s="6">
        <v>2017</v>
      </c>
      <c r="U9" s="6">
        <v>2018</v>
      </c>
      <c r="V9" s="6">
        <v>2019</v>
      </c>
      <c r="W9" s="6">
        <v>2020</v>
      </c>
      <c r="X9" s="6">
        <v>2021</v>
      </c>
      <c r="Y9" s="6">
        <v>2022</v>
      </c>
      <c r="Z9" s="6">
        <v>2023</v>
      </c>
      <c r="AA9" s="6">
        <v>2024</v>
      </c>
      <c r="AB9" s="6">
        <v>2025</v>
      </c>
      <c r="AC9" s="6">
        <v>2026</v>
      </c>
      <c r="AD9" s="6">
        <v>2027</v>
      </c>
      <c r="AE9" s="6">
        <v>2028</v>
      </c>
      <c r="AF9" s="6">
        <v>2029</v>
      </c>
      <c r="AG9" s="6">
        <v>2030</v>
      </c>
      <c r="AI9" s="6" t="s">
        <v>19</v>
      </c>
    </row>
    <row r="10" spans="1:35" ht="13.5" customHeight="1">
      <c r="B10" s="6" t="str">
        <f>Populations!$C$3</f>
        <v>M 15-49</v>
      </c>
      <c r="C10" s="21"/>
      <c r="D10" s="21"/>
      <c r="E10" s="21"/>
      <c r="F10" s="21"/>
      <c r="G10" s="21"/>
      <c r="H10" s="21"/>
      <c r="I10" s="21"/>
      <c r="J10" s="21"/>
      <c r="K10" s="21"/>
      <c r="L10" s="21"/>
      <c r="M10" s="21"/>
      <c r="N10" s="21"/>
      <c r="O10" s="21"/>
      <c r="P10" s="21"/>
      <c r="Q10" s="21"/>
      <c r="R10" s="21"/>
      <c r="S10" s="21"/>
      <c r="T10" s="21"/>
      <c r="U10" s="21"/>
      <c r="V10" s="21"/>
      <c r="W10" s="21"/>
      <c r="X10" s="21"/>
      <c r="Y10" s="21"/>
      <c r="Z10" s="21"/>
      <c r="AA10" s="21"/>
      <c r="AB10" s="21"/>
      <c r="AC10" s="21"/>
      <c r="AD10" s="21"/>
      <c r="AE10" s="21"/>
      <c r="AF10" s="21"/>
      <c r="AG10" s="21"/>
      <c r="AH10" s="10" t="s">
        <v>21</v>
      </c>
      <c r="AI10" s="21">
        <v>0</v>
      </c>
    </row>
    <row r="11" spans="1:35" ht="13.5" customHeight="1">
      <c r="B11" s="6" t="str">
        <f>Populations!$C$4</f>
        <v>F 15-49</v>
      </c>
      <c r="C11" s="21"/>
      <c r="D11" s="21"/>
      <c r="E11" s="21"/>
      <c r="F11" s="21"/>
      <c r="G11" s="21"/>
      <c r="H11" s="21"/>
      <c r="I11" s="21"/>
      <c r="J11" s="21"/>
      <c r="K11" s="21"/>
      <c r="L11" s="21"/>
      <c r="M11" s="21"/>
      <c r="N11" s="21"/>
      <c r="O11" s="21"/>
      <c r="P11" s="21"/>
      <c r="Q11" s="21"/>
      <c r="R11" s="21"/>
      <c r="S11" s="21"/>
      <c r="T11" s="21"/>
      <c r="U11" s="21"/>
      <c r="V11" s="21"/>
      <c r="W11" s="21"/>
      <c r="X11" s="21"/>
      <c r="Y11" s="21"/>
      <c r="Z11" s="21"/>
      <c r="AA11" s="21"/>
      <c r="AB11" s="21"/>
      <c r="AC11" s="21"/>
      <c r="AD11" s="21"/>
      <c r="AE11" s="21"/>
      <c r="AF11" s="21"/>
      <c r="AG11" s="21"/>
      <c r="AH11" s="10" t="s">
        <v>21</v>
      </c>
      <c r="AI11" s="21">
        <v>0</v>
      </c>
    </row>
    <row r="15" spans="1:35" ht="13.5" customHeight="1">
      <c r="A15" s="3" t="s">
        <v>64</v>
      </c>
    </row>
    <row r="16" spans="1:35" ht="13.5" customHeight="1">
      <c r="C16" s="6">
        <v>2000</v>
      </c>
      <c r="D16" s="6">
        <v>2001</v>
      </c>
      <c r="E16" s="6">
        <v>2002</v>
      </c>
      <c r="F16" s="6">
        <v>2003</v>
      </c>
      <c r="G16" s="6">
        <v>2004</v>
      </c>
      <c r="H16" s="6">
        <v>2005</v>
      </c>
      <c r="I16" s="6">
        <v>2006</v>
      </c>
      <c r="J16" s="6">
        <v>2007</v>
      </c>
      <c r="K16" s="6">
        <v>2008</v>
      </c>
      <c r="L16" s="6">
        <v>2009</v>
      </c>
      <c r="M16" s="6">
        <v>2010</v>
      </c>
      <c r="N16" s="6">
        <v>2011</v>
      </c>
      <c r="O16" s="6">
        <v>2012</v>
      </c>
      <c r="P16" s="6">
        <v>2013</v>
      </c>
      <c r="Q16" s="6">
        <v>2014</v>
      </c>
      <c r="R16" s="6">
        <v>2015</v>
      </c>
      <c r="S16" s="6">
        <v>2016</v>
      </c>
      <c r="T16" s="6">
        <v>2017</v>
      </c>
      <c r="U16" s="6">
        <v>2018</v>
      </c>
      <c r="V16" s="6">
        <v>2019</v>
      </c>
      <c r="W16" s="6">
        <v>2020</v>
      </c>
      <c r="X16" s="6">
        <v>2021</v>
      </c>
      <c r="Y16" s="6">
        <v>2022</v>
      </c>
      <c r="Z16" s="6">
        <v>2023</v>
      </c>
      <c r="AA16" s="6">
        <v>2024</v>
      </c>
      <c r="AB16" s="6">
        <v>2025</v>
      </c>
      <c r="AC16" s="6">
        <v>2026</v>
      </c>
      <c r="AD16" s="6">
        <v>2027</v>
      </c>
      <c r="AE16" s="6">
        <v>2028</v>
      </c>
      <c r="AF16" s="6">
        <v>2029</v>
      </c>
      <c r="AG16" s="6">
        <v>2030</v>
      </c>
      <c r="AI16" s="6" t="s">
        <v>19</v>
      </c>
    </row>
    <row r="17" spans="2:35" ht="13.5" customHeight="1">
      <c r="B17" s="6" t="s">
        <v>29</v>
      </c>
      <c r="C17" s="7"/>
      <c r="D17" s="7"/>
      <c r="E17" s="7"/>
      <c r="F17" s="7"/>
      <c r="G17" s="7"/>
      <c r="H17" s="7"/>
      <c r="I17" s="7"/>
      <c r="J17" s="7"/>
      <c r="K17" s="7"/>
      <c r="L17" s="7"/>
      <c r="M17" s="7"/>
      <c r="N17" s="7"/>
      <c r="O17" s="7"/>
      <c r="P17" s="7"/>
      <c r="Q17" s="7"/>
      <c r="R17" s="7"/>
      <c r="S17" s="7"/>
      <c r="T17" s="7"/>
      <c r="U17" s="7"/>
      <c r="V17" s="7"/>
      <c r="W17" s="7"/>
      <c r="X17" s="7"/>
      <c r="Y17" s="7"/>
      <c r="Z17" s="7"/>
      <c r="AA17" s="7"/>
      <c r="AB17" s="7"/>
      <c r="AC17" s="7"/>
      <c r="AD17" s="7"/>
      <c r="AE17" s="7"/>
      <c r="AF17" s="7"/>
      <c r="AG17" s="7"/>
      <c r="AH17" s="10" t="s">
        <v>21</v>
      </c>
      <c r="AI17" s="7">
        <v>0</v>
      </c>
    </row>
  </sheetData>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5"/>
  <sheetViews>
    <sheetView tabSelected="1" topLeftCell="A9" workbookViewId="0">
      <selection activeCell="E30" sqref="E30"/>
    </sheetView>
  </sheetViews>
  <sheetFormatPr baseColWidth="10" defaultColWidth="8.83203125" defaultRowHeight="12" x14ac:dyDescent="0"/>
  <sheetData>
    <row r="1" spans="1:4" ht="13.5" customHeight="1">
      <c r="A1" s="3" t="s">
        <v>65</v>
      </c>
      <c r="C1" s="4"/>
      <c r="D1" s="4"/>
    </row>
    <row r="2" spans="1:4" ht="13.5" customHeight="1">
      <c r="C2" s="6" t="str">
        <f>Populations!$C$3</f>
        <v>M 15-49</v>
      </c>
      <c r="D2" s="6" t="str">
        <f>Populations!$C$4</f>
        <v>F 15-49</v>
      </c>
    </row>
    <row r="3" spans="1:4" ht="13.5" customHeight="1">
      <c r="B3" s="6" t="str">
        <f>Populations!$C$3</f>
        <v>M 15-49</v>
      </c>
      <c r="C3" s="7"/>
      <c r="D3" s="7">
        <v>1</v>
      </c>
    </row>
    <row r="4" spans="1:4" ht="13.5" customHeight="1">
      <c r="B4" s="6" t="str">
        <f>Populations!$C$4</f>
        <v>F 15-49</v>
      </c>
      <c r="C4" s="7"/>
      <c r="D4" s="7"/>
    </row>
    <row r="5" spans="1:4" ht="13.5" customHeight="1">
      <c r="C5" s="4"/>
      <c r="D5" s="4"/>
    </row>
    <row r="6" spans="1:4" ht="13.5" customHeight="1">
      <c r="C6" s="4"/>
      <c r="D6" s="4"/>
    </row>
    <row r="7" spans="1:4" ht="13.5" customHeight="1">
      <c r="C7" s="4"/>
      <c r="D7" s="4"/>
    </row>
    <row r="8" spans="1:4" ht="13.5" customHeight="1">
      <c r="A8" s="3" t="s">
        <v>66</v>
      </c>
      <c r="C8" s="4"/>
      <c r="D8" s="4"/>
    </row>
    <row r="9" spans="1:4" ht="13.5" customHeight="1">
      <c r="C9" s="6" t="str">
        <f>Populations!$C$3</f>
        <v>M 15-49</v>
      </c>
      <c r="D9" s="6" t="str">
        <f>Populations!$C$4</f>
        <v>F 15-49</v>
      </c>
    </row>
    <row r="10" spans="1:4" ht="13.5" customHeight="1">
      <c r="B10" s="6" t="str">
        <f>Populations!$C$3</f>
        <v>M 15-49</v>
      </c>
      <c r="C10" s="7"/>
      <c r="D10" s="7">
        <v>1</v>
      </c>
    </row>
    <row r="11" spans="1:4" ht="13.5" customHeight="1">
      <c r="B11" s="6" t="str">
        <f>Populations!$C$4</f>
        <v>F 15-49</v>
      </c>
      <c r="C11" s="7"/>
      <c r="D11" s="7"/>
    </row>
    <row r="12" spans="1:4" ht="13.5" customHeight="1">
      <c r="C12" s="4"/>
      <c r="D12" s="4"/>
    </row>
    <row r="13" spans="1:4" ht="13.5" customHeight="1">
      <c r="C13" s="4"/>
      <c r="D13" s="4"/>
    </row>
    <row r="14" spans="1:4" ht="13.5" customHeight="1">
      <c r="C14" s="4"/>
      <c r="D14" s="4"/>
    </row>
    <row r="15" spans="1:4" ht="13.5" customHeight="1">
      <c r="A15" s="3" t="s">
        <v>67</v>
      </c>
      <c r="C15" s="4"/>
      <c r="D15" s="4"/>
    </row>
    <row r="16" spans="1:4" ht="13.5" customHeight="1">
      <c r="C16" s="6" t="str">
        <f>Populations!$C$3</f>
        <v>M 15-49</v>
      </c>
      <c r="D16" s="6" t="str">
        <f>Populations!$C$4</f>
        <v>F 15-49</v>
      </c>
    </row>
    <row r="17" spans="1:4" ht="13.5" customHeight="1">
      <c r="B17" s="6" t="str">
        <f>Populations!$C$3</f>
        <v>M 15-49</v>
      </c>
      <c r="C17" s="7"/>
      <c r="D17" s="7"/>
    </row>
    <row r="18" spans="1:4" ht="13.5" customHeight="1">
      <c r="B18" s="6" t="str">
        <f>Populations!$C$4</f>
        <v>F 15-49</v>
      </c>
      <c r="C18" s="7"/>
      <c r="D18" s="7"/>
    </row>
    <row r="19" spans="1:4" ht="13.5" customHeight="1">
      <c r="C19" s="4"/>
      <c r="D19" s="4"/>
    </row>
    <row r="20" spans="1:4" ht="13.5" customHeight="1">
      <c r="C20" s="4"/>
      <c r="D20" s="4"/>
    </row>
    <row r="21" spans="1:4" ht="13.5" customHeight="1">
      <c r="C21" s="4"/>
      <c r="D21" s="4"/>
    </row>
    <row r="22" spans="1:4" ht="13.5" customHeight="1">
      <c r="A22" s="3" t="s">
        <v>68</v>
      </c>
      <c r="C22" s="4"/>
      <c r="D22" s="4"/>
    </row>
    <row r="23" spans="1:4" ht="13.5" customHeight="1">
      <c r="C23" s="6" t="str">
        <f>Populations!$C$3</f>
        <v>M 15-49</v>
      </c>
      <c r="D23" s="6" t="str">
        <f>Populations!$C$4</f>
        <v>F 15-49</v>
      </c>
    </row>
    <row r="24" spans="1:4" ht="13.5" customHeight="1">
      <c r="B24" s="6" t="str">
        <f>Populations!$C$3</f>
        <v>M 15-49</v>
      </c>
      <c r="C24" s="7"/>
      <c r="D24" s="7"/>
    </row>
    <row r="25" spans="1:4" ht="13.5" customHeight="1">
      <c r="B25" s="6" t="str">
        <f>Populations!$C$4</f>
        <v>F 15-49</v>
      </c>
      <c r="C25" s="7"/>
      <c r="D25" s="7"/>
    </row>
    <row r="26" spans="1:4" ht="15" customHeight="1"/>
    <row r="27" spans="1:4" ht="15" customHeight="1"/>
    <row r="28" spans="1:4" ht="15" customHeight="1"/>
    <row r="29" spans="1:4" ht="13.5" customHeight="1">
      <c r="A29" s="3" t="s">
        <v>117</v>
      </c>
      <c r="C29" s="4"/>
      <c r="D29" s="4"/>
    </row>
    <row r="30" spans="1:4" ht="13.5" customHeight="1">
      <c r="C30" s="6" t="str">
        <f>[1]Populations!$C$3</f>
        <v>M 15-49</v>
      </c>
      <c r="D30" s="6" t="str">
        <f>[1]Populations!$C$4</f>
        <v>F 15-49</v>
      </c>
    </row>
    <row r="31" spans="1:4" ht="13.5" customHeight="1">
      <c r="B31" s="6" t="str">
        <f>[1]Populations!$C$4</f>
        <v>F 15-49</v>
      </c>
      <c r="C31" s="30"/>
      <c r="D31" s="30"/>
    </row>
    <row r="32" spans="1:4" ht="15" customHeight="1"/>
    <row r="33" spans="1:4" ht="15" customHeight="1"/>
    <row r="34" spans="1:4" ht="15" customHeight="1"/>
    <row r="35" spans="1:4" ht="13.5" customHeight="1">
      <c r="A35" s="3" t="s">
        <v>118</v>
      </c>
      <c r="C35" s="4"/>
      <c r="D35" s="4"/>
    </row>
    <row r="36" spans="1:4" ht="13.5" customHeight="1">
      <c r="C36" s="6" t="str">
        <f>[1]Populations!$C$3</f>
        <v>M 15-49</v>
      </c>
      <c r="D36" s="6" t="str">
        <f>[1]Populations!$C$4</f>
        <v>F 15-49</v>
      </c>
    </row>
    <row r="37" spans="1:4" ht="13.5" customHeight="1">
      <c r="B37" s="6" t="str">
        <f>[1]Populations!$C$3</f>
        <v>M 15-49</v>
      </c>
      <c r="C37" s="30"/>
      <c r="D37" s="30"/>
    </row>
    <row r="38" spans="1:4" ht="13.5" customHeight="1">
      <c r="B38" s="6" t="str">
        <f>[1]Populations!$C$4</f>
        <v>F 15-49</v>
      </c>
      <c r="C38" s="30"/>
      <c r="D38" s="30"/>
    </row>
    <row r="42" spans="1:4" ht="13.5" customHeight="1">
      <c r="A42" s="3" t="s">
        <v>69</v>
      </c>
      <c r="C42" s="4"/>
      <c r="D42" s="4"/>
    </row>
    <row r="43" spans="1:4" ht="13.5" customHeight="1">
      <c r="C43" s="6" t="str">
        <f>Populations!$C$3</f>
        <v>M 15-49</v>
      </c>
      <c r="D43" s="6" t="str">
        <f>Populations!$C$4</f>
        <v>F 15-49</v>
      </c>
    </row>
    <row r="44" spans="1:4" ht="13.5" customHeight="1">
      <c r="B44" s="6" t="str">
        <f>Populations!$C$3</f>
        <v>M 15-49</v>
      </c>
      <c r="C44" s="7">
        <v>0</v>
      </c>
      <c r="D44" s="7">
        <v>0</v>
      </c>
    </row>
    <row r="45" spans="1:4" ht="13.5" customHeight="1">
      <c r="B45" s="6" t="str">
        <f>Populations!$C$4</f>
        <v>F 15-49</v>
      </c>
      <c r="C45" s="7">
        <v>0</v>
      </c>
      <c r="D45" s="7">
        <v>0</v>
      </c>
    </row>
  </sheetData>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8"/>
  <sheetViews>
    <sheetView topLeftCell="A44" workbookViewId="0">
      <selection activeCell="A67" sqref="A67:XFD67"/>
    </sheetView>
  </sheetViews>
  <sheetFormatPr baseColWidth="10" defaultColWidth="8.83203125" defaultRowHeight="12" x14ac:dyDescent="0"/>
  <sheetData>
    <row r="1" spans="1:5" ht="13.5" customHeight="1">
      <c r="A1" s="15" t="s">
        <v>70</v>
      </c>
    </row>
    <row r="2" spans="1:5" ht="13.5" customHeight="1">
      <c r="C2" s="16" t="s">
        <v>22</v>
      </c>
      <c r="D2" s="16" t="s">
        <v>23</v>
      </c>
      <c r="E2" s="16" t="s">
        <v>20</v>
      </c>
    </row>
    <row r="3" spans="1:5" ht="13.5" customHeight="1">
      <c r="B3" s="27" t="s">
        <v>71</v>
      </c>
      <c r="C3" s="28">
        <v>4.0000000000000002E-4</v>
      </c>
      <c r="D3" s="28">
        <v>1E-4</v>
      </c>
      <c r="E3" s="28">
        <v>1.4E-3</v>
      </c>
    </row>
    <row r="4" spans="1:5" ht="13.5" customHeight="1">
      <c r="B4" s="27" t="s">
        <v>72</v>
      </c>
      <c r="C4" s="28">
        <v>8.0000000000000004E-4</v>
      </c>
      <c r="D4" s="28">
        <v>5.9999999999999995E-4</v>
      </c>
      <c r="E4" s="28">
        <v>1.1000000000000001E-3</v>
      </c>
    </row>
    <row r="5" spans="1:5" ht="13.5" customHeight="1">
      <c r="B5" s="27" t="s">
        <v>73</v>
      </c>
      <c r="C5" s="28">
        <v>1.38E-2</v>
      </c>
      <c r="D5" s="28">
        <v>1.0200000000000001E-2</v>
      </c>
      <c r="E5" s="28">
        <v>1.8599999999999998E-2</v>
      </c>
    </row>
    <row r="6" spans="1:5" ht="13.5" customHeight="1">
      <c r="B6" s="27" t="s">
        <v>74</v>
      </c>
      <c r="C6" s="28">
        <v>1.1000000000000001E-3</v>
      </c>
      <c r="D6" s="28">
        <v>4.0000000000000002E-4</v>
      </c>
      <c r="E6" s="28">
        <v>2.8E-3</v>
      </c>
    </row>
    <row r="7" spans="1:5" ht="13.5" customHeight="1">
      <c r="B7" s="27" t="s">
        <v>75</v>
      </c>
      <c r="C7" s="28">
        <v>8.0000000000000002E-3</v>
      </c>
      <c r="D7" s="28">
        <v>6.3E-3</v>
      </c>
      <c r="E7" s="28">
        <v>2.4E-2</v>
      </c>
    </row>
    <row r="8" spans="1:5" ht="13.5" customHeight="1">
      <c r="B8" s="27" t="s">
        <v>76</v>
      </c>
      <c r="C8" s="28">
        <v>0.36699999999999999</v>
      </c>
      <c r="D8" s="28">
        <v>0.29399999999999998</v>
      </c>
      <c r="E8" s="28">
        <v>0.44</v>
      </c>
    </row>
    <row r="9" spans="1:5" ht="13.5" customHeight="1">
      <c r="B9" s="27" t="s">
        <v>77</v>
      </c>
      <c r="C9" s="28">
        <v>0.20499999999999999</v>
      </c>
      <c r="D9" s="28">
        <v>0.14000000000000001</v>
      </c>
      <c r="E9" s="28">
        <v>0.27</v>
      </c>
    </row>
    <row r="10" spans="1:5" ht="13.5" customHeight="1">
      <c r="B10" s="4"/>
    </row>
    <row r="11" spans="1:5" ht="13.5" customHeight="1">
      <c r="B11" s="4"/>
    </row>
    <row r="12" spans="1:5" ht="13.5" customHeight="1">
      <c r="B12" s="4"/>
    </row>
    <row r="13" spans="1:5" ht="13.5" customHeight="1">
      <c r="A13" s="15" t="s">
        <v>78</v>
      </c>
    </row>
    <row r="14" spans="1:5" ht="13.5" customHeight="1">
      <c r="C14" s="16" t="s">
        <v>22</v>
      </c>
      <c r="D14" s="16" t="s">
        <v>23</v>
      </c>
      <c r="E14" s="16" t="s">
        <v>20</v>
      </c>
    </row>
    <row r="15" spans="1:5" ht="13.5" customHeight="1">
      <c r="B15" s="27" t="s">
        <v>79</v>
      </c>
      <c r="C15" s="19">
        <v>26.03</v>
      </c>
      <c r="D15" s="19">
        <v>2</v>
      </c>
      <c r="E15" s="19">
        <v>48.02</v>
      </c>
    </row>
    <row r="16" spans="1:5" ht="13.5" customHeight="1">
      <c r="B16" s="27" t="s">
        <v>80</v>
      </c>
      <c r="C16" s="19">
        <v>1</v>
      </c>
      <c r="D16" s="19">
        <v>1</v>
      </c>
      <c r="E16" s="19">
        <v>1</v>
      </c>
    </row>
    <row r="17" spans="1:5" ht="13.5" customHeight="1">
      <c r="B17" s="27" t="s">
        <v>81</v>
      </c>
      <c r="C17" s="19">
        <v>1</v>
      </c>
      <c r="D17" s="19">
        <v>1</v>
      </c>
      <c r="E17" s="19">
        <v>1</v>
      </c>
    </row>
    <row r="18" spans="1:5" ht="13.5" customHeight="1">
      <c r="B18" s="27" t="s">
        <v>82</v>
      </c>
      <c r="C18" s="19">
        <v>1</v>
      </c>
      <c r="D18" s="19">
        <v>1</v>
      </c>
      <c r="E18" s="19">
        <v>1</v>
      </c>
    </row>
    <row r="19" spans="1:5" ht="13.5" customHeight="1">
      <c r="B19" s="27" t="s">
        <v>83</v>
      </c>
      <c r="C19" s="19">
        <v>3.49</v>
      </c>
      <c r="D19" s="19">
        <v>1.76</v>
      </c>
      <c r="E19" s="19">
        <v>6.92</v>
      </c>
    </row>
    <row r="20" spans="1:5" ht="13.5" customHeight="1">
      <c r="B20" s="27" t="s">
        <v>84</v>
      </c>
      <c r="C20" s="19">
        <v>7.17</v>
      </c>
      <c r="D20" s="19">
        <v>3.9</v>
      </c>
      <c r="E20" s="19">
        <v>12.08</v>
      </c>
    </row>
    <row r="21" spans="1:5" ht="13.5" customHeight="1">
      <c r="B21" s="4"/>
    </row>
    <row r="22" spans="1:5" ht="13.5" customHeight="1">
      <c r="B22" s="4"/>
    </row>
    <row r="23" spans="1:5" ht="13.5" customHeight="1">
      <c r="B23" s="4"/>
    </row>
    <row r="24" spans="1:5" ht="13.5" customHeight="1">
      <c r="A24" s="15" t="s">
        <v>85</v>
      </c>
    </row>
    <row r="25" spans="1:5" ht="13.5" customHeight="1">
      <c r="C25" s="16" t="s">
        <v>22</v>
      </c>
      <c r="D25" s="16" t="s">
        <v>23</v>
      </c>
      <c r="E25" s="16" t="s">
        <v>20</v>
      </c>
    </row>
    <row r="26" spans="1:5" ht="13.5" customHeight="1">
      <c r="B26" s="27" t="s">
        <v>86</v>
      </c>
      <c r="C26" s="18">
        <v>4.1399999999999997</v>
      </c>
      <c r="D26" s="18">
        <v>2</v>
      </c>
      <c r="E26" s="18">
        <v>9.76</v>
      </c>
    </row>
    <row r="27" spans="1:5" ht="13.5" customHeight="1">
      <c r="B27" s="27" t="s">
        <v>81</v>
      </c>
      <c r="C27" s="18">
        <v>1.05</v>
      </c>
      <c r="D27" s="18">
        <v>0.86</v>
      </c>
      <c r="E27" s="18">
        <v>1.61</v>
      </c>
    </row>
    <row r="28" spans="1:5" ht="13.5" customHeight="1">
      <c r="B28" s="27" t="s">
        <v>87</v>
      </c>
      <c r="C28" s="18">
        <v>0.33</v>
      </c>
      <c r="D28" s="18">
        <v>0.32</v>
      </c>
      <c r="E28" s="18">
        <v>0.35</v>
      </c>
    </row>
    <row r="29" spans="1:5" ht="13.5" customHeight="1">
      <c r="B29" s="27" t="s">
        <v>88</v>
      </c>
      <c r="C29" s="18">
        <v>0.27</v>
      </c>
      <c r="D29" s="18">
        <v>0.25</v>
      </c>
      <c r="E29" s="18">
        <v>0.28999999999999998</v>
      </c>
    </row>
    <row r="30" spans="1:5" ht="13.5" customHeight="1">
      <c r="B30" s="27" t="s">
        <v>89</v>
      </c>
      <c r="C30" s="18">
        <v>0.67</v>
      </c>
      <c r="D30" s="18">
        <v>0.44</v>
      </c>
      <c r="E30" s="18">
        <v>0.88</v>
      </c>
    </row>
    <row r="31" spans="1:5" ht="13.5" customHeight="1">
      <c r="B31" s="4"/>
    </row>
    <row r="32" spans="1:5" ht="13.5" customHeight="1">
      <c r="B32" s="4"/>
    </row>
    <row r="33" spans="1:5" ht="13.5" customHeight="1">
      <c r="B33" s="4"/>
    </row>
    <row r="34" spans="1:5" ht="13.5" customHeight="1">
      <c r="A34" s="15" t="s">
        <v>90</v>
      </c>
    </row>
    <row r="35" spans="1:5" ht="13.5" customHeight="1">
      <c r="C35" s="16" t="s">
        <v>22</v>
      </c>
      <c r="D35" s="16" t="s">
        <v>23</v>
      </c>
      <c r="E35" s="16" t="s">
        <v>20</v>
      </c>
    </row>
    <row r="36" spans="1:5" ht="13.5" customHeight="1">
      <c r="B36" s="27" t="s">
        <v>91</v>
      </c>
      <c r="C36" s="18">
        <v>0.45</v>
      </c>
      <c r="D36" s="18">
        <v>0.14000000000000001</v>
      </c>
      <c r="E36" s="18">
        <v>0.93</v>
      </c>
    </row>
    <row r="37" spans="1:5" ht="13.5" customHeight="1">
      <c r="B37" s="27" t="s">
        <v>92</v>
      </c>
      <c r="C37" s="18">
        <v>0.7</v>
      </c>
      <c r="D37" s="18">
        <v>0.28999999999999998</v>
      </c>
      <c r="E37" s="18">
        <v>1.1100000000000001</v>
      </c>
    </row>
    <row r="38" spans="1:5" ht="13.5" customHeight="1">
      <c r="B38" s="27" t="s">
        <v>93</v>
      </c>
      <c r="C38" s="18">
        <v>0.47</v>
      </c>
      <c r="D38" s="18">
        <v>0.33</v>
      </c>
      <c r="E38" s="18">
        <v>0.72</v>
      </c>
    </row>
    <row r="39" spans="1:5" ht="13.5" customHeight="1">
      <c r="B39" s="27" t="s">
        <v>94</v>
      </c>
      <c r="C39" s="18">
        <v>1.52</v>
      </c>
      <c r="D39" s="18">
        <v>1.06</v>
      </c>
      <c r="E39" s="18">
        <v>1.96</v>
      </c>
    </row>
    <row r="40" spans="1:5" ht="13.5" customHeight="1">
      <c r="B40" s="4"/>
    </row>
    <row r="41" spans="1:5" ht="13.5" customHeight="1">
      <c r="B41" s="4"/>
    </row>
    <row r="42" spans="1:5" ht="13.5" customHeight="1">
      <c r="B42" s="4"/>
    </row>
    <row r="43" spans="1:5" ht="13.5" customHeight="1">
      <c r="A43" s="15" t="s">
        <v>95</v>
      </c>
    </row>
    <row r="44" spans="1:5" ht="13.5" customHeight="1">
      <c r="C44" s="16" t="s">
        <v>22</v>
      </c>
      <c r="D44" s="16" t="s">
        <v>23</v>
      </c>
      <c r="E44" s="16" t="s">
        <v>20</v>
      </c>
    </row>
    <row r="45" spans="1:5" ht="13.5" customHeight="1">
      <c r="B45" s="27" t="s">
        <v>79</v>
      </c>
      <c r="C45" s="28">
        <v>3.5999999999999999E-3</v>
      </c>
      <c r="D45" s="28">
        <v>2.8999999999999998E-3</v>
      </c>
      <c r="E45" s="28">
        <v>4.4000000000000003E-3</v>
      </c>
    </row>
    <row r="46" spans="1:5" ht="13.5" customHeight="1">
      <c r="B46" s="27" t="s">
        <v>80</v>
      </c>
      <c r="C46" s="28">
        <v>3.5999999999999999E-3</v>
      </c>
      <c r="D46" s="28">
        <v>2.8999999999999998E-3</v>
      </c>
      <c r="E46" s="28">
        <v>4.4000000000000003E-3</v>
      </c>
    </row>
    <row r="47" spans="1:5" ht="13.5" customHeight="1">
      <c r="B47" s="27" t="s">
        <v>96</v>
      </c>
      <c r="C47" s="28">
        <v>5.7999999999999996E-3</v>
      </c>
      <c r="D47" s="28">
        <v>4.7999999999999996E-3</v>
      </c>
      <c r="E47" s="28">
        <v>7.1000000000000004E-3</v>
      </c>
    </row>
    <row r="48" spans="1:5" ht="13.5" customHeight="1">
      <c r="B48" s="27" t="s">
        <v>82</v>
      </c>
      <c r="C48" s="28">
        <v>8.8000000000000005E-3</v>
      </c>
      <c r="D48" s="28">
        <v>7.4999999999999997E-2</v>
      </c>
      <c r="E48" s="28">
        <v>1.01E-2</v>
      </c>
    </row>
    <row r="49" spans="1:9" ht="13.5" customHeight="1">
      <c r="B49" s="27" t="s">
        <v>83</v>
      </c>
      <c r="C49" s="28">
        <v>5.8999999999999997E-2</v>
      </c>
      <c r="D49" s="28">
        <v>5.3999999999999999E-2</v>
      </c>
      <c r="E49" s="28">
        <v>7.9000000000000001E-2</v>
      </c>
    </row>
    <row r="50" spans="1:9" ht="13.5" customHeight="1">
      <c r="B50" s="27" t="s">
        <v>84</v>
      </c>
      <c r="C50" s="28">
        <v>0.32300000000000001</v>
      </c>
      <c r="D50" s="28">
        <v>0.29599999999999999</v>
      </c>
      <c r="E50" s="28">
        <v>0.432</v>
      </c>
    </row>
    <row r="51" spans="1:9" ht="13.5" customHeight="1">
      <c r="B51" s="27" t="s">
        <v>97</v>
      </c>
      <c r="C51" s="28">
        <v>0.23</v>
      </c>
      <c r="D51" s="28">
        <v>0.15</v>
      </c>
      <c r="E51" s="28">
        <v>0.3</v>
      </c>
    </row>
    <row r="52" spans="1:9" ht="13.5" customHeight="1">
      <c r="B52" s="27" t="s">
        <v>98</v>
      </c>
      <c r="C52" s="28">
        <v>2.17</v>
      </c>
      <c r="D52" s="28">
        <v>1.27</v>
      </c>
      <c r="E52" s="28">
        <v>3.71</v>
      </c>
    </row>
    <row r="53" spans="1:9" ht="13.5" customHeight="1">
      <c r="B53" s="4"/>
    </row>
    <row r="54" spans="1:9" ht="13.5" customHeight="1">
      <c r="B54" s="4"/>
    </row>
    <row r="55" spans="1:9" ht="13.5" customHeight="1">
      <c r="B55" s="4"/>
    </row>
    <row r="56" spans="1:9" ht="13.5" customHeight="1">
      <c r="A56" s="15" t="s">
        <v>99</v>
      </c>
    </row>
    <row r="57" spans="1:9" ht="13.5" customHeight="1">
      <c r="C57" s="16" t="s">
        <v>22</v>
      </c>
      <c r="D57" s="16" t="s">
        <v>23</v>
      </c>
      <c r="E57" s="16" t="s">
        <v>20</v>
      </c>
    </row>
    <row r="58" spans="1:9" ht="13.5" customHeight="1">
      <c r="B58" s="27" t="s">
        <v>100</v>
      </c>
      <c r="C58" s="18">
        <v>0.95</v>
      </c>
      <c r="D58" s="18">
        <v>0.8</v>
      </c>
      <c r="E58" s="18">
        <v>0.98</v>
      </c>
      <c r="G58" s="29"/>
      <c r="H58" s="29"/>
      <c r="I58" s="29"/>
    </row>
    <row r="59" spans="1:9" ht="13.5" customHeight="1">
      <c r="B59" s="27" t="s">
        <v>101</v>
      </c>
      <c r="C59" s="18">
        <v>0.57999999999999996</v>
      </c>
      <c r="D59" s="18">
        <v>0.47</v>
      </c>
      <c r="E59" s="18">
        <v>0.67</v>
      </c>
      <c r="G59" s="29"/>
      <c r="H59" s="29"/>
      <c r="I59" s="29"/>
    </row>
    <row r="60" spans="1:9" ht="13.5" customHeight="1">
      <c r="B60" s="27" t="s">
        <v>102</v>
      </c>
      <c r="C60" s="18">
        <v>0</v>
      </c>
      <c r="D60" s="18">
        <v>0</v>
      </c>
      <c r="E60" s="18">
        <v>0.68</v>
      </c>
      <c r="G60" s="29"/>
      <c r="H60" s="29"/>
      <c r="I60" s="29"/>
    </row>
    <row r="61" spans="1:9" ht="13.5" customHeight="1">
      <c r="B61" s="27" t="s">
        <v>103</v>
      </c>
      <c r="C61" s="18">
        <v>2.65</v>
      </c>
      <c r="D61" s="18">
        <v>1.35</v>
      </c>
      <c r="E61" s="18">
        <v>5.19</v>
      </c>
      <c r="G61" s="29"/>
      <c r="H61" s="29"/>
      <c r="I61" s="29"/>
    </row>
    <row r="62" spans="1:9" ht="13.5" customHeight="1">
      <c r="B62" s="27" t="s">
        <v>104</v>
      </c>
      <c r="C62" s="18">
        <v>0.54</v>
      </c>
      <c r="D62" s="18">
        <v>0.33</v>
      </c>
      <c r="E62" s="18">
        <v>0.68</v>
      </c>
      <c r="G62" s="29"/>
      <c r="H62" s="29"/>
      <c r="I62" s="29"/>
    </row>
    <row r="63" spans="1:9" ht="13.5" customHeight="1">
      <c r="B63" s="27" t="s">
        <v>105</v>
      </c>
      <c r="C63" s="18">
        <v>0.9</v>
      </c>
      <c r="D63" s="18">
        <v>0.82</v>
      </c>
      <c r="E63" s="18">
        <v>0.93</v>
      </c>
      <c r="G63" s="29"/>
      <c r="H63" s="29"/>
      <c r="I63" s="29"/>
    </row>
    <row r="64" spans="1:9" ht="13.5" customHeight="1">
      <c r="B64" s="27" t="s">
        <v>106</v>
      </c>
      <c r="C64" s="18">
        <v>0.73</v>
      </c>
      <c r="D64" s="18">
        <v>0.65</v>
      </c>
      <c r="E64" s="18">
        <v>0.8</v>
      </c>
      <c r="G64" s="29"/>
      <c r="H64" s="29"/>
      <c r="I64" s="29"/>
    </row>
    <row r="65" spans="1:9" ht="13.5" customHeight="1">
      <c r="B65" s="27" t="s">
        <v>107</v>
      </c>
      <c r="C65" s="18">
        <v>0.5</v>
      </c>
      <c r="D65" s="18">
        <v>0.3</v>
      </c>
      <c r="E65" s="18">
        <v>0.8</v>
      </c>
      <c r="G65" s="29"/>
      <c r="H65" s="29"/>
      <c r="I65" s="29"/>
    </row>
    <row r="66" spans="1:9" ht="13.5" customHeight="1">
      <c r="B66" s="27" t="s">
        <v>108</v>
      </c>
      <c r="C66" s="18">
        <v>0.92</v>
      </c>
      <c r="D66" s="18">
        <v>0.8</v>
      </c>
      <c r="E66" s="18">
        <v>0.95</v>
      </c>
    </row>
    <row r="67" spans="1:9" ht="13.5" customHeight="1">
      <c r="B67" s="4"/>
    </row>
    <row r="70" spans="1:9" ht="13.5" customHeight="1">
      <c r="A70" s="15" t="s">
        <v>109</v>
      </c>
    </row>
    <row r="71" spans="1:9" ht="13.5" customHeight="1">
      <c r="C71" s="16" t="s">
        <v>22</v>
      </c>
      <c r="D71" s="16" t="s">
        <v>23</v>
      </c>
      <c r="E71" s="16" t="s">
        <v>20</v>
      </c>
    </row>
    <row r="72" spans="1:9" ht="13.5" customHeight="1">
      <c r="B72" s="27" t="s">
        <v>110</v>
      </c>
      <c r="C72" s="19">
        <v>0.14599999999999999</v>
      </c>
      <c r="D72" s="19">
        <v>9.6000000000000002E-2</v>
      </c>
      <c r="E72" s="19">
        <v>0.20499999999999999</v>
      </c>
    </row>
    <row r="73" spans="1:9" ht="13.5" customHeight="1">
      <c r="B73" s="27" t="s">
        <v>111</v>
      </c>
      <c r="C73" s="19">
        <v>8.0000000000000002E-3</v>
      </c>
      <c r="D73" s="19">
        <v>5.0000000000000001E-3</v>
      </c>
      <c r="E73" s="19">
        <v>1.0999999999999999E-2</v>
      </c>
    </row>
    <row r="74" spans="1:9" ht="13.5" customHeight="1">
      <c r="B74" s="27" t="s">
        <v>112</v>
      </c>
      <c r="C74" s="19">
        <v>0.02</v>
      </c>
      <c r="D74" s="19">
        <v>1.2999999999999999E-2</v>
      </c>
      <c r="E74" s="19">
        <v>2.9000000000000001E-2</v>
      </c>
    </row>
    <row r="75" spans="1:9" ht="13.5" customHeight="1">
      <c r="B75" s="27" t="s">
        <v>113</v>
      </c>
      <c r="C75" s="19">
        <v>7.0000000000000007E-2</v>
      </c>
      <c r="D75" s="19">
        <v>4.8000000000000001E-2</v>
      </c>
      <c r="E75" s="19">
        <v>9.4E-2</v>
      </c>
    </row>
    <row r="76" spans="1:9" ht="13.5" customHeight="1">
      <c r="B76" s="27" t="s">
        <v>114</v>
      </c>
      <c r="C76" s="19">
        <v>0.26500000000000001</v>
      </c>
      <c r="D76" s="19">
        <v>0.114</v>
      </c>
      <c r="E76" s="19">
        <v>0.47399999999999998</v>
      </c>
    </row>
    <row r="77" spans="1:9" ht="15" customHeight="1">
      <c r="B77" s="27" t="s">
        <v>115</v>
      </c>
      <c r="C77" s="19">
        <v>0.54700000000000004</v>
      </c>
      <c r="D77" s="19">
        <v>0.38200000000000001</v>
      </c>
      <c r="E77" s="19">
        <v>0.71499999999999997</v>
      </c>
    </row>
    <row r="78" spans="1:9" ht="15" customHeight="1">
      <c r="B78" s="27" t="s">
        <v>116</v>
      </c>
      <c r="C78" s="19">
        <v>5.2999999999999999E-2</v>
      </c>
      <c r="D78" s="19">
        <v>3.4000000000000002E-2</v>
      </c>
      <c r="E78" s="19">
        <v>7.9000000000000001E-2</v>
      </c>
    </row>
  </sheetData>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
  <sheetViews>
    <sheetView workbookViewId="0">
      <selection activeCell="J4" sqref="J4"/>
    </sheetView>
  </sheetViews>
  <sheetFormatPr baseColWidth="10" defaultColWidth="8.83203125" defaultRowHeight="12" x14ac:dyDescent="0"/>
  <sheetData>
    <row r="1" spans="1:10" ht="13.5" customHeight="1">
      <c r="A1" s="3" t="s">
        <v>3</v>
      </c>
      <c r="C1" s="4"/>
      <c r="D1" s="4"/>
      <c r="G1" s="4"/>
    </row>
    <row r="2" spans="1:10" ht="13.5" customHeight="1">
      <c r="C2" s="5" t="s">
        <v>4</v>
      </c>
      <c r="D2" s="5" t="s">
        <v>5</v>
      </c>
      <c r="E2" s="5" t="s">
        <v>6</v>
      </c>
      <c r="F2" s="5" t="s">
        <v>7</v>
      </c>
      <c r="G2" s="5" t="s">
        <v>8</v>
      </c>
      <c r="H2" s="5" t="s">
        <v>9</v>
      </c>
      <c r="I2" s="5" t="s">
        <v>10</v>
      </c>
      <c r="J2" s="5" t="s">
        <v>11</v>
      </c>
    </row>
    <row r="3" spans="1:10" ht="13.5" customHeight="1">
      <c r="B3" s="6">
        <v>1</v>
      </c>
      <c r="C3" s="7" t="s">
        <v>12</v>
      </c>
      <c r="D3" s="7" t="s">
        <v>13</v>
      </c>
      <c r="E3" s="7" t="s">
        <v>14</v>
      </c>
      <c r="F3" s="7" t="s">
        <v>15</v>
      </c>
      <c r="G3" s="7">
        <v>15</v>
      </c>
      <c r="H3" s="7">
        <v>49</v>
      </c>
      <c r="I3" s="7">
        <v>0</v>
      </c>
      <c r="J3" s="7">
        <v>0</v>
      </c>
    </row>
    <row r="4" spans="1:10" ht="13.5" customHeight="1">
      <c r="B4" s="6">
        <v>2</v>
      </c>
      <c r="C4" s="7" t="s">
        <v>16</v>
      </c>
      <c r="D4" s="7" t="s">
        <v>17</v>
      </c>
      <c r="E4" s="7" t="s">
        <v>15</v>
      </c>
      <c r="F4" s="7" t="s">
        <v>14</v>
      </c>
      <c r="G4" s="7">
        <v>15</v>
      </c>
      <c r="H4" s="7">
        <v>49</v>
      </c>
      <c r="I4" s="7">
        <v>0</v>
      </c>
      <c r="J4" s="7">
        <v>0</v>
      </c>
    </row>
  </sheetData>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9"/>
  <sheetViews>
    <sheetView workbookViewId="0">
      <selection activeCell="A12" sqref="A12"/>
    </sheetView>
  </sheetViews>
  <sheetFormatPr baseColWidth="10" defaultColWidth="8.83203125" defaultRowHeight="12" x14ac:dyDescent="0"/>
  <sheetData>
    <row r="1" spans="1:36" ht="13.5" customHeight="1">
      <c r="A1" s="3" t="s">
        <v>18</v>
      </c>
    </row>
    <row r="2" spans="1:36" ht="13.5" customHeight="1">
      <c r="D2" s="6">
        <v>2000</v>
      </c>
      <c r="E2" s="6">
        <v>2001</v>
      </c>
      <c r="F2" s="6">
        <v>2002</v>
      </c>
      <c r="G2" s="6">
        <v>2003</v>
      </c>
      <c r="H2" s="6">
        <v>2004</v>
      </c>
      <c r="I2" s="6">
        <v>2005</v>
      </c>
      <c r="J2" s="6">
        <v>2006</v>
      </c>
      <c r="K2" s="6">
        <v>2007</v>
      </c>
      <c r="L2" s="6">
        <v>2008</v>
      </c>
      <c r="M2" s="6">
        <v>2009</v>
      </c>
      <c r="N2" s="6">
        <v>2010</v>
      </c>
      <c r="O2" s="6">
        <v>2011</v>
      </c>
      <c r="P2" s="6">
        <v>2012</v>
      </c>
      <c r="Q2" s="6">
        <v>2013</v>
      </c>
      <c r="R2" s="6">
        <v>2014</v>
      </c>
      <c r="S2" s="6">
        <v>2015</v>
      </c>
      <c r="T2" s="6">
        <v>2016</v>
      </c>
      <c r="U2" s="6">
        <v>2017</v>
      </c>
      <c r="V2" s="6">
        <v>2018</v>
      </c>
      <c r="W2" s="6">
        <v>2019</v>
      </c>
      <c r="X2" s="6">
        <v>2020</v>
      </c>
      <c r="Y2" s="6">
        <v>2021</v>
      </c>
      <c r="Z2" s="6">
        <v>2022</v>
      </c>
      <c r="AA2" s="6">
        <v>2023</v>
      </c>
      <c r="AB2" s="6">
        <v>2024</v>
      </c>
      <c r="AC2" s="6">
        <v>2025</v>
      </c>
      <c r="AD2" s="6">
        <v>2026</v>
      </c>
      <c r="AE2" s="6">
        <v>2027</v>
      </c>
      <c r="AF2" s="6">
        <v>2028</v>
      </c>
      <c r="AG2" s="6">
        <v>2029</v>
      </c>
      <c r="AH2" s="6">
        <v>2030</v>
      </c>
      <c r="AJ2" s="6" t="s">
        <v>19</v>
      </c>
    </row>
    <row r="3" spans="1:36" ht="13.5" customHeight="1">
      <c r="B3" s="6" t="str">
        <f>Populations!$C$3</f>
        <v>M 15-49</v>
      </c>
      <c r="C3" s="6" t="s">
        <v>20</v>
      </c>
      <c r="D3" s="8"/>
      <c r="E3" s="8"/>
      <c r="F3" s="8"/>
      <c r="G3" s="8"/>
      <c r="H3" s="8"/>
      <c r="I3" s="8"/>
      <c r="J3" s="8"/>
      <c r="K3" s="8"/>
      <c r="L3" s="8"/>
      <c r="M3" s="8"/>
      <c r="N3" s="8"/>
      <c r="O3" s="8"/>
      <c r="P3" s="8"/>
      <c r="Q3" s="8"/>
      <c r="R3" s="8"/>
      <c r="S3" s="8"/>
      <c r="T3" s="8"/>
      <c r="U3" s="8"/>
      <c r="V3" s="8"/>
      <c r="W3" s="8"/>
      <c r="X3" s="8"/>
      <c r="Y3" s="9"/>
      <c r="Z3" s="9"/>
      <c r="AA3" s="9"/>
      <c r="AB3" s="9"/>
      <c r="AC3" s="9"/>
      <c r="AD3" s="9"/>
      <c r="AE3" s="9"/>
      <c r="AF3" s="9"/>
      <c r="AG3" s="9"/>
      <c r="AH3" s="9"/>
      <c r="AI3" s="10" t="s">
        <v>21</v>
      </c>
      <c r="AJ3" s="9"/>
    </row>
    <row r="4" spans="1:36" ht="13.5" customHeight="1">
      <c r="B4" s="6" t="str">
        <f>Populations!$C$3</f>
        <v>M 15-49</v>
      </c>
      <c r="C4" s="6" t="s">
        <v>22</v>
      </c>
      <c r="D4" s="8">
        <v>525000</v>
      </c>
      <c r="E4" s="8"/>
      <c r="F4" s="8"/>
      <c r="G4" s="8"/>
      <c r="H4" s="8"/>
      <c r="I4" s="8"/>
      <c r="J4" s="8"/>
      <c r="K4" s="8"/>
      <c r="L4" s="8"/>
      <c r="M4" s="8"/>
      <c r="N4" s="8">
        <f>D4*(1.03^10)</f>
        <v>705556.09915566398</v>
      </c>
      <c r="O4" s="8"/>
      <c r="P4" s="8"/>
      <c r="Q4" s="8"/>
      <c r="R4" s="8"/>
      <c r="S4" s="11"/>
      <c r="T4" s="11"/>
      <c r="U4" s="11"/>
      <c r="V4" s="11"/>
      <c r="W4" s="11"/>
      <c r="X4" s="11">
        <f>N4*1.02^10</f>
        <v>860068.94786402199</v>
      </c>
      <c r="Y4" s="9"/>
      <c r="Z4" s="9"/>
      <c r="AA4" s="9"/>
      <c r="AB4" s="9"/>
      <c r="AC4" s="9"/>
      <c r="AD4" s="9"/>
      <c r="AE4" s="9"/>
      <c r="AF4" s="9"/>
      <c r="AG4" s="9"/>
      <c r="AH4" s="9"/>
      <c r="AI4" s="10" t="s">
        <v>21</v>
      </c>
      <c r="AJ4" s="9"/>
    </row>
    <row r="5" spans="1:36" ht="13.5" customHeight="1">
      <c r="B5" s="6" t="str">
        <f>Populations!$C$3</f>
        <v>M 15-49</v>
      </c>
      <c r="C5" s="6" t="s">
        <v>23</v>
      </c>
      <c r="D5" s="8"/>
      <c r="E5" s="8"/>
      <c r="F5" s="8"/>
      <c r="G5" s="8"/>
      <c r="H5" s="8"/>
      <c r="I5" s="8"/>
      <c r="J5" s="8"/>
      <c r="K5" s="8"/>
      <c r="L5" s="8"/>
      <c r="M5" s="8"/>
      <c r="N5" s="8"/>
      <c r="O5" s="8"/>
      <c r="P5" s="8"/>
      <c r="Q5" s="8"/>
      <c r="R5" s="8"/>
      <c r="S5" s="8"/>
      <c r="T5" s="8"/>
      <c r="U5" s="8"/>
      <c r="V5" s="8"/>
      <c r="W5" s="8"/>
      <c r="X5" s="8"/>
      <c r="Y5" s="9"/>
      <c r="Z5" s="9"/>
      <c r="AA5" s="9"/>
      <c r="AB5" s="9"/>
      <c r="AC5" s="9"/>
      <c r="AD5" s="9"/>
      <c r="AE5" s="9"/>
      <c r="AF5" s="9"/>
      <c r="AG5" s="9"/>
      <c r="AH5" s="9"/>
      <c r="AI5" s="10" t="s">
        <v>21</v>
      </c>
      <c r="AJ5" s="9"/>
    </row>
    <row r="7" spans="1:36" ht="13.5" customHeight="1">
      <c r="B7" s="6" t="str">
        <f>Populations!$C$4</f>
        <v>F 15-49</v>
      </c>
      <c r="C7" s="6" t="s">
        <v>20</v>
      </c>
      <c r="D7" s="9"/>
      <c r="E7" s="9"/>
      <c r="F7" s="9"/>
      <c r="G7" s="9"/>
      <c r="H7" s="9"/>
      <c r="I7" s="9"/>
      <c r="J7" s="9"/>
      <c r="K7" s="9"/>
      <c r="L7" s="9"/>
      <c r="M7" s="9"/>
      <c r="N7" s="9"/>
      <c r="O7" s="9"/>
      <c r="P7" s="9"/>
      <c r="Q7" s="9"/>
      <c r="R7" s="9"/>
      <c r="S7" s="9"/>
      <c r="T7" s="9"/>
      <c r="U7" s="9"/>
      <c r="V7" s="9"/>
      <c r="W7" s="9"/>
      <c r="X7" s="9"/>
      <c r="Y7" s="9"/>
      <c r="Z7" s="9"/>
      <c r="AA7" s="9"/>
      <c r="AB7" s="9"/>
      <c r="AC7" s="9"/>
      <c r="AD7" s="9"/>
      <c r="AE7" s="9"/>
      <c r="AF7" s="9"/>
      <c r="AG7" s="9"/>
      <c r="AH7" s="9"/>
      <c r="AI7" s="10" t="s">
        <v>21</v>
      </c>
      <c r="AJ7" s="9"/>
    </row>
    <row r="8" spans="1:36" ht="13.5" customHeight="1">
      <c r="B8" s="6" t="str">
        <f>Populations!$C$4</f>
        <v>F 15-49</v>
      </c>
      <c r="C8" s="6" t="s">
        <v>22</v>
      </c>
      <c r="D8" s="9">
        <v>626000</v>
      </c>
      <c r="E8" s="9"/>
      <c r="F8" s="9"/>
      <c r="G8" s="9"/>
      <c r="H8" s="9"/>
      <c r="I8" s="9"/>
      <c r="J8" s="9"/>
      <c r="K8" s="9"/>
      <c r="L8" s="9"/>
      <c r="M8" s="9"/>
      <c r="N8" s="9">
        <f>D8*1.03^10</f>
        <v>841291.65346942027</v>
      </c>
      <c r="O8" s="9"/>
      <c r="P8" s="9"/>
      <c r="Q8" s="9"/>
      <c r="R8" s="9"/>
      <c r="S8" s="9"/>
      <c r="T8" s="9"/>
      <c r="U8" s="9"/>
      <c r="V8" s="9"/>
      <c r="W8" s="9"/>
      <c r="X8" s="9">
        <f>N8*1.02^10</f>
        <v>1025529.8311673861</v>
      </c>
      <c r="Y8" s="9"/>
      <c r="Z8" s="9"/>
      <c r="AA8" s="9"/>
      <c r="AB8" s="9"/>
      <c r="AC8" s="9"/>
      <c r="AD8" s="9"/>
      <c r="AE8" s="9"/>
      <c r="AF8" s="9"/>
      <c r="AG8" s="9"/>
      <c r="AH8" s="9"/>
      <c r="AI8" s="10" t="s">
        <v>21</v>
      </c>
      <c r="AJ8" s="9"/>
    </row>
    <row r="9" spans="1:36" ht="13.5" customHeight="1">
      <c r="B9" s="6" t="str">
        <f>Populations!$C$4</f>
        <v>F 15-49</v>
      </c>
      <c r="C9" s="6" t="s">
        <v>23</v>
      </c>
      <c r="D9" s="9"/>
      <c r="E9" s="9"/>
      <c r="F9" s="9"/>
      <c r="G9" s="9"/>
      <c r="H9" s="9"/>
      <c r="I9" s="9"/>
      <c r="J9" s="9"/>
      <c r="K9" s="9"/>
      <c r="L9" s="9"/>
      <c r="M9" s="9"/>
      <c r="N9" s="9"/>
      <c r="O9" s="9"/>
      <c r="P9" s="9"/>
      <c r="Q9" s="9"/>
      <c r="R9" s="9"/>
      <c r="S9" s="9"/>
      <c r="T9" s="9"/>
      <c r="U9" s="9"/>
      <c r="V9" s="9"/>
      <c r="W9" s="9"/>
      <c r="X9" s="9"/>
      <c r="Y9" s="9"/>
      <c r="Z9" s="9"/>
      <c r="AA9" s="9"/>
      <c r="AB9" s="9"/>
      <c r="AC9" s="9"/>
      <c r="AD9" s="9"/>
      <c r="AE9" s="9"/>
      <c r="AF9" s="9"/>
      <c r="AG9" s="9"/>
      <c r="AH9" s="9"/>
      <c r="AI9" s="10" t="s">
        <v>21</v>
      </c>
      <c r="AJ9" s="9"/>
    </row>
  </sheetData>
  <pageMargins left="0.7" right="0.7" top="0.75" bottom="0.75" header="0.51180555555555496" footer="0.51180555555555496"/>
  <pageSetup paperSize="0" scale="0" firstPageNumber="0" orientation="portrait" usePrinterDefaults="0" horizontalDpi="0" verticalDpi="0" copies="0"/>
  <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9"/>
  <sheetViews>
    <sheetView topLeftCell="B17" workbookViewId="0">
      <selection activeCell="L8" sqref="L8"/>
    </sheetView>
  </sheetViews>
  <sheetFormatPr baseColWidth="10" defaultColWidth="8.83203125" defaultRowHeight="12" x14ac:dyDescent="0"/>
  <sheetData>
    <row r="1" spans="1:36" ht="13.5" customHeight="1">
      <c r="A1" s="3" t="s">
        <v>24</v>
      </c>
    </row>
    <row r="2" spans="1:36" ht="13.5" customHeight="1">
      <c r="D2" s="6">
        <v>2000</v>
      </c>
      <c r="E2" s="6">
        <v>2001</v>
      </c>
      <c r="F2" s="6">
        <v>2002</v>
      </c>
      <c r="G2" s="6">
        <v>2003</v>
      </c>
      <c r="H2" s="6">
        <v>2004</v>
      </c>
      <c r="I2" s="6">
        <v>2005</v>
      </c>
      <c r="J2" s="6">
        <v>2006</v>
      </c>
      <c r="K2" s="6">
        <v>2007</v>
      </c>
      <c r="L2" s="6">
        <v>2008</v>
      </c>
      <c r="M2" s="6">
        <v>2009</v>
      </c>
      <c r="N2" s="6">
        <v>2010</v>
      </c>
      <c r="O2" s="6">
        <v>2011</v>
      </c>
      <c r="P2" s="6">
        <v>2012</v>
      </c>
      <c r="Q2" s="6">
        <v>2013</v>
      </c>
      <c r="R2" s="6">
        <v>2014</v>
      </c>
      <c r="S2" s="6">
        <v>2015</v>
      </c>
      <c r="T2" s="6">
        <v>2016</v>
      </c>
      <c r="U2" s="6">
        <v>2017</v>
      </c>
      <c r="V2" s="6">
        <v>2018</v>
      </c>
      <c r="W2" s="6">
        <v>2019</v>
      </c>
      <c r="X2" s="6">
        <v>2020</v>
      </c>
      <c r="Y2" s="6">
        <v>2021</v>
      </c>
      <c r="Z2" s="6">
        <v>2022</v>
      </c>
      <c r="AA2" s="6">
        <v>2023</v>
      </c>
      <c r="AB2" s="6">
        <v>2024</v>
      </c>
      <c r="AC2" s="6">
        <v>2025</v>
      </c>
      <c r="AD2" s="6">
        <v>2026</v>
      </c>
      <c r="AE2" s="6">
        <v>2027</v>
      </c>
      <c r="AF2" s="6">
        <v>2028</v>
      </c>
      <c r="AG2" s="6">
        <v>2029</v>
      </c>
      <c r="AH2" s="6">
        <v>2030</v>
      </c>
      <c r="AJ2" s="6" t="s">
        <v>19</v>
      </c>
    </row>
    <row r="3" spans="1:36" ht="13.5" customHeight="1">
      <c r="B3" s="6" t="str">
        <f>Populations!$C$3</f>
        <v>M 15-49</v>
      </c>
      <c r="C3" s="6" t="s">
        <v>20</v>
      </c>
      <c r="D3" s="12"/>
      <c r="E3" s="12"/>
      <c r="F3" s="12"/>
      <c r="G3" s="12"/>
      <c r="H3" s="12"/>
      <c r="I3" s="12"/>
      <c r="J3" s="12"/>
      <c r="K3" s="12"/>
      <c r="L3" s="12"/>
      <c r="M3" s="12"/>
      <c r="N3" s="12"/>
      <c r="O3" s="12"/>
      <c r="P3" s="12"/>
      <c r="Q3" s="12"/>
      <c r="R3" s="12"/>
      <c r="S3" s="12"/>
      <c r="T3" s="12"/>
      <c r="U3" s="12"/>
      <c r="V3" s="12"/>
      <c r="W3" s="12"/>
      <c r="X3" s="12"/>
      <c r="Y3" s="12"/>
      <c r="Z3" s="12"/>
      <c r="AA3" s="12"/>
      <c r="AB3" s="12"/>
      <c r="AC3" s="12"/>
      <c r="AD3" s="12"/>
      <c r="AE3" s="12"/>
      <c r="AF3" s="12"/>
      <c r="AG3" s="12"/>
      <c r="AH3" s="12"/>
      <c r="AI3" s="10" t="s">
        <v>21</v>
      </c>
      <c r="AJ3" s="12"/>
    </row>
    <row r="4" spans="1:36" ht="13.5" customHeight="1">
      <c r="B4" s="6" t="str">
        <f>Populations!$C$3</f>
        <v>M 15-49</v>
      </c>
      <c r="C4" s="6" t="s">
        <v>22</v>
      </c>
      <c r="D4" s="12"/>
      <c r="E4" s="12">
        <v>0.01</v>
      </c>
      <c r="F4" s="12"/>
      <c r="G4" s="12"/>
      <c r="H4" s="12">
        <v>0.02</v>
      </c>
      <c r="I4" s="12"/>
      <c r="J4" s="12"/>
      <c r="K4" s="12"/>
      <c r="L4" s="12">
        <v>1.4999999999999999E-2</v>
      </c>
      <c r="M4" s="12"/>
      <c r="N4" s="12"/>
      <c r="O4" s="12"/>
      <c r="P4" s="12"/>
      <c r="Q4" s="12"/>
      <c r="R4" s="12"/>
      <c r="S4" s="12"/>
      <c r="T4" s="12"/>
      <c r="U4" s="12"/>
      <c r="V4" s="12"/>
      <c r="W4" s="12"/>
      <c r="X4" s="12"/>
      <c r="Y4" s="12"/>
      <c r="Z4" s="12"/>
      <c r="AA4" s="12"/>
      <c r="AB4" s="12"/>
      <c r="AC4" s="12"/>
      <c r="AD4" s="12"/>
      <c r="AE4" s="12"/>
      <c r="AF4" s="12"/>
      <c r="AG4" s="12"/>
      <c r="AH4" s="12"/>
      <c r="AI4" s="10" t="s">
        <v>21</v>
      </c>
      <c r="AJ4" s="13"/>
    </row>
    <row r="5" spans="1:36" ht="13.5" customHeight="1">
      <c r="B5" s="6" t="str">
        <f>Populations!$C$3</f>
        <v>M 15-49</v>
      </c>
      <c r="C5" s="6" t="s">
        <v>23</v>
      </c>
      <c r="D5" s="12"/>
      <c r="E5" s="12"/>
      <c r="F5" s="12"/>
      <c r="G5" s="12"/>
      <c r="H5" s="12"/>
      <c r="I5" s="12"/>
      <c r="J5" s="12"/>
      <c r="K5" s="12"/>
      <c r="L5" s="12"/>
      <c r="M5" s="12"/>
      <c r="N5" s="12"/>
      <c r="O5" s="12"/>
      <c r="P5" s="12"/>
      <c r="Q5" s="12"/>
      <c r="R5" s="12"/>
      <c r="S5" s="12"/>
      <c r="T5" s="12"/>
      <c r="U5" s="12"/>
      <c r="V5" s="12"/>
      <c r="W5" s="12"/>
      <c r="X5" s="12"/>
      <c r="Y5" s="12"/>
      <c r="Z5" s="12"/>
      <c r="AA5" s="12"/>
      <c r="AB5" s="12"/>
      <c r="AC5" s="12"/>
      <c r="AD5" s="12"/>
      <c r="AE5" s="12"/>
      <c r="AF5" s="12"/>
      <c r="AG5" s="12"/>
      <c r="AH5" s="12"/>
      <c r="AI5" s="10" t="s">
        <v>21</v>
      </c>
      <c r="AJ5" s="12"/>
    </row>
    <row r="7" spans="1:36" ht="13.5" customHeight="1">
      <c r="B7" s="6" t="str">
        <f>Populations!$C$4</f>
        <v>F 15-49</v>
      </c>
      <c r="C7" s="6" t="s">
        <v>20</v>
      </c>
      <c r="D7" s="12"/>
      <c r="E7" s="12"/>
      <c r="F7" s="12"/>
      <c r="G7" s="12"/>
      <c r="H7" s="12"/>
      <c r="I7" s="12"/>
      <c r="J7" s="12"/>
      <c r="K7" s="12"/>
      <c r="L7" s="12"/>
      <c r="M7" s="12"/>
      <c r="N7" s="12"/>
      <c r="O7" s="12"/>
      <c r="P7" s="12"/>
      <c r="Q7" s="12"/>
      <c r="R7" s="12"/>
      <c r="S7" s="12"/>
      <c r="T7" s="12"/>
      <c r="U7" s="12"/>
      <c r="V7" s="12"/>
      <c r="W7" s="12"/>
      <c r="X7" s="12"/>
      <c r="Y7" s="12"/>
      <c r="Z7" s="12"/>
      <c r="AA7" s="12"/>
      <c r="AB7" s="12"/>
      <c r="AC7" s="12"/>
      <c r="AD7" s="12"/>
      <c r="AE7" s="12"/>
      <c r="AF7" s="12"/>
      <c r="AG7" s="12"/>
      <c r="AH7" s="12"/>
      <c r="AI7" s="10" t="s">
        <v>21</v>
      </c>
      <c r="AJ7" s="12"/>
    </row>
    <row r="8" spans="1:36" ht="13.5" customHeight="1">
      <c r="B8" s="6" t="str">
        <f>Populations!$C$4</f>
        <v>F 15-49</v>
      </c>
      <c r="C8" s="6" t="s">
        <v>22</v>
      </c>
      <c r="D8" s="12"/>
      <c r="E8" s="12">
        <v>1.4999999999999999E-2</v>
      </c>
      <c r="F8" s="12"/>
      <c r="G8" s="12"/>
      <c r="H8" s="12"/>
      <c r="I8" s="12"/>
      <c r="J8" s="12">
        <v>0.03</v>
      </c>
      <c r="K8" s="12"/>
      <c r="L8" s="12"/>
      <c r="M8" s="12"/>
      <c r="N8" s="12"/>
      <c r="O8" s="12"/>
      <c r="P8" s="12"/>
      <c r="Q8" s="12"/>
      <c r="R8" s="12">
        <v>0.02</v>
      </c>
      <c r="S8" s="12"/>
      <c r="T8" s="12"/>
      <c r="U8" s="12"/>
      <c r="V8" s="12"/>
      <c r="W8" s="12"/>
      <c r="X8" s="12"/>
      <c r="Y8" s="12"/>
      <c r="Z8" s="12"/>
      <c r="AA8" s="12"/>
      <c r="AB8" s="12"/>
      <c r="AC8" s="12"/>
      <c r="AD8" s="12"/>
      <c r="AE8" s="12"/>
      <c r="AF8" s="12"/>
      <c r="AG8" s="12"/>
      <c r="AH8" s="12"/>
      <c r="AI8" s="10" t="s">
        <v>21</v>
      </c>
      <c r="AJ8" s="12"/>
    </row>
    <row r="9" spans="1:36" ht="13.5" customHeight="1">
      <c r="B9" s="6" t="str">
        <f>Populations!$C$4</f>
        <v>F 15-49</v>
      </c>
      <c r="C9" s="6" t="s">
        <v>23</v>
      </c>
      <c r="D9" s="12"/>
      <c r="E9" s="12"/>
      <c r="F9" s="12"/>
      <c r="G9" s="12"/>
      <c r="H9" s="12"/>
      <c r="I9" s="12"/>
      <c r="J9" s="12"/>
      <c r="K9" s="12"/>
      <c r="L9" s="12"/>
      <c r="M9" s="12"/>
      <c r="N9" s="12"/>
      <c r="O9" s="12"/>
      <c r="P9" s="12"/>
      <c r="Q9" s="12"/>
      <c r="R9" s="12"/>
      <c r="S9" s="12"/>
      <c r="T9" s="12"/>
      <c r="U9" s="12"/>
      <c r="V9" s="12"/>
      <c r="W9" s="12"/>
      <c r="X9" s="12"/>
      <c r="Y9" s="12"/>
      <c r="Z9" s="12"/>
      <c r="AA9" s="12"/>
      <c r="AB9" s="12"/>
      <c r="AC9" s="12"/>
      <c r="AD9" s="12"/>
      <c r="AE9" s="12"/>
      <c r="AF9" s="12"/>
      <c r="AG9" s="12"/>
      <c r="AH9" s="12"/>
      <c r="AI9" s="10" t="s">
        <v>21</v>
      </c>
      <c r="AJ9" s="12"/>
    </row>
  </sheetData>
  <pageMargins left="0.7" right="0.7" top="0.75" bottom="0.75" header="0.51180555555555496" footer="0.51180555555555496"/>
  <pageSetup paperSize="0" scale="0" firstPageNumber="0" orientation="portrait" usePrinterDefaults="0" horizontalDpi="0" verticalDpi="0" copies="0"/>
  <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I18"/>
  <sheetViews>
    <sheetView workbookViewId="0">
      <selection activeCell="C10" sqref="C10"/>
    </sheetView>
  </sheetViews>
  <sheetFormatPr baseColWidth="10" defaultColWidth="8.83203125" defaultRowHeight="12" x14ac:dyDescent="0"/>
  <sheetData>
    <row r="1" spans="1:35" ht="13.5" customHeight="1">
      <c r="A1" s="3" t="s">
        <v>25</v>
      </c>
    </row>
    <row r="2" spans="1:35" ht="13.5" customHeight="1">
      <c r="C2" s="6">
        <v>2000</v>
      </c>
      <c r="D2" s="6">
        <v>2001</v>
      </c>
      <c r="E2" s="6">
        <v>2002</v>
      </c>
      <c r="F2" s="6">
        <v>2003</v>
      </c>
      <c r="G2" s="6">
        <v>2004</v>
      </c>
      <c r="H2" s="6">
        <v>2005</v>
      </c>
      <c r="I2" s="6">
        <v>2006</v>
      </c>
      <c r="J2" s="6">
        <v>2007</v>
      </c>
      <c r="K2" s="6">
        <v>2008</v>
      </c>
      <c r="L2" s="6">
        <v>2009</v>
      </c>
      <c r="M2" s="6">
        <v>2010</v>
      </c>
      <c r="N2" s="6">
        <v>2011</v>
      </c>
      <c r="O2" s="6">
        <v>2012</v>
      </c>
      <c r="P2" s="6">
        <v>2013</v>
      </c>
      <c r="Q2" s="6">
        <v>2014</v>
      </c>
      <c r="R2" s="6">
        <v>2015</v>
      </c>
      <c r="S2" s="6">
        <v>2016</v>
      </c>
      <c r="T2" s="6">
        <v>2017</v>
      </c>
      <c r="U2" s="6">
        <v>2018</v>
      </c>
      <c r="V2" s="6">
        <v>2019</v>
      </c>
      <c r="W2" s="6">
        <v>2020</v>
      </c>
      <c r="X2" s="6">
        <v>2021</v>
      </c>
      <c r="Y2" s="6">
        <v>2022</v>
      </c>
      <c r="Z2" s="6">
        <v>2023</v>
      </c>
      <c r="AA2" s="6">
        <v>2024</v>
      </c>
      <c r="AB2" s="6">
        <v>2025</v>
      </c>
      <c r="AC2" s="6">
        <v>2026</v>
      </c>
      <c r="AD2" s="6">
        <v>2027</v>
      </c>
      <c r="AE2" s="6">
        <v>2028</v>
      </c>
      <c r="AF2" s="6">
        <v>2029</v>
      </c>
      <c r="AG2" s="6">
        <v>2030</v>
      </c>
      <c r="AI2" s="6" t="s">
        <v>19</v>
      </c>
    </row>
    <row r="3" spans="1:35" ht="13.5" customHeight="1">
      <c r="B3" s="6" t="str">
        <f>Populations!$C$3</f>
        <v>M 15-49</v>
      </c>
      <c r="C3" s="12">
        <v>3.0000000000000001E-3</v>
      </c>
      <c r="D3" s="12"/>
      <c r="E3" s="12"/>
      <c r="F3" s="12"/>
      <c r="G3" s="12"/>
      <c r="H3" s="12"/>
      <c r="I3" s="12"/>
      <c r="J3" s="12"/>
      <c r="K3" s="12"/>
      <c r="L3" s="12"/>
      <c r="M3" s="12">
        <v>2E-3</v>
      </c>
      <c r="N3" s="12"/>
      <c r="O3" s="12"/>
      <c r="P3" s="12"/>
      <c r="Q3" s="12"/>
      <c r="R3" s="12"/>
      <c r="S3" s="12"/>
      <c r="T3" s="12"/>
      <c r="U3" s="12"/>
      <c r="V3" s="12"/>
      <c r="W3" s="12"/>
      <c r="X3" s="12"/>
      <c r="Y3" s="12"/>
      <c r="Z3" s="12"/>
      <c r="AA3" s="12"/>
      <c r="AB3" s="12"/>
      <c r="AC3" s="12"/>
      <c r="AD3" s="12"/>
      <c r="AE3" s="12"/>
      <c r="AF3" s="12"/>
      <c r="AG3" s="12"/>
      <c r="AH3" s="10" t="s">
        <v>21</v>
      </c>
      <c r="AI3" s="12"/>
    </row>
    <row r="4" spans="1:35" ht="13.5" customHeight="1">
      <c r="B4" s="6" t="str">
        <f>Populations!$C$4</f>
        <v>F 15-49</v>
      </c>
      <c r="C4" s="12">
        <v>3.0000000000000001E-3</v>
      </c>
      <c r="D4" s="12"/>
      <c r="E4" s="12"/>
      <c r="F4" s="12"/>
      <c r="G4" s="12"/>
      <c r="H4" s="12"/>
      <c r="I4" s="12"/>
      <c r="J4" s="12"/>
      <c r="K4" s="12"/>
      <c r="L4" s="12"/>
      <c r="M4" s="12">
        <v>2E-3</v>
      </c>
      <c r="N4" s="12"/>
      <c r="O4" s="12"/>
      <c r="P4" s="12"/>
      <c r="Q4" s="12"/>
      <c r="R4" s="12"/>
      <c r="S4" s="12"/>
      <c r="T4" s="12"/>
      <c r="U4" s="12"/>
      <c r="V4" s="12"/>
      <c r="W4" s="12"/>
      <c r="X4" s="12"/>
      <c r="Y4" s="12"/>
      <c r="Z4" s="12"/>
      <c r="AA4" s="12"/>
      <c r="AB4" s="12"/>
      <c r="AC4" s="12"/>
      <c r="AD4" s="12"/>
      <c r="AE4" s="12"/>
      <c r="AF4" s="12"/>
      <c r="AG4" s="12"/>
      <c r="AH4" s="10" t="s">
        <v>21</v>
      </c>
      <c r="AI4" s="12"/>
    </row>
    <row r="8" spans="1:35" ht="13.5" customHeight="1">
      <c r="A8" s="3" t="s">
        <v>26</v>
      </c>
    </row>
    <row r="9" spans="1:35" ht="13.5" customHeight="1">
      <c r="C9" s="6">
        <v>2000</v>
      </c>
      <c r="D9" s="6">
        <v>2001</v>
      </c>
      <c r="E9" s="6">
        <v>2002</v>
      </c>
      <c r="F9" s="6">
        <v>2003</v>
      </c>
      <c r="G9" s="6">
        <v>2004</v>
      </c>
      <c r="H9" s="6">
        <v>2005</v>
      </c>
      <c r="I9" s="6">
        <v>2006</v>
      </c>
      <c r="J9" s="6">
        <v>2007</v>
      </c>
      <c r="K9" s="6">
        <v>2008</v>
      </c>
      <c r="L9" s="6">
        <v>2009</v>
      </c>
      <c r="M9" s="6">
        <v>2010</v>
      </c>
      <c r="N9" s="6">
        <v>2011</v>
      </c>
      <c r="O9" s="6">
        <v>2012</v>
      </c>
      <c r="P9" s="6">
        <v>2013</v>
      </c>
      <c r="Q9" s="6">
        <v>2014</v>
      </c>
      <c r="R9" s="6">
        <v>2015</v>
      </c>
      <c r="S9" s="6">
        <v>2016</v>
      </c>
      <c r="T9" s="6">
        <v>2017</v>
      </c>
      <c r="U9" s="6">
        <v>2018</v>
      </c>
      <c r="V9" s="6">
        <v>2019</v>
      </c>
      <c r="W9" s="6">
        <v>2020</v>
      </c>
      <c r="X9" s="6">
        <v>2021</v>
      </c>
      <c r="Y9" s="6">
        <v>2022</v>
      </c>
      <c r="Z9" s="6">
        <v>2023</v>
      </c>
      <c r="AA9" s="6">
        <v>2024</v>
      </c>
      <c r="AB9" s="6">
        <v>2025</v>
      </c>
      <c r="AC9" s="6">
        <v>2026</v>
      </c>
      <c r="AD9" s="6">
        <v>2027</v>
      </c>
      <c r="AE9" s="6">
        <v>2028</v>
      </c>
      <c r="AF9" s="6">
        <v>2029</v>
      </c>
      <c r="AG9" s="6">
        <v>2030</v>
      </c>
      <c r="AI9" s="6" t="s">
        <v>19</v>
      </c>
    </row>
    <row r="10" spans="1:35" ht="13.5" customHeight="1">
      <c r="B10" s="6" t="str">
        <f>Populations!$C$3</f>
        <v>M 15-49</v>
      </c>
      <c r="C10" s="12"/>
      <c r="D10" s="12"/>
      <c r="E10" s="12"/>
      <c r="F10" s="12"/>
      <c r="G10" s="12"/>
      <c r="H10" s="12"/>
      <c r="I10" s="12"/>
      <c r="J10" s="12"/>
      <c r="K10" s="12"/>
      <c r="L10" s="12"/>
      <c r="M10" s="12"/>
      <c r="N10" s="12"/>
      <c r="O10" s="12"/>
      <c r="P10" s="12"/>
      <c r="Q10" s="12"/>
      <c r="R10" s="12"/>
      <c r="S10" s="12"/>
      <c r="T10" s="12"/>
      <c r="U10" s="12"/>
      <c r="V10" s="12"/>
      <c r="W10" s="12"/>
      <c r="X10" s="12"/>
      <c r="Y10" s="12"/>
      <c r="Z10" s="12"/>
      <c r="AA10" s="12"/>
      <c r="AB10" s="12"/>
      <c r="AC10" s="12"/>
      <c r="AD10" s="12"/>
      <c r="AE10" s="12"/>
      <c r="AF10" s="12"/>
      <c r="AG10" s="12"/>
      <c r="AH10" s="10" t="s">
        <v>21</v>
      </c>
      <c r="AI10" s="12">
        <v>0.05</v>
      </c>
    </row>
    <row r="11" spans="1:35" ht="13.5" customHeight="1">
      <c r="B11" s="6" t="str">
        <f>Populations!$C$4</f>
        <v>F 15-49</v>
      </c>
      <c r="C11" s="12"/>
      <c r="D11" s="12"/>
      <c r="E11" s="12"/>
      <c r="F11" s="12"/>
      <c r="G11" s="12"/>
      <c r="H11" s="12"/>
      <c r="I11" s="12"/>
      <c r="J11" s="12"/>
      <c r="K11" s="12"/>
      <c r="L11" s="12"/>
      <c r="M11" s="12"/>
      <c r="N11" s="12"/>
      <c r="O11" s="12"/>
      <c r="P11" s="12"/>
      <c r="Q11" s="12"/>
      <c r="R11" s="12"/>
      <c r="S11" s="12"/>
      <c r="T11" s="12"/>
      <c r="U11" s="12"/>
      <c r="V11" s="12"/>
      <c r="W11" s="12"/>
      <c r="X11" s="12"/>
      <c r="Y11" s="12"/>
      <c r="Z11" s="12"/>
      <c r="AA11" s="12"/>
      <c r="AB11" s="12"/>
      <c r="AC11" s="12"/>
      <c r="AD11" s="12"/>
      <c r="AE11" s="12"/>
      <c r="AF11" s="12"/>
      <c r="AG11" s="12"/>
      <c r="AH11" s="10" t="s">
        <v>21</v>
      </c>
      <c r="AI11" s="12">
        <v>0.05</v>
      </c>
    </row>
    <row r="15" spans="1:35" ht="13.5" customHeight="1">
      <c r="A15" s="3" t="s">
        <v>27</v>
      </c>
    </row>
    <row r="16" spans="1:35" ht="13.5" customHeight="1">
      <c r="C16" s="6">
        <v>2000</v>
      </c>
      <c r="D16" s="6">
        <v>2001</v>
      </c>
      <c r="E16" s="6">
        <v>2002</v>
      </c>
      <c r="F16" s="6">
        <v>2003</v>
      </c>
      <c r="G16" s="6">
        <v>2004</v>
      </c>
      <c r="H16" s="6">
        <v>2005</v>
      </c>
      <c r="I16" s="6">
        <v>2006</v>
      </c>
      <c r="J16" s="6">
        <v>2007</v>
      </c>
      <c r="K16" s="6">
        <v>2008</v>
      </c>
      <c r="L16" s="6">
        <v>2009</v>
      </c>
      <c r="M16" s="6">
        <v>2010</v>
      </c>
      <c r="N16" s="6">
        <v>2011</v>
      </c>
      <c r="O16" s="6">
        <v>2012</v>
      </c>
      <c r="P16" s="6">
        <v>2013</v>
      </c>
      <c r="Q16" s="6">
        <v>2014</v>
      </c>
      <c r="R16" s="6">
        <v>2015</v>
      </c>
      <c r="S16" s="6">
        <v>2016</v>
      </c>
      <c r="T16" s="6">
        <v>2017</v>
      </c>
      <c r="U16" s="6">
        <v>2018</v>
      </c>
      <c r="V16" s="6">
        <v>2019</v>
      </c>
      <c r="W16" s="6">
        <v>2020</v>
      </c>
      <c r="X16" s="6">
        <v>2021</v>
      </c>
      <c r="Y16" s="6">
        <v>2022</v>
      </c>
      <c r="Z16" s="6">
        <v>2023</v>
      </c>
      <c r="AA16" s="6">
        <v>2024</v>
      </c>
      <c r="AB16" s="6">
        <v>2025</v>
      </c>
      <c r="AC16" s="6">
        <v>2026</v>
      </c>
      <c r="AD16" s="6">
        <v>2027</v>
      </c>
      <c r="AE16" s="6">
        <v>2028</v>
      </c>
      <c r="AF16" s="6">
        <v>2029</v>
      </c>
      <c r="AG16" s="6">
        <v>2030</v>
      </c>
      <c r="AI16" s="6" t="s">
        <v>19</v>
      </c>
    </row>
    <row r="17" spans="2:35" ht="13.5" customHeight="1">
      <c r="B17" s="6" t="str">
        <f>Populations!$C$3</f>
        <v>M 15-49</v>
      </c>
      <c r="C17" s="12"/>
      <c r="D17" s="12"/>
      <c r="E17" s="12"/>
      <c r="F17" s="12"/>
      <c r="G17" s="12"/>
      <c r="H17" s="12"/>
      <c r="I17" s="12"/>
      <c r="J17" s="12"/>
      <c r="K17" s="12"/>
      <c r="L17" s="12"/>
      <c r="M17" s="12"/>
      <c r="N17" s="12"/>
      <c r="O17" s="12"/>
      <c r="P17" s="12">
        <v>1.8E-3</v>
      </c>
      <c r="Q17" s="12"/>
      <c r="R17" s="12"/>
      <c r="S17" s="12"/>
      <c r="T17" s="12"/>
      <c r="U17" s="12"/>
      <c r="V17" s="12"/>
      <c r="W17" s="12"/>
      <c r="X17" s="12"/>
      <c r="Y17" s="12"/>
      <c r="Z17" s="12"/>
      <c r="AA17" s="12"/>
      <c r="AB17" s="12"/>
      <c r="AC17" s="12"/>
      <c r="AD17" s="12"/>
      <c r="AE17" s="12"/>
      <c r="AF17" s="12"/>
      <c r="AG17" s="12"/>
      <c r="AH17" s="10" t="s">
        <v>21</v>
      </c>
      <c r="AI17" s="12"/>
    </row>
    <row r="18" spans="2:35" ht="13.5" customHeight="1">
      <c r="B18" s="6" t="str">
        <f>Populations!$C$4</f>
        <v>F 15-49</v>
      </c>
      <c r="C18" s="12"/>
      <c r="D18" s="12"/>
      <c r="E18" s="12"/>
      <c r="F18" s="12"/>
      <c r="G18" s="12"/>
      <c r="H18" s="12"/>
      <c r="I18" s="12"/>
      <c r="J18" s="12"/>
      <c r="K18" s="12"/>
      <c r="L18" s="12"/>
      <c r="M18" s="12"/>
      <c r="N18" s="12"/>
      <c r="O18" s="12"/>
      <c r="P18" s="12">
        <v>8.0000000000000004E-4</v>
      </c>
      <c r="Q18" s="12"/>
      <c r="R18" s="12"/>
      <c r="S18" s="12"/>
      <c r="T18" s="12"/>
      <c r="U18" s="12"/>
      <c r="V18" s="12"/>
      <c r="W18" s="12"/>
      <c r="X18" s="12"/>
      <c r="Y18" s="12"/>
      <c r="Z18" s="12"/>
      <c r="AA18" s="12"/>
      <c r="AB18" s="12"/>
      <c r="AC18" s="12"/>
      <c r="AD18" s="12"/>
      <c r="AE18" s="12"/>
      <c r="AF18" s="12"/>
      <c r="AG18" s="12"/>
      <c r="AH18" s="10" t="s">
        <v>21</v>
      </c>
      <c r="AI18" s="12"/>
    </row>
  </sheetData>
  <pageMargins left="0.7" right="0.7" top="0.75" bottom="0.75" header="0.51180555555555496" footer="0.51180555555555496"/>
  <pageSetup paperSize="0" scale="0" firstPageNumber="0" orientation="portrait" usePrinterDefaults="0" horizontalDpi="0" verticalDpi="0" copies="0"/>
  <drawing r:id="rId1"/>
  <legacyDrawing r:id="rId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39"/>
  <sheetViews>
    <sheetView workbookViewId="0">
      <selection activeCell="G2" sqref="G2"/>
    </sheetView>
  </sheetViews>
  <sheetFormatPr baseColWidth="10" defaultColWidth="8.83203125" defaultRowHeight="12" x14ac:dyDescent="0"/>
  <sheetData>
    <row r="1" spans="1:35" ht="13.5" customHeight="1">
      <c r="A1" s="3" t="s">
        <v>28</v>
      </c>
    </row>
    <row r="2" spans="1:35" ht="13.5" customHeight="1">
      <c r="C2" s="6">
        <v>2000</v>
      </c>
      <c r="D2" s="6">
        <v>2001</v>
      </c>
      <c r="E2" s="6">
        <v>2002</v>
      </c>
      <c r="F2" s="6">
        <v>2003</v>
      </c>
      <c r="G2" s="6">
        <v>2004</v>
      </c>
      <c r="H2" s="6">
        <v>2005</v>
      </c>
      <c r="I2" s="6">
        <v>2006</v>
      </c>
      <c r="J2" s="6">
        <v>2007</v>
      </c>
      <c r="K2" s="6">
        <v>2008</v>
      </c>
      <c r="L2" s="6">
        <v>2009</v>
      </c>
      <c r="M2" s="6">
        <v>2010</v>
      </c>
      <c r="N2" s="6">
        <v>2011</v>
      </c>
      <c r="O2" s="6">
        <v>2012</v>
      </c>
      <c r="P2" s="6">
        <v>2013</v>
      </c>
      <c r="Q2" s="6">
        <v>2014</v>
      </c>
      <c r="R2" s="6">
        <v>2015</v>
      </c>
      <c r="S2" s="6">
        <v>2016</v>
      </c>
      <c r="T2" s="6">
        <v>2017</v>
      </c>
      <c r="U2" s="6">
        <v>2018</v>
      </c>
      <c r="V2" s="6">
        <v>2019</v>
      </c>
      <c r="W2" s="6">
        <v>2020</v>
      </c>
      <c r="X2" s="6">
        <v>2021</v>
      </c>
      <c r="Y2" s="6">
        <v>2022</v>
      </c>
      <c r="Z2" s="6">
        <v>2023</v>
      </c>
      <c r="AA2" s="6">
        <v>2024</v>
      </c>
      <c r="AB2" s="6">
        <v>2025</v>
      </c>
      <c r="AC2" s="6">
        <v>2026</v>
      </c>
      <c r="AD2" s="6">
        <v>2027</v>
      </c>
      <c r="AE2" s="6">
        <v>2028</v>
      </c>
      <c r="AF2" s="6">
        <v>2029</v>
      </c>
      <c r="AG2" s="6">
        <v>2030</v>
      </c>
      <c r="AI2" s="6" t="s">
        <v>19</v>
      </c>
    </row>
    <row r="3" spans="1:35" ht="13.5" customHeight="1">
      <c r="B3" s="6" t="s">
        <v>29</v>
      </c>
      <c r="C3" s="14"/>
      <c r="D3" s="14"/>
      <c r="E3" s="14"/>
      <c r="F3" s="14"/>
      <c r="G3" s="14"/>
      <c r="H3" s="14"/>
      <c r="I3" s="14"/>
      <c r="J3" s="14"/>
      <c r="K3" s="14"/>
      <c r="L3" s="14"/>
      <c r="M3" s="14"/>
      <c r="N3" s="14"/>
      <c r="O3" s="14"/>
      <c r="P3" s="14"/>
      <c r="Q3" s="14"/>
      <c r="R3" s="14"/>
      <c r="S3" s="14"/>
      <c r="T3" s="14"/>
      <c r="U3" s="14"/>
      <c r="V3" s="14"/>
      <c r="W3" s="14"/>
      <c r="X3" s="14"/>
      <c r="Y3" s="14"/>
      <c r="Z3" s="14"/>
      <c r="AA3" s="14"/>
      <c r="AB3" s="14"/>
      <c r="AC3" s="14"/>
      <c r="AD3" s="14"/>
      <c r="AE3" s="14"/>
      <c r="AF3" s="14"/>
      <c r="AG3" s="14"/>
      <c r="AH3" s="10" t="s">
        <v>21</v>
      </c>
      <c r="AI3" s="14"/>
    </row>
    <row r="7" spans="1:35" ht="13.5" customHeight="1">
      <c r="A7" s="3" t="s">
        <v>30</v>
      </c>
    </row>
    <row r="8" spans="1:35" ht="13.5" customHeight="1">
      <c r="C8" s="6">
        <v>2000</v>
      </c>
      <c r="D8" s="6">
        <v>2001</v>
      </c>
      <c r="E8" s="6">
        <v>2002</v>
      </c>
      <c r="F8" s="6">
        <v>2003</v>
      </c>
      <c r="G8" s="6">
        <v>2004</v>
      </c>
      <c r="H8" s="6">
        <v>2005</v>
      </c>
      <c r="I8" s="6">
        <v>2006</v>
      </c>
      <c r="J8" s="6">
        <v>2007</v>
      </c>
      <c r="K8" s="6">
        <v>2008</v>
      </c>
      <c r="L8" s="6">
        <v>2009</v>
      </c>
      <c r="M8" s="6">
        <v>2010</v>
      </c>
      <c r="N8" s="6">
        <v>2011</v>
      </c>
      <c r="O8" s="6">
        <v>2012</v>
      </c>
      <c r="P8" s="6">
        <v>2013</v>
      </c>
      <c r="Q8" s="6">
        <v>2014</v>
      </c>
      <c r="R8" s="6">
        <v>2015</v>
      </c>
      <c r="S8" s="6">
        <v>2016</v>
      </c>
      <c r="T8" s="6">
        <v>2017</v>
      </c>
      <c r="U8" s="6">
        <v>2018</v>
      </c>
      <c r="V8" s="6">
        <v>2019</v>
      </c>
      <c r="W8" s="6">
        <v>2020</v>
      </c>
      <c r="X8" s="6">
        <v>2021</v>
      </c>
      <c r="Y8" s="6">
        <v>2022</v>
      </c>
      <c r="Z8" s="6">
        <v>2023</v>
      </c>
      <c r="AA8" s="6">
        <v>2024</v>
      </c>
      <c r="AB8" s="6">
        <v>2025</v>
      </c>
      <c r="AC8" s="6">
        <v>2026</v>
      </c>
      <c r="AD8" s="6">
        <v>2027</v>
      </c>
      <c r="AE8" s="6">
        <v>2028</v>
      </c>
      <c r="AF8" s="6">
        <v>2029</v>
      </c>
      <c r="AG8" s="6">
        <v>2030</v>
      </c>
      <c r="AI8" s="6" t="s">
        <v>19</v>
      </c>
    </row>
    <row r="9" spans="1:35" ht="13.5" customHeight="1">
      <c r="B9" s="6" t="s">
        <v>29</v>
      </c>
      <c r="C9" s="14"/>
      <c r="D9" s="14"/>
      <c r="E9" s="14"/>
      <c r="F9" s="14"/>
      <c r="G9" s="14"/>
      <c r="H9" s="14"/>
      <c r="I9" s="14"/>
      <c r="J9" s="14"/>
      <c r="K9" s="14"/>
      <c r="L9" s="14"/>
      <c r="M9" s="14"/>
      <c r="N9" s="14"/>
      <c r="O9" s="14"/>
      <c r="P9" s="14"/>
      <c r="Q9" s="14"/>
      <c r="R9" s="14"/>
      <c r="S9" s="14"/>
      <c r="T9" s="14"/>
      <c r="U9" s="14"/>
      <c r="V9" s="14"/>
      <c r="W9" s="14"/>
      <c r="X9" s="14"/>
      <c r="Y9" s="14"/>
      <c r="Z9" s="14"/>
      <c r="AA9" s="14"/>
      <c r="AB9" s="14"/>
      <c r="AC9" s="14"/>
      <c r="AD9" s="14"/>
      <c r="AE9" s="14"/>
      <c r="AF9" s="14"/>
      <c r="AG9" s="14"/>
      <c r="AH9" s="10" t="s">
        <v>21</v>
      </c>
      <c r="AI9" s="14"/>
    </row>
    <row r="13" spans="1:35" ht="13.5" customHeight="1">
      <c r="A13" s="3" t="s">
        <v>31</v>
      </c>
    </row>
    <row r="14" spans="1:35" ht="13.5" customHeight="1">
      <c r="C14" s="6">
        <v>2000</v>
      </c>
      <c r="D14" s="6">
        <v>2001</v>
      </c>
      <c r="E14" s="6">
        <v>2002</v>
      </c>
      <c r="F14" s="6">
        <v>2003</v>
      </c>
      <c r="G14" s="6">
        <v>2004</v>
      </c>
      <c r="H14" s="6">
        <v>2005</v>
      </c>
      <c r="I14" s="6">
        <v>2006</v>
      </c>
      <c r="J14" s="6">
        <v>2007</v>
      </c>
      <c r="K14" s="6">
        <v>2008</v>
      </c>
      <c r="L14" s="6">
        <v>2009</v>
      </c>
      <c r="M14" s="6">
        <v>2010</v>
      </c>
      <c r="N14" s="6">
        <v>2011</v>
      </c>
      <c r="O14" s="6">
        <v>2012</v>
      </c>
      <c r="P14" s="6">
        <v>2013</v>
      </c>
      <c r="Q14" s="6">
        <v>2014</v>
      </c>
      <c r="R14" s="6">
        <v>2015</v>
      </c>
      <c r="S14" s="6">
        <v>2016</v>
      </c>
      <c r="T14" s="6">
        <v>2017</v>
      </c>
      <c r="U14" s="6">
        <v>2018</v>
      </c>
      <c r="V14" s="6">
        <v>2019</v>
      </c>
      <c r="W14" s="6">
        <v>2020</v>
      </c>
      <c r="X14" s="6">
        <v>2021</v>
      </c>
      <c r="Y14" s="6">
        <v>2022</v>
      </c>
      <c r="Z14" s="6">
        <v>2023</v>
      </c>
      <c r="AA14" s="6">
        <v>2024</v>
      </c>
      <c r="AB14" s="6">
        <v>2025</v>
      </c>
      <c r="AC14" s="6">
        <v>2026</v>
      </c>
      <c r="AD14" s="6">
        <v>2027</v>
      </c>
      <c r="AE14" s="6">
        <v>2028</v>
      </c>
      <c r="AF14" s="6">
        <v>2029</v>
      </c>
      <c r="AG14" s="6">
        <v>2030</v>
      </c>
      <c r="AI14" s="6" t="s">
        <v>19</v>
      </c>
    </row>
    <row r="15" spans="1:35" ht="13.5" customHeight="1">
      <c r="B15" s="6" t="s">
        <v>29</v>
      </c>
      <c r="C15" s="14"/>
      <c r="D15" s="14"/>
      <c r="E15" s="14"/>
      <c r="F15" s="14"/>
      <c r="G15" s="14"/>
      <c r="H15" s="14"/>
      <c r="I15" s="14"/>
      <c r="J15" s="14"/>
      <c r="K15" s="14"/>
      <c r="L15" s="14"/>
      <c r="M15" s="14"/>
      <c r="N15" s="14"/>
      <c r="O15" s="14"/>
      <c r="P15" s="14"/>
      <c r="Q15" s="14"/>
      <c r="R15" s="14"/>
      <c r="S15" s="14"/>
      <c r="T15" s="14"/>
      <c r="U15" s="14"/>
      <c r="V15" s="14"/>
      <c r="W15" s="14"/>
      <c r="X15" s="14"/>
      <c r="Y15" s="14"/>
      <c r="Z15" s="14"/>
      <c r="AA15" s="14"/>
      <c r="AB15" s="14"/>
      <c r="AC15" s="14"/>
      <c r="AD15" s="14"/>
      <c r="AE15" s="14"/>
      <c r="AF15" s="14"/>
      <c r="AG15" s="14"/>
      <c r="AH15" s="10" t="s">
        <v>21</v>
      </c>
      <c r="AI15" s="14"/>
    </row>
    <row r="19" spans="1:35" ht="13.5" customHeight="1">
      <c r="A19" s="3" t="s">
        <v>32</v>
      </c>
    </row>
    <row r="20" spans="1:35" ht="13.5" customHeight="1">
      <c r="C20" s="6">
        <v>2000</v>
      </c>
      <c r="D20" s="6">
        <v>2001</v>
      </c>
      <c r="E20" s="6">
        <v>2002</v>
      </c>
      <c r="F20" s="6">
        <v>2003</v>
      </c>
      <c r="G20" s="6">
        <v>2004</v>
      </c>
      <c r="H20" s="6">
        <v>2005</v>
      </c>
      <c r="I20" s="6">
        <v>2006</v>
      </c>
      <c r="J20" s="6">
        <v>2007</v>
      </c>
      <c r="K20" s="6">
        <v>2008</v>
      </c>
      <c r="L20" s="6">
        <v>2009</v>
      </c>
      <c r="M20" s="6">
        <v>2010</v>
      </c>
      <c r="N20" s="6">
        <v>2011</v>
      </c>
      <c r="O20" s="6">
        <v>2012</v>
      </c>
      <c r="P20" s="6">
        <v>2013</v>
      </c>
      <c r="Q20" s="6">
        <v>2014</v>
      </c>
      <c r="R20" s="6">
        <v>2015</v>
      </c>
      <c r="S20" s="6">
        <v>2016</v>
      </c>
      <c r="T20" s="6">
        <v>2017</v>
      </c>
      <c r="U20" s="6">
        <v>2018</v>
      </c>
      <c r="V20" s="6">
        <v>2019</v>
      </c>
      <c r="W20" s="6">
        <v>2020</v>
      </c>
      <c r="X20" s="6">
        <v>2021</v>
      </c>
      <c r="Y20" s="6">
        <v>2022</v>
      </c>
      <c r="Z20" s="6">
        <v>2023</v>
      </c>
      <c r="AA20" s="6">
        <v>2024</v>
      </c>
      <c r="AB20" s="6">
        <v>2025</v>
      </c>
      <c r="AC20" s="6">
        <v>2026</v>
      </c>
      <c r="AD20" s="6">
        <v>2027</v>
      </c>
      <c r="AE20" s="6">
        <v>2028</v>
      </c>
      <c r="AF20" s="6">
        <v>2029</v>
      </c>
      <c r="AG20" s="6">
        <v>2030</v>
      </c>
      <c r="AI20" s="6" t="s">
        <v>19</v>
      </c>
    </row>
    <row r="21" spans="1:35" ht="13.5" customHeight="1">
      <c r="B21" s="6" t="s">
        <v>29</v>
      </c>
      <c r="C21" s="14"/>
      <c r="D21" s="14"/>
      <c r="E21" s="14"/>
      <c r="F21" s="14"/>
      <c r="G21" s="14"/>
      <c r="H21" s="14"/>
      <c r="I21" s="14"/>
      <c r="J21" s="14"/>
      <c r="K21" s="14"/>
      <c r="L21" s="14"/>
      <c r="M21" s="14"/>
      <c r="N21" s="14"/>
      <c r="O21" s="14"/>
      <c r="P21" s="14"/>
      <c r="Q21" s="14"/>
      <c r="R21" s="14"/>
      <c r="S21" s="14"/>
      <c r="T21" s="14"/>
      <c r="U21" s="14"/>
      <c r="V21" s="14"/>
      <c r="W21" s="14"/>
      <c r="X21" s="14"/>
      <c r="Y21" s="14"/>
      <c r="Z21" s="14"/>
      <c r="AA21" s="14"/>
      <c r="AB21" s="14"/>
      <c r="AC21" s="14"/>
      <c r="AD21" s="14"/>
      <c r="AE21" s="14"/>
      <c r="AF21" s="14"/>
      <c r="AG21" s="14"/>
      <c r="AH21" s="10" t="s">
        <v>21</v>
      </c>
      <c r="AI21" s="14"/>
    </row>
    <row r="25" spans="1:35" ht="13.5" customHeight="1">
      <c r="A25" s="3" t="s">
        <v>33</v>
      </c>
    </row>
    <row r="26" spans="1:35" ht="13.5" customHeight="1">
      <c r="C26" s="6">
        <v>2000</v>
      </c>
      <c r="D26" s="6">
        <v>2001</v>
      </c>
      <c r="E26" s="6">
        <v>2002</v>
      </c>
      <c r="F26" s="6">
        <v>2003</v>
      </c>
      <c r="G26" s="6">
        <v>2004</v>
      </c>
      <c r="H26" s="6">
        <v>2005</v>
      </c>
      <c r="I26" s="6">
        <v>2006</v>
      </c>
      <c r="J26" s="6">
        <v>2007</v>
      </c>
      <c r="K26" s="6">
        <v>2008</v>
      </c>
      <c r="L26" s="6">
        <v>2009</v>
      </c>
      <c r="M26" s="6">
        <v>2010</v>
      </c>
      <c r="N26" s="6">
        <v>2011</v>
      </c>
      <c r="O26" s="6">
        <v>2012</v>
      </c>
      <c r="P26" s="6">
        <v>2013</v>
      </c>
      <c r="Q26" s="6">
        <v>2014</v>
      </c>
      <c r="R26" s="6">
        <v>2015</v>
      </c>
      <c r="S26" s="6">
        <v>2016</v>
      </c>
      <c r="T26" s="6">
        <v>2017</v>
      </c>
      <c r="U26" s="6">
        <v>2018</v>
      </c>
      <c r="V26" s="6">
        <v>2019</v>
      </c>
      <c r="W26" s="6">
        <v>2020</v>
      </c>
      <c r="X26" s="6">
        <v>2021</v>
      </c>
      <c r="Y26" s="6">
        <v>2022</v>
      </c>
      <c r="Z26" s="6">
        <v>2023</v>
      </c>
      <c r="AA26" s="6">
        <v>2024</v>
      </c>
      <c r="AB26" s="6">
        <v>2025</v>
      </c>
      <c r="AC26" s="6">
        <v>2026</v>
      </c>
      <c r="AD26" s="6">
        <v>2027</v>
      </c>
      <c r="AE26" s="6">
        <v>2028</v>
      </c>
      <c r="AF26" s="6">
        <v>2029</v>
      </c>
      <c r="AG26" s="6">
        <v>2030</v>
      </c>
      <c r="AI26" s="6" t="s">
        <v>19</v>
      </c>
    </row>
    <row r="27" spans="1:35" ht="13.5" customHeight="1">
      <c r="B27" s="6" t="s">
        <v>29</v>
      </c>
      <c r="C27" s="14"/>
      <c r="D27" s="14"/>
      <c r="E27" s="14"/>
      <c r="F27" s="14"/>
      <c r="G27" s="14"/>
      <c r="H27" s="14"/>
      <c r="I27" s="14"/>
      <c r="J27" s="14"/>
      <c r="K27" s="14"/>
      <c r="L27" s="14"/>
      <c r="M27" s="14"/>
      <c r="N27" s="14"/>
      <c r="O27" s="14"/>
      <c r="P27" s="14"/>
      <c r="Q27" s="14"/>
      <c r="R27" s="14"/>
      <c r="S27" s="14"/>
      <c r="T27" s="14"/>
      <c r="U27" s="14"/>
      <c r="V27" s="14"/>
      <c r="W27" s="14"/>
      <c r="X27" s="14"/>
      <c r="Y27" s="14"/>
      <c r="Z27" s="14"/>
      <c r="AA27" s="14"/>
      <c r="AB27" s="14"/>
      <c r="AC27" s="14"/>
      <c r="AD27" s="14"/>
      <c r="AE27" s="14"/>
      <c r="AF27" s="14"/>
      <c r="AG27" s="14"/>
      <c r="AH27" s="10" t="s">
        <v>21</v>
      </c>
      <c r="AI27" s="14"/>
    </row>
    <row r="31" spans="1:35" ht="13.5" customHeight="1">
      <c r="A31" s="3" t="s">
        <v>34</v>
      </c>
    </row>
    <row r="32" spans="1:35" ht="13.5" customHeight="1">
      <c r="C32" s="6">
        <v>2000</v>
      </c>
      <c r="D32" s="6">
        <v>2001</v>
      </c>
      <c r="E32" s="6">
        <v>2002</v>
      </c>
      <c r="F32" s="6">
        <v>2003</v>
      </c>
      <c r="G32" s="6">
        <v>2004</v>
      </c>
      <c r="H32" s="6">
        <v>2005</v>
      </c>
      <c r="I32" s="6">
        <v>2006</v>
      </c>
      <c r="J32" s="6">
        <v>2007</v>
      </c>
      <c r="K32" s="6">
        <v>2008</v>
      </c>
      <c r="L32" s="6">
        <v>2009</v>
      </c>
      <c r="M32" s="6">
        <v>2010</v>
      </c>
      <c r="N32" s="6">
        <v>2011</v>
      </c>
      <c r="O32" s="6">
        <v>2012</v>
      </c>
      <c r="P32" s="6">
        <v>2013</v>
      </c>
      <c r="Q32" s="6">
        <v>2014</v>
      </c>
      <c r="R32" s="6">
        <v>2015</v>
      </c>
      <c r="S32" s="6">
        <v>2016</v>
      </c>
      <c r="T32" s="6">
        <v>2017</v>
      </c>
      <c r="U32" s="6">
        <v>2018</v>
      </c>
      <c r="V32" s="6">
        <v>2019</v>
      </c>
      <c r="W32" s="6">
        <v>2020</v>
      </c>
      <c r="X32" s="6">
        <v>2021</v>
      </c>
      <c r="Y32" s="6">
        <v>2022</v>
      </c>
      <c r="Z32" s="6">
        <v>2023</v>
      </c>
      <c r="AA32" s="6">
        <v>2024</v>
      </c>
      <c r="AB32" s="6">
        <v>2025</v>
      </c>
      <c r="AC32" s="6">
        <v>2026</v>
      </c>
      <c r="AD32" s="6">
        <v>2027</v>
      </c>
      <c r="AE32" s="6">
        <v>2028</v>
      </c>
      <c r="AF32" s="6">
        <v>2029</v>
      </c>
      <c r="AG32" s="6">
        <v>2030</v>
      </c>
      <c r="AI32" s="6" t="s">
        <v>19</v>
      </c>
    </row>
    <row r="33" spans="1:35" ht="13.5" customHeight="1">
      <c r="B33" s="6" t="s">
        <v>29</v>
      </c>
      <c r="C33" s="14"/>
      <c r="D33" s="14"/>
      <c r="E33" s="14"/>
      <c r="F33" s="14"/>
      <c r="G33" s="14"/>
      <c r="H33" s="14"/>
      <c r="I33" s="14"/>
      <c r="J33" s="14"/>
      <c r="K33" s="14"/>
      <c r="L33" s="14"/>
      <c r="M33" s="14"/>
      <c r="N33" s="14"/>
      <c r="O33" s="14"/>
      <c r="P33" s="14"/>
      <c r="Q33" s="14"/>
      <c r="R33" s="14"/>
      <c r="S33" s="14"/>
      <c r="T33" s="14"/>
      <c r="U33" s="14"/>
      <c r="V33" s="14"/>
      <c r="W33" s="14"/>
      <c r="X33" s="14"/>
      <c r="Y33" s="14"/>
      <c r="Z33" s="14"/>
      <c r="AA33" s="14"/>
      <c r="AB33" s="14"/>
      <c r="AC33" s="14"/>
      <c r="AD33" s="14"/>
      <c r="AE33" s="14"/>
      <c r="AF33" s="14"/>
      <c r="AG33" s="14"/>
      <c r="AH33" s="10" t="s">
        <v>21</v>
      </c>
      <c r="AI33" s="14"/>
    </row>
    <row r="37" spans="1:35" ht="13.5" customHeight="1">
      <c r="A37" s="3" t="s">
        <v>35</v>
      </c>
    </row>
    <row r="38" spans="1:35" ht="13.5" customHeight="1">
      <c r="C38" s="6">
        <v>2000</v>
      </c>
      <c r="D38" s="6">
        <v>2001</v>
      </c>
      <c r="E38" s="6">
        <v>2002</v>
      </c>
      <c r="F38" s="6">
        <v>2003</v>
      </c>
      <c r="G38" s="6">
        <v>2004</v>
      </c>
      <c r="H38" s="6">
        <v>2005</v>
      </c>
      <c r="I38" s="6">
        <v>2006</v>
      </c>
      <c r="J38" s="6">
        <v>2007</v>
      </c>
      <c r="K38" s="6">
        <v>2008</v>
      </c>
      <c r="L38" s="6">
        <v>2009</v>
      </c>
      <c r="M38" s="6">
        <v>2010</v>
      </c>
      <c r="N38" s="6">
        <v>2011</v>
      </c>
      <c r="O38" s="6">
        <v>2012</v>
      </c>
      <c r="P38" s="6">
        <v>2013</v>
      </c>
      <c r="Q38" s="6">
        <v>2014</v>
      </c>
      <c r="R38" s="6">
        <v>2015</v>
      </c>
      <c r="S38" s="6">
        <v>2016</v>
      </c>
      <c r="T38" s="6">
        <v>2017</v>
      </c>
      <c r="U38" s="6">
        <v>2018</v>
      </c>
      <c r="V38" s="6">
        <v>2019</v>
      </c>
      <c r="W38" s="6">
        <v>2020</v>
      </c>
      <c r="X38" s="6">
        <v>2021</v>
      </c>
      <c r="Y38" s="6">
        <v>2022</v>
      </c>
      <c r="Z38" s="6">
        <v>2023</v>
      </c>
      <c r="AA38" s="6">
        <v>2024</v>
      </c>
      <c r="AB38" s="6">
        <v>2025</v>
      </c>
      <c r="AC38" s="6">
        <v>2026</v>
      </c>
      <c r="AD38" s="6">
        <v>2027</v>
      </c>
      <c r="AE38" s="6">
        <v>2028</v>
      </c>
      <c r="AF38" s="6">
        <v>2029</v>
      </c>
      <c r="AG38" s="6">
        <v>2030</v>
      </c>
      <c r="AI38" s="6" t="s">
        <v>19</v>
      </c>
    </row>
    <row r="39" spans="1:35" ht="13.5" customHeight="1">
      <c r="B39" s="6" t="s">
        <v>29</v>
      </c>
      <c r="C39" s="14"/>
      <c r="D39" s="14"/>
      <c r="E39" s="14"/>
      <c r="F39" s="14"/>
      <c r="G39" s="14"/>
      <c r="H39" s="14"/>
      <c r="I39" s="14"/>
      <c r="J39" s="14"/>
      <c r="K39" s="14"/>
      <c r="L39" s="14"/>
      <c r="M39" s="14"/>
      <c r="N39" s="14"/>
      <c r="O39" s="14"/>
      <c r="P39" s="14"/>
      <c r="Q39" s="14"/>
      <c r="R39" s="14"/>
      <c r="S39" s="14"/>
      <c r="T39" s="14"/>
      <c r="U39" s="14"/>
      <c r="V39" s="14"/>
      <c r="W39" s="14"/>
      <c r="X39" s="14"/>
      <c r="Y39" s="14"/>
      <c r="Z39" s="14"/>
      <c r="AA39" s="14"/>
      <c r="AB39" s="14"/>
      <c r="AC39" s="14"/>
      <c r="AD39" s="14"/>
      <c r="AE39" s="14"/>
      <c r="AF39" s="14"/>
      <c r="AG39" s="14"/>
      <c r="AH39" s="10" t="s">
        <v>21</v>
      </c>
      <c r="AI39" s="14"/>
    </row>
  </sheetData>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67"/>
  <sheetViews>
    <sheetView topLeftCell="AF40" workbookViewId="0">
      <selection activeCell="AI55" sqref="AI55"/>
    </sheetView>
  </sheetViews>
  <sheetFormatPr baseColWidth="10" defaultColWidth="8.83203125" defaultRowHeight="12" x14ac:dyDescent="0"/>
  <sheetData>
    <row r="1" spans="1:35" ht="14">
      <c r="A1" s="15" t="s">
        <v>36</v>
      </c>
    </row>
    <row r="2" spans="1:35" ht="14">
      <c r="C2" s="16">
        <v>2000</v>
      </c>
      <c r="D2" s="16">
        <v>2001</v>
      </c>
      <c r="E2" s="16">
        <v>2002</v>
      </c>
      <c r="F2" s="16">
        <v>2003</v>
      </c>
      <c r="G2" s="16">
        <v>2004</v>
      </c>
      <c r="H2" s="16">
        <v>2005</v>
      </c>
      <c r="I2" s="16">
        <v>2006</v>
      </c>
      <c r="J2" s="16">
        <v>2007</v>
      </c>
      <c r="K2" s="16">
        <v>2008</v>
      </c>
      <c r="L2" s="16">
        <v>2009</v>
      </c>
      <c r="M2" s="16">
        <v>2010</v>
      </c>
      <c r="N2" s="16">
        <v>2011</v>
      </c>
      <c r="O2" s="16">
        <v>2012</v>
      </c>
      <c r="P2" s="16">
        <v>2013</v>
      </c>
      <c r="Q2" s="16">
        <v>2014</v>
      </c>
      <c r="R2" s="16">
        <v>2015</v>
      </c>
      <c r="S2" s="16">
        <v>2016</v>
      </c>
      <c r="T2" s="16">
        <v>2017</v>
      </c>
      <c r="U2" s="16">
        <v>2018</v>
      </c>
      <c r="V2" s="16">
        <v>2019</v>
      </c>
      <c r="W2" s="16">
        <v>2020</v>
      </c>
      <c r="X2" s="16">
        <v>2021</v>
      </c>
      <c r="Y2" s="16">
        <v>2022</v>
      </c>
      <c r="Z2" s="16">
        <v>2023</v>
      </c>
      <c r="AA2" s="16">
        <v>2024</v>
      </c>
      <c r="AB2" s="16">
        <v>2025</v>
      </c>
      <c r="AC2" s="16">
        <v>2026</v>
      </c>
      <c r="AD2" s="16">
        <v>2027</v>
      </c>
      <c r="AE2" s="16">
        <v>2028</v>
      </c>
      <c r="AF2" s="16">
        <v>2029</v>
      </c>
      <c r="AG2" s="16">
        <v>2030</v>
      </c>
      <c r="AI2" s="16" t="s">
        <v>19</v>
      </c>
    </row>
    <row r="3" spans="1:35" ht="14">
      <c r="B3" s="6" t="str">
        <f>Populations!$C$3</f>
        <v>M 15-49</v>
      </c>
      <c r="C3" s="12"/>
      <c r="D3" s="12"/>
      <c r="E3" s="12"/>
      <c r="F3" s="12"/>
      <c r="G3" s="12"/>
      <c r="H3" s="12"/>
      <c r="I3" s="12"/>
      <c r="J3" s="12"/>
      <c r="K3" s="12"/>
      <c r="L3" s="12"/>
      <c r="M3" s="12"/>
      <c r="N3" s="12"/>
      <c r="O3" s="12"/>
      <c r="P3" s="12"/>
      <c r="Q3" s="12"/>
      <c r="R3" s="12"/>
      <c r="S3" s="12"/>
      <c r="T3" s="12"/>
      <c r="U3" s="12"/>
      <c r="V3" s="12"/>
      <c r="W3" s="12"/>
      <c r="X3" s="12"/>
      <c r="Y3" s="12"/>
      <c r="Z3" s="12"/>
      <c r="AA3" s="12"/>
      <c r="AB3" s="12"/>
      <c r="AC3" s="12"/>
      <c r="AD3" s="12"/>
      <c r="AE3" s="12"/>
      <c r="AF3" s="12"/>
      <c r="AG3" s="12"/>
      <c r="AH3" s="17" t="s">
        <v>21</v>
      </c>
      <c r="AI3" s="18">
        <v>0.5</v>
      </c>
    </row>
    <row r="4" spans="1:35" ht="14">
      <c r="B4" s="6" t="str">
        <f>Populations!$C$4</f>
        <v>F 15-49</v>
      </c>
      <c r="C4" s="12"/>
      <c r="D4" s="12"/>
      <c r="E4" s="12"/>
      <c r="F4" s="12"/>
      <c r="G4" s="12"/>
      <c r="H4" s="12"/>
      <c r="I4" s="12"/>
      <c r="J4" s="12"/>
      <c r="K4" s="12"/>
      <c r="L4" s="12"/>
      <c r="M4" s="12"/>
      <c r="N4" s="12"/>
      <c r="O4" s="12"/>
      <c r="P4" s="12"/>
      <c r="Q4" s="12"/>
      <c r="R4" s="12"/>
      <c r="S4" s="12"/>
      <c r="T4" s="12"/>
      <c r="U4" s="12"/>
      <c r="V4" s="12"/>
      <c r="W4" s="12"/>
      <c r="X4" s="12"/>
      <c r="Y4" s="12"/>
      <c r="Z4" s="12"/>
      <c r="AA4" s="12"/>
      <c r="AB4" s="12"/>
      <c r="AC4" s="12"/>
      <c r="AD4" s="12"/>
      <c r="AE4" s="12"/>
      <c r="AF4" s="12"/>
      <c r="AG4" s="12"/>
      <c r="AH4" s="17" t="s">
        <v>21</v>
      </c>
      <c r="AI4" s="18">
        <v>0.5</v>
      </c>
    </row>
    <row r="8" spans="1:35" ht="14">
      <c r="A8" s="15" t="s">
        <v>37</v>
      </c>
    </row>
    <row r="9" spans="1:35" ht="14">
      <c r="C9" s="16">
        <v>2000</v>
      </c>
      <c r="D9" s="16">
        <v>2001</v>
      </c>
      <c r="E9" s="16">
        <v>2002</v>
      </c>
      <c r="F9" s="16">
        <v>2003</v>
      </c>
      <c r="G9" s="16">
        <v>2004</v>
      </c>
      <c r="H9" s="16">
        <v>2005</v>
      </c>
      <c r="I9" s="16">
        <v>2006</v>
      </c>
      <c r="J9" s="16">
        <v>2007</v>
      </c>
      <c r="K9" s="16">
        <v>2008</v>
      </c>
      <c r="L9" s="16">
        <v>2009</v>
      </c>
      <c r="M9" s="16">
        <v>2010</v>
      </c>
      <c r="N9" s="16">
        <v>2011</v>
      </c>
      <c r="O9" s="16">
        <v>2012</v>
      </c>
      <c r="P9" s="16">
        <v>2013</v>
      </c>
      <c r="Q9" s="16">
        <v>2014</v>
      </c>
      <c r="R9" s="16">
        <v>2015</v>
      </c>
      <c r="S9" s="16">
        <v>2016</v>
      </c>
      <c r="T9" s="16">
        <v>2017</v>
      </c>
      <c r="U9" s="16">
        <v>2018</v>
      </c>
      <c r="V9" s="16">
        <v>2019</v>
      </c>
      <c r="W9" s="16">
        <v>2020</v>
      </c>
      <c r="X9" s="16">
        <v>2021</v>
      </c>
      <c r="Y9" s="16">
        <v>2022</v>
      </c>
      <c r="Z9" s="16">
        <v>2023</v>
      </c>
      <c r="AA9" s="16">
        <v>2024</v>
      </c>
      <c r="AB9" s="16">
        <v>2025</v>
      </c>
      <c r="AC9" s="16">
        <v>2026</v>
      </c>
      <c r="AD9" s="16">
        <v>2027</v>
      </c>
      <c r="AE9" s="16">
        <v>2028</v>
      </c>
      <c r="AF9" s="16">
        <v>2029</v>
      </c>
      <c r="AG9" s="16">
        <v>2030</v>
      </c>
      <c r="AI9" s="16" t="s">
        <v>19</v>
      </c>
    </row>
    <row r="10" spans="1:35" ht="14">
      <c r="B10" s="6" t="str">
        <f>Populations!$C$3</f>
        <v>M 15-49</v>
      </c>
      <c r="C10" s="12"/>
      <c r="D10" s="12"/>
      <c r="E10" s="12"/>
      <c r="F10" s="12"/>
      <c r="G10" s="12"/>
      <c r="H10" s="12"/>
      <c r="I10" s="12"/>
      <c r="J10" s="12"/>
      <c r="K10" s="12"/>
      <c r="L10" s="12"/>
      <c r="M10" s="12"/>
      <c r="N10" s="12"/>
      <c r="O10" s="12"/>
      <c r="P10" s="12"/>
      <c r="Q10" s="12"/>
      <c r="R10" s="12"/>
      <c r="S10" s="12"/>
      <c r="T10" s="12"/>
      <c r="U10" s="12"/>
      <c r="V10" s="12"/>
      <c r="W10" s="12"/>
      <c r="X10" s="12"/>
      <c r="Y10" s="12"/>
      <c r="Z10" s="12"/>
      <c r="AA10" s="12"/>
      <c r="AB10" s="12"/>
      <c r="AC10" s="12"/>
      <c r="AD10" s="12"/>
      <c r="AE10" s="12"/>
      <c r="AF10" s="12"/>
      <c r="AG10" s="12"/>
      <c r="AH10" s="17" t="s">
        <v>21</v>
      </c>
      <c r="AI10" s="18">
        <v>0.8</v>
      </c>
    </row>
    <row r="11" spans="1:35" ht="14">
      <c r="B11" s="6" t="str">
        <f>Populations!$C$4</f>
        <v>F 15-49</v>
      </c>
      <c r="C11" s="12"/>
      <c r="D11" s="12"/>
      <c r="E11" s="12"/>
      <c r="F11" s="12"/>
      <c r="G11" s="12"/>
      <c r="H11" s="12"/>
      <c r="I11" s="12"/>
      <c r="J11" s="12"/>
      <c r="K11" s="12"/>
      <c r="L11" s="12"/>
      <c r="M11" s="12"/>
      <c r="N11" s="12"/>
      <c r="O11" s="12"/>
      <c r="P11" s="12"/>
      <c r="Q11" s="12"/>
      <c r="R11" s="12"/>
      <c r="S11" s="12"/>
      <c r="T11" s="12"/>
      <c r="U11" s="12"/>
      <c r="V11" s="12"/>
      <c r="W11" s="12"/>
      <c r="X11" s="12"/>
      <c r="Y11" s="12"/>
      <c r="Z11" s="12"/>
      <c r="AA11" s="12"/>
      <c r="AB11" s="12"/>
      <c r="AC11" s="12"/>
      <c r="AD11" s="12"/>
      <c r="AE11" s="12"/>
      <c r="AF11" s="12"/>
      <c r="AG11" s="12"/>
      <c r="AH11" s="17" t="s">
        <v>21</v>
      </c>
      <c r="AI11" s="18">
        <v>0.8</v>
      </c>
    </row>
    <row r="15" spans="1:35" ht="14">
      <c r="A15" s="15" t="s">
        <v>38</v>
      </c>
    </row>
    <row r="16" spans="1:35" ht="14">
      <c r="C16" s="16">
        <v>2000</v>
      </c>
      <c r="D16" s="16">
        <v>2001</v>
      </c>
      <c r="E16" s="16">
        <v>2002</v>
      </c>
      <c r="F16" s="16">
        <v>2003</v>
      </c>
      <c r="G16" s="16">
        <v>2004</v>
      </c>
      <c r="H16" s="16">
        <v>2005</v>
      </c>
      <c r="I16" s="16">
        <v>2006</v>
      </c>
      <c r="J16" s="16">
        <v>2007</v>
      </c>
      <c r="K16" s="16">
        <v>2008</v>
      </c>
      <c r="L16" s="16">
        <v>2009</v>
      </c>
      <c r="M16" s="16">
        <v>2010</v>
      </c>
      <c r="N16" s="16">
        <v>2011</v>
      </c>
      <c r="O16" s="16">
        <v>2012</v>
      </c>
      <c r="P16" s="16">
        <v>2013</v>
      </c>
      <c r="Q16" s="16">
        <v>2014</v>
      </c>
      <c r="R16" s="16">
        <v>2015</v>
      </c>
      <c r="S16" s="16">
        <v>2016</v>
      </c>
      <c r="T16" s="16">
        <v>2017</v>
      </c>
      <c r="U16" s="16">
        <v>2018</v>
      </c>
      <c r="V16" s="16">
        <v>2019</v>
      </c>
      <c r="W16" s="16">
        <v>2020</v>
      </c>
      <c r="X16" s="16">
        <v>2021</v>
      </c>
      <c r="Y16" s="16">
        <v>2022</v>
      </c>
      <c r="Z16" s="16">
        <v>2023</v>
      </c>
      <c r="AA16" s="16">
        <v>2024</v>
      </c>
      <c r="AB16" s="16">
        <v>2025</v>
      </c>
      <c r="AC16" s="16">
        <v>2026</v>
      </c>
      <c r="AD16" s="16">
        <v>2027</v>
      </c>
      <c r="AE16" s="16">
        <v>2028</v>
      </c>
      <c r="AF16" s="16">
        <v>2029</v>
      </c>
      <c r="AG16" s="16">
        <v>2030</v>
      </c>
      <c r="AI16" s="16" t="s">
        <v>19</v>
      </c>
    </row>
    <row r="17" spans="1:35" ht="14">
      <c r="B17" s="6" t="str">
        <f>Populations!$C$3</f>
        <v>M 15-49</v>
      </c>
      <c r="C17" s="12"/>
      <c r="D17" s="12"/>
      <c r="E17" s="12"/>
      <c r="F17" s="12"/>
      <c r="G17" s="12"/>
      <c r="H17" s="12"/>
      <c r="I17" s="12"/>
      <c r="J17" s="12"/>
      <c r="K17" s="12"/>
      <c r="L17" s="12"/>
      <c r="M17" s="12"/>
      <c r="N17" s="12"/>
      <c r="O17" s="12"/>
      <c r="P17" s="12"/>
      <c r="Q17" s="12"/>
      <c r="R17" s="12"/>
      <c r="S17" s="12"/>
      <c r="T17" s="12"/>
      <c r="U17" s="12"/>
      <c r="V17" s="12"/>
      <c r="W17" s="12"/>
      <c r="X17" s="12"/>
      <c r="Y17" s="12"/>
      <c r="Z17" s="12"/>
      <c r="AA17" s="12"/>
      <c r="AB17" s="12"/>
      <c r="AC17" s="12"/>
      <c r="AD17" s="12"/>
      <c r="AE17" s="12"/>
      <c r="AF17" s="12"/>
      <c r="AG17" s="12"/>
      <c r="AH17" s="17" t="s">
        <v>21</v>
      </c>
      <c r="AI17" s="18">
        <v>0.2</v>
      </c>
    </row>
    <row r="18" spans="1:35" ht="14">
      <c r="B18" s="6" t="str">
        <f>Populations!$C$4</f>
        <v>F 15-49</v>
      </c>
      <c r="C18" s="12"/>
      <c r="D18" s="12"/>
      <c r="E18" s="12"/>
      <c r="F18" s="12"/>
      <c r="G18" s="12"/>
      <c r="H18" s="12"/>
      <c r="I18" s="12"/>
      <c r="J18" s="12"/>
      <c r="K18" s="12"/>
      <c r="L18" s="12"/>
      <c r="M18" s="12"/>
      <c r="N18" s="12"/>
      <c r="O18" s="12"/>
      <c r="P18" s="12"/>
      <c r="Q18" s="12"/>
      <c r="R18" s="12"/>
      <c r="S18" s="12"/>
      <c r="T18" s="12"/>
      <c r="U18" s="12"/>
      <c r="V18" s="12"/>
      <c r="W18" s="12"/>
      <c r="X18" s="12"/>
      <c r="Y18" s="12"/>
      <c r="Z18" s="12"/>
      <c r="AA18" s="12"/>
      <c r="AB18" s="12"/>
      <c r="AC18" s="12"/>
      <c r="AD18" s="12"/>
      <c r="AE18" s="12"/>
      <c r="AF18" s="12"/>
      <c r="AG18" s="12"/>
      <c r="AH18" s="17" t="s">
        <v>21</v>
      </c>
      <c r="AI18" s="18">
        <v>0.2</v>
      </c>
    </row>
    <row r="22" spans="1:35" ht="14">
      <c r="A22" s="15" t="s">
        <v>39</v>
      </c>
    </row>
    <row r="23" spans="1:35" ht="14">
      <c r="C23" s="16">
        <v>2000</v>
      </c>
      <c r="D23" s="16">
        <v>2001</v>
      </c>
      <c r="E23" s="16">
        <v>2002</v>
      </c>
      <c r="F23" s="16">
        <v>2003</v>
      </c>
      <c r="G23" s="16">
        <v>2004</v>
      </c>
      <c r="H23" s="16">
        <v>2005</v>
      </c>
      <c r="I23" s="16">
        <v>2006</v>
      </c>
      <c r="J23" s="16">
        <v>2007</v>
      </c>
      <c r="K23" s="16">
        <v>2008</v>
      </c>
      <c r="L23" s="16">
        <v>2009</v>
      </c>
      <c r="M23" s="16">
        <v>2010</v>
      </c>
      <c r="N23" s="16">
        <v>2011</v>
      </c>
      <c r="O23" s="16">
        <v>2012</v>
      </c>
      <c r="P23" s="16">
        <v>2013</v>
      </c>
      <c r="Q23" s="16">
        <v>2014</v>
      </c>
      <c r="R23" s="16">
        <v>2015</v>
      </c>
      <c r="S23" s="16">
        <v>2016</v>
      </c>
      <c r="T23" s="16">
        <v>2017</v>
      </c>
      <c r="U23" s="16">
        <v>2018</v>
      </c>
      <c r="V23" s="16">
        <v>2019</v>
      </c>
      <c r="W23" s="16">
        <v>2020</v>
      </c>
      <c r="X23" s="16">
        <v>2021</v>
      </c>
      <c r="Y23" s="16">
        <v>2022</v>
      </c>
      <c r="Z23" s="16">
        <v>2023</v>
      </c>
      <c r="AA23" s="16">
        <v>2024</v>
      </c>
      <c r="AB23" s="16">
        <v>2025</v>
      </c>
      <c r="AC23" s="16">
        <v>2026</v>
      </c>
      <c r="AD23" s="16">
        <v>2027</v>
      </c>
      <c r="AE23" s="16">
        <v>2028</v>
      </c>
      <c r="AF23" s="16">
        <v>2029</v>
      </c>
      <c r="AG23" s="16">
        <v>2030</v>
      </c>
      <c r="AI23" s="16" t="s">
        <v>19</v>
      </c>
    </row>
    <row r="24" spans="1:35" ht="14">
      <c r="B24" s="6" t="str">
        <f>Populations!$C$3</f>
        <v>M 15-49</v>
      </c>
      <c r="C24" s="12"/>
      <c r="D24" s="12"/>
      <c r="E24" s="12"/>
      <c r="F24" s="12"/>
      <c r="G24" s="12"/>
      <c r="H24" s="12"/>
      <c r="I24" s="12"/>
      <c r="J24" s="12"/>
      <c r="K24" s="12"/>
      <c r="L24" s="12"/>
      <c r="M24" s="12"/>
      <c r="N24" s="12"/>
      <c r="O24" s="12"/>
      <c r="P24" s="12"/>
      <c r="Q24" s="12"/>
      <c r="R24" s="12"/>
      <c r="S24" s="12"/>
      <c r="T24" s="12"/>
      <c r="U24" s="12"/>
      <c r="V24" s="12"/>
      <c r="W24" s="12"/>
      <c r="X24" s="12"/>
      <c r="Y24" s="12"/>
      <c r="Z24" s="12"/>
      <c r="AA24" s="12"/>
      <c r="AB24" s="12"/>
      <c r="AC24" s="12"/>
      <c r="AD24" s="12"/>
      <c r="AE24" s="12"/>
      <c r="AF24" s="12"/>
      <c r="AG24" s="12"/>
      <c r="AH24" s="17" t="s">
        <v>21</v>
      </c>
      <c r="AI24" s="18">
        <v>0.2</v>
      </c>
    </row>
    <row r="25" spans="1:35" ht="14">
      <c r="B25" s="6" t="str">
        <f>Populations!$C$4</f>
        <v>F 15-49</v>
      </c>
      <c r="C25" s="12"/>
      <c r="D25" s="12"/>
      <c r="E25" s="12"/>
      <c r="F25" s="12"/>
      <c r="G25" s="12"/>
      <c r="H25" s="12"/>
      <c r="I25" s="12"/>
      <c r="J25" s="12"/>
      <c r="K25" s="12"/>
      <c r="L25" s="12"/>
      <c r="M25" s="12"/>
      <c r="N25" s="12"/>
      <c r="O25" s="12"/>
      <c r="P25" s="12"/>
      <c r="Q25" s="12"/>
      <c r="R25" s="12"/>
      <c r="S25" s="12"/>
      <c r="T25" s="12"/>
      <c r="U25" s="12"/>
      <c r="V25" s="12"/>
      <c r="W25" s="12"/>
      <c r="X25" s="12"/>
      <c r="Y25" s="12"/>
      <c r="Z25" s="12"/>
      <c r="AA25" s="12"/>
      <c r="AB25" s="12"/>
      <c r="AC25" s="12"/>
      <c r="AD25" s="12"/>
      <c r="AE25" s="12"/>
      <c r="AF25" s="12"/>
      <c r="AG25" s="12"/>
      <c r="AH25" s="17" t="s">
        <v>21</v>
      </c>
      <c r="AI25" s="18">
        <v>0.2</v>
      </c>
    </row>
    <row r="29" spans="1:35" ht="14">
      <c r="A29" s="15" t="s">
        <v>40</v>
      </c>
    </row>
    <row r="30" spans="1:35" ht="14">
      <c r="C30" s="16">
        <v>2000</v>
      </c>
      <c r="D30" s="16">
        <v>2001</v>
      </c>
      <c r="E30" s="16">
        <v>2002</v>
      </c>
      <c r="F30" s="16">
        <v>2003</v>
      </c>
      <c r="G30" s="16">
        <v>2004</v>
      </c>
      <c r="H30" s="16">
        <v>2005</v>
      </c>
      <c r="I30" s="16">
        <v>2006</v>
      </c>
      <c r="J30" s="16">
        <v>2007</v>
      </c>
      <c r="K30" s="16">
        <v>2008</v>
      </c>
      <c r="L30" s="16">
        <v>2009</v>
      </c>
      <c r="M30" s="16">
        <v>2010</v>
      </c>
      <c r="N30" s="16">
        <v>2011</v>
      </c>
      <c r="O30" s="16">
        <v>2012</v>
      </c>
      <c r="P30" s="16">
        <v>2013</v>
      </c>
      <c r="Q30" s="16">
        <v>2014</v>
      </c>
      <c r="R30" s="16">
        <v>2015</v>
      </c>
      <c r="S30" s="16">
        <v>2016</v>
      </c>
      <c r="T30" s="16">
        <v>2017</v>
      </c>
      <c r="U30" s="16">
        <v>2018</v>
      </c>
      <c r="V30" s="16">
        <v>2019</v>
      </c>
      <c r="W30" s="16">
        <v>2020</v>
      </c>
      <c r="X30" s="16">
        <v>2021</v>
      </c>
      <c r="Y30" s="16">
        <v>2022</v>
      </c>
      <c r="Z30" s="16">
        <v>2023</v>
      </c>
      <c r="AA30" s="16">
        <v>2024</v>
      </c>
      <c r="AB30" s="16">
        <v>2025</v>
      </c>
      <c r="AC30" s="16">
        <v>2026</v>
      </c>
      <c r="AD30" s="16">
        <v>2027</v>
      </c>
      <c r="AE30" s="16">
        <v>2028</v>
      </c>
      <c r="AF30" s="16">
        <v>2029</v>
      </c>
      <c r="AG30" s="16">
        <v>2030</v>
      </c>
      <c r="AI30" s="16" t="s">
        <v>19</v>
      </c>
    </row>
    <row r="31" spans="1:35" ht="14">
      <c r="B31" s="16" t="s">
        <v>41</v>
      </c>
      <c r="C31" s="18"/>
      <c r="D31" s="18"/>
      <c r="E31" s="18"/>
      <c r="F31" s="18"/>
      <c r="G31" s="18"/>
      <c r="H31" s="18"/>
      <c r="I31" s="18"/>
      <c r="J31" s="18"/>
      <c r="K31" s="18"/>
      <c r="L31" s="18"/>
      <c r="M31" s="18"/>
      <c r="N31" s="18"/>
      <c r="O31" s="18"/>
      <c r="P31" s="18"/>
      <c r="Q31" s="18"/>
      <c r="R31" s="18"/>
      <c r="S31" s="18"/>
      <c r="T31" s="18"/>
      <c r="U31" s="18"/>
      <c r="V31" s="18"/>
      <c r="W31" s="18"/>
      <c r="X31" s="18"/>
      <c r="Y31" s="18"/>
      <c r="Z31" s="18"/>
      <c r="AA31" s="18"/>
      <c r="AB31" s="18"/>
      <c r="AC31" s="18"/>
      <c r="AD31" s="18"/>
      <c r="AE31" s="18"/>
      <c r="AF31" s="18"/>
      <c r="AG31" s="18"/>
      <c r="AH31" s="17" t="s">
        <v>21</v>
      </c>
      <c r="AI31" s="18">
        <v>0.9</v>
      </c>
    </row>
    <row r="35" spans="1:35" ht="14">
      <c r="A35" s="15" t="s">
        <v>42</v>
      </c>
    </row>
    <row r="36" spans="1:35" ht="14">
      <c r="C36" s="16">
        <v>2000</v>
      </c>
      <c r="D36" s="16">
        <v>2001</v>
      </c>
      <c r="E36" s="16">
        <v>2002</v>
      </c>
      <c r="F36" s="16">
        <v>2003</v>
      </c>
      <c r="G36" s="16">
        <v>2004</v>
      </c>
      <c r="H36" s="16">
        <v>2005</v>
      </c>
      <c r="I36" s="16">
        <v>2006</v>
      </c>
      <c r="J36" s="16">
        <v>2007</v>
      </c>
      <c r="K36" s="16">
        <v>2008</v>
      </c>
      <c r="L36" s="16">
        <v>2009</v>
      </c>
      <c r="M36" s="16">
        <v>2010</v>
      </c>
      <c r="N36" s="16">
        <v>2011</v>
      </c>
      <c r="O36" s="16">
        <v>2012</v>
      </c>
      <c r="P36" s="16">
        <v>2013</v>
      </c>
      <c r="Q36" s="16">
        <v>2014</v>
      </c>
      <c r="R36" s="16">
        <v>2015</v>
      </c>
      <c r="S36" s="16">
        <v>2016</v>
      </c>
      <c r="T36" s="16">
        <v>2017</v>
      </c>
      <c r="U36" s="16">
        <v>2018</v>
      </c>
      <c r="V36" s="16">
        <v>2019</v>
      </c>
      <c r="W36" s="16">
        <v>2020</v>
      </c>
      <c r="X36" s="16">
        <v>2021</v>
      </c>
      <c r="Y36" s="16">
        <v>2022</v>
      </c>
      <c r="Z36" s="16">
        <v>2023</v>
      </c>
      <c r="AA36" s="16">
        <v>2024</v>
      </c>
      <c r="AB36" s="16">
        <v>2025</v>
      </c>
      <c r="AC36" s="16">
        <v>2026</v>
      </c>
      <c r="AD36" s="16">
        <v>2027</v>
      </c>
      <c r="AE36" s="16">
        <v>2028</v>
      </c>
      <c r="AF36" s="16">
        <v>2029</v>
      </c>
      <c r="AG36" s="16">
        <v>2030</v>
      </c>
      <c r="AI36" s="16" t="s">
        <v>19</v>
      </c>
    </row>
    <row r="37" spans="1:35" ht="14">
      <c r="B37" s="16" t="s">
        <v>41</v>
      </c>
      <c r="C37" s="18"/>
      <c r="D37" s="18"/>
      <c r="E37" s="18"/>
      <c r="F37" s="18"/>
      <c r="G37" s="18"/>
      <c r="H37" s="18"/>
      <c r="I37" s="18"/>
      <c r="J37" s="18"/>
      <c r="K37" s="18"/>
      <c r="L37" s="18"/>
      <c r="M37" s="18"/>
      <c r="N37" s="18"/>
      <c r="O37" s="18"/>
      <c r="P37" s="18"/>
      <c r="Q37" s="18"/>
      <c r="R37" s="18"/>
      <c r="S37" s="18"/>
      <c r="T37" s="18"/>
      <c r="U37" s="18"/>
      <c r="V37" s="18"/>
      <c r="W37" s="18"/>
      <c r="X37" s="18"/>
      <c r="Y37" s="18"/>
      <c r="Z37" s="18"/>
      <c r="AA37" s="18"/>
      <c r="AB37" s="18"/>
      <c r="AC37" s="18"/>
      <c r="AD37" s="18"/>
      <c r="AE37" s="18"/>
      <c r="AF37" s="18"/>
      <c r="AG37" s="18"/>
      <c r="AH37" s="17" t="s">
        <v>21</v>
      </c>
      <c r="AI37" s="18">
        <v>0.1</v>
      </c>
    </row>
    <row r="41" spans="1:35" ht="14">
      <c r="A41" s="15" t="s">
        <v>43</v>
      </c>
    </row>
    <row r="42" spans="1:35" ht="14">
      <c r="C42" s="16">
        <v>2000</v>
      </c>
      <c r="D42" s="16">
        <v>2001</v>
      </c>
      <c r="E42" s="16">
        <v>2002</v>
      </c>
      <c r="F42" s="16">
        <v>2003</v>
      </c>
      <c r="G42" s="16">
        <v>2004</v>
      </c>
      <c r="H42" s="16">
        <v>2005</v>
      </c>
      <c r="I42" s="16">
        <v>2006</v>
      </c>
      <c r="J42" s="16">
        <v>2007</v>
      </c>
      <c r="K42" s="16">
        <v>2008</v>
      </c>
      <c r="L42" s="16">
        <v>2009</v>
      </c>
      <c r="M42" s="16">
        <v>2010</v>
      </c>
      <c r="N42" s="16">
        <v>2011</v>
      </c>
      <c r="O42" s="16">
        <v>2012</v>
      </c>
      <c r="P42" s="16">
        <v>2013</v>
      </c>
      <c r="Q42" s="16">
        <v>2014</v>
      </c>
      <c r="R42" s="16">
        <v>2015</v>
      </c>
      <c r="S42" s="16">
        <v>2016</v>
      </c>
      <c r="T42" s="16">
        <v>2017</v>
      </c>
      <c r="U42" s="16">
        <v>2018</v>
      </c>
      <c r="V42" s="16">
        <v>2019</v>
      </c>
      <c r="W42" s="16">
        <v>2020</v>
      </c>
      <c r="X42" s="16">
        <v>2021</v>
      </c>
      <c r="Y42" s="16">
        <v>2022</v>
      </c>
      <c r="Z42" s="16">
        <v>2023</v>
      </c>
      <c r="AA42" s="16">
        <v>2024</v>
      </c>
      <c r="AB42" s="16">
        <v>2025</v>
      </c>
      <c r="AC42" s="16">
        <v>2026</v>
      </c>
      <c r="AD42" s="16">
        <v>2027</v>
      </c>
      <c r="AE42" s="16">
        <v>2028</v>
      </c>
      <c r="AF42" s="16">
        <v>2029</v>
      </c>
      <c r="AG42" s="16">
        <v>2030</v>
      </c>
      <c r="AI42" s="16" t="s">
        <v>19</v>
      </c>
    </row>
    <row r="43" spans="1:35" ht="14">
      <c r="B43" s="16" t="s">
        <v>41</v>
      </c>
      <c r="C43" s="19"/>
      <c r="D43" s="19"/>
      <c r="E43" s="19"/>
      <c r="F43" s="19"/>
      <c r="G43" s="19"/>
      <c r="H43" s="19"/>
      <c r="I43" s="19"/>
      <c r="J43" s="19"/>
      <c r="K43" s="19"/>
      <c r="L43" s="19"/>
      <c r="M43" s="19"/>
      <c r="N43" s="19"/>
      <c r="O43" s="19"/>
      <c r="P43" s="19"/>
      <c r="Q43" s="19"/>
      <c r="R43" s="19"/>
      <c r="S43" s="19"/>
      <c r="T43" s="19"/>
      <c r="U43" s="19"/>
      <c r="V43" s="19"/>
      <c r="W43" s="19"/>
      <c r="X43" s="19"/>
      <c r="Y43" s="19"/>
      <c r="Z43" s="19"/>
      <c r="AA43" s="19"/>
      <c r="AB43" s="19"/>
      <c r="AC43" s="19"/>
      <c r="AD43" s="19"/>
      <c r="AE43" s="19"/>
      <c r="AF43" s="19"/>
      <c r="AG43" s="19"/>
      <c r="AH43" s="17" t="s">
        <v>21</v>
      </c>
      <c r="AI43" s="20">
        <v>1</v>
      </c>
    </row>
    <row r="47" spans="1:35" ht="14">
      <c r="A47" s="15" t="s">
        <v>44</v>
      </c>
    </row>
    <row r="48" spans="1:35" ht="14">
      <c r="C48" s="16">
        <v>2000</v>
      </c>
      <c r="D48" s="16">
        <v>2001</v>
      </c>
      <c r="E48" s="16">
        <v>2002</v>
      </c>
      <c r="F48" s="16">
        <v>2003</v>
      </c>
      <c r="G48" s="16">
        <v>2004</v>
      </c>
      <c r="H48" s="16">
        <v>2005</v>
      </c>
      <c r="I48" s="16">
        <v>2006</v>
      </c>
      <c r="J48" s="16">
        <v>2007</v>
      </c>
      <c r="K48" s="16">
        <v>2008</v>
      </c>
      <c r="L48" s="16">
        <v>2009</v>
      </c>
      <c r="M48" s="16">
        <v>2010</v>
      </c>
      <c r="N48" s="16">
        <v>2011</v>
      </c>
      <c r="O48" s="16">
        <v>2012</v>
      </c>
      <c r="P48" s="16">
        <v>2013</v>
      </c>
      <c r="Q48" s="16">
        <v>2014</v>
      </c>
      <c r="R48" s="16">
        <v>2015</v>
      </c>
      <c r="S48" s="16">
        <v>2016</v>
      </c>
      <c r="T48" s="16">
        <v>2017</v>
      </c>
      <c r="U48" s="16">
        <v>2018</v>
      </c>
      <c r="V48" s="16">
        <v>2019</v>
      </c>
      <c r="W48" s="16">
        <v>2020</v>
      </c>
      <c r="X48" s="16">
        <v>2021</v>
      </c>
      <c r="Y48" s="16">
        <v>2022</v>
      </c>
      <c r="Z48" s="16">
        <v>2023</v>
      </c>
      <c r="AA48" s="16">
        <v>2024</v>
      </c>
      <c r="AB48" s="16">
        <v>2025</v>
      </c>
      <c r="AC48" s="16">
        <v>2026</v>
      </c>
      <c r="AD48" s="16">
        <v>2027</v>
      </c>
      <c r="AE48" s="16">
        <v>2028</v>
      </c>
      <c r="AF48" s="16">
        <v>2029</v>
      </c>
      <c r="AG48" s="16">
        <v>2030</v>
      </c>
      <c r="AI48" s="16" t="s">
        <v>19</v>
      </c>
    </row>
    <row r="49" spans="1:35" ht="14">
      <c r="B49" s="16" t="s">
        <v>41</v>
      </c>
      <c r="C49" s="18"/>
      <c r="D49" s="18"/>
      <c r="E49" s="18"/>
      <c r="F49" s="18"/>
      <c r="G49" s="18"/>
      <c r="H49" s="18"/>
      <c r="I49" s="18"/>
      <c r="J49" s="18"/>
      <c r="K49" s="18"/>
      <c r="L49" s="18"/>
      <c r="M49" s="18"/>
      <c r="N49" s="18"/>
      <c r="O49" s="18"/>
      <c r="P49" s="18"/>
      <c r="Q49" s="18"/>
      <c r="R49" s="18"/>
      <c r="S49" s="18"/>
      <c r="T49" s="18"/>
      <c r="U49" s="18"/>
      <c r="V49" s="18"/>
      <c r="W49" s="18"/>
      <c r="X49" s="18"/>
      <c r="Y49" s="18"/>
      <c r="Z49" s="18"/>
      <c r="AA49" s="18"/>
      <c r="AB49" s="18"/>
      <c r="AC49" s="18"/>
      <c r="AD49" s="18"/>
      <c r="AE49" s="18"/>
      <c r="AF49" s="18"/>
      <c r="AG49" s="18"/>
      <c r="AH49" s="17" t="s">
        <v>21</v>
      </c>
      <c r="AI49" s="18">
        <v>0.95</v>
      </c>
    </row>
    <row r="53" spans="1:35" ht="14">
      <c r="A53" s="15" t="s">
        <v>45</v>
      </c>
    </row>
    <row r="54" spans="1:35" ht="14">
      <c r="C54" s="16">
        <v>2000</v>
      </c>
      <c r="D54" s="16">
        <v>2001</v>
      </c>
      <c r="E54" s="16">
        <v>2002</v>
      </c>
      <c r="F54" s="16">
        <v>2003</v>
      </c>
      <c r="G54" s="16">
        <v>2004</v>
      </c>
      <c r="H54" s="16">
        <v>2005</v>
      </c>
      <c r="I54" s="16">
        <v>2006</v>
      </c>
      <c r="J54" s="16">
        <v>2007</v>
      </c>
      <c r="K54" s="16">
        <v>2008</v>
      </c>
      <c r="L54" s="16">
        <v>2009</v>
      </c>
      <c r="M54" s="16">
        <v>2010</v>
      </c>
      <c r="N54" s="16">
        <v>2011</v>
      </c>
      <c r="O54" s="16">
        <v>2012</v>
      </c>
      <c r="P54" s="16">
        <v>2013</v>
      </c>
      <c r="Q54" s="16">
        <v>2014</v>
      </c>
      <c r="R54" s="16">
        <v>2015</v>
      </c>
      <c r="S54" s="16">
        <v>2016</v>
      </c>
      <c r="T54" s="16">
        <v>2017</v>
      </c>
      <c r="U54" s="16">
        <v>2018</v>
      </c>
      <c r="V54" s="16">
        <v>2019</v>
      </c>
      <c r="W54" s="16">
        <v>2020</v>
      </c>
      <c r="X54" s="16">
        <v>2021</v>
      </c>
      <c r="Y54" s="16">
        <v>2022</v>
      </c>
      <c r="Z54" s="16">
        <v>2023</v>
      </c>
      <c r="AA54" s="16">
        <v>2024</v>
      </c>
      <c r="AB54" s="16">
        <v>2025</v>
      </c>
      <c r="AC54" s="16">
        <v>2026</v>
      </c>
      <c r="AD54" s="16">
        <v>2027</v>
      </c>
      <c r="AE54" s="16">
        <v>2028</v>
      </c>
      <c r="AF54" s="16">
        <v>2029</v>
      </c>
      <c r="AG54" s="16">
        <v>2030</v>
      </c>
      <c r="AI54" s="16" t="s">
        <v>19</v>
      </c>
    </row>
    <row r="55" spans="1:35" ht="14">
      <c r="B55" s="16" t="s">
        <v>41</v>
      </c>
      <c r="C55" s="18"/>
      <c r="D55" s="18"/>
      <c r="E55" s="18"/>
      <c r="F55" s="18"/>
      <c r="G55" s="18"/>
      <c r="H55" s="18"/>
      <c r="I55" s="18"/>
      <c r="J55" s="18"/>
      <c r="K55" s="18"/>
      <c r="L55" s="18"/>
      <c r="M55" s="18"/>
      <c r="N55" s="18"/>
      <c r="O55" s="18"/>
      <c r="P55" s="18"/>
      <c r="Q55" s="18"/>
      <c r="R55" s="18"/>
      <c r="S55" s="18"/>
      <c r="T55" s="18"/>
      <c r="U55" s="18"/>
      <c r="V55" s="18"/>
      <c r="W55" s="18"/>
      <c r="X55" s="18"/>
      <c r="Y55" s="18"/>
      <c r="Z55" s="18"/>
      <c r="AA55" s="18"/>
      <c r="AB55" s="18"/>
      <c r="AC55" s="18"/>
      <c r="AD55" s="18"/>
      <c r="AE55" s="18"/>
      <c r="AF55" s="18"/>
      <c r="AG55" s="18"/>
      <c r="AH55" s="17" t="s">
        <v>21</v>
      </c>
      <c r="AI55" s="18">
        <v>0.85</v>
      </c>
    </row>
    <row r="59" spans="1:35" ht="14">
      <c r="A59" s="15" t="s">
        <v>46</v>
      </c>
    </row>
    <row r="60" spans="1:35" ht="14">
      <c r="C60" s="16">
        <v>2000</v>
      </c>
      <c r="D60" s="16">
        <v>2001</v>
      </c>
      <c r="E60" s="16">
        <v>2002</v>
      </c>
      <c r="F60" s="16">
        <v>2003</v>
      </c>
      <c r="G60" s="16">
        <v>2004</v>
      </c>
      <c r="H60" s="16">
        <v>2005</v>
      </c>
      <c r="I60" s="16">
        <v>2006</v>
      </c>
      <c r="J60" s="16">
        <v>2007</v>
      </c>
      <c r="K60" s="16">
        <v>2008</v>
      </c>
      <c r="L60" s="16">
        <v>2009</v>
      </c>
      <c r="M60" s="16">
        <v>2010</v>
      </c>
      <c r="N60" s="16">
        <v>2011</v>
      </c>
      <c r="O60" s="16">
        <v>2012</v>
      </c>
      <c r="P60" s="16">
        <v>2013</v>
      </c>
      <c r="Q60" s="16">
        <v>2014</v>
      </c>
      <c r="R60" s="16">
        <v>2015</v>
      </c>
      <c r="S60" s="16">
        <v>2016</v>
      </c>
      <c r="T60" s="16">
        <v>2017</v>
      </c>
      <c r="U60" s="16">
        <v>2018</v>
      </c>
      <c r="V60" s="16">
        <v>2019</v>
      </c>
      <c r="W60" s="16">
        <v>2020</v>
      </c>
      <c r="X60" s="16">
        <v>2021</v>
      </c>
      <c r="Y60" s="16">
        <v>2022</v>
      </c>
      <c r="Z60" s="16">
        <v>2023</v>
      </c>
      <c r="AA60" s="16">
        <v>2024</v>
      </c>
      <c r="AB60" s="16">
        <v>2025</v>
      </c>
      <c r="AC60" s="16">
        <v>2026</v>
      </c>
      <c r="AD60" s="16">
        <v>2027</v>
      </c>
      <c r="AE60" s="16">
        <v>2028</v>
      </c>
      <c r="AF60" s="16">
        <v>2029</v>
      </c>
      <c r="AG60" s="16">
        <v>2030</v>
      </c>
      <c r="AI60" s="16" t="s">
        <v>19</v>
      </c>
    </row>
    <row r="61" spans="1:35" ht="14">
      <c r="B61" s="16" t="s">
        <v>41</v>
      </c>
      <c r="C61" s="18"/>
      <c r="D61" s="18"/>
      <c r="E61" s="18"/>
      <c r="F61" s="18"/>
      <c r="G61" s="18"/>
      <c r="H61" s="18"/>
      <c r="I61" s="18"/>
      <c r="J61" s="18"/>
      <c r="K61" s="18"/>
      <c r="L61" s="18"/>
      <c r="M61" s="18"/>
      <c r="N61" s="18"/>
      <c r="O61" s="18"/>
      <c r="P61" s="18"/>
      <c r="Q61" s="18"/>
      <c r="R61" s="18"/>
      <c r="S61" s="18"/>
      <c r="T61" s="18"/>
      <c r="U61" s="18"/>
      <c r="V61" s="18"/>
      <c r="W61" s="18"/>
      <c r="X61" s="18"/>
      <c r="Y61" s="18"/>
      <c r="Z61" s="18"/>
      <c r="AA61" s="18"/>
      <c r="AB61" s="18"/>
      <c r="AC61" s="18"/>
      <c r="AD61" s="18"/>
      <c r="AE61" s="18"/>
      <c r="AF61" s="18"/>
      <c r="AG61" s="18"/>
      <c r="AH61" s="17" t="s">
        <v>21</v>
      </c>
      <c r="AI61" s="18">
        <v>0.85</v>
      </c>
    </row>
    <row r="65" spans="1:35" ht="14">
      <c r="A65" s="15" t="s">
        <v>47</v>
      </c>
    </row>
    <row r="66" spans="1:35" ht="14">
      <c r="C66" s="16">
        <v>2000</v>
      </c>
      <c r="D66" s="16">
        <v>2001</v>
      </c>
      <c r="E66" s="16">
        <v>2002</v>
      </c>
      <c r="F66" s="16">
        <v>2003</v>
      </c>
      <c r="G66" s="16">
        <v>2004</v>
      </c>
      <c r="H66" s="16">
        <v>2005</v>
      </c>
      <c r="I66" s="16">
        <v>2006</v>
      </c>
      <c r="J66" s="16">
        <v>2007</v>
      </c>
      <c r="K66" s="16">
        <v>2008</v>
      </c>
      <c r="L66" s="16">
        <v>2009</v>
      </c>
      <c r="M66" s="16">
        <v>2010</v>
      </c>
      <c r="N66" s="16">
        <v>2011</v>
      </c>
      <c r="O66" s="16">
        <v>2012</v>
      </c>
      <c r="P66" s="16">
        <v>2013</v>
      </c>
      <c r="Q66" s="16">
        <v>2014</v>
      </c>
      <c r="R66" s="16">
        <v>2015</v>
      </c>
      <c r="S66" s="16">
        <v>2016</v>
      </c>
      <c r="T66" s="16">
        <v>2017</v>
      </c>
      <c r="U66" s="16">
        <v>2018</v>
      </c>
      <c r="V66" s="16">
        <v>2019</v>
      </c>
      <c r="W66" s="16">
        <v>2020</v>
      </c>
      <c r="X66" s="16">
        <v>2021</v>
      </c>
      <c r="Y66" s="16">
        <v>2022</v>
      </c>
      <c r="Z66" s="16">
        <v>2023</v>
      </c>
      <c r="AA66" s="16">
        <v>2024</v>
      </c>
      <c r="AB66" s="16">
        <v>2025</v>
      </c>
      <c r="AC66" s="16">
        <v>2026</v>
      </c>
      <c r="AD66" s="16">
        <v>2027</v>
      </c>
      <c r="AE66" s="16">
        <v>2028</v>
      </c>
      <c r="AF66" s="16">
        <v>2029</v>
      </c>
      <c r="AG66" s="16">
        <v>2030</v>
      </c>
      <c r="AI66" s="16" t="s">
        <v>19</v>
      </c>
    </row>
    <row r="67" spans="1:35" ht="14">
      <c r="B67" s="16" t="s">
        <v>41</v>
      </c>
      <c r="C67" s="18"/>
      <c r="D67" s="18"/>
      <c r="E67" s="18"/>
      <c r="F67" s="18"/>
      <c r="G67" s="18"/>
      <c r="H67" s="18"/>
      <c r="I67" s="18"/>
      <c r="J67" s="18"/>
      <c r="K67" s="18"/>
      <c r="L67" s="18"/>
      <c r="M67" s="18"/>
      <c r="N67" s="18"/>
      <c r="O67" s="18"/>
      <c r="P67" s="18"/>
      <c r="Q67" s="18"/>
      <c r="R67" s="18"/>
      <c r="S67" s="18"/>
      <c r="T67" s="18"/>
      <c r="U67" s="18"/>
      <c r="V67" s="18"/>
      <c r="W67" s="18"/>
      <c r="X67" s="18"/>
      <c r="Y67" s="18"/>
      <c r="Z67" s="18"/>
      <c r="AA67" s="18"/>
      <c r="AB67" s="18"/>
      <c r="AC67" s="18"/>
      <c r="AD67" s="18"/>
      <c r="AE67" s="18"/>
      <c r="AF67" s="18"/>
      <c r="AG67" s="18"/>
      <c r="AH67" s="17" t="s">
        <v>21</v>
      </c>
      <c r="AI67" s="18">
        <v>0.85</v>
      </c>
    </row>
  </sheetData>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I41"/>
  <sheetViews>
    <sheetView topLeftCell="I8" workbookViewId="0">
      <selection activeCell="J17" sqref="J17"/>
    </sheetView>
  </sheetViews>
  <sheetFormatPr baseColWidth="10" defaultColWidth="8.83203125" defaultRowHeight="12" x14ac:dyDescent="0"/>
  <sheetData>
    <row r="1" spans="1:35" ht="13.5" customHeight="1">
      <c r="A1" s="3" t="s">
        <v>48</v>
      </c>
    </row>
    <row r="2" spans="1:35" ht="13.5" customHeight="1">
      <c r="C2" s="6">
        <v>2000</v>
      </c>
      <c r="D2" s="6">
        <v>2001</v>
      </c>
      <c r="E2" s="6">
        <v>2002</v>
      </c>
      <c r="F2" s="6">
        <v>2003</v>
      </c>
      <c r="G2" s="6">
        <v>2004</v>
      </c>
      <c r="H2" s="6">
        <v>2005</v>
      </c>
      <c r="I2" s="6">
        <v>2006</v>
      </c>
      <c r="J2" s="6">
        <v>2007</v>
      </c>
      <c r="K2" s="6">
        <v>2008</v>
      </c>
      <c r="L2" s="6">
        <v>2009</v>
      </c>
      <c r="M2" s="6">
        <v>2010</v>
      </c>
      <c r="N2" s="6">
        <v>2011</v>
      </c>
      <c r="O2" s="6">
        <v>2012</v>
      </c>
      <c r="P2" s="6">
        <v>2013</v>
      </c>
      <c r="Q2" s="6">
        <v>2014</v>
      </c>
      <c r="R2" s="6">
        <v>2015</v>
      </c>
      <c r="S2" s="6">
        <v>2016</v>
      </c>
      <c r="T2" s="6">
        <v>2017</v>
      </c>
      <c r="U2" s="6">
        <v>2018</v>
      </c>
      <c r="V2" s="6">
        <v>2019</v>
      </c>
      <c r="W2" s="6">
        <v>2020</v>
      </c>
      <c r="X2" s="6">
        <v>2021</v>
      </c>
      <c r="Y2" s="6">
        <v>2022</v>
      </c>
      <c r="Z2" s="6">
        <v>2023</v>
      </c>
      <c r="AA2" s="6">
        <v>2024</v>
      </c>
      <c r="AB2" s="6">
        <v>2025</v>
      </c>
      <c r="AC2" s="6">
        <v>2026</v>
      </c>
      <c r="AD2" s="6">
        <v>2027</v>
      </c>
      <c r="AE2" s="6">
        <v>2028</v>
      </c>
      <c r="AF2" s="6">
        <v>2029</v>
      </c>
      <c r="AG2" s="6">
        <v>2030</v>
      </c>
      <c r="AI2" s="6" t="s">
        <v>19</v>
      </c>
    </row>
    <row r="3" spans="1:35" ht="13.5" customHeight="1">
      <c r="B3" s="6" t="str">
        <f>Populations!$C$3</f>
        <v>M 15-49</v>
      </c>
      <c r="C3" s="21"/>
      <c r="D3" s="21"/>
      <c r="E3" s="21"/>
      <c r="F3" s="21"/>
      <c r="G3" s="21"/>
      <c r="H3" s="21"/>
      <c r="I3" s="21"/>
      <c r="J3" s="21"/>
      <c r="K3" s="21"/>
      <c r="L3" s="21"/>
      <c r="M3" s="21">
        <v>6.4500000000000002E-2</v>
      </c>
      <c r="N3" s="21"/>
      <c r="O3" s="21"/>
      <c r="P3" s="21"/>
      <c r="Q3" s="21"/>
      <c r="R3" s="21"/>
      <c r="S3" s="21"/>
      <c r="T3" s="21"/>
      <c r="U3" s="21"/>
      <c r="V3" s="21"/>
      <c r="W3" s="21"/>
      <c r="X3" s="21"/>
      <c r="Y3" s="21"/>
      <c r="Z3" s="21"/>
      <c r="AA3" s="21"/>
      <c r="AB3" s="21"/>
      <c r="AC3" s="21"/>
      <c r="AD3" s="21"/>
      <c r="AE3" s="21"/>
      <c r="AF3" s="21"/>
      <c r="AG3" s="21"/>
      <c r="AH3" s="10" t="s">
        <v>21</v>
      </c>
      <c r="AI3" s="21"/>
    </row>
    <row r="4" spans="1:35" ht="13.5" customHeight="1">
      <c r="B4" s="6" t="str">
        <f>Populations!$C$4</f>
        <v>F 15-49</v>
      </c>
      <c r="C4" s="21"/>
      <c r="D4" s="21"/>
      <c r="E4" s="21"/>
      <c r="F4" s="21"/>
      <c r="G4" s="21"/>
      <c r="H4" s="21"/>
      <c r="I4" s="21"/>
      <c r="J4" s="21"/>
      <c r="K4" s="21"/>
      <c r="L4" s="21"/>
      <c r="M4" s="21">
        <v>6.4500000000000002E-2</v>
      </c>
      <c r="N4" s="21"/>
      <c r="O4" s="21"/>
      <c r="P4" s="21"/>
      <c r="Q4" s="21"/>
      <c r="R4" s="21"/>
      <c r="S4" s="21"/>
      <c r="T4" s="21"/>
      <c r="U4" s="21"/>
      <c r="V4" s="21"/>
      <c r="W4" s="21"/>
      <c r="X4" s="21"/>
      <c r="Y4" s="21"/>
      <c r="Z4" s="21"/>
      <c r="AA4" s="21"/>
      <c r="AB4" s="21"/>
      <c r="AC4" s="21"/>
      <c r="AD4" s="21"/>
      <c r="AE4" s="21"/>
      <c r="AF4" s="21"/>
      <c r="AG4" s="21"/>
      <c r="AH4" s="10" t="s">
        <v>21</v>
      </c>
      <c r="AI4" s="21"/>
    </row>
    <row r="8" spans="1:35" ht="13.5" customHeight="1">
      <c r="A8" s="3" t="s">
        <v>49</v>
      </c>
    </row>
    <row r="9" spans="1:35" ht="13.5" customHeight="1">
      <c r="C9" s="6">
        <v>2000</v>
      </c>
      <c r="D9" s="6">
        <v>2001</v>
      </c>
      <c r="E9" s="6">
        <v>2002</v>
      </c>
      <c r="F9" s="6">
        <v>2003</v>
      </c>
      <c r="G9" s="6">
        <v>2004</v>
      </c>
      <c r="H9" s="6">
        <v>2005</v>
      </c>
      <c r="I9" s="6">
        <v>2006</v>
      </c>
      <c r="J9" s="6">
        <v>2007</v>
      </c>
      <c r="K9" s="6">
        <v>2008</v>
      </c>
      <c r="L9" s="6">
        <v>2009</v>
      </c>
      <c r="M9" s="6">
        <v>2010</v>
      </c>
      <c r="N9" s="6">
        <v>2011</v>
      </c>
      <c r="O9" s="6">
        <v>2012</v>
      </c>
      <c r="P9" s="6">
        <v>2013</v>
      </c>
      <c r="Q9" s="6">
        <v>2014</v>
      </c>
      <c r="R9" s="6">
        <v>2015</v>
      </c>
      <c r="S9" s="6">
        <v>2016</v>
      </c>
      <c r="T9" s="6">
        <v>2017</v>
      </c>
      <c r="U9" s="6">
        <v>2018</v>
      </c>
      <c r="V9" s="6">
        <v>2019</v>
      </c>
      <c r="W9" s="6">
        <v>2020</v>
      </c>
      <c r="X9" s="6">
        <v>2021</v>
      </c>
      <c r="Y9" s="6">
        <v>2022</v>
      </c>
      <c r="Z9" s="6">
        <v>2023</v>
      </c>
      <c r="AA9" s="6">
        <v>2024</v>
      </c>
      <c r="AB9" s="6">
        <v>2025</v>
      </c>
      <c r="AC9" s="6">
        <v>2026</v>
      </c>
      <c r="AD9" s="6">
        <v>2027</v>
      </c>
      <c r="AE9" s="6">
        <v>2028</v>
      </c>
      <c r="AF9" s="6">
        <v>2029</v>
      </c>
      <c r="AG9" s="6">
        <v>2030</v>
      </c>
      <c r="AI9" s="6" t="s">
        <v>19</v>
      </c>
    </row>
    <row r="10" spans="1:35" ht="13.5" customHeight="1">
      <c r="B10" s="6" t="s">
        <v>41</v>
      </c>
      <c r="C10" s="7"/>
      <c r="D10" s="7"/>
      <c r="E10" s="7"/>
      <c r="F10" s="7"/>
      <c r="G10" s="7"/>
      <c r="H10" s="7"/>
      <c r="I10" s="7"/>
      <c r="J10" s="7"/>
      <c r="K10" s="7"/>
      <c r="L10" s="7"/>
      <c r="M10" s="7"/>
      <c r="N10" s="7"/>
      <c r="O10" s="7"/>
      <c r="P10" s="7"/>
      <c r="Q10" s="7"/>
      <c r="R10" s="7"/>
      <c r="S10" s="7"/>
      <c r="T10" s="7"/>
      <c r="U10" s="7"/>
      <c r="V10" s="7"/>
      <c r="W10" s="7"/>
      <c r="X10" s="7"/>
      <c r="Y10" s="7"/>
      <c r="Z10" s="7"/>
      <c r="AA10" s="7"/>
      <c r="AB10" s="7"/>
      <c r="AC10" s="7"/>
      <c r="AD10" s="7"/>
      <c r="AE10" s="7"/>
      <c r="AF10" s="7"/>
      <c r="AG10" s="7"/>
      <c r="AH10" s="10" t="s">
        <v>21</v>
      </c>
      <c r="AI10" s="22">
        <v>0.65</v>
      </c>
    </row>
    <row r="14" spans="1:35" ht="13.5" customHeight="1">
      <c r="A14" s="3" t="s">
        <v>50</v>
      </c>
    </row>
    <row r="15" spans="1:35" ht="13.5" customHeight="1">
      <c r="C15" s="6">
        <v>2000</v>
      </c>
      <c r="D15" s="6">
        <v>2001</v>
      </c>
      <c r="E15" s="6">
        <v>2002</v>
      </c>
      <c r="F15" s="6">
        <v>2003</v>
      </c>
      <c r="G15" s="6">
        <v>2004</v>
      </c>
      <c r="H15" s="6">
        <v>2005</v>
      </c>
      <c r="I15" s="6">
        <v>2006</v>
      </c>
      <c r="J15" s="6">
        <v>2007</v>
      </c>
      <c r="K15" s="6">
        <v>2008</v>
      </c>
      <c r="L15" s="6">
        <v>2009</v>
      </c>
      <c r="M15" s="6">
        <v>2010</v>
      </c>
      <c r="N15" s="6">
        <v>2011</v>
      </c>
      <c r="O15" s="6">
        <v>2012</v>
      </c>
      <c r="P15" s="6">
        <v>2013</v>
      </c>
      <c r="Q15" s="6">
        <v>2014</v>
      </c>
      <c r="R15" s="6">
        <v>2015</v>
      </c>
      <c r="S15" s="6">
        <v>2016</v>
      </c>
      <c r="T15" s="6">
        <v>2017</v>
      </c>
      <c r="U15" s="6">
        <v>2018</v>
      </c>
      <c r="V15" s="6">
        <v>2019</v>
      </c>
      <c r="W15" s="6">
        <v>2020</v>
      </c>
      <c r="X15" s="6">
        <v>2021</v>
      </c>
      <c r="Y15" s="6">
        <v>2022</v>
      </c>
      <c r="Z15" s="6">
        <v>2023</v>
      </c>
      <c r="AA15" s="6">
        <v>2024</v>
      </c>
      <c r="AB15" s="6">
        <v>2025</v>
      </c>
      <c r="AC15" s="6">
        <v>2026</v>
      </c>
      <c r="AD15" s="6">
        <v>2027</v>
      </c>
      <c r="AE15" s="6">
        <v>2028</v>
      </c>
      <c r="AF15" s="6">
        <v>2029</v>
      </c>
      <c r="AG15" s="6">
        <v>2030</v>
      </c>
      <c r="AI15" s="6" t="s">
        <v>19</v>
      </c>
    </row>
    <row r="16" spans="1:35" ht="13.5" customHeight="1">
      <c r="B16" s="6" t="s">
        <v>29</v>
      </c>
      <c r="C16" s="7">
        <v>0</v>
      </c>
      <c r="D16" s="7"/>
      <c r="E16" s="7"/>
      <c r="F16" s="7"/>
      <c r="G16" s="7">
        <v>100</v>
      </c>
      <c r="H16" s="7">
        <v>400</v>
      </c>
      <c r="I16" s="7"/>
      <c r="J16" s="7">
        <v>1200</v>
      </c>
      <c r="K16" s="7"/>
      <c r="L16" s="7"/>
      <c r="M16" s="7"/>
      <c r="N16" s="7"/>
      <c r="O16" s="7">
        <v>1900</v>
      </c>
      <c r="P16" s="7"/>
      <c r="Q16" s="7"/>
      <c r="R16" s="7">
        <v>3200</v>
      </c>
      <c r="S16" s="7"/>
      <c r="T16" s="7"/>
      <c r="U16" s="7"/>
      <c r="V16" s="7"/>
      <c r="W16" s="7"/>
      <c r="X16" s="7"/>
      <c r="Y16" s="7"/>
      <c r="Z16" s="7"/>
      <c r="AA16" s="7"/>
      <c r="AB16" s="7"/>
      <c r="AC16" s="7"/>
      <c r="AD16" s="7"/>
      <c r="AE16" s="7"/>
      <c r="AF16" s="7"/>
      <c r="AG16" s="7"/>
      <c r="AH16" s="10" t="s">
        <v>21</v>
      </c>
      <c r="AI16" s="7"/>
    </row>
    <row r="20" spans="1:35" ht="13.5" customHeight="1">
      <c r="A20" s="3" t="s">
        <v>51</v>
      </c>
    </row>
    <row r="21" spans="1:35" ht="13.5" customHeight="1">
      <c r="C21" s="6">
        <v>2000</v>
      </c>
      <c r="D21" s="6">
        <v>2001</v>
      </c>
      <c r="E21" s="6">
        <v>2002</v>
      </c>
      <c r="F21" s="6">
        <v>2003</v>
      </c>
      <c r="G21" s="6">
        <v>2004</v>
      </c>
      <c r="H21" s="6">
        <v>2005</v>
      </c>
      <c r="I21" s="6">
        <v>2006</v>
      </c>
      <c r="J21" s="6">
        <v>2007</v>
      </c>
      <c r="K21" s="6">
        <v>2008</v>
      </c>
      <c r="L21" s="6">
        <v>2009</v>
      </c>
      <c r="M21" s="6">
        <v>2010</v>
      </c>
      <c r="N21" s="6">
        <v>2011</v>
      </c>
      <c r="O21" s="6">
        <v>2012</v>
      </c>
      <c r="P21" s="6">
        <v>2013</v>
      </c>
      <c r="Q21" s="6">
        <v>2014</v>
      </c>
      <c r="R21" s="6">
        <v>2015</v>
      </c>
      <c r="S21" s="6">
        <v>2016</v>
      </c>
      <c r="T21" s="6">
        <v>2017</v>
      </c>
      <c r="U21" s="6">
        <v>2018</v>
      </c>
      <c r="V21" s="6">
        <v>2019</v>
      </c>
      <c r="W21" s="6">
        <v>2020</v>
      </c>
      <c r="X21" s="6">
        <v>2021</v>
      </c>
      <c r="Y21" s="6">
        <v>2022</v>
      </c>
      <c r="Z21" s="6">
        <v>2023</v>
      </c>
      <c r="AA21" s="6">
        <v>2024</v>
      </c>
      <c r="AB21" s="6">
        <v>2025</v>
      </c>
      <c r="AC21" s="6">
        <v>2026</v>
      </c>
      <c r="AD21" s="6">
        <v>2027</v>
      </c>
      <c r="AE21" s="6">
        <v>2028</v>
      </c>
      <c r="AF21" s="6">
        <v>2029</v>
      </c>
      <c r="AG21" s="6">
        <v>2030</v>
      </c>
      <c r="AI21" s="6" t="s">
        <v>19</v>
      </c>
    </row>
    <row r="22" spans="1:35" ht="13.5" customHeight="1">
      <c r="B22" s="6" t="str">
        <f>Populations!$C$3</f>
        <v>M 15-49</v>
      </c>
      <c r="C22" s="21"/>
      <c r="D22" s="21"/>
      <c r="E22" s="21"/>
      <c r="F22" s="21"/>
      <c r="G22" s="21"/>
      <c r="H22" s="21"/>
      <c r="I22" s="21"/>
      <c r="J22" s="21"/>
      <c r="K22" s="21"/>
      <c r="L22" s="21"/>
      <c r="M22" s="21"/>
      <c r="N22" s="21"/>
      <c r="O22" s="21"/>
      <c r="P22" s="21"/>
      <c r="Q22" s="21">
        <v>0</v>
      </c>
      <c r="R22" s="21"/>
      <c r="S22" s="21"/>
      <c r="T22" s="21"/>
      <c r="U22" s="21"/>
      <c r="V22" s="21"/>
      <c r="W22" s="21"/>
      <c r="X22" s="21"/>
      <c r="Y22" s="21"/>
      <c r="Z22" s="21"/>
      <c r="AA22" s="21"/>
      <c r="AB22" s="21"/>
      <c r="AC22" s="21"/>
      <c r="AD22" s="21"/>
      <c r="AE22" s="21"/>
      <c r="AF22" s="21"/>
      <c r="AG22" s="21"/>
      <c r="AH22" s="10" t="s">
        <v>21</v>
      </c>
      <c r="AI22" s="21"/>
    </row>
    <row r="23" spans="1:35" ht="13.5" customHeight="1">
      <c r="B23" s="6" t="str">
        <f>Populations!$C$4</f>
        <v>F 15-49</v>
      </c>
      <c r="C23" s="21"/>
      <c r="D23" s="21"/>
      <c r="E23" s="21"/>
      <c r="F23" s="21"/>
      <c r="G23" s="21"/>
      <c r="H23" s="21"/>
      <c r="I23" s="21"/>
      <c r="J23" s="21"/>
      <c r="K23" s="21"/>
      <c r="L23" s="21"/>
      <c r="M23" s="21"/>
      <c r="N23" s="21"/>
      <c r="O23" s="21"/>
      <c r="P23" s="21"/>
      <c r="Q23" s="21">
        <v>0</v>
      </c>
      <c r="R23" s="21"/>
      <c r="S23" s="21"/>
      <c r="T23" s="21"/>
      <c r="U23" s="21"/>
      <c r="V23" s="21"/>
      <c r="W23" s="21"/>
      <c r="X23" s="21"/>
      <c r="Y23" s="21"/>
      <c r="Z23" s="21"/>
      <c r="AA23" s="21"/>
      <c r="AB23" s="21"/>
      <c r="AC23" s="21"/>
      <c r="AD23" s="21"/>
      <c r="AE23" s="21"/>
      <c r="AF23" s="21"/>
      <c r="AG23" s="21"/>
      <c r="AH23" s="10" t="s">
        <v>21</v>
      </c>
      <c r="AI23" s="21"/>
    </row>
    <row r="27" spans="1:35" ht="13.5" customHeight="1">
      <c r="A27" s="3" t="s">
        <v>52</v>
      </c>
    </row>
    <row r="28" spans="1:35" ht="13.5" customHeight="1">
      <c r="C28" s="6">
        <v>2000</v>
      </c>
      <c r="D28" s="6">
        <v>2001</v>
      </c>
      <c r="E28" s="6">
        <v>2002</v>
      </c>
      <c r="F28" s="6">
        <v>2003</v>
      </c>
      <c r="G28" s="6">
        <v>2004</v>
      </c>
      <c r="H28" s="6">
        <v>2005</v>
      </c>
      <c r="I28" s="6">
        <v>2006</v>
      </c>
      <c r="J28" s="6">
        <v>2007</v>
      </c>
      <c r="K28" s="6">
        <v>2008</v>
      </c>
      <c r="L28" s="6">
        <v>2009</v>
      </c>
      <c r="M28" s="6">
        <v>2010</v>
      </c>
      <c r="N28" s="6">
        <v>2011</v>
      </c>
      <c r="O28" s="6">
        <v>2012</v>
      </c>
      <c r="P28" s="6">
        <v>2013</v>
      </c>
      <c r="Q28" s="6">
        <v>2014</v>
      </c>
      <c r="R28" s="6">
        <v>2015</v>
      </c>
      <c r="S28" s="6">
        <v>2016</v>
      </c>
      <c r="T28" s="6">
        <v>2017</v>
      </c>
      <c r="U28" s="6">
        <v>2018</v>
      </c>
      <c r="V28" s="6">
        <v>2019</v>
      </c>
      <c r="W28" s="6">
        <v>2020</v>
      </c>
      <c r="X28" s="6">
        <v>2021</v>
      </c>
      <c r="Y28" s="6">
        <v>2022</v>
      </c>
      <c r="Z28" s="6">
        <v>2023</v>
      </c>
      <c r="AA28" s="6">
        <v>2024</v>
      </c>
      <c r="AB28" s="6">
        <v>2025</v>
      </c>
      <c r="AC28" s="6">
        <v>2026</v>
      </c>
      <c r="AD28" s="6">
        <v>2027</v>
      </c>
      <c r="AE28" s="6">
        <v>2028</v>
      </c>
      <c r="AF28" s="6">
        <v>2029</v>
      </c>
      <c r="AG28" s="6">
        <v>2030</v>
      </c>
      <c r="AI28" s="6" t="s">
        <v>19</v>
      </c>
    </row>
    <row r="29" spans="1:35" ht="13.5" customHeight="1">
      <c r="B29" s="6" t="s">
        <v>29</v>
      </c>
      <c r="C29" s="7"/>
      <c r="D29" s="7"/>
      <c r="E29" s="7"/>
      <c r="F29" s="7"/>
      <c r="G29" s="7"/>
      <c r="H29" s="7"/>
      <c r="I29" s="7"/>
      <c r="J29" s="7"/>
      <c r="K29" s="7"/>
      <c r="L29" s="12">
        <v>0.80800000000000005</v>
      </c>
      <c r="M29" s="12">
        <v>0.82099999999999995</v>
      </c>
      <c r="N29" s="12">
        <v>0.82299999999999995</v>
      </c>
      <c r="O29" s="12">
        <v>0.85799999999999998</v>
      </c>
      <c r="P29" s="12">
        <v>0.86</v>
      </c>
      <c r="Q29" s="7"/>
      <c r="R29" s="7"/>
      <c r="S29" s="7"/>
      <c r="T29" s="7"/>
      <c r="U29" s="7"/>
      <c r="V29" s="7"/>
      <c r="W29" s="7"/>
      <c r="X29" s="7"/>
      <c r="Y29" s="7"/>
      <c r="Z29" s="7"/>
      <c r="AA29" s="7"/>
      <c r="AB29" s="7"/>
      <c r="AC29" s="7"/>
      <c r="AD29" s="7"/>
      <c r="AE29" s="7"/>
      <c r="AF29" s="7"/>
      <c r="AG29" s="7"/>
      <c r="AH29" s="10" t="s">
        <v>21</v>
      </c>
      <c r="AI29" s="7"/>
    </row>
    <row r="33" spans="1:35" ht="13.5" customHeight="1">
      <c r="A33" s="3" t="s">
        <v>53</v>
      </c>
    </row>
    <row r="34" spans="1:35" ht="13.5" customHeight="1">
      <c r="C34" s="6">
        <v>2000</v>
      </c>
      <c r="D34" s="6">
        <v>2001</v>
      </c>
      <c r="E34" s="6">
        <v>2002</v>
      </c>
      <c r="F34" s="6">
        <v>2003</v>
      </c>
      <c r="G34" s="6">
        <v>2004</v>
      </c>
      <c r="H34" s="6">
        <v>2005</v>
      </c>
      <c r="I34" s="6">
        <v>2006</v>
      </c>
      <c r="J34" s="6">
        <v>2007</v>
      </c>
      <c r="K34" s="6">
        <v>2008</v>
      </c>
      <c r="L34" s="6">
        <v>2009</v>
      </c>
      <c r="M34" s="6">
        <v>2010</v>
      </c>
      <c r="N34" s="6">
        <v>2011</v>
      </c>
      <c r="O34" s="6">
        <v>2012</v>
      </c>
      <c r="P34" s="6">
        <v>2013</v>
      </c>
      <c r="Q34" s="6">
        <v>2014</v>
      </c>
      <c r="R34" s="6">
        <v>2015</v>
      </c>
      <c r="S34" s="6">
        <v>2016</v>
      </c>
      <c r="T34" s="6">
        <v>2017</v>
      </c>
      <c r="U34" s="6">
        <v>2018</v>
      </c>
      <c r="V34" s="6">
        <v>2019</v>
      </c>
      <c r="W34" s="6">
        <v>2020</v>
      </c>
      <c r="X34" s="6">
        <v>2021</v>
      </c>
      <c r="Y34" s="6">
        <v>2022</v>
      </c>
      <c r="Z34" s="6">
        <v>2023</v>
      </c>
      <c r="AA34" s="6">
        <v>2024</v>
      </c>
      <c r="AB34" s="6">
        <v>2025</v>
      </c>
      <c r="AC34" s="6">
        <v>2026</v>
      </c>
      <c r="AD34" s="6">
        <v>2027</v>
      </c>
      <c r="AE34" s="6">
        <v>2028</v>
      </c>
      <c r="AF34" s="6">
        <v>2029</v>
      </c>
      <c r="AG34" s="6">
        <v>2030</v>
      </c>
      <c r="AI34" s="6" t="s">
        <v>19</v>
      </c>
    </row>
    <row r="35" spans="1:35" ht="13.5" customHeight="1">
      <c r="B35" s="6" t="str">
        <f>Populations!$C$4</f>
        <v>F 15-49</v>
      </c>
      <c r="C35" s="14">
        <v>4.5925296336727497E-2</v>
      </c>
      <c r="D35" s="14">
        <v>4.53240226108024E-2</v>
      </c>
      <c r="E35" s="14">
        <v>4.52581785313017E-2</v>
      </c>
      <c r="F35" s="14">
        <v>4.5643569591584499E-2</v>
      </c>
      <c r="G35" s="14">
        <v>4.6393022020567498E-2</v>
      </c>
      <c r="H35" s="14">
        <v>4.73805326183886E-2</v>
      </c>
      <c r="I35" s="14">
        <v>4.8776034491919598E-2</v>
      </c>
      <c r="J35" s="14">
        <v>5.0081489017354597E-2</v>
      </c>
      <c r="K35" s="14">
        <v>5.1207019154705699E-2</v>
      </c>
      <c r="L35" s="14">
        <v>5.2116086916866103E-2</v>
      </c>
      <c r="M35" s="14">
        <v>5.2784489362924701E-2</v>
      </c>
      <c r="N35" s="14">
        <v>5.21151813595171E-2</v>
      </c>
      <c r="O35" s="14">
        <v>5.2484499496074803E-2</v>
      </c>
      <c r="P35" s="14"/>
      <c r="Q35" s="14"/>
      <c r="R35" s="14"/>
      <c r="S35" s="14"/>
      <c r="T35" s="14"/>
      <c r="U35" s="14"/>
      <c r="V35" s="14"/>
      <c r="W35" s="14"/>
      <c r="X35" s="14"/>
      <c r="Y35" s="14"/>
      <c r="Z35" s="14"/>
      <c r="AA35" s="14"/>
      <c r="AB35" s="14"/>
      <c r="AC35" s="14"/>
      <c r="AD35" s="14"/>
      <c r="AE35" s="14"/>
      <c r="AF35" s="14"/>
      <c r="AG35" s="14"/>
      <c r="AH35" s="10" t="s">
        <v>21</v>
      </c>
      <c r="AI35" s="14"/>
    </row>
    <row r="39" spans="1:35" ht="13.5" customHeight="1">
      <c r="A39" s="3" t="s">
        <v>54</v>
      </c>
    </row>
    <row r="40" spans="1:35" ht="13.5" customHeight="1">
      <c r="C40" s="6">
        <v>2000</v>
      </c>
      <c r="D40" s="6">
        <v>2001</v>
      </c>
      <c r="E40" s="6">
        <v>2002</v>
      </c>
      <c r="F40" s="6">
        <v>2003</v>
      </c>
      <c r="G40" s="6">
        <v>2004</v>
      </c>
      <c r="H40" s="6">
        <v>2005</v>
      </c>
      <c r="I40" s="6">
        <v>2006</v>
      </c>
      <c r="J40" s="6">
        <v>2007</v>
      </c>
      <c r="K40" s="6">
        <v>2008</v>
      </c>
      <c r="L40" s="6">
        <v>2009</v>
      </c>
      <c r="M40" s="6">
        <v>2010</v>
      </c>
      <c r="N40" s="6">
        <v>2011</v>
      </c>
      <c r="O40" s="6">
        <v>2012</v>
      </c>
      <c r="P40" s="6">
        <v>2013</v>
      </c>
      <c r="Q40" s="6">
        <v>2014</v>
      </c>
      <c r="R40" s="6">
        <v>2015</v>
      </c>
      <c r="S40" s="6">
        <v>2016</v>
      </c>
      <c r="T40" s="6">
        <v>2017</v>
      </c>
      <c r="U40" s="6">
        <v>2018</v>
      </c>
      <c r="V40" s="6">
        <v>2019</v>
      </c>
      <c r="W40" s="6">
        <v>2020</v>
      </c>
      <c r="X40" s="6">
        <v>2021</v>
      </c>
      <c r="Y40" s="6">
        <v>2022</v>
      </c>
      <c r="Z40" s="6">
        <v>2023</v>
      </c>
      <c r="AA40" s="6">
        <v>2024</v>
      </c>
      <c r="AB40" s="6">
        <v>2025</v>
      </c>
      <c r="AC40" s="6">
        <v>2026</v>
      </c>
      <c r="AD40" s="6">
        <v>2027</v>
      </c>
      <c r="AE40" s="6">
        <v>2028</v>
      </c>
      <c r="AF40" s="6">
        <v>2029</v>
      </c>
      <c r="AG40" s="6">
        <v>2030</v>
      </c>
      <c r="AI40" s="6" t="s">
        <v>19</v>
      </c>
    </row>
    <row r="41" spans="1:35" ht="13.5" customHeight="1">
      <c r="B41" s="6" t="s">
        <v>29</v>
      </c>
      <c r="C41" s="21"/>
      <c r="D41" s="21"/>
      <c r="E41" s="21"/>
      <c r="F41" s="21"/>
      <c r="G41" s="21"/>
      <c r="H41" s="21"/>
      <c r="I41" s="21"/>
      <c r="J41" s="21"/>
      <c r="K41" s="21"/>
      <c r="L41" s="21"/>
      <c r="M41" s="21"/>
      <c r="N41" s="21"/>
      <c r="O41" s="21"/>
      <c r="P41" s="21"/>
      <c r="Q41" s="21"/>
      <c r="R41" s="21"/>
      <c r="S41" s="21"/>
      <c r="T41" s="21"/>
      <c r="U41" s="21"/>
      <c r="V41" s="21"/>
      <c r="W41" s="21"/>
      <c r="X41" s="21"/>
      <c r="Y41" s="21"/>
      <c r="Z41" s="21"/>
      <c r="AA41" s="21"/>
      <c r="AB41" s="21"/>
      <c r="AC41" s="21"/>
      <c r="AD41" s="21"/>
      <c r="AE41" s="21"/>
      <c r="AF41" s="21"/>
      <c r="AG41" s="21"/>
      <c r="AH41" s="10" t="s">
        <v>21</v>
      </c>
      <c r="AI41" s="23">
        <f>14/100*87/100</f>
        <v>0.12180000000000002</v>
      </c>
    </row>
  </sheetData>
  <pageMargins left="0.7" right="0.7" top="0.75" bottom="0.75" header="0.51180555555555496" footer="0.51180555555555496"/>
  <pageSetup paperSize="0" scale="0" firstPageNumber="0" orientation="portrait" usePrinterDefaults="0" horizontalDpi="0" verticalDpi="0" copies="0"/>
  <drawing r:id="rId1"/>
  <legacyDrawing r:id="rId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I45"/>
  <sheetViews>
    <sheetView topLeftCell="V36" workbookViewId="0">
      <selection activeCell="AI46" sqref="AI46"/>
    </sheetView>
  </sheetViews>
  <sheetFormatPr baseColWidth="10" defaultColWidth="8.83203125" defaultRowHeight="12" x14ac:dyDescent="0"/>
  <sheetData>
    <row r="1" spans="1:35" ht="13.5" customHeight="1">
      <c r="A1" s="3" t="s">
        <v>55</v>
      </c>
    </row>
    <row r="2" spans="1:35" ht="13.5" customHeight="1">
      <c r="C2" s="6">
        <v>2000</v>
      </c>
      <c r="D2" s="6">
        <v>2001</v>
      </c>
      <c r="E2" s="6">
        <v>2002</v>
      </c>
      <c r="F2" s="6">
        <v>2003</v>
      </c>
      <c r="G2" s="6">
        <v>2004</v>
      </c>
      <c r="H2" s="6">
        <v>2005</v>
      </c>
      <c r="I2" s="6">
        <v>2006</v>
      </c>
      <c r="J2" s="6">
        <v>2007</v>
      </c>
      <c r="K2" s="6">
        <v>2008</v>
      </c>
      <c r="L2" s="6">
        <v>2009</v>
      </c>
      <c r="M2" s="6">
        <v>2010</v>
      </c>
      <c r="N2" s="6">
        <v>2011</v>
      </c>
      <c r="O2" s="6">
        <v>2012</v>
      </c>
      <c r="P2" s="6">
        <v>2013</v>
      </c>
      <c r="Q2" s="6">
        <v>2014</v>
      </c>
      <c r="R2" s="6">
        <v>2015</v>
      </c>
      <c r="S2" s="6">
        <v>2016</v>
      </c>
      <c r="T2" s="6">
        <v>2017</v>
      </c>
      <c r="U2" s="6">
        <v>2018</v>
      </c>
      <c r="V2" s="6">
        <v>2019</v>
      </c>
      <c r="W2" s="6">
        <v>2020</v>
      </c>
      <c r="X2" s="6">
        <v>2021</v>
      </c>
      <c r="Y2" s="6">
        <v>2022</v>
      </c>
      <c r="Z2" s="6">
        <v>2023</v>
      </c>
      <c r="AA2" s="6">
        <v>2024</v>
      </c>
      <c r="AB2" s="6">
        <v>2025</v>
      </c>
      <c r="AC2" s="6">
        <v>2026</v>
      </c>
      <c r="AD2" s="6">
        <v>2027</v>
      </c>
      <c r="AE2" s="6">
        <v>2028</v>
      </c>
      <c r="AF2" s="6">
        <v>2029</v>
      </c>
      <c r="AG2" s="6">
        <v>2030</v>
      </c>
      <c r="AI2" s="6" t="s">
        <v>19</v>
      </c>
    </row>
    <row r="3" spans="1:35" ht="13.5" customHeight="1">
      <c r="B3" s="6" t="str">
        <f>Populations!$C$3</f>
        <v>M 15-49</v>
      </c>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10" t="s">
        <v>21</v>
      </c>
      <c r="AI3" s="24">
        <v>100</v>
      </c>
    </row>
    <row r="4" spans="1:35" ht="13.5" customHeight="1">
      <c r="B4" s="6" t="str">
        <f>Populations!$C$4</f>
        <v>F 15-49</v>
      </c>
      <c r="C4" s="7"/>
      <c r="D4" s="7"/>
      <c r="E4" s="7"/>
      <c r="F4" s="7"/>
      <c r="G4" s="7"/>
      <c r="H4" s="7"/>
      <c r="I4" s="7"/>
      <c r="J4" s="7"/>
      <c r="K4" s="7"/>
      <c r="L4" s="7"/>
      <c r="M4" s="7"/>
      <c r="N4" s="7"/>
      <c r="O4" s="7"/>
      <c r="P4" s="7"/>
      <c r="Q4" s="7"/>
      <c r="R4" s="7"/>
      <c r="S4" s="7"/>
      <c r="T4" s="7"/>
      <c r="U4" s="7"/>
      <c r="V4" s="7"/>
      <c r="W4" s="7"/>
      <c r="X4" s="7"/>
      <c r="Y4" s="7"/>
      <c r="Z4" s="7"/>
      <c r="AA4" s="7"/>
      <c r="AB4" s="7"/>
      <c r="AC4" s="7"/>
      <c r="AD4" s="7"/>
      <c r="AE4" s="7"/>
      <c r="AF4" s="7"/>
      <c r="AG4" s="7"/>
      <c r="AH4" s="10" t="s">
        <v>21</v>
      </c>
      <c r="AI4" s="24">
        <v>100</v>
      </c>
    </row>
    <row r="8" spans="1:35" ht="13.5" customHeight="1">
      <c r="A8" s="3" t="s">
        <v>56</v>
      </c>
    </row>
    <row r="9" spans="1:35" ht="13.5" customHeight="1">
      <c r="C9" s="6">
        <v>2000</v>
      </c>
      <c r="D9" s="6">
        <v>2001</v>
      </c>
      <c r="E9" s="6">
        <v>2002</v>
      </c>
      <c r="F9" s="6">
        <v>2003</v>
      </c>
      <c r="G9" s="6">
        <v>2004</v>
      </c>
      <c r="H9" s="6">
        <v>2005</v>
      </c>
      <c r="I9" s="6">
        <v>2006</v>
      </c>
      <c r="J9" s="6">
        <v>2007</v>
      </c>
      <c r="K9" s="6">
        <v>2008</v>
      </c>
      <c r="L9" s="6">
        <v>2009</v>
      </c>
      <c r="M9" s="6">
        <v>2010</v>
      </c>
      <c r="N9" s="6">
        <v>2011</v>
      </c>
      <c r="O9" s="6">
        <v>2012</v>
      </c>
      <c r="P9" s="6">
        <v>2013</v>
      </c>
      <c r="Q9" s="6">
        <v>2014</v>
      </c>
      <c r="R9" s="6">
        <v>2015</v>
      </c>
      <c r="S9" s="6">
        <v>2016</v>
      </c>
      <c r="T9" s="6">
        <v>2017</v>
      </c>
      <c r="U9" s="6">
        <v>2018</v>
      </c>
      <c r="V9" s="6">
        <v>2019</v>
      </c>
      <c r="W9" s="6">
        <v>2020</v>
      </c>
      <c r="X9" s="6">
        <v>2021</v>
      </c>
      <c r="Y9" s="6">
        <v>2022</v>
      </c>
      <c r="Z9" s="6">
        <v>2023</v>
      </c>
      <c r="AA9" s="6">
        <v>2024</v>
      </c>
      <c r="AB9" s="6">
        <v>2025</v>
      </c>
      <c r="AC9" s="6">
        <v>2026</v>
      </c>
      <c r="AD9" s="6">
        <v>2027</v>
      </c>
      <c r="AE9" s="6">
        <v>2028</v>
      </c>
      <c r="AF9" s="6">
        <v>2029</v>
      </c>
      <c r="AG9" s="6">
        <v>2030</v>
      </c>
      <c r="AI9" s="6" t="s">
        <v>19</v>
      </c>
    </row>
    <row r="10" spans="1:35" ht="13.5" customHeight="1">
      <c r="B10" s="6" t="str">
        <f>Populations!$C$3</f>
        <v>M 15-49</v>
      </c>
      <c r="C10" s="7"/>
      <c r="D10" s="7"/>
      <c r="E10" s="7"/>
      <c r="F10" s="7"/>
      <c r="G10" s="7"/>
      <c r="H10" s="7"/>
      <c r="I10" s="7"/>
      <c r="J10" s="7"/>
      <c r="K10" s="7"/>
      <c r="L10" s="7"/>
      <c r="M10" s="7"/>
      <c r="N10" s="7"/>
      <c r="O10" s="7"/>
      <c r="P10" s="7"/>
      <c r="Q10" s="7"/>
      <c r="R10" s="7"/>
      <c r="S10" s="7"/>
      <c r="T10" s="7"/>
      <c r="U10" s="7"/>
      <c r="V10" s="7"/>
      <c r="W10" s="7"/>
      <c r="X10" s="7"/>
      <c r="Y10" s="7"/>
      <c r="Z10" s="7"/>
      <c r="AA10" s="7"/>
      <c r="AB10" s="7"/>
      <c r="AC10" s="7"/>
      <c r="AD10" s="7"/>
      <c r="AE10" s="7"/>
      <c r="AF10" s="7"/>
      <c r="AG10" s="7"/>
      <c r="AH10" s="10" t="s">
        <v>21</v>
      </c>
      <c r="AI10" s="24">
        <f>0.2*3*20</f>
        <v>12.000000000000002</v>
      </c>
    </row>
    <row r="11" spans="1:35" ht="13.5" customHeight="1">
      <c r="B11" s="6" t="str">
        <f>Populations!$C$4</f>
        <v>F 15-49</v>
      </c>
      <c r="C11" s="7"/>
      <c r="D11" s="7"/>
      <c r="E11" s="7"/>
      <c r="F11" s="7"/>
      <c r="G11" s="7"/>
      <c r="H11" s="7"/>
      <c r="I11" s="7"/>
      <c r="J11" s="7"/>
      <c r="K11" s="7"/>
      <c r="L11" s="7"/>
      <c r="M11" s="7"/>
      <c r="N11" s="7"/>
      <c r="O11" s="7"/>
      <c r="P11" s="7"/>
      <c r="Q11" s="7"/>
      <c r="R11" s="7"/>
      <c r="S11" s="7"/>
      <c r="T11" s="7"/>
      <c r="U11" s="7"/>
      <c r="V11" s="7"/>
      <c r="W11" s="7"/>
      <c r="X11" s="7"/>
      <c r="Y11" s="7"/>
      <c r="Z11" s="7"/>
      <c r="AA11" s="7"/>
      <c r="AB11" s="7"/>
      <c r="AC11" s="7"/>
      <c r="AD11" s="7"/>
      <c r="AE11" s="7"/>
      <c r="AF11" s="7"/>
      <c r="AG11" s="7"/>
      <c r="AH11" s="10" t="s">
        <v>21</v>
      </c>
      <c r="AI11" s="24">
        <f>0.1*3*20</f>
        <v>6.0000000000000009</v>
      </c>
    </row>
    <row r="15" spans="1:35" ht="13.5" customHeight="1">
      <c r="A15" s="3" t="s">
        <v>57</v>
      </c>
    </row>
    <row r="16" spans="1:35" ht="13.5" customHeight="1">
      <c r="C16" s="6">
        <v>2000</v>
      </c>
      <c r="D16" s="6">
        <v>2001</v>
      </c>
      <c r="E16" s="6">
        <v>2002</v>
      </c>
      <c r="F16" s="6">
        <v>2003</v>
      </c>
      <c r="G16" s="6">
        <v>2004</v>
      </c>
      <c r="H16" s="6">
        <v>2005</v>
      </c>
      <c r="I16" s="6">
        <v>2006</v>
      </c>
      <c r="J16" s="6">
        <v>2007</v>
      </c>
      <c r="K16" s="6">
        <v>2008</v>
      </c>
      <c r="L16" s="6">
        <v>2009</v>
      </c>
      <c r="M16" s="6">
        <v>2010</v>
      </c>
      <c r="N16" s="6">
        <v>2011</v>
      </c>
      <c r="O16" s="6">
        <v>2012</v>
      </c>
      <c r="P16" s="6">
        <v>2013</v>
      </c>
      <c r="Q16" s="6">
        <v>2014</v>
      </c>
      <c r="R16" s="6">
        <v>2015</v>
      </c>
      <c r="S16" s="6">
        <v>2016</v>
      </c>
      <c r="T16" s="6">
        <v>2017</v>
      </c>
      <c r="U16" s="6">
        <v>2018</v>
      </c>
      <c r="V16" s="6">
        <v>2019</v>
      </c>
      <c r="W16" s="6">
        <v>2020</v>
      </c>
      <c r="X16" s="6">
        <v>2021</v>
      </c>
      <c r="Y16" s="6">
        <v>2022</v>
      </c>
      <c r="Z16" s="6">
        <v>2023</v>
      </c>
      <c r="AA16" s="6">
        <v>2024</v>
      </c>
      <c r="AB16" s="6">
        <v>2025</v>
      </c>
      <c r="AC16" s="6">
        <v>2026</v>
      </c>
      <c r="AD16" s="6">
        <v>2027</v>
      </c>
      <c r="AE16" s="6">
        <v>2028</v>
      </c>
      <c r="AF16" s="6">
        <v>2029</v>
      </c>
      <c r="AG16" s="6">
        <v>2030</v>
      </c>
      <c r="AI16" s="6" t="s">
        <v>19</v>
      </c>
    </row>
    <row r="17" spans="1:35" ht="13.5" customHeight="1">
      <c r="B17" s="6" t="str">
        <f>Populations!$C$3</f>
        <v>M 15-49</v>
      </c>
      <c r="C17" s="7"/>
      <c r="D17" s="7"/>
      <c r="E17" s="7"/>
      <c r="F17" s="7"/>
      <c r="G17" s="7"/>
      <c r="H17" s="7"/>
      <c r="I17" s="7"/>
      <c r="J17" s="7"/>
      <c r="K17" s="7"/>
      <c r="L17" s="7"/>
      <c r="M17" s="7"/>
      <c r="N17" s="7"/>
      <c r="O17" s="7"/>
      <c r="P17" s="7"/>
      <c r="Q17" s="7"/>
      <c r="R17" s="7"/>
      <c r="S17" s="7"/>
      <c r="T17" s="7"/>
      <c r="U17" s="7"/>
      <c r="V17" s="7"/>
      <c r="W17" s="7"/>
      <c r="X17" s="7"/>
      <c r="Y17" s="7"/>
      <c r="Z17" s="7"/>
      <c r="AA17" s="7"/>
      <c r="AB17" s="7"/>
      <c r="AC17" s="7"/>
      <c r="AD17" s="7"/>
      <c r="AE17" s="7"/>
      <c r="AF17" s="7"/>
      <c r="AG17" s="7"/>
      <c r="AH17" s="10" t="s">
        <v>21</v>
      </c>
      <c r="AI17" s="7">
        <v>0</v>
      </c>
    </row>
    <row r="18" spans="1:35" ht="13.5" customHeight="1">
      <c r="B18" s="6" t="str">
        <f>Populations!$C$4</f>
        <v>F 15-49</v>
      </c>
      <c r="C18" s="7"/>
      <c r="D18" s="7"/>
      <c r="E18" s="7"/>
      <c r="F18" s="7"/>
      <c r="G18" s="7"/>
      <c r="H18" s="7"/>
      <c r="I18" s="7"/>
      <c r="J18" s="7"/>
      <c r="K18" s="7"/>
      <c r="L18" s="7"/>
      <c r="M18" s="7"/>
      <c r="N18" s="7"/>
      <c r="O18" s="7"/>
      <c r="P18" s="7"/>
      <c r="Q18" s="7"/>
      <c r="R18" s="7"/>
      <c r="S18" s="7"/>
      <c r="T18" s="7"/>
      <c r="U18" s="7"/>
      <c r="V18" s="7"/>
      <c r="W18" s="7"/>
      <c r="X18" s="7"/>
      <c r="Y18" s="7"/>
      <c r="Z18" s="7"/>
      <c r="AA18" s="7"/>
      <c r="AB18" s="7"/>
      <c r="AC18" s="7"/>
      <c r="AD18" s="7"/>
      <c r="AE18" s="7"/>
      <c r="AF18" s="7"/>
      <c r="AG18" s="7"/>
      <c r="AH18" s="10" t="s">
        <v>21</v>
      </c>
      <c r="AI18" s="7">
        <v>0</v>
      </c>
    </row>
    <row r="22" spans="1:35" ht="13.5" customHeight="1">
      <c r="A22" s="3" t="s">
        <v>58</v>
      </c>
    </row>
    <row r="23" spans="1:35" ht="13.5" customHeight="1">
      <c r="C23" s="6">
        <v>2000</v>
      </c>
      <c r="D23" s="6">
        <v>2001</v>
      </c>
      <c r="E23" s="6">
        <v>2002</v>
      </c>
      <c r="F23" s="6">
        <v>2003</v>
      </c>
      <c r="G23" s="6">
        <v>2004</v>
      </c>
      <c r="H23" s="6">
        <v>2005</v>
      </c>
      <c r="I23" s="6">
        <v>2006</v>
      </c>
      <c r="J23" s="6">
        <v>2007</v>
      </c>
      <c r="K23" s="6">
        <v>2008</v>
      </c>
      <c r="L23" s="6">
        <v>2009</v>
      </c>
      <c r="M23" s="6">
        <v>2010</v>
      </c>
      <c r="N23" s="6">
        <v>2011</v>
      </c>
      <c r="O23" s="6">
        <v>2012</v>
      </c>
      <c r="P23" s="6">
        <v>2013</v>
      </c>
      <c r="Q23" s="6">
        <v>2014</v>
      </c>
      <c r="R23" s="6">
        <v>2015</v>
      </c>
      <c r="S23" s="6">
        <v>2016</v>
      </c>
      <c r="T23" s="6">
        <v>2017</v>
      </c>
      <c r="U23" s="6">
        <v>2018</v>
      </c>
      <c r="V23" s="6">
        <v>2019</v>
      </c>
      <c r="W23" s="6">
        <v>2020</v>
      </c>
      <c r="X23" s="6">
        <v>2021</v>
      </c>
      <c r="Y23" s="6">
        <v>2022</v>
      </c>
      <c r="Z23" s="6">
        <v>2023</v>
      </c>
      <c r="AA23" s="6">
        <v>2024</v>
      </c>
      <c r="AB23" s="6">
        <v>2025</v>
      </c>
      <c r="AC23" s="6">
        <v>2026</v>
      </c>
      <c r="AD23" s="6">
        <v>2027</v>
      </c>
      <c r="AE23" s="6">
        <v>2028</v>
      </c>
      <c r="AF23" s="6">
        <v>2029</v>
      </c>
      <c r="AG23" s="6">
        <v>2030</v>
      </c>
      <c r="AI23" s="6" t="s">
        <v>19</v>
      </c>
    </row>
    <row r="24" spans="1:35" ht="13.5" customHeight="1">
      <c r="B24" s="6" t="str">
        <f>Populations!$C$3</f>
        <v>M 15-49</v>
      </c>
      <c r="C24" s="21"/>
      <c r="D24" s="21"/>
      <c r="E24" s="21"/>
      <c r="F24" s="21"/>
      <c r="G24" s="21"/>
      <c r="H24" s="21"/>
      <c r="I24" s="21"/>
      <c r="J24" s="21"/>
      <c r="K24" s="21"/>
      <c r="L24" s="21"/>
      <c r="M24" s="21"/>
      <c r="N24" s="21"/>
      <c r="O24" s="21"/>
      <c r="P24" s="21"/>
      <c r="Q24" s="21"/>
      <c r="R24" s="21"/>
      <c r="S24" s="21"/>
      <c r="T24" s="21"/>
      <c r="U24" s="21"/>
      <c r="V24" s="21"/>
      <c r="W24" s="21"/>
      <c r="X24" s="21"/>
      <c r="Y24" s="21"/>
      <c r="Z24" s="21"/>
      <c r="AA24" s="21"/>
      <c r="AB24" s="21"/>
      <c r="AC24" s="21"/>
      <c r="AD24" s="21"/>
      <c r="AE24" s="21"/>
      <c r="AF24" s="21"/>
      <c r="AG24" s="21"/>
      <c r="AH24" s="10" t="s">
        <v>21</v>
      </c>
      <c r="AI24" s="25">
        <v>0.14000000000000001</v>
      </c>
    </row>
    <row r="25" spans="1:35" ht="13.5" customHeight="1">
      <c r="B25" s="6" t="str">
        <f>Populations!$C$4</f>
        <v>F 15-49</v>
      </c>
      <c r="C25" s="21"/>
      <c r="D25" s="21"/>
      <c r="E25" s="21"/>
      <c r="F25" s="21"/>
      <c r="G25" s="21"/>
      <c r="H25" s="21"/>
      <c r="I25" s="21"/>
      <c r="J25" s="21"/>
      <c r="K25" s="21"/>
      <c r="L25" s="21"/>
      <c r="M25" s="21"/>
      <c r="N25" s="21"/>
      <c r="O25" s="21"/>
      <c r="P25" s="21"/>
      <c r="Q25" s="21"/>
      <c r="R25" s="21"/>
      <c r="S25" s="21"/>
      <c r="T25" s="21"/>
      <c r="U25" s="21"/>
      <c r="V25" s="21"/>
      <c r="W25" s="21"/>
      <c r="X25" s="21"/>
      <c r="Y25" s="21"/>
      <c r="Z25" s="21"/>
      <c r="AA25" s="21"/>
      <c r="AB25" s="21"/>
      <c r="AC25" s="21"/>
      <c r="AD25" s="21"/>
      <c r="AE25" s="21"/>
      <c r="AF25" s="21"/>
      <c r="AG25" s="21"/>
      <c r="AH25" s="10" t="s">
        <v>21</v>
      </c>
      <c r="AI25" s="25">
        <v>0.14000000000000001</v>
      </c>
    </row>
    <row r="29" spans="1:35" ht="13.5" customHeight="1">
      <c r="A29" s="3" t="s">
        <v>59</v>
      </c>
    </row>
    <row r="30" spans="1:35" ht="13.5" customHeight="1">
      <c r="C30" s="6">
        <v>2000</v>
      </c>
      <c r="D30" s="6">
        <v>2001</v>
      </c>
      <c r="E30" s="6">
        <v>2002</v>
      </c>
      <c r="F30" s="6">
        <v>2003</v>
      </c>
      <c r="G30" s="6">
        <v>2004</v>
      </c>
      <c r="H30" s="6">
        <v>2005</v>
      </c>
      <c r="I30" s="6">
        <v>2006</v>
      </c>
      <c r="J30" s="6">
        <v>2007</v>
      </c>
      <c r="K30" s="6">
        <v>2008</v>
      </c>
      <c r="L30" s="6">
        <v>2009</v>
      </c>
      <c r="M30" s="6">
        <v>2010</v>
      </c>
      <c r="N30" s="6">
        <v>2011</v>
      </c>
      <c r="O30" s="6">
        <v>2012</v>
      </c>
      <c r="P30" s="6">
        <v>2013</v>
      </c>
      <c r="Q30" s="6">
        <v>2014</v>
      </c>
      <c r="R30" s="6">
        <v>2015</v>
      </c>
      <c r="S30" s="6">
        <v>2016</v>
      </c>
      <c r="T30" s="6">
        <v>2017</v>
      </c>
      <c r="U30" s="6">
        <v>2018</v>
      </c>
      <c r="V30" s="6">
        <v>2019</v>
      </c>
      <c r="W30" s="6">
        <v>2020</v>
      </c>
      <c r="X30" s="6">
        <v>2021</v>
      </c>
      <c r="Y30" s="6">
        <v>2022</v>
      </c>
      <c r="Z30" s="6">
        <v>2023</v>
      </c>
      <c r="AA30" s="6">
        <v>2024</v>
      </c>
      <c r="AB30" s="6">
        <v>2025</v>
      </c>
      <c r="AC30" s="6">
        <v>2026</v>
      </c>
      <c r="AD30" s="6">
        <v>2027</v>
      </c>
      <c r="AE30" s="6">
        <v>2028</v>
      </c>
      <c r="AF30" s="6">
        <v>2029</v>
      </c>
      <c r="AG30" s="6">
        <v>2030</v>
      </c>
      <c r="AI30" s="6" t="s">
        <v>19</v>
      </c>
    </row>
    <row r="31" spans="1:35" ht="13.5" customHeight="1">
      <c r="B31" s="6" t="str">
        <f>Populations!$C$3</f>
        <v>M 15-49</v>
      </c>
      <c r="C31" s="21"/>
      <c r="D31" s="21"/>
      <c r="E31" s="21"/>
      <c r="F31" s="21"/>
      <c r="G31" s="21"/>
      <c r="H31" s="21"/>
      <c r="I31" s="21"/>
      <c r="J31" s="21"/>
      <c r="K31" s="21"/>
      <c r="L31" s="21"/>
      <c r="M31" s="21"/>
      <c r="N31" s="21"/>
      <c r="O31" s="21"/>
      <c r="P31" s="21"/>
      <c r="Q31" s="21"/>
      <c r="R31" s="21"/>
      <c r="S31" s="21"/>
      <c r="T31" s="21"/>
      <c r="U31" s="21"/>
      <c r="V31" s="21"/>
      <c r="W31" s="21"/>
      <c r="X31" s="21"/>
      <c r="Y31" s="21"/>
      <c r="Z31" s="21"/>
      <c r="AA31" s="21"/>
      <c r="AB31" s="21"/>
      <c r="AC31" s="21"/>
      <c r="AD31" s="21"/>
      <c r="AE31" s="21"/>
      <c r="AF31" s="21"/>
      <c r="AG31" s="21"/>
      <c r="AH31" s="10" t="s">
        <v>21</v>
      </c>
      <c r="AI31" s="21">
        <v>0.3</v>
      </c>
    </row>
    <row r="32" spans="1:35" ht="13.5" customHeight="1">
      <c r="B32" s="6" t="str">
        <f>Populations!$C$4</f>
        <v>F 15-49</v>
      </c>
      <c r="C32" s="21"/>
      <c r="D32" s="21"/>
      <c r="E32" s="21"/>
      <c r="F32" s="21"/>
      <c r="G32" s="21"/>
      <c r="H32" s="21"/>
      <c r="I32" s="21"/>
      <c r="J32" s="21"/>
      <c r="K32" s="21"/>
      <c r="L32" s="21"/>
      <c r="M32" s="21"/>
      <c r="N32" s="21"/>
      <c r="O32" s="21"/>
      <c r="P32" s="21"/>
      <c r="Q32" s="21"/>
      <c r="R32" s="21"/>
      <c r="S32" s="21"/>
      <c r="T32" s="21"/>
      <c r="U32" s="21"/>
      <c r="V32" s="21"/>
      <c r="W32" s="21"/>
      <c r="X32" s="21"/>
      <c r="Y32" s="21"/>
      <c r="Z32" s="21"/>
      <c r="AA32" s="21"/>
      <c r="AB32" s="21"/>
      <c r="AC32" s="21"/>
      <c r="AD32" s="21"/>
      <c r="AE32" s="21"/>
      <c r="AF32" s="21"/>
      <c r="AG32" s="21"/>
      <c r="AH32" s="10" t="s">
        <v>21</v>
      </c>
      <c r="AI32" s="21">
        <v>0.4</v>
      </c>
    </row>
    <row r="36" spans="1:35" ht="13.5" customHeight="1">
      <c r="A36" s="3" t="s">
        <v>60</v>
      </c>
    </row>
    <row r="37" spans="1:35" ht="13.5" customHeight="1">
      <c r="C37" s="6">
        <v>2000</v>
      </c>
      <c r="D37" s="6">
        <v>2001</v>
      </c>
      <c r="E37" s="6">
        <v>2002</v>
      </c>
      <c r="F37" s="6">
        <v>2003</v>
      </c>
      <c r="G37" s="6">
        <v>2004</v>
      </c>
      <c r="H37" s="6">
        <v>2005</v>
      </c>
      <c r="I37" s="6">
        <v>2006</v>
      </c>
      <c r="J37" s="6">
        <v>2007</v>
      </c>
      <c r="K37" s="6">
        <v>2008</v>
      </c>
      <c r="L37" s="6">
        <v>2009</v>
      </c>
      <c r="M37" s="6">
        <v>2010</v>
      </c>
      <c r="N37" s="6">
        <v>2011</v>
      </c>
      <c r="O37" s="6">
        <v>2012</v>
      </c>
      <c r="P37" s="6">
        <v>2013</v>
      </c>
      <c r="Q37" s="6">
        <v>2014</v>
      </c>
      <c r="R37" s="6">
        <v>2015</v>
      </c>
      <c r="S37" s="6">
        <v>2016</v>
      </c>
      <c r="T37" s="6">
        <v>2017</v>
      </c>
      <c r="U37" s="6">
        <v>2018</v>
      </c>
      <c r="V37" s="6">
        <v>2019</v>
      </c>
      <c r="W37" s="6">
        <v>2020</v>
      </c>
      <c r="X37" s="6">
        <v>2021</v>
      </c>
      <c r="Y37" s="6">
        <v>2022</v>
      </c>
      <c r="Z37" s="6">
        <v>2023</v>
      </c>
      <c r="AA37" s="6">
        <v>2024</v>
      </c>
      <c r="AB37" s="6">
        <v>2025</v>
      </c>
      <c r="AC37" s="6">
        <v>2026</v>
      </c>
      <c r="AD37" s="6">
        <v>2027</v>
      </c>
      <c r="AE37" s="6">
        <v>2028</v>
      </c>
      <c r="AF37" s="6">
        <v>2029</v>
      </c>
      <c r="AG37" s="6">
        <v>2030</v>
      </c>
      <c r="AI37" s="6" t="s">
        <v>19</v>
      </c>
    </row>
    <row r="38" spans="1:35" ht="13.5" customHeight="1">
      <c r="B38" s="6" t="str">
        <f>Populations!$C$3</f>
        <v>M 15-49</v>
      </c>
      <c r="C38" s="21"/>
      <c r="D38" s="21"/>
      <c r="E38" s="21"/>
      <c r="F38" s="21"/>
      <c r="G38" s="21"/>
      <c r="H38" s="21"/>
      <c r="I38" s="21"/>
      <c r="J38" s="21"/>
      <c r="K38" s="21"/>
      <c r="L38" s="21"/>
      <c r="M38" s="21"/>
      <c r="N38" s="21"/>
      <c r="O38" s="21"/>
      <c r="P38" s="21"/>
      <c r="Q38" s="21"/>
      <c r="R38" s="21"/>
      <c r="S38" s="21"/>
      <c r="T38" s="21"/>
      <c r="U38" s="21"/>
      <c r="V38" s="21"/>
      <c r="W38" s="21"/>
      <c r="X38" s="21"/>
      <c r="Y38" s="21"/>
      <c r="Z38" s="21"/>
      <c r="AA38" s="21"/>
      <c r="AB38" s="21"/>
      <c r="AC38" s="21"/>
      <c r="AD38" s="21"/>
      <c r="AE38" s="21"/>
      <c r="AF38" s="21"/>
      <c r="AG38" s="21"/>
      <c r="AH38" s="10" t="s">
        <v>21</v>
      </c>
      <c r="AI38" s="26">
        <v>0</v>
      </c>
    </row>
    <row r="39" spans="1:35" ht="13.5" customHeight="1">
      <c r="B39" s="6" t="str">
        <f>Populations!$C$4</f>
        <v>F 15-49</v>
      </c>
      <c r="C39" s="21"/>
      <c r="D39" s="21"/>
      <c r="E39" s="21"/>
      <c r="F39" s="21"/>
      <c r="G39" s="21"/>
      <c r="H39" s="21"/>
      <c r="I39" s="21"/>
      <c r="J39" s="21"/>
      <c r="K39" s="21"/>
      <c r="L39" s="21"/>
      <c r="M39" s="21"/>
      <c r="N39" s="21"/>
      <c r="O39" s="21"/>
      <c r="P39" s="21"/>
      <c r="Q39" s="21"/>
      <c r="R39" s="21"/>
      <c r="S39" s="21"/>
      <c r="T39" s="21"/>
      <c r="U39" s="21"/>
      <c r="V39" s="21"/>
      <c r="W39" s="21"/>
      <c r="X39" s="21"/>
      <c r="Y39" s="21"/>
      <c r="Z39" s="21"/>
      <c r="AA39" s="21"/>
      <c r="AB39" s="21"/>
      <c r="AC39" s="21"/>
      <c r="AD39" s="21"/>
      <c r="AE39" s="21"/>
      <c r="AF39" s="21"/>
      <c r="AG39" s="21"/>
      <c r="AH39" s="10" t="s">
        <v>21</v>
      </c>
      <c r="AI39" s="25">
        <v>0</v>
      </c>
    </row>
    <row r="43" spans="1:35" ht="13.5" customHeight="1">
      <c r="A43" s="3" t="s">
        <v>61</v>
      </c>
    </row>
    <row r="44" spans="1:35" ht="13.5" customHeight="1">
      <c r="C44" s="6">
        <v>2000</v>
      </c>
      <c r="D44" s="6">
        <v>2001</v>
      </c>
      <c r="E44" s="6">
        <v>2002</v>
      </c>
      <c r="F44" s="6">
        <v>2003</v>
      </c>
      <c r="G44" s="6">
        <v>2004</v>
      </c>
      <c r="H44" s="6">
        <v>2005</v>
      </c>
      <c r="I44" s="6">
        <v>2006</v>
      </c>
      <c r="J44" s="6">
        <v>2007</v>
      </c>
      <c r="K44" s="6">
        <v>2008</v>
      </c>
      <c r="L44" s="6">
        <v>2009</v>
      </c>
      <c r="M44" s="6">
        <v>2010</v>
      </c>
      <c r="N44" s="6">
        <v>2011</v>
      </c>
      <c r="O44" s="6">
        <v>2012</v>
      </c>
      <c r="P44" s="6">
        <v>2013</v>
      </c>
      <c r="Q44" s="6">
        <v>2014</v>
      </c>
      <c r="R44" s="6">
        <v>2015</v>
      </c>
      <c r="S44" s="6">
        <v>2016</v>
      </c>
      <c r="T44" s="6">
        <v>2017</v>
      </c>
      <c r="U44" s="6">
        <v>2018</v>
      </c>
      <c r="V44" s="6">
        <v>2019</v>
      </c>
      <c r="W44" s="6">
        <v>2020</v>
      </c>
      <c r="X44" s="6">
        <v>2021</v>
      </c>
      <c r="Y44" s="6">
        <v>2022</v>
      </c>
      <c r="Z44" s="6">
        <v>2023</v>
      </c>
      <c r="AA44" s="6">
        <v>2024</v>
      </c>
      <c r="AB44" s="6">
        <v>2025</v>
      </c>
      <c r="AC44" s="6">
        <v>2026</v>
      </c>
      <c r="AD44" s="6">
        <v>2027</v>
      </c>
      <c r="AE44" s="6">
        <v>2028</v>
      </c>
      <c r="AF44" s="6">
        <v>2029</v>
      </c>
      <c r="AG44" s="6">
        <v>2030</v>
      </c>
      <c r="AI44" s="6" t="s">
        <v>19</v>
      </c>
    </row>
    <row r="45" spans="1:35" ht="13.5" customHeight="1">
      <c r="B45" s="6" t="str">
        <f>Populations!$C$3</f>
        <v>M 15-49</v>
      </c>
      <c r="C45" s="21"/>
      <c r="D45" s="21"/>
      <c r="E45" s="21"/>
      <c r="F45" s="21"/>
      <c r="G45" s="21"/>
      <c r="H45" s="21"/>
      <c r="I45" s="21"/>
      <c r="J45" s="21"/>
      <c r="K45" s="21"/>
      <c r="L45" s="21"/>
      <c r="M45" s="21"/>
      <c r="N45" s="21"/>
      <c r="O45" s="21"/>
      <c r="P45" s="21"/>
      <c r="Q45" s="21"/>
      <c r="R45" s="21"/>
      <c r="S45" s="21"/>
      <c r="T45" s="21"/>
      <c r="U45" s="21"/>
      <c r="V45" s="21"/>
      <c r="W45" s="21"/>
      <c r="X45" s="21"/>
      <c r="Y45" s="21"/>
      <c r="Z45" s="21"/>
      <c r="AA45" s="21"/>
      <c r="AB45" s="21"/>
      <c r="AC45" s="21"/>
      <c r="AD45" s="21"/>
      <c r="AE45" s="21"/>
      <c r="AF45" s="21"/>
      <c r="AG45" s="21"/>
      <c r="AH45" s="10" t="s">
        <v>21</v>
      </c>
      <c r="AI45" s="25">
        <v>0.1</v>
      </c>
    </row>
  </sheetData>
  <pageMargins left="0.7" right="0.7" top="0.75" bottom="0.75" header="0.51180555555555496" footer="0.51180555555555496"/>
  <pageSetup paperSize="0" scale="0" firstPageNumber="0" orientation="portrait" usePrinterDefaults="0" horizontalDpi="0" verticalDpi="0" copies="0"/>
  <drawing r:id="rId1"/>
  <legacyDrawing r:id="rId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702</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Instructions</vt:lpstr>
      <vt:lpstr>Populations</vt:lpstr>
      <vt:lpstr>Population size</vt:lpstr>
      <vt:lpstr>HIV prevalence</vt:lpstr>
      <vt:lpstr>Other epidemiology</vt:lpstr>
      <vt:lpstr>Optional indicators</vt:lpstr>
      <vt:lpstr>Cascade</vt:lpstr>
      <vt:lpstr>Testing &amp; treatment</vt:lpstr>
      <vt:lpstr>Sexual behavior</vt:lpstr>
      <vt:lpstr>Injecting behavior</vt:lpstr>
      <vt:lpstr>Partnerships &amp; transitions</vt:lpstr>
      <vt:lpstr>Constants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Robyn Stuart</cp:lastModifiedBy>
  <cp:revision>26</cp:revision>
  <dcterms:modified xsi:type="dcterms:W3CDTF">2016-01-30T13:41:44Z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