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200" tabRatio="863" activeTab="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  <sheet name="Sheet1" sheetId="21" r:id="rId1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/>
  <c r="B22"/>
  <c r="B21"/>
  <c r="N19"/>
  <c r="B19"/>
  <c r="B18"/>
  <c r="B16"/>
  <c r="B15"/>
  <c r="B13"/>
  <c r="B12"/>
  <c r="M10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R91" i="18"/>
  <c r="Q91"/>
  <c r="P91"/>
  <c r="O91"/>
  <c r="N91"/>
  <c r="M91"/>
  <c r="L91"/>
  <c r="K91"/>
  <c r="J91"/>
  <c r="I91"/>
  <c r="H91"/>
  <c r="G91"/>
  <c r="F91"/>
  <c r="E91"/>
  <c r="D91"/>
  <c r="R90"/>
  <c r="Q90"/>
  <c r="P90"/>
  <c r="O90"/>
  <c r="N90"/>
  <c r="M90"/>
  <c r="L90"/>
  <c r="K90"/>
  <c r="J90"/>
  <c r="I90"/>
  <c r="H90"/>
  <c r="G90"/>
  <c r="F90"/>
  <c r="E90"/>
  <c r="D90"/>
  <c r="R89"/>
  <c r="Q89"/>
  <c r="P89"/>
  <c r="O89"/>
  <c r="N89"/>
  <c r="M89"/>
  <c r="L89"/>
  <c r="K89"/>
  <c r="J89"/>
  <c r="I89"/>
  <c r="H89"/>
  <c r="G89"/>
  <c r="F89"/>
  <c r="E89"/>
  <c r="D89"/>
  <c r="R88"/>
  <c r="Q88"/>
  <c r="P88"/>
  <c r="O88"/>
  <c r="N88"/>
  <c r="M88"/>
  <c r="L88"/>
  <c r="K88"/>
  <c r="J88"/>
  <c r="I88"/>
  <c r="H88"/>
  <c r="G88"/>
  <c r="F88"/>
  <c r="E88"/>
  <c r="D88"/>
  <c r="R87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0"/>
  <c r="Q80"/>
  <c r="P80"/>
  <c r="O80"/>
  <c r="N80"/>
  <c r="M80"/>
  <c r="L80"/>
  <c r="K80"/>
  <c r="J80"/>
  <c r="I80"/>
  <c r="H80"/>
  <c r="G80"/>
  <c r="F80"/>
  <c r="E80"/>
  <c r="D80"/>
  <c r="R79"/>
  <c r="Q79"/>
  <c r="P79"/>
  <c r="O79"/>
  <c r="N79"/>
  <c r="M79"/>
  <c r="L79"/>
  <c r="K79"/>
  <c r="J79"/>
  <c r="I79"/>
  <c r="H79"/>
  <c r="G79"/>
  <c r="F79"/>
  <c r="E79"/>
  <c r="D79"/>
  <c r="R78"/>
  <c r="Q78"/>
  <c r="P78"/>
  <c r="O78"/>
  <c r="N78"/>
  <c r="M78"/>
  <c r="L78"/>
  <c r="K78"/>
  <c r="J78"/>
  <c r="I78"/>
  <c r="H78"/>
  <c r="G78"/>
  <c r="F78"/>
  <c r="E78"/>
  <c r="D78"/>
  <c r="R77"/>
  <c r="Q77"/>
  <c r="P77"/>
  <c r="O77"/>
  <c r="N77"/>
  <c r="M77"/>
  <c r="L77"/>
  <c r="K77"/>
  <c r="J77"/>
  <c r="I77"/>
  <c r="H77"/>
  <c r="G77"/>
  <c r="F77"/>
  <c r="E77"/>
  <c r="D77"/>
  <c r="R76"/>
  <c r="Q76"/>
  <c r="P76"/>
  <c r="O76"/>
  <c r="N76"/>
  <c r="M76"/>
  <c r="L76"/>
  <c r="K76"/>
  <c r="J76"/>
  <c r="I76"/>
  <c r="H76"/>
  <c r="G76"/>
  <c r="F76"/>
  <c r="E76"/>
  <c r="D76"/>
  <c r="R75"/>
  <c r="Q75"/>
  <c r="P75"/>
  <c r="O75"/>
  <c r="N75"/>
  <c r="M75"/>
  <c r="L75"/>
  <c r="K75"/>
  <c r="J75"/>
  <c r="I75"/>
  <c r="H75"/>
  <c r="G75"/>
  <c r="F75"/>
  <c r="E75"/>
  <c r="D75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G15"/>
  <c r="AF15"/>
  <c r="AE15"/>
  <c r="AD15"/>
  <c r="AC15"/>
  <c r="AB15"/>
  <c r="AA15"/>
  <c r="Z15"/>
  <c r="Y15"/>
  <c r="X15"/>
  <c r="W15"/>
  <c r="V15"/>
  <c r="U15"/>
  <c r="T15"/>
  <c r="R15"/>
  <c r="Q15"/>
  <c r="P15"/>
  <c r="O15"/>
  <c r="N15"/>
  <c r="M15"/>
  <c r="L15"/>
  <c r="K15"/>
  <c r="J15"/>
  <c r="I15"/>
  <c r="H15"/>
  <c r="G15"/>
  <c r="F15"/>
  <c r="E15"/>
  <c r="D15"/>
  <c r="C15"/>
  <c r="R3"/>
  <c r="Q3"/>
  <c r="B8" i="4"/>
  <c r="B7"/>
  <c r="B6"/>
  <c r="B5"/>
  <c r="B4"/>
  <c r="B3"/>
  <c r="B30" i="1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3" i="3"/>
  <c r="B82"/>
  <c r="B81"/>
  <c r="B80"/>
  <c r="B74"/>
  <c r="B73"/>
  <c r="B72"/>
  <c r="B71"/>
  <c r="B65"/>
  <c r="B64"/>
  <c r="B63"/>
  <c r="B62"/>
  <c r="B61"/>
  <c r="B60"/>
  <c r="B54"/>
  <c r="B53"/>
  <c r="B52"/>
  <c r="B51"/>
  <c r="B50"/>
  <c r="B49"/>
  <c r="B43"/>
  <c r="B42"/>
  <c r="B41"/>
  <c r="B40"/>
  <c r="B39"/>
  <c r="B38"/>
  <c r="P32"/>
  <c r="N32"/>
  <c r="K32"/>
  <c r="I32"/>
  <c r="H32"/>
  <c r="G32"/>
  <c r="D32"/>
  <c r="B30"/>
  <c r="B29"/>
  <c r="B28"/>
  <c r="B27"/>
  <c r="B26"/>
  <c r="B25"/>
  <c r="B19"/>
  <c r="B18"/>
  <c r="B17"/>
  <c r="B16"/>
  <c r="B15"/>
  <c r="B14"/>
  <c r="B8"/>
  <c r="B7"/>
  <c r="B6"/>
  <c r="B5"/>
  <c r="B4"/>
  <c r="B3"/>
  <c r="T56" i="2"/>
  <c r="B56"/>
  <c r="B55"/>
  <c r="B43"/>
  <c r="T42"/>
  <c r="B42"/>
  <c r="B41"/>
  <c r="B40"/>
  <c r="B39"/>
  <c r="B38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<sst xmlns="http://schemas.openxmlformats.org/spreadsheetml/2006/main" count="474" uniqueCount="146">
  <si>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</si>
  <si>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</si>
  <si>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</si>
  <si>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</si>
  <si>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</si>
  <si>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</si>
  <si>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</si>
  <si>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</si>
  <si>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</si>
  <si>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</si>
  <si>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</si>
  <si>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</si>
  <si>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</si>
  <si>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</si>
  <si>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</si>
  <si>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</si>
  <si>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</si>
  <si>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</si>
  <si>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</si>
  <si>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</si>
  <si>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</si>
  <si>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</si>
  <si>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</si>
  <si>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</si>
  <si>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</si>
  <si>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</si>
  <si>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</si>
  <si>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</si>
  <si>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</si>
  <si>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</si>
  <si>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</si>
  <si>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</si>
  <si>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</si>
  <si>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</si>
  <si>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</si>
  <si>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</si>
  <si>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Number of people who inject drugs who are on opiate substitution therapy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</si>
  <si>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</si>
  <si>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</si>
  <si>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</si>
  <si>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</si>
  <si>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</si>
  <si>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</si>
  <si>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</si>
  <si>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</si>
  <si>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</si>
  <si>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</si>
  <si>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</si>
  <si>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</si>
  <si>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</si>
  <si>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</si>
  <si>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</si>
  <si>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</si>
  <si>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</si>
  <si>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</si>
  <si>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</si>
  <si>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</si>
  <si>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</si>
  <si>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</si>
  <si>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</si>
  <si>
    <r>
      <t>Opiate substit</t>
    </r>
    <r>
      <rPr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>ion therapy</t>
    </r>
  </si>
  <si>
    <t>Programs for female sex workers and clients</t>
  </si>
  <si>
    <t>Needle-syringe programs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</si>
  <si>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</si>
  <si>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</si>
  <si>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</si>
  <si>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</si>
  <si>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</si>
  <si>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</si>
  <si>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</si>
  <si>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</si>
  <si>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</si>
  <si>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</si>
  <si>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</si>
  <si>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</si>
  <si>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</si>
  <si>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</si>
  <si>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</si>
  <si>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</si>
  <si>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</si>
  <si>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</si>
  <si>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</si>
  <si>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</si>
  <si>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</si>
  <si>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</si>
  <si>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</si>
  <si>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</si>
  <si>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</si>
  <si>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Probability of a person with CD4 &lt;200 being tested per year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</si>
  <si>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</si>
  <si>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</si>
  <si>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</si>
  <si>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</si>
  <si>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</si>
  <si>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</si>
  <si>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</si>
  <si>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</si>
  <si>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</si>
  <si>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</si>
  <si>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</si>
  <si>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</si>
  <si>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</si>
  <si>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</si>
  <si>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</si>
  <si>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</si>
  <si>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</si>
  <si>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</si>
  <si>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</si>
  <si>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</si>
  <si>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</si>
  <si>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</si>
  <si>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</si>
  <si>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</si>
  <si>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</si>
  <si>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</si>
  <si>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</si>
  <si>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</si>
  <si>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</si>
  <si>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</si>
  <si>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</si>
  <si>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</si>
  <si>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</si>
  <si>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</si>
  <si>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</si>
  <si>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</si>
  <si>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</si>
  <si>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</si>
  <si>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</si>
  <si>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</si>
  <si>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</si>
  <si>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</si>
  <si>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</si>
  <si>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</si>
  <si>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</si>
  <si>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</si>
  <si>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</si>
  <si>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</si>
  <si>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</si>
  <si>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</si>
  <si>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</si>
  <si>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</si>
  <si>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</si>
  <si>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Antiretroviral therapy</t>
  </si>
  <si>
    <t>Prevention of mother-to-child transmission</t>
    <phoneticPr fontId="11" type="noConversion"/>
  </si>
  <si>
    <t>Average</t>
    <phoneticPr fontId="11" type="noConversion"/>
  </si>
  <si>
    <t>Tuberculosis cofactor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</si>
</sst>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6" sqref="D16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5" style="20" customWidth="1"/>
    <col min="5" max="5" width="10.125" style="20" customWidth="1"/>
    <col min="6" max="7" width="9.125" style="20"/>
    <col min="8" max="9" width="14.125" style="20" customWidth="1"/>
    <col min="10" max="10" width="12.125" style="20" customWidth="1"/>
    <col min="11" max="16384" width="9.125" style="20"/>
  </cols>
  <sheetData>
    <row r="1" spans="1:11">
      <c r="A1" s="21" t="s">
        <v>131</v>
      </c>
    </row>
    <row r="2" spans="1:11">
      <c r="C2" s="21" t="s">
        <v>33</v>
      </c>
      <c r="D2" s="21" t="s">
        <v>34</v>
      </c>
      <c r="E2" s="44" t="s">
        <v>83</v>
      </c>
      <c r="F2" s="21" t="s">
        <v>84</v>
      </c>
      <c r="G2" s="21" t="s">
        <v>85</v>
      </c>
      <c r="H2" s="21" t="s">
        <v>110</v>
      </c>
      <c r="I2" s="21" t="s">
        <v>111</v>
      </c>
      <c r="J2" s="21" t="s">
        <v>112</v>
      </c>
      <c r="K2" s="21" t="s">
        <v>113</v>
      </c>
    </row>
    <row r="3" spans="1:11">
      <c r="B3" s="21">
        <v>1</v>
      </c>
      <c r="C3" s="36" t="s">
        <v>15</v>
      </c>
      <c r="D3" s="41" t="s">
        <v>86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16</v>
      </c>
      <c r="D4" s="41" t="s">
        <v>140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92</v>
      </c>
      <c r="D5" s="45" t="s">
        <v>93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114</v>
      </c>
      <c r="D6" s="45" t="s">
        <v>114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115</v>
      </c>
      <c r="D7" s="45" t="s">
        <v>115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141</v>
      </c>
      <c r="D8" s="45" t="s">
        <v>116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29</v>
      </c>
      <c r="B12" s="21"/>
    </row>
    <row r="13" spans="1:11">
      <c r="B13" s="21"/>
      <c r="C13" s="21" t="s">
        <v>33</v>
      </c>
      <c r="D13" s="21" t="s">
        <v>34</v>
      </c>
    </row>
    <row r="14" spans="1:11">
      <c r="B14" s="21">
        <v>1</v>
      </c>
      <c r="C14" s="45" t="s">
        <v>91</v>
      </c>
      <c r="D14" s="41" t="s">
        <v>90</v>
      </c>
    </row>
    <row r="15" spans="1:11">
      <c r="B15" s="21">
        <v>2</v>
      </c>
      <c r="C15" s="36" t="s">
        <v>17</v>
      </c>
      <c r="D15" s="45" t="s">
        <v>62</v>
      </c>
    </row>
    <row r="16" spans="1:11">
      <c r="B16" s="21">
        <v>3</v>
      </c>
      <c r="C16" s="36" t="s">
        <v>18</v>
      </c>
      <c r="D16" s="48" t="s">
        <v>60</v>
      </c>
    </row>
    <row r="17" spans="2:4">
      <c r="B17" s="21">
        <v>4</v>
      </c>
      <c r="C17" s="45" t="s">
        <v>94</v>
      </c>
      <c r="D17" s="41" t="s">
        <v>89</v>
      </c>
    </row>
    <row r="18" spans="2:4">
      <c r="B18" s="21">
        <v>5</v>
      </c>
      <c r="C18" s="45" t="s">
        <v>87</v>
      </c>
      <c r="D18" s="41" t="s">
        <v>61</v>
      </c>
    </row>
    <row r="19" spans="2:4">
      <c r="B19" s="21">
        <v>6</v>
      </c>
      <c r="C19" s="36" t="s">
        <v>19</v>
      </c>
      <c r="D19" s="41" t="s">
        <v>142</v>
      </c>
    </row>
    <row r="20" spans="2:4">
      <c r="B20" s="21">
        <v>7</v>
      </c>
      <c r="C20" s="48" t="s">
        <v>20</v>
      </c>
      <c r="D20" s="42" t="s">
        <v>143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5" defaultRowHeight="15"/>
  <cols>
    <col min="2" max="2" width="8.5" style="6"/>
    <col min="3" max="8" width="17.5" customWidth="1"/>
  </cols>
  <sheetData>
    <row r="1" spans="1:26">
      <c r="A1" s="3" t="s">
        <v>95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1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4"/>
  <sheetViews>
    <sheetView topLeftCell="A4" workbookViewId="0">
      <selection activeCell="H78" sqref="H78"/>
    </sheetView>
  </sheetViews>
  <sheetFormatPr baseColWidth="10" defaultColWidth="9.125" defaultRowHeight="15"/>
  <cols>
    <col min="1" max="1" width="9.125" style="18"/>
    <col min="2" max="2" width="36" style="18" customWidth="1"/>
    <col min="3" max="16384" width="9.125" style="18"/>
  </cols>
  <sheetData>
    <row r="1" spans="1:10">
      <c r="A1" s="19" t="s">
        <v>77</v>
      </c>
    </row>
    <row r="2" spans="1:10" s="6" customFormat="1">
      <c r="C2" s="4" t="s">
        <v>22</v>
      </c>
      <c r="D2" s="4" t="s">
        <v>23</v>
      </c>
      <c r="E2" s="4" t="s">
        <v>24</v>
      </c>
      <c r="F2" s="18"/>
      <c r="G2" s="18"/>
      <c r="H2" s="18"/>
      <c r="I2" s="18"/>
      <c r="J2" s="18"/>
    </row>
    <row r="3" spans="1:10">
      <c r="B3" s="19" t="s">
        <v>39</v>
      </c>
      <c r="C3" s="26">
        <v>4.0000000000000002E-4</v>
      </c>
      <c r="D3" s="26">
        <v>1E-4</v>
      </c>
      <c r="E3" s="26">
        <v>1.4E-3</v>
      </c>
    </row>
    <row r="4" spans="1:10">
      <c r="B4" s="19" t="s">
        <v>40</v>
      </c>
      <c r="C4" s="26">
        <v>8.0000000000000004E-4</v>
      </c>
      <c r="D4" s="26">
        <v>5.9999999999999995E-4</v>
      </c>
      <c r="E4" s="26">
        <v>1.1000000000000001E-3</v>
      </c>
    </row>
    <row r="5" spans="1:10">
      <c r="B5" s="19" t="s">
        <v>41</v>
      </c>
      <c r="C5" s="26">
        <v>1.38E-2</v>
      </c>
      <c r="D5" s="26">
        <v>1.0200000000000001E-2</v>
      </c>
      <c r="E5" s="26">
        <v>1.8599999999999998E-2</v>
      </c>
    </row>
    <row r="6" spans="1:10">
      <c r="B6" s="19" t="s">
        <v>42</v>
      </c>
      <c r="C6" s="26">
        <v>1.1000000000000001E-3</v>
      </c>
      <c r="D6" s="26">
        <v>4.0000000000000002E-4</v>
      </c>
      <c r="E6" s="26">
        <v>2.8E-3</v>
      </c>
    </row>
    <row r="7" spans="1:10">
      <c r="B7" s="19" t="s">
        <v>43</v>
      </c>
      <c r="C7" s="26">
        <v>8.0000000000000002E-3</v>
      </c>
      <c r="D7" s="26">
        <v>6.3E-3</v>
      </c>
      <c r="E7" s="26">
        <v>2.4E-2</v>
      </c>
    </row>
    <row r="8" spans="1:10">
      <c r="B8" s="19" t="s">
        <v>66</v>
      </c>
      <c r="C8" s="26">
        <v>0.36699999999999999</v>
      </c>
      <c r="D8" s="26">
        <v>0.29399999999999998</v>
      </c>
      <c r="E8" s="26">
        <v>0.44</v>
      </c>
    </row>
    <row r="9" spans="1:10">
      <c r="B9" s="19" t="s">
        <v>67</v>
      </c>
      <c r="C9" s="26">
        <v>0.20499999999999999</v>
      </c>
      <c r="D9" s="26">
        <v>0.14000000000000001</v>
      </c>
      <c r="E9" s="26">
        <v>0.27</v>
      </c>
    </row>
    <row r="12" spans="1:10">
      <c r="A12" s="16"/>
      <c r="B12" s="16"/>
      <c r="C12" s="16"/>
      <c r="D12" s="16"/>
      <c r="E12" s="16"/>
      <c r="F12" s="16"/>
      <c r="G12" s="16"/>
      <c r="H12" s="16"/>
    </row>
    <row r="13" spans="1:10">
      <c r="A13" s="19" t="s">
        <v>68</v>
      </c>
    </row>
    <row r="14" spans="1:10" s="6" customFormat="1">
      <c r="C14" s="4" t="s">
        <v>22</v>
      </c>
      <c r="D14" s="4" t="s">
        <v>23</v>
      </c>
      <c r="E14" s="4" t="s">
        <v>24</v>
      </c>
    </row>
    <row r="15" spans="1:10">
      <c r="B15" s="19" t="s">
        <v>25</v>
      </c>
      <c r="C15" s="22">
        <v>26.03</v>
      </c>
      <c r="D15" s="22">
        <v>2</v>
      </c>
      <c r="E15" s="22">
        <v>48.02</v>
      </c>
    </row>
    <row r="16" spans="1:10">
      <c r="B16" s="19" t="s">
        <v>10</v>
      </c>
      <c r="C16" s="22">
        <v>1</v>
      </c>
      <c r="D16" s="22">
        <v>1</v>
      </c>
      <c r="E16" s="22">
        <v>1</v>
      </c>
    </row>
    <row r="17" spans="1:8">
      <c r="B17" s="19" t="s">
        <v>2</v>
      </c>
      <c r="C17" s="22">
        <v>1</v>
      </c>
      <c r="D17" s="22">
        <v>1</v>
      </c>
      <c r="E17" s="22">
        <v>1</v>
      </c>
    </row>
    <row r="18" spans="1:8">
      <c r="B18" s="19" t="s">
        <v>3</v>
      </c>
      <c r="C18" s="22">
        <v>1</v>
      </c>
      <c r="D18" s="22">
        <v>1</v>
      </c>
      <c r="E18" s="22">
        <v>1</v>
      </c>
    </row>
    <row r="19" spans="1:8">
      <c r="B19" s="19" t="s">
        <v>44</v>
      </c>
      <c r="C19" s="22">
        <v>3.49</v>
      </c>
      <c r="D19" s="22">
        <v>1.76</v>
      </c>
      <c r="E19" s="22">
        <v>6.92</v>
      </c>
    </row>
    <row r="20" spans="1:8">
      <c r="B20" s="19" t="s">
        <v>45</v>
      </c>
      <c r="C20" s="22">
        <v>7.17</v>
      </c>
      <c r="D20" s="22">
        <v>3.9</v>
      </c>
      <c r="E20" s="22">
        <v>12.08</v>
      </c>
    </row>
    <row r="23" spans="1:8">
      <c r="A23" s="16"/>
      <c r="B23" s="16"/>
      <c r="C23" s="16"/>
      <c r="D23" s="16"/>
      <c r="E23" s="16"/>
      <c r="F23" s="16"/>
      <c r="G23" s="16"/>
      <c r="H23" s="16"/>
    </row>
    <row r="24" spans="1:8">
      <c r="A24" s="19" t="s">
        <v>65</v>
      </c>
      <c r="B24" s="19"/>
    </row>
    <row r="25" spans="1:8">
      <c r="C25" s="4" t="s">
        <v>22</v>
      </c>
      <c r="D25" s="4" t="s">
        <v>23</v>
      </c>
      <c r="E25" s="4" t="s">
        <v>24</v>
      </c>
    </row>
    <row r="26" spans="1:8">
      <c r="B26" s="19" t="s">
        <v>4</v>
      </c>
      <c r="C26" s="25">
        <v>4.1399999999999997</v>
      </c>
      <c r="D26" s="25">
        <v>2</v>
      </c>
      <c r="E26" s="25">
        <v>9.76</v>
      </c>
    </row>
    <row r="27" spans="1:8">
      <c r="B27" s="19" t="s">
        <v>2</v>
      </c>
      <c r="C27" s="25">
        <v>1.05</v>
      </c>
      <c r="D27" s="25">
        <v>0.86</v>
      </c>
      <c r="E27" s="25">
        <v>1.61</v>
      </c>
    </row>
    <row r="28" spans="1:8">
      <c r="B28" s="19" t="s">
        <v>5</v>
      </c>
      <c r="C28" s="25">
        <v>0.33</v>
      </c>
      <c r="D28" s="25">
        <v>0.32</v>
      </c>
      <c r="E28" s="25">
        <v>0.35</v>
      </c>
    </row>
    <row r="29" spans="1:8">
      <c r="B29" s="19" t="s">
        <v>46</v>
      </c>
      <c r="C29" s="25">
        <v>0.27</v>
      </c>
      <c r="D29" s="25">
        <v>0.25</v>
      </c>
      <c r="E29" s="25">
        <v>0.28999999999999998</v>
      </c>
    </row>
    <row r="30" spans="1:8">
      <c r="B30" s="19" t="s">
        <v>47</v>
      </c>
      <c r="C30" s="25">
        <v>0.67</v>
      </c>
      <c r="D30" s="25">
        <v>0.44</v>
      </c>
      <c r="E30" s="25">
        <v>0.88</v>
      </c>
    </row>
    <row r="33" spans="1:8">
      <c r="A33" s="16"/>
      <c r="B33" s="16"/>
      <c r="C33" s="16"/>
      <c r="D33" s="16"/>
      <c r="E33" s="16"/>
      <c r="F33" s="16"/>
      <c r="G33" s="16"/>
      <c r="H33" s="16"/>
    </row>
    <row r="34" spans="1:8">
      <c r="A34" s="19" t="s">
        <v>78</v>
      </c>
    </row>
    <row r="35" spans="1:8">
      <c r="C35" s="4" t="s">
        <v>22</v>
      </c>
      <c r="D35" s="4" t="s">
        <v>23</v>
      </c>
      <c r="E35" s="4" t="s">
        <v>24</v>
      </c>
    </row>
    <row r="36" spans="1:8">
      <c r="B36" s="19" t="s">
        <v>6</v>
      </c>
      <c r="C36" s="25">
        <v>0.45</v>
      </c>
      <c r="D36" s="25">
        <v>0.14000000000000001</v>
      </c>
      <c r="E36" s="25">
        <v>0.93</v>
      </c>
    </row>
    <row r="37" spans="1:8">
      <c r="B37" s="19" t="s">
        <v>7</v>
      </c>
      <c r="C37" s="25">
        <v>0.7</v>
      </c>
      <c r="D37" s="25">
        <v>0.28999999999999998</v>
      </c>
      <c r="E37" s="25">
        <v>1.1100000000000001</v>
      </c>
    </row>
    <row r="38" spans="1:8">
      <c r="B38" s="19" t="s">
        <v>49</v>
      </c>
      <c r="C38" s="25">
        <v>0.47</v>
      </c>
      <c r="D38" s="25">
        <v>0.33</v>
      </c>
      <c r="E38" s="25">
        <v>0.72</v>
      </c>
    </row>
    <row r="39" spans="1:8">
      <c r="B39" s="19" t="s">
        <v>48</v>
      </c>
      <c r="C39" s="25">
        <v>1.52</v>
      </c>
      <c r="D39" s="25">
        <v>1.06</v>
      </c>
      <c r="E39" s="25">
        <v>1.96</v>
      </c>
    </row>
    <row r="40" spans="1:8">
      <c r="B40" s="19"/>
    </row>
    <row r="42" spans="1:8">
      <c r="A42" s="16"/>
      <c r="B42" s="16"/>
      <c r="C42" s="16"/>
      <c r="D42" s="16"/>
      <c r="E42" s="16"/>
      <c r="F42" s="16"/>
      <c r="G42" s="16"/>
      <c r="H42" s="16"/>
    </row>
    <row r="43" spans="1:8">
      <c r="A43" s="19" t="s">
        <v>79</v>
      </c>
    </row>
    <row r="44" spans="1:8">
      <c r="C44" s="4" t="s">
        <v>22</v>
      </c>
      <c r="D44" s="4" t="s">
        <v>23</v>
      </c>
      <c r="E44" s="4" t="s">
        <v>24</v>
      </c>
    </row>
    <row r="45" spans="1:8">
      <c r="B45" s="19" t="s">
        <v>8</v>
      </c>
      <c r="C45" s="25">
        <v>0.1</v>
      </c>
      <c r="D45" s="25">
        <v>0.08</v>
      </c>
      <c r="E45" s="25">
        <v>0.12</v>
      </c>
    </row>
    <row r="46" spans="1:8">
      <c r="B46" s="19" t="s">
        <v>9</v>
      </c>
      <c r="C46" s="25">
        <v>0.16</v>
      </c>
      <c r="D46" s="25">
        <v>0.05</v>
      </c>
      <c r="E46" s="25">
        <v>0.26</v>
      </c>
    </row>
    <row r="49" spans="1:8">
      <c r="A49" s="16"/>
      <c r="B49" s="16"/>
      <c r="C49" s="16"/>
      <c r="D49" s="16"/>
      <c r="E49" s="16"/>
      <c r="F49" s="16"/>
      <c r="G49" s="16"/>
      <c r="H49" s="16"/>
    </row>
    <row r="50" spans="1:8">
      <c r="A50" s="19" t="s">
        <v>80</v>
      </c>
    </row>
    <row r="51" spans="1:8">
      <c r="C51" s="4" t="s">
        <v>22</v>
      </c>
      <c r="D51" s="4" t="s">
        <v>23</v>
      </c>
      <c r="E51" s="4" t="s">
        <v>24</v>
      </c>
    </row>
    <row r="52" spans="1:8">
      <c r="B52" s="19" t="s">
        <v>25</v>
      </c>
      <c r="C52" s="26">
        <v>3.5999999999999999E-3</v>
      </c>
      <c r="D52" s="26">
        <v>2.8999999999999998E-3</v>
      </c>
      <c r="E52" s="26">
        <v>4.4000000000000003E-3</v>
      </c>
    </row>
    <row r="53" spans="1:8">
      <c r="B53" s="19" t="s">
        <v>10</v>
      </c>
      <c r="C53" s="26">
        <v>3.5999999999999999E-3</v>
      </c>
      <c r="D53" s="26">
        <v>2.8999999999999998E-3</v>
      </c>
      <c r="E53" s="26">
        <v>4.4000000000000003E-3</v>
      </c>
    </row>
    <row r="54" spans="1:8">
      <c r="B54" s="19" t="s">
        <v>11</v>
      </c>
      <c r="C54" s="26">
        <v>5.7999999999999996E-3</v>
      </c>
      <c r="D54" s="26">
        <v>4.7999999999999996E-3</v>
      </c>
      <c r="E54" s="26">
        <v>7.1000000000000004E-3</v>
      </c>
    </row>
    <row r="55" spans="1:8">
      <c r="B55" s="19" t="s">
        <v>3</v>
      </c>
      <c r="C55" s="26">
        <v>8.8000000000000005E-3</v>
      </c>
      <c r="D55" s="26">
        <v>7.4999999999999997E-3</v>
      </c>
      <c r="E55" s="26">
        <v>1.01E-2</v>
      </c>
    </row>
    <row r="56" spans="1:8">
      <c r="B56" s="19" t="s">
        <v>44</v>
      </c>
      <c r="C56" s="26">
        <v>5.8999999999999997E-2</v>
      </c>
      <c r="D56" s="26">
        <v>5.3999999999999999E-2</v>
      </c>
      <c r="E56" s="26">
        <v>7.9000000000000001E-2</v>
      </c>
    </row>
    <row r="57" spans="1:8">
      <c r="B57" s="19" t="s">
        <v>45</v>
      </c>
      <c r="C57" s="26">
        <v>0.32300000000000001</v>
      </c>
      <c r="D57" s="26">
        <v>0.29599999999999999</v>
      </c>
      <c r="E57" s="26">
        <v>0.432</v>
      </c>
    </row>
    <row r="58" spans="1:8">
      <c r="B58" s="19" t="s">
        <v>26</v>
      </c>
      <c r="C58" s="26">
        <v>0.23</v>
      </c>
      <c r="D58" s="26">
        <v>0.15</v>
      </c>
      <c r="E58" s="26">
        <v>0.3</v>
      </c>
    </row>
    <row r="59" spans="1:8">
      <c r="B59" s="19" t="s">
        <v>145</v>
      </c>
      <c r="C59" s="22">
        <v>2.17</v>
      </c>
      <c r="D59" s="22">
        <v>1.27</v>
      </c>
      <c r="E59" s="22">
        <v>3.71</v>
      </c>
    </row>
    <row r="62" spans="1:8">
      <c r="A62" s="16"/>
      <c r="B62" s="16"/>
      <c r="C62" s="16"/>
      <c r="D62" s="16"/>
      <c r="E62" s="16"/>
      <c r="F62" s="16"/>
      <c r="G62" s="16"/>
      <c r="H62" s="16"/>
    </row>
    <row r="63" spans="1:8">
      <c r="A63" s="19" t="s">
        <v>81</v>
      </c>
    </row>
    <row r="64" spans="1:8">
      <c r="C64" s="4" t="s">
        <v>22</v>
      </c>
      <c r="D64" s="4" t="s">
        <v>23</v>
      </c>
      <c r="E64" s="4" t="s">
        <v>24</v>
      </c>
    </row>
    <row r="65" spans="1:5">
      <c r="B65" s="19" t="s">
        <v>109</v>
      </c>
      <c r="C65" s="26">
        <v>0.05</v>
      </c>
      <c r="D65" s="26">
        <v>2.5000000000000001E-2</v>
      </c>
      <c r="E65" s="26">
        <v>0.2</v>
      </c>
    </row>
    <row r="66" spans="1:5">
      <c r="B66" s="19" t="s">
        <v>27</v>
      </c>
      <c r="C66" s="26">
        <v>0.42</v>
      </c>
      <c r="D66" s="26">
        <v>0.33</v>
      </c>
      <c r="E66" s="26">
        <v>0.53</v>
      </c>
    </row>
    <row r="67" spans="1:5">
      <c r="B67" s="19" t="s">
        <v>37</v>
      </c>
      <c r="C67" s="26">
        <v>1</v>
      </c>
      <c r="D67" s="26">
        <v>0.32</v>
      </c>
      <c r="E67" s="26">
        <v>1</v>
      </c>
    </row>
    <row r="68" spans="1:5">
      <c r="B68" s="19" t="s">
        <v>50</v>
      </c>
      <c r="C68" s="26">
        <v>2.65</v>
      </c>
      <c r="D68" s="26">
        <v>1.35</v>
      </c>
      <c r="E68" s="26">
        <v>5.19</v>
      </c>
    </row>
    <row r="69" spans="1:5">
      <c r="B69" s="19" t="s">
        <v>125</v>
      </c>
      <c r="C69" s="26">
        <v>0.46</v>
      </c>
      <c r="D69" s="26">
        <v>0.32</v>
      </c>
      <c r="E69" s="26">
        <v>0.67</v>
      </c>
    </row>
    <row r="70" spans="1:5">
      <c r="B70" s="19" t="s">
        <v>28</v>
      </c>
      <c r="C70" s="26">
        <v>0.105</v>
      </c>
      <c r="D70" s="26">
        <v>7.0000000000000007E-2</v>
      </c>
      <c r="E70" s="26">
        <v>0.18</v>
      </c>
    </row>
    <row r="71" spans="1:5">
      <c r="B71" s="19" t="s">
        <v>142</v>
      </c>
      <c r="C71" s="26">
        <v>0.3</v>
      </c>
      <c r="D71" s="26">
        <v>0.1</v>
      </c>
      <c r="E71" s="26">
        <v>0.5</v>
      </c>
    </row>
    <row r="72" spans="1:5">
      <c r="B72" s="19" t="s">
        <v>121</v>
      </c>
      <c r="C72" s="26">
        <v>0.27500000000000002</v>
      </c>
      <c r="D72" s="26">
        <v>0.2</v>
      </c>
      <c r="E72" s="26">
        <v>0.35</v>
      </c>
    </row>
    <row r="76" spans="1:5">
      <c r="A76" s="19" t="s">
        <v>72</v>
      </c>
    </row>
    <row r="77" spans="1:5">
      <c r="C77" s="4" t="s">
        <v>22</v>
      </c>
      <c r="D77" s="4" t="s">
        <v>23</v>
      </c>
      <c r="E77" s="4" t="s">
        <v>24</v>
      </c>
    </row>
    <row r="78" spans="1:5">
      <c r="B78" s="19" t="s">
        <v>71</v>
      </c>
      <c r="C78" s="24">
        <v>0.05</v>
      </c>
      <c r="D78" s="22"/>
      <c r="E78" s="22"/>
    </row>
    <row r="79" spans="1:5">
      <c r="B79" s="19" t="s">
        <v>12</v>
      </c>
      <c r="C79" s="24">
        <v>0.05</v>
      </c>
      <c r="D79" s="22"/>
      <c r="E79" s="22"/>
    </row>
    <row r="80" spans="1:5">
      <c r="B80" s="19" t="s">
        <v>13</v>
      </c>
      <c r="C80" s="24">
        <v>0.1</v>
      </c>
      <c r="D80" s="22"/>
      <c r="E80" s="22"/>
    </row>
    <row r="81" spans="2:5">
      <c r="B81" s="19" t="s">
        <v>14</v>
      </c>
      <c r="C81" s="24">
        <v>0.15</v>
      </c>
      <c r="D81" s="22"/>
      <c r="E81" s="22"/>
    </row>
    <row r="82" spans="2:5">
      <c r="B82" s="19" t="s">
        <v>58</v>
      </c>
      <c r="C82" s="24">
        <v>0.4</v>
      </c>
      <c r="D82" s="22"/>
      <c r="E82" s="22"/>
    </row>
    <row r="83" spans="2:5">
      <c r="B83" s="19" t="s">
        <v>59</v>
      </c>
      <c r="C83" s="24">
        <v>0.6</v>
      </c>
      <c r="D83" s="22"/>
      <c r="E83" s="22"/>
    </row>
    <row r="84" spans="2:5">
      <c r="B84" s="19" t="s">
        <v>130</v>
      </c>
      <c r="C84" s="24">
        <v>5.2999999999999999E-2</v>
      </c>
      <c r="D84" s="22"/>
      <c r="E84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91"/>
  <sheetViews>
    <sheetView topLeftCell="A64" workbookViewId="0">
      <selection activeCell="F90" sqref="F90"/>
    </sheetView>
  </sheetViews>
  <sheetFormatPr baseColWidth="10" defaultColWidth="8.5" defaultRowHeight="15"/>
  <cols>
    <col min="2" max="2" width="19.5" style="6" customWidth="1"/>
    <col min="3" max="4" width="13.875" style="18" customWidth="1"/>
    <col min="5" max="11" width="8.5" style="18"/>
    <col min="12" max="12" width="12" style="18" customWidth="1"/>
    <col min="13" max="17" width="8.5" style="18"/>
    <col min="18" max="18" width="12.125" style="18" bestFit="1" customWidth="1"/>
    <col min="19" max="20" width="13.875" bestFit="1" customWidth="1"/>
    <col min="28" max="28" width="12" bestFit="1" customWidth="1"/>
    <col min="35" max="35" width="11.125" style="6" bestFit="1" customWidth="1"/>
  </cols>
  <sheetData>
    <row r="1" spans="1:35" s="18" customFormat="1">
      <c r="A1" s="19" t="s">
        <v>56</v>
      </c>
      <c r="B1" s="6"/>
      <c r="AI1" s="6"/>
    </row>
    <row r="2" spans="1:3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124</v>
      </c>
    </row>
    <row r="3" spans="1:35" s="18" customFormat="1">
      <c r="B3" s="4" t="s">
        <v>31</v>
      </c>
      <c r="C3" s="22">
        <v>75.018454192929113</v>
      </c>
      <c r="D3" s="22">
        <v>76.070810544531554</v>
      </c>
      <c r="E3" s="22">
        <v>77.902335510111072</v>
      </c>
      <c r="F3" s="22">
        <v>79.45534236885652</v>
      </c>
      <c r="G3" s="22">
        <v>81.068347459232555</v>
      </c>
      <c r="H3" s="22">
        <v>82.769770996223016</v>
      </c>
      <c r="I3" s="22">
        <v>84.249516856345011</v>
      </c>
      <c r="J3" s="22">
        <v>85.442534325304138</v>
      </c>
      <c r="K3" s="22">
        <v>89.999873687933118</v>
      </c>
      <c r="L3" s="22">
        <v>89.504730386893897</v>
      </c>
      <c r="M3" s="22">
        <v>92.521062537104171</v>
      </c>
      <c r="N3" s="22">
        <v>95.719284063206572</v>
      </c>
      <c r="O3" s="22">
        <v>98.951609847288623</v>
      </c>
      <c r="P3" s="22">
        <v>100</v>
      </c>
      <c r="Q3" s="22">
        <f>P3*(1.025)</f>
        <v>102.49999999999999</v>
      </c>
      <c r="R3" s="22">
        <f>Q3*(1.025)</f>
        <v>105.06249999999997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38</v>
      </c>
      <c r="AI3" s="29"/>
    </row>
    <row r="4" spans="1:35" s="18" customFormat="1">
      <c r="B4" s="6"/>
      <c r="AI4" s="6"/>
    </row>
    <row r="5" spans="1:35" s="18" customFormat="1">
      <c r="B5" s="6"/>
      <c r="AI5" s="6"/>
    </row>
    <row r="6" spans="1:35" s="18" customFormat="1">
      <c r="B6" s="6"/>
      <c r="AI6" s="6"/>
    </row>
    <row r="7" spans="1:35" s="18" customFormat="1">
      <c r="A7" s="19" t="s">
        <v>57</v>
      </c>
      <c r="B7" s="6"/>
      <c r="AI7" s="6"/>
    </row>
    <row r="8" spans="1:35" s="18" customFormat="1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124</v>
      </c>
    </row>
    <row r="9" spans="1:35" s="18" customFormat="1">
      <c r="B9" s="4" t="s">
        <v>31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38</v>
      </c>
      <c r="AI9" s="29"/>
    </row>
    <row r="10" spans="1:35" s="18" customFormat="1">
      <c r="B10" s="6"/>
      <c r="AI10" s="6"/>
    </row>
    <row r="11" spans="1:35" s="18" customFormat="1">
      <c r="B11" s="6"/>
      <c r="AI11" s="6"/>
    </row>
    <row r="12" spans="1:35" s="18" customFormat="1">
      <c r="B12" s="6"/>
      <c r="AI12" s="6"/>
    </row>
    <row r="13" spans="1:35">
      <c r="A13" s="19" t="s">
        <v>133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124</v>
      </c>
    </row>
    <row r="15" spans="1:35">
      <c r="A15" s="18"/>
      <c r="B15" s="4" t="s">
        <v>31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38</v>
      </c>
      <c r="AI15" s="29"/>
    </row>
    <row r="17" spans="1:35">
      <c r="T17" s="18"/>
      <c r="U17" s="18"/>
      <c r="V17" s="18"/>
    </row>
    <row r="19" spans="1:35">
      <c r="A19" s="19" t="s">
        <v>134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124</v>
      </c>
    </row>
    <row r="21" spans="1:35">
      <c r="A21" s="18"/>
      <c r="B21" s="4" t="s">
        <v>31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38</v>
      </c>
      <c r="AI21" s="29"/>
    </row>
    <row r="25" spans="1:35">
      <c r="A25" s="19" t="s">
        <v>96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124</v>
      </c>
    </row>
    <row r="27" spans="1:35">
      <c r="A27" s="18"/>
      <c r="B27" s="4" t="s">
        <v>31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38</v>
      </c>
      <c r="AI27" s="29"/>
    </row>
    <row r="31" spans="1:35" s="18" customFormat="1">
      <c r="A31" s="19" t="s">
        <v>103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124</v>
      </c>
    </row>
    <row r="33" spans="1:35" s="18" customFormat="1">
      <c r="B33" s="4" t="s">
        <v>31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38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97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124</v>
      </c>
    </row>
    <row r="39" spans="1:35" s="18" customFormat="1">
      <c r="B39" s="4" t="s">
        <v>31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38</v>
      </c>
      <c r="AI39" s="29"/>
    </row>
    <row r="43" spans="1:35" s="18" customFormat="1">
      <c r="A43" s="19" t="s">
        <v>98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124</v>
      </c>
    </row>
    <row r="45" spans="1:35" s="18" customFormat="1">
      <c r="B45" s="4" t="s">
        <v>31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38</v>
      </c>
      <c r="AI45" s="29"/>
    </row>
    <row r="46" spans="1:35" s="18" customFormat="1">
      <c r="B46" s="6"/>
      <c r="AI46" s="6"/>
    </row>
    <row r="47" spans="1:35" s="18" customFormat="1">
      <c r="B47" s="6"/>
      <c r="AI47" s="6"/>
    </row>
    <row r="48" spans="1:35" s="18" customFormat="1">
      <c r="B48" s="6"/>
      <c r="AI48" s="6"/>
    </row>
    <row r="49" spans="1:35" s="18" customFormat="1">
      <c r="A49" s="19" t="s">
        <v>99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124</v>
      </c>
    </row>
    <row r="51" spans="1:35" s="18" customFormat="1">
      <c r="B51" s="4" t="s">
        <v>31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38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100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124</v>
      </c>
    </row>
    <row r="57" spans="1:35" s="18" customFormat="1">
      <c r="B57" s="4" t="s">
        <v>31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38</v>
      </c>
      <c r="AI57" s="29"/>
    </row>
    <row r="61" spans="1:35" s="18" customFormat="1">
      <c r="A61" s="19" t="s">
        <v>101</v>
      </c>
      <c r="B61" s="6"/>
      <c r="AI61" s="6"/>
    </row>
    <row r="62" spans="1:35" s="18" customFormat="1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124</v>
      </c>
    </row>
    <row r="63" spans="1:35" s="18" customFormat="1">
      <c r="B63" s="4" t="s">
        <v>31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38</v>
      </c>
      <c r="AI63" s="29"/>
    </row>
    <row r="64" spans="1:35" s="18" customFormat="1">
      <c r="B64" s="6"/>
      <c r="AI64" s="6"/>
    </row>
    <row r="65" spans="1:35" s="18" customFormat="1">
      <c r="B65" s="6"/>
      <c r="AI65" s="6"/>
    </row>
    <row r="66" spans="1:35" s="18" customFormat="1">
      <c r="B66" s="6"/>
      <c r="AI66" s="6"/>
    </row>
    <row r="67" spans="1:35" s="18" customFormat="1">
      <c r="A67" s="19" t="s">
        <v>102</v>
      </c>
      <c r="B67" s="6"/>
      <c r="AI67" s="6"/>
    </row>
    <row r="68" spans="1:35" s="18" customFormat="1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124</v>
      </c>
    </row>
    <row r="69" spans="1:35" s="18" customFormat="1">
      <c r="B69" s="4" t="s">
        <v>31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38</v>
      </c>
      <c r="AI69" s="29"/>
    </row>
    <row r="73" spans="1:35">
      <c r="A73" s="19" t="s">
        <v>70</v>
      </c>
      <c r="B73" s="18"/>
    </row>
    <row r="74" spans="1:3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124</v>
      </c>
    </row>
    <row r="75" spans="1:35">
      <c r="A75" s="18"/>
      <c r="B75" s="19" t="s">
        <v>25</v>
      </c>
      <c r="C75" s="22">
        <v>0</v>
      </c>
      <c r="D75" s="22">
        <f t="shared" ref="D75:R75" si="5">C75</f>
        <v>0</v>
      </c>
      <c r="E75" s="22">
        <f t="shared" si="5"/>
        <v>0</v>
      </c>
      <c r="F75" s="22">
        <f t="shared" si="5"/>
        <v>0</v>
      </c>
      <c r="G75" s="22">
        <f t="shared" si="5"/>
        <v>0</v>
      </c>
      <c r="H75" s="22">
        <f t="shared" si="5"/>
        <v>0</v>
      </c>
      <c r="I75" s="22">
        <f t="shared" si="5"/>
        <v>0</v>
      </c>
      <c r="J75" s="22">
        <f t="shared" si="5"/>
        <v>0</v>
      </c>
      <c r="K75" s="22">
        <f t="shared" si="5"/>
        <v>0</v>
      </c>
      <c r="L75" s="22">
        <f t="shared" si="5"/>
        <v>0</v>
      </c>
      <c r="M75" s="22">
        <f t="shared" si="5"/>
        <v>0</v>
      </c>
      <c r="N75" s="22">
        <f t="shared" si="5"/>
        <v>0</v>
      </c>
      <c r="O75" s="22">
        <f t="shared" si="5"/>
        <v>0</v>
      </c>
      <c r="P75" s="22">
        <f t="shared" si="5"/>
        <v>0</v>
      </c>
      <c r="Q75" s="22">
        <f t="shared" si="5"/>
        <v>0</v>
      </c>
      <c r="R75" s="22">
        <f t="shared" si="5"/>
        <v>0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38</v>
      </c>
      <c r="AI75" s="29"/>
    </row>
    <row r="76" spans="1:35">
      <c r="A76" s="18"/>
      <c r="B76" s="19" t="s">
        <v>10</v>
      </c>
      <c r="C76" s="22">
        <v>100</v>
      </c>
      <c r="D76" s="22">
        <f t="shared" ref="D76:R76" si="6">C76</f>
        <v>100</v>
      </c>
      <c r="E76" s="22">
        <f t="shared" si="6"/>
        <v>100</v>
      </c>
      <c r="F76" s="22">
        <f t="shared" si="6"/>
        <v>100</v>
      </c>
      <c r="G76" s="22">
        <f t="shared" si="6"/>
        <v>100</v>
      </c>
      <c r="H76" s="22">
        <f t="shared" si="6"/>
        <v>100</v>
      </c>
      <c r="I76" s="22">
        <f t="shared" si="6"/>
        <v>100</v>
      </c>
      <c r="J76" s="22">
        <f t="shared" si="6"/>
        <v>100</v>
      </c>
      <c r="K76" s="22">
        <f t="shared" si="6"/>
        <v>100</v>
      </c>
      <c r="L76" s="22">
        <f t="shared" si="6"/>
        <v>100</v>
      </c>
      <c r="M76" s="22">
        <f t="shared" si="6"/>
        <v>100</v>
      </c>
      <c r="N76" s="22">
        <f t="shared" si="6"/>
        <v>100</v>
      </c>
      <c r="O76" s="22">
        <f t="shared" si="6"/>
        <v>100</v>
      </c>
      <c r="P76" s="22">
        <f t="shared" si="6"/>
        <v>100</v>
      </c>
      <c r="Q76" s="22">
        <f t="shared" si="6"/>
        <v>100</v>
      </c>
      <c r="R76" s="22">
        <f t="shared" si="6"/>
        <v>100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38</v>
      </c>
      <c r="AI76" s="29"/>
    </row>
    <row r="77" spans="1:35">
      <c r="A77" s="18"/>
      <c r="B77" s="19" t="s">
        <v>11</v>
      </c>
      <c r="C77" s="22">
        <v>100</v>
      </c>
      <c r="D77" s="22">
        <f t="shared" ref="D77:R77" si="7">C77</f>
        <v>100</v>
      </c>
      <c r="E77" s="22">
        <f t="shared" si="7"/>
        <v>100</v>
      </c>
      <c r="F77" s="22">
        <f t="shared" si="7"/>
        <v>100</v>
      </c>
      <c r="G77" s="22">
        <f t="shared" si="7"/>
        <v>100</v>
      </c>
      <c r="H77" s="22">
        <f t="shared" si="7"/>
        <v>100</v>
      </c>
      <c r="I77" s="22">
        <f t="shared" si="7"/>
        <v>100</v>
      </c>
      <c r="J77" s="22">
        <f t="shared" si="7"/>
        <v>100</v>
      </c>
      <c r="K77" s="22">
        <f t="shared" si="7"/>
        <v>100</v>
      </c>
      <c r="L77" s="22">
        <f t="shared" si="7"/>
        <v>100</v>
      </c>
      <c r="M77" s="22">
        <f t="shared" si="7"/>
        <v>100</v>
      </c>
      <c r="N77" s="22">
        <f t="shared" si="7"/>
        <v>100</v>
      </c>
      <c r="O77" s="22">
        <f t="shared" si="7"/>
        <v>100</v>
      </c>
      <c r="P77" s="22">
        <f t="shared" si="7"/>
        <v>100</v>
      </c>
      <c r="Q77" s="22">
        <f t="shared" si="7"/>
        <v>100</v>
      </c>
      <c r="R77" s="22">
        <f t="shared" si="7"/>
        <v>100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38</v>
      </c>
      <c r="AI77" s="29"/>
    </row>
    <row r="78" spans="1:35" s="18" customFormat="1">
      <c r="B78" s="19" t="s">
        <v>3</v>
      </c>
      <c r="C78" s="22">
        <v>150</v>
      </c>
      <c r="D78" s="22">
        <f t="shared" ref="D78:R78" si="8">C78</f>
        <v>150</v>
      </c>
      <c r="E78" s="22">
        <f t="shared" si="8"/>
        <v>150</v>
      </c>
      <c r="F78" s="22">
        <f t="shared" si="8"/>
        <v>150</v>
      </c>
      <c r="G78" s="22">
        <f t="shared" si="8"/>
        <v>150</v>
      </c>
      <c r="H78" s="22">
        <f t="shared" si="8"/>
        <v>150</v>
      </c>
      <c r="I78" s="22">
        <f t="shared" si="8"/>
        <v>150</v>
      </c>
      <c r="J78" s="22">
        <f t="shared" si="8"/>
        <v>150</v>
      </c>
      <c r="K78" s="22">
        <f t="shared" si="8"/>
        <v>150</v>
      </c>
      <c r="L78" s="22">
        <f t="shared" si="8"/>
        <v>150</v>
      </c>
      <c r="M78" s="22">
        <f t="shared" si="8"/>
        <v>150</v>
      </c>
      <c r="N78" s="22">
        <f t="shared" si="8"/>
        <v>150</v>
      </c>
      <c r="O78" s="22">
        <f t="shared" si="8"/>
        <v>150</v>
      </c>
      <c r="P78" s="22">
        <f t="shared" si="8"/>
        <v>150</v>
      </c>
      <c r="Q78" s="22">
        <f t="shared" si="8"/>
        <v>150</v>
      </c>
      <c r="R78" s="22">
        <f t="shared" si="8"/>
        <v>150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38</v>
      </c>
      <c r="AI78" s="29"/>
    </row>
    <row r="79" spans="1:35">
      <c r="A79" s="18"/>
      <c r="B79" s="19" t="s">
        <v>44</v>
      </c>
      <c r="C79" s="22">
        <v>200</v>
      </c>
      <c r="D79" s="22">
        <f t="shared" ref="D79:R79" si="9">C79</f>
        <v>200</v>
      </c>
      <c r="E79" s="22">
        <f t="shared" si="9"/>
        <v>200</v>
      </c>
      <c r="F79" s="22">
        <f t="shared" si="9"/>
        <v>200</v>
      </c>
      <c r="G79" s="22">
        <f t="shared" si="9"/>
        <v>200</v>
      </c>
      <c r="H79" s="22">
        <f t="shared" si="9"/>
        <v>200</v>
      </c>
      <c r="I79" s="22">
        <f t="shared" si="9"/>
        <v>200</v>
      </c>
      <c r="J79" s="22">
        <f t="shared" si="9"/>
        <v>200</v>
      </c>
      <c r="K79" s="22">
        <f t="shared" si="9"/>
        <v>200</v>
      </c>
      <c r="L79" s="22">
        <f t="shared" si="9"/>
        <v>200</v>
      </c>
      <c r="M79" s="22">
        <f t="shared" si="9"/>
        <v>200</v>
      </c>
      <c r="N79" s="22">
        <f t="shared" si="9"/>
        <v>200</v>
      </c>
      <c r="O79" s="22">
        <f t="shared" si="9"/>
        <v>200</v>
      </c>
      <c r="P79" s="22">
        <f t="shared" si="9"/>
        <v>200</v>
      </c>
      <c r="Q79" s="22">
        <f t="shared" si="9"/>
        <v>200</v>
      </c>
      <c r="R79" s="22">
        <f t="shared" si="9"/>
        <v>200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38</v>
      </c>
      <c r="AI79" s="29"/>
    </row>
    <row r="80" spans="1:35">
      <c r="A80" s="18"/>
      <c r="B80" s="19" t="s">
        <v>45</v>
      </c>
      <c r="C80" s="22">
        <v>450</v>
      </c>
      <c r="D80" s="22">
        <f t="shared" ref="D80:R80" si="10">C80</f>
        <v>450</v>
      </c>
      <c r="E80" s="22">
        <f t="shared" si="10"/>
        <v>450</v>
      </c>
      <c r="F80" s="22">
        <f t="shared" si="10"/>
        <v>450</v>
      </c>
      <c r="G80" s="22">
        <f t="shared" si="10"/>
        <v>450</v>
      </c>
      <c r="H80" s="22">
        <f t="shared" si="10"/>
        <v>450</v>
      </c>
      <c r="I80" s="22">
        <f t="shared" si="10"/>
        <v>450</v>
      </c>
      <c r="J80" s="22">
        <f t="shared" si="10"/>
        <v>450</v>
      </c>
      <c r="K80" s="22">
        <f t="shared" si="10"/>
        <v>450</v>
      </c>
      <c r="L80" s="22">
        <f t="shared" si="10"/>
        <v>450</v>
      </c>
      <c r="M80" s="22">
        <f t="shared" si="10"/>
        <v>450</v>
      </c>
      <c r="N80" s="22">
        <f t="shared" si="10"/>
        <v>450</v>
      </c>
      <c r="O80" s="22">
        <f t="shared" si="10"/>
        <v>450</v>
      </c>
      <c r="P80" s="22">
        <f t="shared" si="10"/>
        <v>450</v>
      </c>
      <c r="Q80" s="22">
        <f t="shared" si="10"/>
        <v>450</v>
      </c>
      <c r="R80" s="22">
        <f t="shared" si="10"/>
        <v>450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38</v>
      </c>
      <c r="AI80" s="29"/>
    </row>
    <row r="81" spans="1:35">
      <c r="A81" s="18"/>
      <c r="B81" s="18"/>
    </row>
    <row r="82" spans="1:35">
      <c r="A82" s="18"/>
      <c r="B82" s="18"/>
    </row>
    <row r="83" spans="1:35">
      <c r="A83" s="18"/>
      <c r="B83" s="18"/>
    </row>
    <row r="84" spans="1:35">
      <c r="A84" s="19" t="s">
        <v>69</v>
      </c>
      <c r="B84" s="18"/>
    </row>
    <row r="85" spans="1:3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124</v>
      </c>
    </row>
    <row r="86" spans="1:35">
      <c r="A86" s="18"/>
      <c r="B86" s="19" t="s">
        <v>25</v>
      </c>
      <c r="C86" s="22">
        <v>0</v>
      </c>
      <c r="D86" s="22">
        <f t="shared" ref="D86:R86" si="11">C86</f>
        <v>0</v>
      </c>
      <c r="E86" s="22">
        <f t="shared" si="11"/>
        <v>0</v>
      </c>
      <c r="F86" s="22">
        <f t="shared" si="11"/>
        <v>0</v>
      </c>
      <c r="G86" s="22">
        <f t="shared" si="11"/>
        <v>0</v>
      </c>
      <c r="H86" s="22">
        <f t="shared" si="11"/>
        <v>0</v>
      </c>
      <c r="I86" s="22">
        <f t="shared" si="11"/>
        <v>0</v>
      </c>
      <c r="J86" s="22">
        <f t="shared" si="11"/>
        <v>0</v>
      </c>
      <c r="K86" s="22">
        <f t="shared" si="11"/>
        <v>0</v>
      </c>
      <c r="L86" s="22">
        <f t="shared" si="11"/>
        <v>0</v>
      </c>
      <c r="M86" s="22">
        <f t="shared" si="11"/>
        <v>0</v>
      </c>
      <c r="N86" s="22">
        <f t="shared" si="11"/>
        <v>0</v>
      </c>
      <c r="O86" s="22">
        <f t="shared" si="11"/>
        <v>0</v>
      </c>
      <c r="P86" s="22">
        <f t="shared" si="11"/>
        <v>0</v>
      </c>
      <c r="Q86" s="22">
        <f t="shared" si="11"/>
        <v>0</v>
      </c>
      <c r="R86" s="22">
        <f t="shared" si="11"/>
        <v>0</v>
      </c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38</v>
      </c>
      <c r="AI86" s="29"/>
    </row>
    <row r="87" spans="1:35">
      <c r="A87" s="18"/>
      <c r="B87" s="19" t="s">
        <v>10</v>
      </c>
      <c r="C87" s="22">
        <v>100</v>
      </c>
      <c r="D87" s="22">
        <f t="shared" ref="D87:R87" si="12">C87</f>
        <v>100</v>
      </c>
      <c r="E87" s="22">
        <f t="shared" si="12"/>
        <v>100</v>
      </c>
      <c r="F87" s="22">
        <f t="shared" si="12"/>
        <v>100</v>
      </c>
      <c r="G87" s="22">
        <f t="shared" si="12"/>
        <v>100</v>
      </c>
      <c r="H87" s="22">
        <f t="shared" si="12"/>
        <v>100</v>
      </c>
      <c r="I87" s="22">
        <f t="shared" si="12"/>
        <v>100</v>
      </c>
      <c r="J87" s="22">
        <f t="shared" si="12"/>
        <v>100</v>
      </c>
      <c r="K87" s="22">
        <f t="shared" si="12"/>
        <v>100</v>
      </c>
      <c r="L87" s="22">
        <f t="shared" si="12"/>
        <v>100</v>
      </c>
      <c r="M87" s="22">
        <f t="shared" si="12"/>
        <v>100</v>
      </c>
      <c r="N87" s="22">
        <f t="shared" si="12"/>
        <v>100</v>
      </c>
      <c r="O87" s="22">
        <f t="shared" si="12"/>
        <v>100</v>
      </c>
      <c r="P87" s="22">
        <f t="shared" si="12"/>
        <v>100</v>
      </c>
      <c r="Q87" s="22">
        <f t="shared" si="12"/>
        <v>100</v>
      </c>
      <c r="R87" s="22">
        <f t="shared" si="12"/>
        <v>100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38</v>
      </c>
      <c r="AI87" s="29"/>
    </row>
    <row r="88" spans="1:35" s="18" customFormat="1">
      <c r="B88" s="19" t="s">
        <v>11</v>
      </c>
      <c r="C88" s="22">
        <v>100</v>
      </c>
      <c r="D88" s="22">
        <f t="shared" ref="D88:R88" si="13">C88</f>
        <v>100</v>
      </c>
      <c r="E88" s="22">
        <f t="shared" si="13"/>
        <v>100</v>
      </c>
      <c r="F88" s="22">
        <f t="shared" si="13"/>
        <v>100</v>
      </c>
      <c r="G88" s="22">
        <f t="shared" si="13"/>
        <v>100</v>
      </c>
      <c r="H88" s="22">
        <f t="shared" si="13"/>
        <v>100</v>
      </c>
      <c r="I88" s="22">
        <f t="shared" si="13"/>
        <v>100</v>
      </c>
      <c r="J88" s="22">
        <f t="shared" si="13"/>
        <v>100</v>
      </c>
      <c r="K88" s="22">
        <f t="shared" si="13"/>
        <v>100</v>
      </c>
      <c r="L88" s="22">
        <f t="shared" si="13"/>
        <v>100</v>
      </c>
      <c r="M88" s="22">
        <f t="shared" si="13"/>
        <v>100</v>
      </c>
      <c r="N88" s="22">
        <f t="shared" si="13"/>
        <v>100</v>
      </c>
      <c r="O88" s="22">
        <f t="shared" si="13"/>
        <v>100</v>
      </c>
      <c r="P88" s="22">
        <f t="shared" si="13"/>
        <v>100</v>
      </c>
      <c r="Q88" s="22">
        <f t="shared" si="13"/>
        <v>100</v>
      </c>
      <c r="R88" s="22">
        <f t="shared" si="13"/>
        <v>100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38</v>
      </c>
      <c r="AI88" s="29"/>
    </row>
    <row r="89" spans="1:35">
      <c r="A89" s="18"/>
      <c r="B89" s="19" t="s">
        <v>3</v>
      </c>
      <c r="C89" s="22">
        <v>1000</v>
      </c>
      <c r="D89" s="22">
        <f t="shared" ref="D89:R89" si="14">C89</f>
        <v>1000</v>
      </c>
      <c r="E89" s="22">
        <f t="shared" si="14"/>
        <v>1000</v>
      </c>
      <c r="F89" s="22">
        <f t="shared" si="14"/>
        <v>1000</v>
      </c>
      <c r="G89" s="22">
        <f t="shared" si="14"/>
        <v>1000</v>
      </c>
      <c r="H89" s="22">
        <f t="shared" si="14"/>
        <v>1000</v>
      </c>
      <c r="I89" s="22">
        <f t="shared" si="14"/>
        <v>1000</v>
      </c>
      <c r="J89" s="22">
        <f t="shared" si="14"/>
        <v>1000</v>
      </c>
      <c r="K89" s="22">
        <f t="shared" si="14"/>
        <v>1000</v>
      </c>
      <c r="L89" s="22">
        <f t="shared" si="14"/>
        <v>1000</v>
      </c>
      <c r="M89" s="22">
        <f t="shared" si="14"/>
        <v>1000</v>
      </c>
      <c r="N89" s="22">
        <f t="shared" si="14"/>
        <v>1000</v>
      </c>
      <c r="O89" s="22">
        <f t="shared" si="14"/>
        <v>1000</v>
      </c>
      <c r="P89" s="22">
        <f t="shared" si="14"/>
        <v>1000</v>
      </c>
      <c r="Q89" s="22">
        <f t="shared" si="14"/>
        <v>1000</v>
      </c>
      <c r="R89" s="22">
        <f t="shared" si="14"/>
        <v>1000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38</v>
      </c>
      <c r="AI89" s="29"/>
    </row>
    <row r="90" spans="1:35">
      <c r="A90" s="18"/>
      <c r="B90" s="19" t="s">
        <v>44</v>
      </c>
      <c r="C90" s="22">
        <v>10000</v>
      </c>
      <c r="D90" s="22">
        <f t="shared" ref="D90:R90" si="15">C90</f>
        <v>10000</v>
      </c>
      <c r="E90" s="22">
        <f t="shared" si="15"/>
        <v>10000</v>
      </c>
      <c r="F90" s="22">
        <f t="shared" si="15"/>
        <v>10000</v>
      </c>
      <c r="G90" s="22">
        <f t="shared" si="15"/>
        <v>10000</v>
      </c>
      <c r="H90" s="22">
        <f t="shared" si="15"/>
        <v>10000</v>
      </c>
      <c r="I90" s="22">
        <f t="shared" si="15"/>
        <v>10000</v>
      </c>
      <c r="J90" s="22">
        <f t="shared" si="15"/>
        <v>10000</v>
      </c>
      <c r="K90" s="22">
        <f t="shared" si="15"/>
        <v>10000</v>
      </c>
      <c r="L90" s="22">
        <f t="shared" si="15"/>
        <v>10000</v>
      </c>
      <c r="M90" s="22">
        <f t="shared" si="15"/>
        <v>10000</v>
      </c>
      <c r="N90" s="22">
        <f t="shared" si="15"/>
        <v>10000</v>
      </c>
      <c r="O90" s="22">
        <f t="shared" si="15"/>
        <v>10000</v>
      </c>
      <c r="P90" s="22">
        <f t="shared" si="15"/>
        <v>10000</v>
      </c>
      <c r="Q90" s="22">
        <f t="shared" si="15"/>
        <v>10000</v>
      </c>
      <c r="R90" s="22">
        <f t="shared" si="15"/>
        <v>10000</v>
      </c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38</v>
      </c>
      <c r="AI90" s="29"/>
    </row>
    <row r="91" spans="1:35">
      <c r="A91" s="18"/>
      <c r="B91" s="19" t="s">
        <v>45</v>
      </c>
      <c r="C91" s="22">
        <v>10000</v>
      </c>
      <c r="D91" s="22">
        <f t="shared" ref="D91:R91" si="16">C91</f>
        <v>10000</v>
      </c>
      <c r="E91" s="22">
        <f t="shared" si="16"/>
        <v>10000</v>
      </c>
      <c r="F91" s="22">
        <f t="shared" si="16"/>
        <v>10000</v>
      </c>
      <c r="G91" s="22">
        <f t="shared" si="16"/>
        <v>10000</v>
      </c>
      <c r="H91" s="22">
        <f t="shared" si="16"/>
        <v>10000</v>
      </c>
      <c r="I91" s="22">
        <f t="shared" si="16"/>
        <v>10000</v>
      </c>
      <c r="J91" s="22">
        <f t="shared" si="16"/>
        <v>10000</v>
      </c>
      <c r="K91" s="22">
        <f t="shared" si="16"/>
        <v>10000</v>
      </c>
      <c r="L91" s="22">
        <f t="shared" si="16"/>
        <v>10000</v>
      </c>
      <c r="M91" s="22">
        <f t="shared" si="16"/>
        <v>10000</v>
      </c>
      <c r="N91" s="22">
        <f t="shared" si="16"/>
        <v>10000</v>
      </c>
      <c r="O91" s="22">
        <f t="shared" si="16"/>
        <v>10000</v>
      </c>
      <c r="P91" s="22">
        <f t="shared" si="16"/>
        <v>10000</v>
      </c>
      <c r="Q91" s="22">
        <f t="shared" si="16"/>
        <v>10000</v>
      </c>
      <c r="R91" s="22">
        <f t="shared" si="16"/>
        <v>10000</v>
      </c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38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RowHeight="15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abSelected="1" topLeftCell="J2" workbookViewId="0">
      <selection activeCell="M28" sqref="M28"/>
    </sheetView>
  </sheetViews>
  <sheetFormatPr baseColWidth="10" defaultColWidth="9.125" defaultRowHeight="15"/>
  <cols>
    <col min="1" max="2" width="9.125" style="18"/>
    <col min="3" max="3" width="11" style="18" customWidth="1"/>
    <col min="4" max="13" width="9.125" style="18"/>
    <col min="14" max="14" width="9.875" style="18" bestFit="1" customWidth="1"/>
    <col min="15" max="20" width="9.125" style="18"/>
    <col min="21" max="21" width="15.125" style="18" bestFit="1" customWidth="1"/>
    <col min="22" max="16384" width="9.125" style="18"/>
  </cols>
  <sheetData>
    <row r="1" spans="1:22">
      <c r="A1" s="19" t="s">
        <v>123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124</v>
      </c>
    </row>
    <row r="3" spans="1:22">
      <c r="B3" s="4" t="str">
        <f>'Populations &amp; programs'!$C$14</f>
        <v>SBCC</v>
      </c>
      <c r="C3" s="46" t="s">
        <v>129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38</v>
      </c>
      <c r="U3" s="25"/>
    </row>
    <row r="4" spans="1:22">
      <c r="B4" s="4" t="str">
        <f>'Populations &amp; programs'!$C$14</f>
        <v>SBCC</v>
      </c>
      <c r="C4" s="46" t="s">
        <v>122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38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129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38</v>
      </c>
      <c r="U6" s="25">
        <v>0.2</v>
      </c>
    </row>
    <row r="7" spans="1:22">
      <c r="B7" s="4" t="str">
        <f>'Populations &amp; programs'!$C$15</f>
        <v>NSP</v>
      </c>
      <c r="C7" s="46" t="s">
        <v>122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38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129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38</v>
      </c>
      <c r="U9" s="25"/>
    </row>
    <row r="10" spans="1:22">
      <c r="A10" s="6"/>
      <c r="B10" s="4" t="str">
        <f>'Populations &amp; programs'!$C$16</f>
        <v>OST</v>
      </c>
      <c r="C10" s="46" t="s">
        <v>122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38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129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38</v>
      </c>
      <c r="U12" s="25"/>
      <c r="V12" s="6"/>
    </row>
    <row r="13" spans="1:22">
      <c r="B13" s="4" t="str">
        <f>'Populations &amp; programs'!$C$17</f>
        <v>MSM programs</v>
      </c>
      <c r="C13" s="46" t="s">
        <v>122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38</v>
      </c>
      <c r="U13" s="37"/>
    </row>
    <row r="15" spans="1:22">
      <c r="B15" s="4" t="str">
        <f>'Populations &amp; programs'!$C$18</f>
        <v>FSW programs</v>
      </c>
      <c r="C15" s="46" t="s">
        <v>129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38</v>
      </c>
      <c r="U15" s="25"/>
    </row>
    <row r="16" spans="1:22">
      <c r="B16" s="4" t="str">
        <f>'Populations &amp; programs'!$C$18</f>
        <v>FSW programs</v>
      </c>
      <c r="C16" s="46" t="s">
        <v>122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38</v>
      </c>
      <c r="U16" s="37"/>
    </row>
    <row r="18" spans="2:21">
      <c r="B18" s="4" t="str">
        <f>'Populations &amp; programs'!$C$19</f>
        <v>ART</v>
      </c>
      <c r="C18" s="46" t="s">
        <v>129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38</v>
      </c>
      <c r="U18" s="25"/>
    </row>
    <row r="19" spans="2:21">
      <c r="B19" s="4" t="str">
        <f>'Populations &amp; programs'!$C$19</f>
        <v>ART</v>
      </c>
      <c r="C19" s="46" t="s">
        <v>122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38</v>
      </c>
      <c r="U19" s="37"/>
    </row>
    <row r="21" spans="2:21">
      <c r="B21" s="4" t="str">
        <f>'Populations &amp; programs'!$C$20</f>
        <v>PMTCT</v>
      </c>
      <c r="C21" s="46" t="s">
        <v>129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38</v>
      </c>
      <c r="U21" s="25"/>
    </row>
    <row r="22" spans="2:21">
      <c r="B22" s="4" t="str">
        <f>'Populations &amp; programs'!$C$20</f>
        <v>PMTCT</v>
      </c>
      <c r="C22" s="46" t="s">
        <v>122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38</v>
      </c>
      <c r="U22" s="37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topLeftCell="E1" workbookViewId="0">
      <selection activeCell="W24" sqref="W24"/>
    </sheetView>
  </sheetViews>
  <sheetFormatPr baseColWidth="10" defaultColWidth="9.125" defaultRowHeight="15"/>
  <cols>
    <col min="1" max="3" width="9.125" style="18"/>
    <col min="4" max="4" width="9.5" style="18" customWidth="1"/>
    <col min="5" max="20" width="9.125" style="18"/>
    <col min="21" max="21" width="15.125" style="18" bestFit="1" customWidth="1"/>
    <col min="22" max="22" width="8.875" style="18" customWidth="1"/>
    <col min="23" max="16384" width="9.125" style="18"/>
  </cols>
  <sheetData>
    <row r="1" spans="1:21">
      <c r="A1" s="19" t="s">
        <v>30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124</v>
      </c>
    </row>
    <row r="3" spans="1:21">
      <c r="B3" s="4" t="str">
        <f>'Populations &amp; programs'!$C$3</f>
        <v>MSM</v>
      </c>
      <c r="C3" s="6" t="s">
        <v>24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38</v>
      </c>
      <c r="U3" s="27">
        <v>37500</v>
      </c>
    </row>
    <row r="4" spans="1:21">
      <c r="B4" s="4" t="str">
        <f>'Populations &amp; programs'!$C$3</f>
        <v>MSM</v>
      </c>
      <c r="C4" s="6" t="s">
        <v>22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38</v>
      </c>
      <c r="U4" s="27">
        <v>21000</v>
      </c>
    </row>
    <row r="5" spans="1:21">
      <c r="B5" s="4" t="str">
        <f>'Populations &amp; programs'!$C$3</f>
        <v>MSM</v>
      </c>
      <c r="C5" s="6" t="s">
        <v>23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38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24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38</v>
      </c>
      <c r="U7" s="27"/>
    </row>
    <row r="8" spans="1:21">
      <c r="B8" s="4" t="str">
        <f>'Populations &amp; programs'!$C$4</f>
        <v>FSW</v>
      </c>
      <c r="C8" s="6" t="s">
        <v>22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38</v>
      </c>
      <c r="U8" s="27">
        <v>15000</v>
      </c>
    </row>
    <row r="9" spans="1:21">
      <c r="B9" s="4" t="str">
        <f>'Populations &amp; programs'!$C$4</f>
        <v>FSW</v>
      </c>
      <c r="C9" s="6" t="s">
        <v>23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38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24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38</v>
      </c>
      <c r="U11" s="27"/>
    </row>
    <row r="12" spans="1:21">
      <c r="B12" s="4" t="str">
        <f>'Populations &amp; programs'!$C$5</f>
        <v>Male PWID</v>
      </c>
      <c r="C12" s="6" t="s">
        <v>22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38</v>
      </c>
      <c r="U12" s="27"/>
    </row>
    <row r="13" spans="1:21">
      <c r="B13" s="4" t="str">
        <f>'Populations &amp; programs'!$C$5</f>
        <v>Male PWID</v>
      </c>
      <c r="C13" s="6" t="s">
        <v>23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38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24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38</v>
      </c>
      <c r="U15" s="27"/>
    </row>
    <row r="16" spans="1:21">
      <c r="B16" s="4" t="str">
        <f>'Populations &amp; programs'!$C$6</f>
        <v>Other males</v>
      </c>
      <c r="C16" s="6" t="s">
        <v>22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38</v>
      </c>
      <c r="U16" s="27"/>
    </row>
    <row r="17" spans="1:21">
      <c r="B17" s="4" t="str">
        <f>'Populations &amp; programs'!$C$6</f>
        <v>Other males</v>
      </c>
      <c r="C17" s="6" t="s">
        <v>23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38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24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38</v>
      </c>
      <c r="U19" s="27"/>
    </row>
    <row r="20" spans="1:21">
      <c r="B20" s="4" t="str">
        <f>'Populations &amp; programs'!$C$7</f>
        <v>Other females</v>
      </c>
      <c r="C20" s="6" t="s">
        <v>22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38</v>
      </c>
      <c r="U20" s="27"/>
    </row>
    <row r="21" spans="1:21">
      <c r="B21" s="4" t="str">
        <f>'Populations &amp; programs'!$C$7</f>
        <v>Other females</v>
      </c>
      <c r="C21" s="6" t="s">
        <v>23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38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24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38</v>
      </c>
      <c r="U23" s="27"/>
    </row>
    <row r="24" spans="1:21">
      <c r="B24" s="4" t="str">
        <f>'Populations &amp; programs'!$C$8</f>
        <v>Clients</v>
      </c>
      <c r="C24" s="6" t="s">
        <v>22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38</v>
      </c>
      <c r="U24" s="27"/>
    </row>
    <row r="25" spans="1:21">
      <c r="B25" s="4" t="str">
        <f>'Populations &amp; programs'!$C$8</f>
        <v>Clients</v>
      </c>
      <c r="C25" s="6" t="s">
        <v>23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38</v>
      </c>
      <c r="U25" s="27"/>
    </row>
    <row r="29" spans="1:21">
      <c r="A29" s="19" t="s">
        <v>132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124</v>
      </c>
    </row>
    <row r="31" spans="1:21">
      <c r="B31" s="4" t="str">
        <f>'Populations &amp; programs'!$C$3</f>
        <v>MSM</v>
      </c>
      <c r="C31" s="6" t="s">
        <v>24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38</v>
      </c>
      <c r="U31" s="26"/>
    </row>
    <row r="32" spans="1:21">
      <c r="B32" s="4" t="str">
        <f>'Populations &amp; programs'!$C$3</f>
        <v>MSM</v>
      </c>
      <c r="C32" s="6" t="s">
        <v>22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38</v>
      </c>
      <c r="U32" s="26"/>
    </row>
    <row r="33" spans="2:21">
      <c r="B33" s="4" t="str">
        <f>'Populations &amp; programs'!$C$3</f>
        <v>MSM</v>
      </c>
      <c r="C33" s="6" t="s">
        <v>23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38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24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38</v>
      </c>
      <c r="U35" s="26"/>
    </row>
    <row r="36" spans="2:21">
      <c r="B36" s="4" t="str">
        <f>'Populations &amp; programs'!$C$4</f>
        <v>FSW</v>
      </c>
      <c r="C36" s="6" t="s">
        <v>22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38</v>
      </c>
      <c r="U36" s="26"/>
    </row>
    <row r="37" spans="2:21">
      <c r="B37" s="4" t="str">
        <f>'Populations &amp; programs'!$C$4</f>
        <v>FSW</v>
      </c>
      <c r="C37" s="6" t="s">
        <v>23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38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24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38</v>
      </c>
      <c r="U39" s="26"/>
    </row>
    <row r="40" spans="2:21">
      <c r="B40" s="4" t="str">
        <f>'Populations &amp; programs'!$C$5</f>
        <v>Male PWID</v>
      </c>
      <c r="C40" s="6" t="s">
        <v>22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38</v>
      </c>
      <c r="U40" s="26"/>
    </row>
    <row r="41" spans="2:21">
      <c r="B41" s="4" t="str">
        <f>'Populations &amp; programs'!$C$5</f>
        <v>Male PWID</v>
      </c>
      <c r="C41" s="6" t="s">
        <v>23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38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24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38</v>
      </c>
      <c r="U43" s="26"/>
    </row>
    <row r="44" spans="2:21">
      <c r="B44" s="4" t="str">
        <f>'Populations &amp; programs'!$C$6</f>
        <v>Other males</v>
      </c>
      <c r="C44" s="6" t="s">
        <v>22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38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23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38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24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38</v>
      </c>
      <c r="U47" s="26"/>
    </row>
    <row r="48" spans="2:21">
      <c r="B48" s="4" t="str">
        <f>'Populations &amp; programs'!$C$7</f>
        <v>Other females</v>
      </c>
      <c r="C48" s="6" t="s">
        <v>22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38</v>
      </c>
      <c r="U48" s="26"/>
    </row>
    <row r="49" spans="2:21">
      <c r="B49" s="4" t="str">
        <f>'Populations &amp; programs'!$C$7</f>
        <v>Other females</v>
      </c>
      <c r="C49" s="6" t="s">
        <v>23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38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24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38</v>
      </c>
      <c r="U51" s="26"/>
    </row>
    <row r="52" spans="2:21">
      <c r="B52" s="4" t="str">
        <f>'Populations &amp; programs'!$C$8</f>
        <v>Clients</v>
      </c>
      <c r="C52" s="6" t="s">
        <v>22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38</v>
      </c>
      <c r="U52" s="26">
        <v>0.01</v>
      </c>
    </row>
    <row r="53" spans="2:21">
      <c r="B53" s="4" t="str">
        <f>'Populations &amp; programs'!$C$8</f>
        <v>Clients</v>
      </c>
      <c r="C53" s="6" t="s">
        <v>23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38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127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124</v>
      </c>
    </row>
    <row r="3" spans="1:20">
      <c r="A3" s="9"/>
      <c r="B3" s="4" t="s">
        <v>31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38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124</v>
      </c>
    </row>
    <row r="9" spans="1:20">
      <c r="A9" s="9"/>
      <c r="B9" s="4" t="s">
        <v>31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38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117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124</v>
      </c>
    </row>
    <row r="15" spans="1:20">
      <c r="A15" s="9"/>
      <c r="B15" s="4" t="s">
        <v>31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38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82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124</v>
      </c>
    </row>
    <row r="21" spans="1:20" s="18" customFormat="1">
      <c r="B21" s="4" t="s">
        <v>31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38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105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124</v>
      </c>
    </row>
    <row r="27" spans="1:20">
      <c r="A27" s="9"/>
      <c r="B27" s="4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38</v>
      </c>
      <c r="T27" s="22"/>
    </row>
    <row r="31" spans="1:20" s="18" customFormat="1">
      <c r="A31" s="19" t="s">
        <v>136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124</v>
      </c>
    </row>
    <row r="33" spans="2:20" s="18" customFormat="1">
      <c r="B33" s="4" t="s">
        <v>31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38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1"/>
  <sheetViews>
    <sheetView workbookViewId="0"/>
  </sheetViews>
  <sheetFormatPr baseColWidth="10" defaultColWidth="8.5" defaultRowHeight="15"/>
  <cols>
    <col min="2" max="2" width="8.5" style="6"/>
  </cols>
  <sheetData>
    <row r="1" spans="1:20" s="18" customFormat="1">
      <c r="A1" s="19" t="s">
        <v>126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124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38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38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38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38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38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38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135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124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38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38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38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38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38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38</v>
      </c>
      <c r="T19" s="25">
        <v>0</v>
      </c>
    </row>
    <row r="20" spans="1:20">
      <c r="S20" s="5"/>
    </row>
    <row r="21" spans="1:20" s="18" customFormat="1">
      <c r="B21" s="6"/>
      <c r="S21" s="5"/>
    </row>
    <row r="22" spans="1:20" s="18" customFormat="1">
      <c r="B22" s="6"/>
      <c r="S22" s="5"/>
    </row>
    <row r="23" spans="1:20">
      <c r="A23" s="8" t="s">
        <v>35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124</v>
      </c>
    </row>
    <row r="25" spans="1:20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38</v>
      </c>
      <c r="T25" s="25">
        <v>0</v>
      </c>
    </row>
    <row r="26" spans="1:20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38</v>
      </c>
      <c r="T26" s="25">
        <v>0</v>
      </c>
    </row>
    <row r="27" spans="1:20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38</v>
      </c>
      <c r="T27" s="25">
        <v>0</v>
      </c>
    </row>
    <row r="28" spans="1:20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38</v>
      </c>
      <c r="T28" s="25">
        <v>0</v>
      </c>
    </row>
    <row r="29" spans="1:20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38</v>
      </c>
      <c r="T29" s="25">
        <v>0</v>
      </c>
    </row>
    <row r="30" spans="1:20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38</v>
      </c>
      <c r="T30" s="25">
        <v>0</v>
      </c>
    </row>
    <row r="31" spans="1:20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62"/>
  <sheetViews>
    <sheetView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106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124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38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38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38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38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38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38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88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124</v>
      </c>
    </row>
    <row r="14" spans="1:20">
      <c r="A14" s="9"/>
      <c r="B14" s="4" t="s">
        <v>32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38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104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124</v>
      </c>
    </row>
    <row r="20" spans="1:20">
      <c r="A20" s="9"/>
      <c r="B20" s="4" t="s">
        <v>31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38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54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124</v>
      </c>
    </row>
    <row r="26" spans="1:20">
      <c r="A26" s="9"/>
      <c r="B26" s="4" t="s">
        <v>31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38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55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124</v>
      </c>
    </row>
    <row r="32" spans="1:20" s="18" customFormat="1">
      <c r="B32" s="4" t="s">
        <v>31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38</v>
      </c>
      <c r="T32" s="22"/>
    </row>
    <row r="33" spans="1:20" s="18" customFormat="1">
      <c r="B33" s="6"/>
    </row>
    <row r="34" spans="1:20" s="18" customFormat="1">
      <c r="B34" s="6"/>
    </row>
    <row r="35" spans="1:20" s="18" customFormat="1">
      <c r="B35" s="6"/>
    </row>
    <row r="36" spans="1:20" s="18" customFormat="1">
      <c r="A36" s="19" t="s">
        <v>120</v>
      </c>
      <c r="B36" s="6"/>
    </row>
    <row r="37" spans="1:20" s="18" customFormat="1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124</v>
      </c>
    </row>
    <row r="38" spans="1:20" s="18" customFormat="1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38</v>
      </c>
      <c r="T38" s="24">
        <v>0</v>
      </c>
    </row>
    <row r="39" spans="1:20" s="18" customFormat="1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38</v>
      </c>
      <c r="T39" s="24">
        <v>0</v>
      </c>
    </row>
    <row r="40" spans="1:20" s="18" customFormat="1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38</v>
      </c>
      <c r="T40" s="24">
        <v>0</v>
      </c>
    </row>
    <row r="41" spans="1:20" s="18" customFormat="1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38</v>
      </c>
      <c r="T41" s="24">
        <v>0</v>
      </c>
    </row>
    <row r="42" spans="1:20" s="18" customFormat="1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38</v>
      </c>
      <c r="T42" s="24">
        <f>2/50</f>
        <v>0.04</v>
      </c>
    </row>
    <row r="43" spans="1:20" s="18" customFormat="1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38</v>
      </c>
      <c r="T43" s="24">
        <v>0</v>
      </c>
    </row>
    <row r="44" spans="1:20" s="18" customFormat="1">
      <c r="B44" s="6"/>
    </row>
    <row r="45" spans="1:20" s="18" customFormat="1">
      <c r="B45" s="6"/>
    </row>
    <row r="46" spans="1:20" s="18" customFormat="1">
      <c r="B46" s="6"/>
    </row>
    <row r="47" spans="1:20">
      <c r="A47" s="10" t="s">
        <v>118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124</v>
      </c>
    </row>
    <row r="49" spans="1:20">
      <c r="A49" s="9"/>
      <c r="B49" s="4" t="s">
        <v>31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38</v>
      </c>
      <c r="T49" s="22"/>
    </row>
    <row r="50" spans="1:20" s="18" customFormat="1">
      <c r="B50" s="6"/>
    </row>
    <row r="51" spans="1:20" s="18" customFormat="1">
      <c r="B51" s="6"/>
    </row>
    <row r="52" spans="1:20" s="18" customFormat="1">
      <c r="B52" s="6"/>
    </row>
    <row r="53" spans="1:20" s="18" customFormat="1">
      <c r="A53" s="19" t="s">
        <v>107</v>
      </c>
      <c r="B53" s="6"/>
    </row>
    <row r="54" spans="1:20" s="18" customFormat="1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124</v>
      </c>
    </row>
    <row r="55" spans="1:20" s="18" customFormat="1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38</v>
      </c>
      <c r="T55" s="24">
        <v>0</v>
      </c>
    </row>
    <row r="56" spans="1:20" s="18" customFormat="1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38</v>
      </c>
      <c r="T56" s="24">
        <f>2/50</f>
        <v>0.04</v>
      </c>
    </row>
    <row r="60" spans="1:20" s="18" customFormat="1">
      <c r="A60" s="19" t="s">
        <v>108</v>
      </c>
      <c r="B60" s="6"/>
    </row>
    <row r="61" spans="1:20" s="18" customFormat="1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124</v>
      </c>
    </row>
    <row r="62" spans="1:20" s="18" customFormat="1">
      <c r="B62" s="4" t="s">
        <v>31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38</v>
      </c>
      <c r="T62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3"/>
  <sheetViews>
    <sheetView workbookViewId="0"/>
  </sheetViews>
  <sheetFormatPr baseColWidth="10" defaultColWidth="8.5" defaultRowHeight="15"/>
  <cols>
    <col min="2" max="2" width="8.5" style="6"/>
    <col min="20" max="20" width="14.5" style="31" customWidth="1"/>
  </cols>
  <sheetData>
    <row r="1" spans="1:20">
      <c r="A1" s="12" t="s">
        <v>51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124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38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38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38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38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38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38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52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124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38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38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38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38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38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38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53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124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38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38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38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38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38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38</v>
      </c>
      <c r="T30" s="29">
        <v>10</v>
      </c>
    </row>
    <row r="31" spans="1:20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>
      <c r="T33" s="31"/>
    </row>
    <row r="34" spans="1:20" s="18" customFormat="1">
      <c r="T34" s="31"/>
    </row>
    <row r="35" spans="1:20" s="18" customFormat="1">
      <c r="B35" s="6"/>
      <c r="T35" s="31"/>
    </row>
    <row r="36" spans="1:20">
      <c r="A36" s="12" t="s">
        <v>63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124</v>
      </c>
    </row>
    <row r="38" spans="1:20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38</v>
      </c>
      <c r="T38" s="30">
        <v>0.4</v>
      </c>
    </row>
    <row r="39" spans="1:20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38</v>
      </c>
      <c r="T39" s="30"/>
    </row>
    <row r="40" spans="1:20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38</v>
      </c>
      <c r="T40" s="30">
        <v>0.05</v>
      </c>
    </row>
    <row r="41" spans="1:20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38</v>
      </c>
      <c r="T41" s="30">
        <v>0.05</v>
      </c>
    </row>
    <row r="42" spans="1:20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38</v>
      </c>
      <c r="T42" s="30">
        <v>0.05</v>
      </c>
    </row>
    <row r="43" spans="1:20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38</v>
      </c>
      <c r="T43" s="30">
        <v>7.0000000000000007E-2</v>
      </c>
    </row>
    <row r="45" spans="1:20" s="18" customFormat="1">
      <c r="B45" s="6"/>
      <c r="T45" s="31"/>
    </row>
    <row r="46" spans="1:20" s="18" customFormat="1">
      <c r="B46" s="6"/>
      <c r="T46" s="31"/>
    </row>
    <row r="47" spans="1:20">
      <c r="A47" s="19" t="s">
        <v>21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124</v>
      </c>
    </row>
    <row r="49" spans="1:20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38</v>
      </c>
      <c r="T49" s="30">
        <v>0.6</v>
      </c>
    </row>
    <row r="50" spans="1:20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38</v>
      </c>
      <c r="T50" s="30"/>
    </row>
    <row r="51" spans="1:20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38</v>
      </c>
      <c r="T51" s="30">
        <v>0.5</v>
      </c>
    </row>
    <row r="52" spans="1:20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38</v>
      </c>
      <c r="T52" s="30"/>
    </row>
    <row r="53" spans="1:20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38</v>
      </c>
      <c r="T53" s="30"/>
    </row>
    <row r="54" spans="1:20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38</v>
      </c>
      <c r="T54" s="30">
        <v>0.5</v>
      </c>
    </row>
    <row r="56" spans="1:20" s="18" customFormat="1">
      <c r="B56" s="6"/>
      <c r="T56" s="31"/>
    </row>
    <row r="57" spans="1:20" s="18" customFormat="1">
      <c r="B57" s="6"/>
      <c r="T57" s="31"/>
    </row>
    <row r="58" spans="1:20">
      <c r="A58" s="19" t="s">
        <v>137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124</v>
      </c>
    </row>
    <row r="60" spans="1:20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38</v>
      </c>
      <c r="T60" s="29">
        <v>0</v>
      </c>
    </row>
    <row r="61" spans="1:20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38</v>
      </c>
      <c r="T61" s="38"/>
    </row>
    <row r="62" spans="1:20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38</v>
      </c>
      <c r="T62" s="30">
        <v>0</v>
      </c>
    </row>
    <row r="63" spans="1:20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38</v>
      </c>
      <c r="T63" s="30">
        <v>0</v>
      </c>
    </row>
    <row r="64" spans="1:20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38</v>
      </c>
      <c r="T64" s="29">
        <v>0</v>
      </c>
    </row>
    <row r="65" spans="1:20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38</v>
      </c>
      <c r="T65" s="39"/>
    </row>
    <row r="67" spans="1:20" s="18" customFormat="1">
      <c r="B67" s="6"/>
      <c r="T67" s="31"/>
    </row>
    <row r="68" spans="1:20" s="18" customFormat="1">
      <c r="B68" s="6"/>
      <c r="T68" s="31"/>
    </row>
    <row r="69" spans="1:20">
      <c r="A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124</v>
      </c>
    </row>
    <row r="71" spans="1:20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38</v>
      </c>
      <c r="T71" s="50">
        <v>0.03</v>
      </c>
    </row>
    <row r="72" spans="1:20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38</v>
      </c>
      <c r="T72" s="50">
        <v>2.5999999999999999E-2</v>
      </c>
    </row>
    <row r="73" spans="1:20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38</v>
      </c>
      <c r="T73" s="50">
        <v>0.03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38</v>
      </c>
      <c r="T74" s="5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119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124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38</v>
      </c>
      <c r="T80" s="51">
        <v>450</v>
      </c>
    </row>
    <row r="81" spans="2:20" s="18" customFormat="1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38</v>
      </c>
      <c r="T81" s="51">
        <v>50</v>
      </c>
    </row>
    <row r="82" spans="2:20" s="18" customFormat="1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38</v>
      </c>
      <c r="T82" s="51">
        <v>5000</v>
      </c>
    </row>
    <row r="83" spans="2:20" s="18" customFormat="1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38</v>
      </c>
      <c r="T83" s="51">
        <v>500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0"/>
  <sheetViews>
    <sheetView workbookViewId="0">
      <selection activeCell="C16" sqref="C16"/>
    </sheetView>
  </sheetViews>
  <sheetFormatPr baseColWidth="10" defaultColWidth="8.5" defaultRowHeight="15"/>
  <cols>
    <col min="2" max="2" width="10.875" style="6" bestFit="1" customWidth="1"/>
    <col min="20" max="20" width="14.5" style="31" customWidth="1"/>
  </cols>
  <sheetData>
    <row r="1" spans="1:20">
      <c r="A1" s="14" t="s">
        <v>64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124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38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38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38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38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38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38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138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124</v>
      </c>
    </row>
    <row r="14" spans="1:20">
      <c r="A14" s="13"/>
      <c r="B14" s="43" t="s">
        <v>139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38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36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124</v>
      </c>
    </row>
    <row r="20" spans="1:20">
      <c r="A20" s="13"/>
      <c r="B20" s="43" t="s">
        <v>144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38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5" defaultRowHeight="15"/>
  <cols>
    <col min="1" max="2" width="6.5" customWidth="1"/>
    <col min="3" max="8" width="13.5" customWidth="1"/>
    <col min="9" max="15" width="6.5" customWidth="1"/>
  </cols>
  <sheetData>
    <row r="1" spans="1:26" ht="15" customHeight="1">
      <c r="A1" s="17" t="s">
        <v>75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73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74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76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2015-01-19T09:22:55Z</dcterms:modified>
</cp:coreProperties>
</file>