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1"/>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workbook>
</file>

<file path=xl/calcChain.xml><?xml version="1.0" encoding="utf-8"?>
<calcChain xmlns="http://schemas.openxmlformats.org/spreadsheetml/2006/main">
  <c r="C30" i="10" l="1"/>
  <c r="D30" i="10"/>
  <c r="B31" i="10"/>
  <c r="B32" i="10"/>
  <c r="N8" i="4"/>
  <c r="X8" i="4" s="1"/>
  <c r="N4" i="4"/>
  <c r="X4" i="4" s="1"/>
  <c r="B3" i="4" l="1"/>
  <c r="B9" i="15" l="1"/>
  <c r="B8" i="15"/>
  <c r="B7" i="15"/>
  <c r="B5" i="15"/>
  <c r="B4" i="15"/>
  <c r="B3" i="15"/>
  <c r="B25" i="10" l="1"/>
  <c r="B24" i="10"/>
  <c r="D23" i="10"/>
  <c r="C23" i="10"/>
  <c r="B18" i="10"/>
  <c r="B17" i="10"/>
  <c r="D16" i="10"/>
  <c r="C16" i="10"/>
  <c r="B11" i="10"/>
  <c r="B10" i="10"/>
  <c r="D9" i="10"/>
  <c r="C9" i="10"/>
  <c r="B4" i="10"/>
  <c r="B3" i="10"/>
  <c r="D2" i="10"/>
  <c r="C2" i="10"/>
  <c r="B11" i="9"/>
  <c r="B10" i="9"/>
  <c r="B4" i="9"/>
  <c r="B3" i="9"/>
  <c r="B45" i="8"/>
  <c r="B39" i="8"/>
  <c r="B38" i="8"/>
  <c r="B32" i="8"/>
  <c r="B31" i="8"/>
  <c r="B25" i="8"/>
  <c r="B24" i="8"/>
  <c r="B18" i="8"/>
  <c r="B17" i="8"/>
  <c r="AI11" i="8"/>
  <c r="B11" i="8"/>
  <c r="AI10" i="8"/>
  <c r="B10" i="8"/>
  <c r="AI4" i="8"/>
  <c r="B4" i="8"/>
  <c r="AI3"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D4" authorId="0">
      <text>
        <r>
          <rPr>
            <sz val="10"/>
            <rFont val="Arial"/>
          </rPr>
          <t>Laura Grobicki:
Male population 15-49 is the general population - clients - MSM - Male PWID. It is assumed that these populations are not in the male 50+ category</t>
        </r>
      </text>
    </comment>
  </commentList>
</comments>
</file>

<file path=xl/comments2.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3.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4.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<sst xmlns="http://schemas.openxmlformats.org/spreadsheetml/2006/main" count="231" uniqueCount="103">
  <si>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</si>
  <si>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</si>
  <si>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</si>
  <si>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</si>
  <si>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</si>
  <si>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</si>
  <si>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</si>
  <si>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</si>
  <si>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Males 15-49</t>
  </si>
  <si>
    <t>Assumption</t>
  </si>
  <si>
    <t>Other males (15-49)</t>
  </si>
  <si>
    <t>TRUE</t>
  </si>
  <si>
    <t>FALSE</t>
  </si>
  <si>
    <t>Females 15-49</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</si>
  <si>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</si>
  <si>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</si>
  <si>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</si>
  <si>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</si>
  <si>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</si>
  <si>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</si>
  <si>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</si>
  <si>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</si>
  <si>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</si>
  <si>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</si>
  <si>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</si>
  <si>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</si>
  <si>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</si>
  <si>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</si>
  <si>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</si>
  <si>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</si>
  <si>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</si>
  <si>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</si>
  <si>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</si>
  <si>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</si>
  <si>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</si>
  <si>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</si>
  <si>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</si>
  <si>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</si>
  <si>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</si>
  <si>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</si>
  <si>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</si>
  <si>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</si>
  <si>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</si>
  <si>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</si>
  <si>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</si>
  <si>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</si>
  <si>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</si>
  <si>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</si>
  <si>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</si>
  <si>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</si>
  <si>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</si>
  <si>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</si>
  <si>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</si>
  <si>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</si>
  <si>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</si>
  <si>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</si>
  <si>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</si>
  <si>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</si>
  <si>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</si>
  <si>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</si>
  <si>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</si>
  <si>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</si>
  <si>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</si>
  <si>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</si>
  <si>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</si>
  <si>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</si>
  <si>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</si>
  <si>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</si>
  <si>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</si>
  <si>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</si>
  <si>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</si>
  <si>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</si>
  <si>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</si>
  <si>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</si>
  <si>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</si>
  <si>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</si>
  <si>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</si>
  <si>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</si>
  <si>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</si>
  <si>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</si>
  <si>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</si>
  <si>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</si>
  <si>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Relative transmissibility</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</si>
  <si>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</si>
  <si>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</si>
  <si>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</si>
  <si>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</si>
  <si>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</si>
  <si>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</si>
  <si>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</si>
  <si>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</si>
  <si>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</si>
  <si>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</si>
  <si>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</si>
  <si>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</si>
  <si>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</si>
  <si>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</si>
  <si>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</si>
  <si>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</si>
  <si>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Age range</t>
  </si>
  <si>
    <t>15-49</t>
  </si>
  <si>
    <t>Modeled estimate of number of PLHIV</t>
  </si>
  <si>
    <t>STI cofactor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</si>
</sst>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2" x14ac:knownFonts="1">
    <font>
      <sz val="10"/>
      <name val="Arial"/>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18C1FF"/>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4">
    <xf numFmtId="0" fontId="0" fillId="0" borderId="0"/>
    <xf numFmtId="0" fontId="1" fillId="0" borderId="1"/>
    <xf numFmtId="164" fontId="1" fillId="0" borderId="1" applyFont="0" applyFill="0" applyBorder="0" applyAlignment="0" applyProtection="0"/>
    <xf numFmtId="9" fontId="1" fillId="0" borderId="1" applyFont="0" applyFill="0" applyBorder="0" applyAlignment="0" applyProtection="0"/>
    <xf numFmtId="43" fontId="1" fillId="0" borderId="1" applyFont="0" applyFill="0" applyBorder="0" applyAlignment="0" applyProtection="0"/>
    <xf numFmtId="0" fontId="9" fillId="0" borderId="1"/>
    <xf numFmtId="0" fontId="10" fillId="0" borderId="1"/>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cellStyleXfs>
  <cellXfs count="26">
    <xf numFmtId="0" fontId="0" fillId="0" borderId="0" xfId="0"/>
    <xf numFmtId="0" fontId="4" fillId="3" borderId="1" xfId="0" applyFont="1" applyFill="1" applyBorder="1" applyAlignment="1">
      <alignment wrapText="1"/>
    </xf>
    <xf numFmtId="0" fontId="5" fillId="0" borderId="1" xfId="0" applyFont="1" applyBorder="1"/>
    <xf numFmtId="0" fontId="4" fillId="0" borderId="1" xfId="0" applyFont="1" applyBorder="1"/>
    <xf numFmtId="0" fontId="5" fillId="0" borderId="1" xfId="0" applyFont="1" applyBorder="1" applyAlignment="1">
      <alignment horizontal="left"/>
    </xf>
    <xf numFmtId="0" fontId="5" fillId="0" borderId="1" xfId="0" applyFont="1" applyBorder="1" applyAlignment="1">
      <alignment horizontal="right"/>
    </xf>
    <xf numFmtId="0" fontId="4" fillId="4" borderId="2" xfId="0" applyFont="1" applyFill="1" applyBorder="1"/>
    <xf numFmtId="0" fontId="5" fillId="0" borderId="1" xfId="0" applyFont="1" applyBorder="1" applyAlignment="1">
      <alignment horizontal="right"/>
    </xf>
    <xf numFmtId="1" fontId="4" fillId="4" borderId="2" xfId="0" applyNumberFormat="1" applyFont="1" applyFill="1" applyBorder="1"/>
    <xf numFmtId="4" fontId="4" fillId="4" borderId="2" xfId="0" applyNumberFormat="1" applyFont="1" applyFill="1" applyBorder="1"/>
    <xf numFmtId="10" fontId="4" fillId="4" borderId="2" xfId="0" applyNumberFormat="1" applyFont="1" applyFill="1" applyBorder="1"/>
    <xf numFmtId="0" fontId="5" fillId="0" borderId="1" xfId="0" applyFont="1" applyBorder="1" applyAlignment="1">
      <alignment horizontal="center"/>
    </xf>
    <xf numFmtId="11" fontId="4" fillId="4" borderId="2" xfId="0" applyNumberFormat="1" applyFont="1" applyFill="1" applyBorder="1"/>
    <xf numFmtId="1" fontId="6" fillId="4" borderId="2" xfId="0" applyNumberFormat="1" applyFont="1" applyFill="1" applyBorder="1"/>
    <xf numFmtId="10" fontId="4" fillId="5" borderId="2" xfId="0" applyNumberFormat="1" applyFont="1" applyFill="1" applyBorder="1"/>
    <xf numFmtId="9" fontId="4" fillId="4" borderId="2" xfId="0" applyNumberFormat="1" applyFont="1" applyFill="1" applyBorder="1"/>
    <xf numFmtId="9" fontId="4" fillId="3" borderId="2" xfId="0" applyNumberFormat="1" applyFont="1" applyFill="1" applyBorder="1"/>
    <xf numFmtId="0" fontId="4" fillId="6" borderId="2" xfId="0" applyFont="1" applyFill="1" applyBorder="1"/>
    <xf numFmtId="9" fontId="4" fillId="5" borderId="2" xfId="0" applyNumberFormat="1" applyFont="1" applyFill="1" applyBorder="1"/>
    <xf numFmtId="9" fontId="4" fillId="6" borderId="2" xfId="0" applyNumberFormat="1" applyFont="1" applyFill="1" applyBorder="1"/>
    <xf numFmtId="9" fontId="4" fillId="7" borderId="2" xfId="0" applyNumberFormat="1" applyFont="1" applyFill="1" applyBorder="1"/>
    <xf numFmtId="0" fontId="7" fillId="3" borderId="1" xfId="0" applyFont="1" applyFill="1" applyBorder="1" applyAlignment="1">
      <alignment wrapText="1"/>
    </xf>
    <xf numFmtId="0" fontId="8" fillId="0" borderId="1" xfId="0" applyFont="1" applyBorder="1" applyAlignment="1">
      <alignment horizontal="right"/>
    </xf>
    <xf numFmtId="0" fontId="2" fillId="2" borderId="1" xfId="0" applyFont="1" applyFill="1" applyBorder="1" applyAlignment="1">
      <alignment horizontal="center" vertical="center" wrapText="1"/>
    </xf>
    <xf numFmtId="0" fontId="3" fillId="0" borderId="1" xfId="0" applyFont="1" applyBorder="1" applyAlignment="1">
      <alignment wrapText="1"/>
    </xf>
    <xf numFmtId="10" fontId="1" fillId="8" borderId="2" xfId="1" applyNumberFormat="1" applyFill="1" applyBorder="1" applyProtection="1">
      <protection locked="0"/>
    </xf>
  </cellXfs>
  <cellStyles count="104">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3" t="s">
        <v>0</v>
      </c>
    </row>
    <row r="2" spans="1:1" x14ac:dyDescent="0.2">
      <c r="A2" s="24"/>
    </row>
    <row r="3" spans="1:1" x14ac:dyDescent="0.2">
      <c r="A3" s="24"/>
    </row>
    <row r="4" spans="1:1" ht="15" x14ac:dyDescent="0.25">
      <c r="A4" s="1"/>
    </row>
    <row r="5" spans="1:1" ht="67.5" customHeight="1" x14ac:dyDescent="0.25">
      <c r="A5" s="1" t="s">
        <v>1</v>
      </c>
    </row>
    <row r="6" spans="1:1" ht="15" x14ac:dyDescent="0.25">
      <c r="A6" s="1"/>
    </row>
    <row r="7" spans="1:1" ht="15" x14ac:dyDescent="0.25">
      <c r="A7" s="21" t="s">
        <v>98</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21" sqref="F21"/>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48</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c r="D3" s="6">
        <v>1</v>
      </c>
    </row>
    <row r="4" spans="1:4" ht="13.5" customHeight="1" x14ac:dyDescent="0.25">
      <c r="B4" s="7" t="str">
        <f>Populations!$C$4</f>
        <v>Females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49</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c r="D10" s="6">
        <v>1</v>
      </c>
    </row>
    <row r="11" spans="1:4" ht="13.5" customHeight="1" x14ac:dyDescent="0.25">
      <c r="B11" s="7" t="str">
        <f>Populations!$C$4</f>
        <v>Females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50</v>
      </c>
      <c r="C15" s="3"/>
      <c r="D15" s="3"/>
    </row>
    <row r="16" spans="1:4" ht="13.5" customHeight="1" x14ac:dyDescent="0.25">
      <c r="C16" s="7" t="str">
        <f>Populations!$C$3</f>
        <v>Males 15-49</v>
      </c>
      <c r="D16" s="7" t="str">
        <f>Populations!$C$4</f>
        <v>Females 15-49</v>
      </c>
    </row>
    <row r="17" spans="1:4" ht="13.5" customHeight="1" x14ac:dyDescent="0.25">
      <c r="B17" s="7" t="str">
        <f>Populations!$C$3</f>
        <v>Males 15-49</v>
      </c>
      <c r="C17" s="6"/>
      <c r="D17" s="6"/>
    </row>
    <row r="18" spans="1:4" ht="13.5" customHeight="1" x14ac:dyDescent="0.25">
      <c r="B18" s="7" t="str">
        <f>Populations!$C$4</f>
        <v>Females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51</v>
      </c>
      <c r="C22" s="3"/>
      <c r="D22" s="3"/>
    </row>
    <row r="23" spans="1:4" ht="13.5" customHeight="1" x14ac:dyDescent="0.25">
      <c r="C23" s="7" t="str">
        <f>Populations!$C$3</f>
        <v>Males 15-49</v>
      </c>
      <c r="D23" s="7" t="str">
        <f>Populations!$C$4</f>
        <v>Females 15-49</v>
      </c>
    </row>
    <row r="24" spans="1:4" ht="13.5" customHeight="1" x14ac:dyDescent="0.25">
      <c r="B24" s="7" t="str">
        <f>Populations!$C$3</f>
        <v>Males 15-49</v>
      </c>
      <c r="C24" s="6"/>
      <c r="D24" s="6"/>
    </row>
    <row r="25" spans="1:4" ht="13.5" customHeight="1" x14ac:dyDescent="0.25">
      <c r="B25" s="7" t="str">
        <f>Populations!$C$4</f>
        <v>Females 15-49</v>
      </c>
      <c r="C25" s="6"/>
      <c r="D25" s="6"/>
    </row>
    <row r="29" spans="1:4" ht="13.5" customHeight="1" x14ac:dyDescent="0.25">
      <c r="A29" s="2" t="s">
        <v>52</v>
      </c>
      <c r="C29" s="3"/>
      <c r="D29" s="3"/>
    </row>
    <row r="30" spans="1:4" ht="13.5" customHeight="1" x14ac:dyDescent="0.25">
      <c r="C30" s="7" t="str">
        <f>Populations!$C$3</f>
        <v>Males 15-49</v>
      </c>
      <c r="D30" s="7" t="str">
        <f>Populations!$C$4</f>
        <v>Females 15-49</v>
      </c>
    </row>
    <row r="31" spans="1:4" ht="13.5" customHeight="1" x14ac:dyDescent="0.25">
      <c r="B31" s="7" t="str">
        <f>Populations!$C$3</f>
        <v>Males 15-49</v>
      </c>
      <c r="C31" s="6">
        <v>0</v>
      </c>
      <c r="D31" s="6">
        <v>0</v>
      </c>
    </row>
    <row r="32" spans="1:4" ht="13.5" customHeight="1" x14ac:dyDescent="0.25">
      <c r="B32" s="7" t="str">
        <f>Populations!$C$4</f>
        <v>Females 15-49</v>
      </c>
      <c r="C32" s="6">
        <v>0</v>
      </c>
      <c r="D32"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opLeftCell="A28" workbookViewId="0">
      <selection activeCell="G63" sqref="G63"/>
    </sheetView>
  </sheetViews>
  <sheetFormatPr defaultRowHeight="15" customHeight="1" x14ac:dyDescent="0.2"/>
  <cols>
    <col min="1" max="1" width="8.85546875" customWidth="1"/>
    <col min="2" max="2" width="40.7109375" customWidth="1"/>
    <col min="3" max="6" width="8.85546875" customWidth="1"/>
  </cols>
  <sheetData>
    <row r="1" spans="1:5" ht="13.5" customHeight="1" x14ac:dyDescent="0.25">
      <c r="A1" s="2" t="s">
        <v>53</v>
      </c>
      <c r="B1" s="3"/>
    </row>
    <row r="2" spans="1:5" ht="13.5" customHeight="1" x14ac:dyDescent="0.25">
      <c r="B2" s="3"/>
      <c r="C2" s="5" t="s">
        <v>25</v>
      </c>
      <c r="D2" s="5" t="s">
        <v>29</v>
      </c>
      <c r="E2" s="5" t="s">
        <v>16</v>
      </c>
    </row>
    <row r="3" spans="1:5" ht="13.5" customHeight="1" x14ac:dyDescent="0.25">
      <c r="B3" s="4" t="s">
        <v>54</v>
      </c>
      <c r="C3" s="10">
        <v>4.0000000000000002E-4</v>
      </c>
      <c r="D3" s="10">
        <v>1E-4</v>
      </c>
      <c r="E3" s="10">
        <v>1.4E-3</v>
      </c>
    </row>
    <row r="4" spans="1:5" ht="13.5" customHeight="1" x14ac:dyDescent="0.25">
      <c r="B4" s="4" t="s">
        <v>55</v>
      </c>
      <c r="C4" s="10">
        <v>8.0000000000000004E-4</v>
      </c>
      <c r="D4" s="10">
        <v>5.9999999999999995E-4</v>
      </c>
      <c r="E4" s="10">
        <v>1.1000000000000001E-3</v>
      </c>
    </row>
    <row r="5" spans="1:5" ht="13.5" customHeight="1" x14ac:dyDescent="0.25">
      <c r="B5" s="4" t="s">
        <v>56</v>
      </c>
      <c r="C5" s="10">
        <v>1.38E-2</v>
      </c>
      <c r="D5" s="10">
        <v>1.0200000000000001E-2</v>
      </c>
      <c r="E5" s="10">
        <v>1.8599999999999998E-2</v>
      </c>
    </row>
    <row r="6" spans="1:5" ht="13.5" customHeight="1" x14ac:dyDescent="0.25">
      <c r="B6" s="4" t="s">
        <v>57</v>
      </c>
      <c r="C6" s="10">
        <v>1.1000000000000001E-3</v>
      </c>
      <c r="D6" s="10">
        <v>4.0000000000000002E-4</v>
      </c>
      <c r="E6" s="10">
        <v>2.8E-3</v>
      </c>
    </row>
    <row r="7" spans="1:5" ht="13.5" customHeight="1" x14ac:dyDescent="0.25">
      <c r="B7" s="4" t="s">
        <v>58</v>
      </c>
      <c r="C7" s="10">
        <v>8.0000000000000002E-3</v>
      </c>
      <c r="D7" s="10">
        <v>6.3E-3</v>
      </c>
      <c r="E7" s="10">
        <v>2.4E-2</v>
      </c>
    </row>
    <row r="8" spans="1:5" ht="13.5" customHeight="1" x14ac:dyDescent="0.25">
      <c r="B8" s="4" t="s">
        <v>59</v>
      </c>
      <c r="C8" s="10">
        <v>0.36699999999999999</v>
      </c>
      <c r="D8" s="10">
        <v>0.29399999999999998</v>
      </c>
      <c r="E8" s="10">
        <v>0.44</v>
      </c>
    </row>
    <row r="9" spans="1:5" ht="13.5" customHeight="1" x14ac:dyDescent="0.25">
      <c r="B9" s="4" t="s">
        <v>60</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61</v>
      </c>
      <c r="B13" s="3"/>
    </row>
    <row r="14" spans="1:5" ht="13.5" customHeight="1" x14ac:dyDescent="0.25">
      <c r="B14" s="3"/>
      <c r="C14" s="5" t="s">
        <v>25</v>
      </c>
      <c r="D14" s="5" t="s">
        <v>29</v>
      </c>
      <c r="E14" s="5" t="s">
        <v>16</v>
      </c>
    </row>
    <row r="15" spans="1:5" ht="13.5" customHeight="1" x14ac:dyDescent="0.25">
      <c r="B15" s="4" t="s">
        <v>62</v>
      </c>
      <c r="C15" s="9">
        <v>26.03</v>
      </c>
      <c r="D15" s="9">
        <v>2</v>
      </c>
      <c r="E15" s="9">
        <v>48.02</v>
      </c>
    </row>
    <row r="16" spans="1:5" ht="13.5" customHeight="1" x14ac:dyDescent="0.25">
      <c r="B16" s="4" t="s">
        <v>63</v>
      </c>
      <c r="C16" s="9">
        <v>1</v>
      </c>
      <c r="D16" s="9">
        <v>1</v>
      </c>
      <c r="E16" s="9">
        <v>1</v>
      </c>
    </row>
    <row r="17" spans="1:5" ht="13.5" customHeight="1" x14ac:dyDescent="0.25">
      <c r="B17" s="4" t="s">
        <v>64</v>
      </c>
      <c r="C17" s="9">
        <v>1</v>
      </c>
      <c r="D17" s="9">
        <v>1</v>
      </c>
      <c r="E17" s="9">
        <v>1</v>
      </c>
    </row>
    <row r="18" spans="1:5" ht="13.5" customHeight="1" x14ac:dyDescent="0.25">
      <c r="B18" s="4" t="s">
        <v>65</v>
      </c>
      <c r="C18" s="9">
        <v>1</v>
      </c>
      <c r="D18" s="9">
        <v>1</v>
      </c>
      <c r="E18" s="9">
        <v>1</v>
      </c>
    </row>
    <row r="19" spans="1:5" ht="13.5" customHeight="1" x14ac:dyDescent="0.25">
      <c r="B19" s="4" t="s">
        <v>66</v>
      </c>
      <c r="C19" s="9">
        <v>3.49</v>
      </c>
      <c r="D19" s="9">
        <v>1.76</v>
      </c>
      <c r="E19" s="9">
        <v>6.92</v>
      </c>
    </row>
    <row r="20" spans="1:5" ht="13.5" customHeight="1" x14ac:dyDescent="0.25">
      <c r="B20" s="4" t="s">
        <v>67</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68</v>
      </c>
      <c r="B24" s="3"/>
    </row>
    <row r="25" spans="1:5" ht="13.5" customHeight="1" x14ac:dyDescent="0.25">
      <c r="B25" s="3"/>
      <c r="C25" s="5" t="s">
        <v>25</v>
      </c>
      <c r="D25" s="5" t="s">
        <v>29</v>
      </c>
      <c r="E25" s="5" t="s">
        <v>16</v>
      </c>
    </row>
    <row r="26" spans="1:5" ht="13.5" customHeight="1" x14ac:dyDescent="0.25">
      <c r="B26" s="4" t="s">
        <v>69</v>
      </c>
      <c r="C26" s="15">
        <v>4.1399999999999997</v>
      </c>
      <c r="D26" s="15">
        <v>2</v>
      </c>
      <c r="E26" s="15">
        <v>9.76</v>
      </c>
    </row>
    <row r="27" spans="1:5" ht="13.5" customHeight="1" x14ac:dyDescent="0.25">
      <c r="B27" s="4" t="s">
        <v>64</v>
      </c>
      <c r="C27" s="15">
        <v>1.05</v>
      </c>
      <c r="D27" s="15">
        <v>0.86</v>
      </c>
      <c r="E27" s="15">
        <v>1.61</v>
      </c>
    </row>
    <row r="28" spans="1:5" ht="13.5" customHeight="1" x14ac:dyDescent="0.25">
      <c r="B28" s="4" t="s">
        <v>70</v>
      </c>
      <c r="C28" s="15">
        <v>0.33</v>
      </c>
      <c r="D28" s="15">
        <v>0.32</v>
      </c>
      <c r="E28" s="15">
        <v>0.35</v>
      </c>
    </row>
    <row r="29" spans="1:5" ht="13.5" customHeight="1" x14ac:dyDescent="0.25">
      <c r="B29" s="4" t="s">
        <v>71</v>
      </c>
      <c r="C29" s="15">
        <v>0.27</v>
      </c>
      <c r="D29" s="15">
        <v>0.25</v>
      </c>
      <c r="E29" s="15">
        <v>0.28999999999999998</v>
      </c>
    </row>
    <row r="30" spans="1:5" ht="13.5" customHeight="1" x14ac:dyDescent="0.25">
      <c r="B30" s="4" t="s">
        <v>72</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73</v>
      </c>
      <c r="B34" s="3"/>
    </row>
    <row r="35" spans="1:5" ht="13.5" customHeight="1" x14ac:dyDescent="0.25">
      <c r="B35" s="3"/>
      <c r="C35" s="5" t="s">
        <v>25</v>
      </c>
      <c r="D35" s="5" t="s">
        <v>29</v>
      </c>
      <c r="E35" s="5" t="s">
        <v>16</v>
      </c>
    </row>
    <row r="36" spans="1:5" ht="13.5" customHeight="1" x14ac:dyDescent="0.25">
      <c r="B36" s="4" t="s">
        <v>74</v>
      </c>
      <c r="C36" s="15">
        <v>0.45</v>
      </c>
      <c r="D36" s="15">
        <v>0.14000000000000001</v>
      </c>
      <c r="E36" s="15">
        <v>0.93</v>
      </c>
    </row>
    <row r="37" spans="1:5" ht="13.5" customHeight="1" x14ac:dyDescent="0.25">
      <c r="B37" s="4" t="s">
        <v>75</v>
      </c>
      <c r="C37" s="15">
        <v>0.7</v>
      </c>
      <c r="D37" s="15">
        <v>0.28999999999999998</v>
      </c>
      <c r="E37" s="15">
        <v>1.1100000000000001</v>
      </c>
    </row>
    <row r="38" spans="1:5" ht="13.5" customHeight="1" x14ac:dyDescent="0.25">
      <c r="B38" s="4" t="s">
        <v>76</v>
      </c>
      <c r="C38" s="15">
        <v>0.47</v>
      </c>
      <c r="D38" s="15">
        <v>0.33</v>
      </c>
      <c r="E38" s="15">
        <v>0.72</v>
      </c>
    </row>
    <row r="39" spans="1:5" ht="13.5" customHeight="1" x14ac:dyDescent="0.25">
      <c r="B39" s="4" t="s">
        <v>77</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78</v>
      </c>
      <c r="B43" s="3"/>
    </row>
    <row r="44" spans="1:5" ht="13.5" customHeight="1" x14ac:dyDescent="0.25">
      <c r="B44" s="3"/>
      <c r="C44" s="5" t="s">
        <v>25</v>
      </c>
      <c r="D44" s="5" t="s">
        <v>29</v>
      </c>
      <c r="E44" s="5" t="s">
        <v>16</v>
      </c>
    </row>
    <row r="45" spans="1:5" ht="13.5" customHeight="1" x14ac:dyDescent="0.25">
      <c r="B45" s="4" t="s">
        <v>62</v>
      </c>
      <c r="C45" s="25">
        <v>3.5999999999999999E-3</v>
      </c>
      <c r="D45" s="25">
        <v>2.8999999999999998E-3</v>
      </c>
      <c r="E45" s="25">
        <v>4.4000000000000003E-3</v>
      </c>
    </row>
    <row r="46" spans="1:5" ht="13.5" customHeight="1" x14ac:dyDescent="0.25">
      <c r="B46" s="4" t="s">
        <v>63</v>
      </c>
      <c r="C46" s="25">
        <v>3.5999999999999999E-3</v>
      </c>
      <c r="D46" s="25">
        <v>2.8999999999999998E-3</v>
      </c>
      <c r="E46" s="25">
        <v>4.4000000000000003E-3</v>
      </c>
    </row>
    <row r="47" spans="1:5" ht="13.5" customHeight="1" x14ac:dyDescent="0.25">
      <c r="B47" s="4" t="s">
        <v>79</v>
      </c>
      <c r="C47" s="25">
        <v>5.7999999999999996E-3</v>
      </c>
      <c r="D47" s="25">
        <v>4.7999999999999996E-3</v>
      </c>
      <c r="E47" s="25">
        <v>7.1000000000000004E-3</v>
      </c>
    </row>
    <row r="48" spans="1:5" ht="13.5" customHeight="1" x14ac:dyDescent="0.25">
      <c r="B48" s="4" t="s">
        <v>65</v>
      </c>
      <c r="C48" s="25">
        <v>8.8000000000000005E-3</v>
      </c>
      <c r="D48" s="25">
        <v>7.4999999999999997E-2</v>
      </c>
      <c r="E48" s="25">
        <v>1.01E-2</v>
      </c>
    </row>
    <row r="49" spans="1:5" ht="13.5" customHeight="1" x14ac:dyDescent="0.25">
      <c r="B49" s="4" t="s">
        <v>66</v>
      </c>
      <c r="C49" s="25">
        <v>5.8999999999999997E-2</v>
      </c>
      <c r="D49" s="25">
        <v>5.3999999999999999E-2</v>
      </c>
      <c r="E49" s="25">
        <v>7.9000000000000001E-2</v>
      </c>
    </row>
    <row r="50" spans="1:5" ht="13.5" customHeight="1" x14ac:dyDescent="0.25">
      <c r="B50" s="4" t="s">
        <v>67</v>
      </c>
      <c r="C50" s="25">
        <v>0.32300000000000001</v>
      </c>
      <c r="D50" s="25">
        <v>0.29599999999999999</v>
      </c>
      <c r="E50" s="25">
        <v>0.432</v>
      </c>
    </row>
    <row r="51" spans="1:5" ht="13.5" customHeight="1" x14ac:dyDescent="0.25">
      <c r="B51" s="4" t="s">
        <v>80</v>
      </c>
      <c r="C51" s="25">
        <v>0.23</v>
      </c>
      <c r="D51" s="25">
        <v>0.15</v>
      </c>
      <c r="E51" s="25">
        <v>0.3</v>
      </c>
    </row>
    <row r="52" spans="1:5" ht="13.5" customHeight="1" x14ac:dyDescent="0.25">
      <c r="B52" s="4" t="s">
        <v>81</v>
      </c>
      <c r="C52" s="25">
        <v>2.17</v>
      </c>
      <c r="D52" s="25">
        <v>1.27</v>
      </c>
      <c r="E52" s="25">
        <v>3.71</v>
      </c>
    </row>
    <row r="53" spans="1:5" ht="13.5" customHeight="1" x14ac:dyDescent="0.25">
      <c r="B53" s="3"/>
    </row>
    <row r="54" spans="1:5" ht="13.5" customHeight="1" x14ac:dyDescent="0.25">
      <c r="B54" s="3"/>
    </row>
    <row r="55" spans="1:5" ht="13.5" customHeight="1" x14ac:dyDescent="0.25">
      <c r="B55" s="3"/>
    </row>
    <row r="56" spans="1:5" ht="13.5" customHeight="1" x14ac:dyDescent="0.25">
      <c r="A56" s="2" t="s">
        <v>82</v>
      </c>
      <c r="B56" s="3"/>
    </row>
    <row r="57" spans="1:5" ht="13.5" customHeight="1" x14ac:dyDescent="0.25">
      <c r="B57" s="3"/>
      <c r="C57" s="5" t="s">
        <v>25</v>
      </c>
      <c r="D57" s="5" t="s">
        <v>29</v>
      </c>
      <c r="E57" s="5" t="s">
        <v>16</v>
      </c>
    </row>
    <row r="58" spans="1:5" ht="13.5" customHeight="1" x14ac:dyDescent="0.25">
      <c r="B58" s="4" t="s">
        <v>83</v>
      </c>
      <c r="C58" s="15">
        <v>0.05</v>
      </c>
      <c r="D58" s="15">
        <v>2.5000000000000001E-2</v>
      </c>
      <c r="E58" s="15">
        <v>0.2</v>
      </c>
    </row>
    <row r="59" spans="1:5" ht="13.5" customHeight="1" x14ac:dyDescent="0.25">
      <c r="B59" s="4" t="s">
        <v>84</v>
      </c>
      <c r="C59" s="15">
        <v>0.42</v>
      </c>
      <c r="D59" s="15">
        <v>0.33</v>
      </c>
      <c r="E59" s="15">
        <v>0.53</v>
      </c>
    </row>
    <row r="60" spans="1:5" ht="13.5" customHeight="1" x14ac:dyDescent="0.25">
      <c r="B60" s="4" t="s">
        <v>85</v>
      </c>
      <c r="C60" s="15">
        <v>1</v>
      </c>
      <c r="D60" s="15">
        <v>0.32</v>
      </c>
      <c r="E60" s="15">
        <v>1</v>
      </c>
    </row>
    <row r="61" spans="1:5" ht="13.5" customHeight="1" x14ac:dyDescent="0.25">
      <c r="B61" s="4" t="s">
        <v>102</v>
      </c>
      <c r="C61" s="15">
        <v>2.65</v>
      </c>
      <c r="D61" s="15">
        <v>1.35</v>
      </c>
      <c r="E61" s="15">
        <v>5.19</v>
      </c>
    </row>
    <row r="62" spans="1:5" ht="13.5" customHeight="1" x14ac:dyDescent="0.25">
      <c r="B62" s="4" t="s">
        <v>86</v>
      </c>
      <c r="C62" s="15">
        <v>0.46</v>
      </c>
      <c r="D62" s="15">
        <v>0.32</v>
      </c>
      <c r="E62" s="15">
        <v>0.67</v>
      </c>
    </row>
    <row r="63" spans="1:5" ht="13.5" customHeight="1" x14ac:dyDescent="0.25">
      <c r="B63" s="4" t="s">
        <v>87</v>
      </c>
      <c r="C63" s="15">
        <v>0.1</v>
      </c>
      <c r="D63" s="15">
        <v>7.0000000000000007E-2</v>
      </c>
      <c r="E63" s="15">
        <v>0.18</v>
      </c>
    </row>
    <row r="64" spans="1:5" ht="13.5" customHeight="1" x14ac:dyDescent="0.25">
      <c r="B64" s="4" t="s">
        <v>15</v>
      </c>
      <c r="C64" s="15">
        <v>0.3</v>
      </c>
      <c r="D64" s="15">
        <v>0.1</v>
      </c>
      <c r="E64" s="15">
        <v>0.5</v>
      </c>
    </row>
    <row r="65" spans="1:5" ht="13.5" customHeight="1" x14ac:dyDescent="0.25">
      <c r="B65" s="4" t="s">
        <v>88</v>
      </c>
      <c r="C65" s="15">
        <v>0.27500000000000002</v>
      </c>
      <c r="D65" s="15">
        <v>0.2</v>
      </c>
      <c r="E65" s="15">
        <v>0.35</v>
      </c>
    </row>
    <row r="66" spans="1:5" ht="13.5" customHeight="1" x14ac:dyDescent="0.25">
      <c r="B66" s="3"/>
    </row>
    <row r="67" spans="1:5" ht="13.5" customHeight="1" x14ac:dyDescent="0.25">
      <c r="B67" s="3"/>
    </row>
    <row r="68" spans="1:5" ht="13.5" customHeight="1" x14ac:dyDescent="0.25">
      <c r="B68" s="3"/>
    </row>
    <row r="69" spans="1:5" ht="13.5" customHeight="1" x14ac:dyDescent="0.25">
      <c r="A69" s="2" t="s">
        <v>89</v>
      </c>
      <c r="B69" s="3"/>
    </row>
    <row r="70" spans="1:5" ht="13.5" customHeight="1" x14ac:dyDescent="0.25">
      <c r="B70" s="3"/>
      <c r="C70" s="5" t="s">
        <v>25</v>
      </c>
      <c r="D70" s="5" t="s">
        <v>29</v>
      </c>
      <c r="E70" s="5" t="s">
        <v>16</v>
      </c>
    </row>
    <row r="71" spans="1:5" ht="13.5" customHeight="1" x14ac:dyDescent="0.25">
      <c r="B71" s="4" t="s">
        <v>90</v>
      </c>
      <c r="C71" s="9">
        <v>0.14599999999999999</v>
      </c>
      <c r="D71" s="9">
        <v>9.6000000000000002E-2</v>
      </c>
      <c r="E71" s="9">
        <v>0.20499999999999999</v>
      </c>
    </row>
    <row r="72" spans="1:5" ht="13.5" customHeight="1" x14ac:dyDescent="0.25">
      <c r="B72" s="4" t="s">
        <v>91</v>
      </c>
      <c r="C72" s="9">
        <v>8.0000000000000002E-3</v>
      </c>
      <c r="D72" s="9">
        <v>5.0000000000000001E-3</v>
      </c>
      <c r="E72" s="9">
        <v>1.0999999999999999E-2</v>
      </c>
    </row>
    <row r="73" spans="1:5" ht="13.5" customHeight="1" x14ac:dyDescent="0.25">
      <c r="B73" s="4" t="s">
        <v>92</v>
      </c>
      <c r="C73" s="9">
        <v>0.02</v>
      </c>
      <c r="D73" s="9">
        <v>1.2999999999999999E-2</v>
      </c>
      <c r="E73" s="9">
        <v>2.9000000000000001E-2</v>
      </c>
    </row>
    <row r="74" spans="1:5" ht="13.5" customHeight="1" x14ac:dyDescent="0.25">
      <c r="B74" s="4" t="s">
        <v>93</v>
      </c>
      <c r="C74" s="9">
        <v>7.0000000000000007E-2</v>
      </c>
      <c r="D74" s="9">
        <v>4.8000000000000001E-2</v>
      </c>
      <c r="E74" s="9">
        <v>9.4E-2</v>
      </c>
    </row>
    <row r="75" spans="1:5" ht="13.5" customHeight="1" x14ac:dyDescent="0.25">
      <c r="B75" s="4" t="s">
        <v>94</v>
      </c>
      <c r="C75" s="9">
        <v>0.26500000000000001</v>
      </c>
      <c r="D75" s="9">
        <v>0.114</v>
      </c>
      <c r="E75" s="9">
        <v>0.47399999999999998</v>
      </c>
    </row>
    <row r="76" spans="1:5" ht="13.5" customHeight="1" x14ac:dyDescent="0.25">
      <c r="B76" s="4" t="s">
        <v>95</v>
      </c>
      <c r="C76" s="9">
        <v>0.54700000000000004</v>
      </c>
      <c r="D76" s="9">
        <v>0.38200000000000001</v>
      </c>
      <c r="E76" s="9">
        <v>0.71499999999999997</v>
      </c>
    </row>
    <row r="77" spans="1:5" ht="13.5" customHeight="1" x14ac:dyDescent="0.25">
      <c r="B77" s="4" t="s">
        <v>96</v>
      </c>
      <c r="C77" s="9">
        <v>5.2999999999999999E-2</v>
      </c>
      <c r="D77" s="9">
        <v>3.4000000000000002E-2</v>
      </c>
      <c r="E77"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activeCell="E9" sqref="E9"/>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7" ht="13.5" customHeight="1" x14ac:dyDescent="0.25">
      <c r="A1" s="2" t="s">
        <v>2</v>
      </c>
      <c r="C1" s="3"/>
      <c r="D1" s="3"/>
      <c r="G1" s="3"/>
    </row>
    <row r="2" spans="1:7" ht="13.5" customHeight="1" x14ac:dyDescent="0.25">
      <c r="C2" s="4" t="s">
        <v>3</v>
      </c>
      <c r="D2" s="4" t="s">
        <v>4</v>
      </c>
      <c r="E2" s="4" t="s">
        <v>5</v>
      </c>
      <c r="F2" s="4" t="s">
        <v>6</v>
      </c>
      <c r="G2" s="4" t="s">
        <v>99</v>
      </c>
    </row>
    <row r="3" spans="1:7" ht="13.5" customHeight="1" x14ac:dyDescent="0.25">
      <c r="B3" s="5">
        <v>1</v>
      </c>
      <c r="C3" s="6" t="s">
        <v>8</v>
      </c>
      <c r="D3" s="6" t="s">
        <v>10</v>
      </c>
      <c r="E3" s="6" t="s">
        <v>11</v>
      </c>
      <c r="F3" s="6" t="s">
        <v>12</v>
      </c>
      <c r="G3" s="6" t="s">
        <v>100</v>
      </c>
    </row>
    <row r="4" spans="1:7" ht="13.5" customHeight="1" x14ac:dyDescent="0.25">
      <c r="B4" s="5">
        <v>2</v>
      </c>
      <c r="C4" s="6" t="s">
        <v>13</v>
      </c>
      <c r="D4" s="6" t="s">
        <v>14</v>
      </c>
      <c r="E4" s="6" t="s">
        <v>12</v>
      </c>
      <c r="F4" s="6" t="s">
        <v>11</v>
      </c>
      <c r="G4" s="6" t="s">
        <v>100</v>
      </c>
    </row>
    <row r="5" spans="1:7" ht="13.5" customHeight="1" x14ac:dyDescent="0.25">
      <c r="C5" s="3"/>
      <c r="D5" s="3"/>
      <c r="G5" s="3"/>
    </row>
    <row r="6" spans="1:7" ht="13.5" customHeight="1" x14ac:dyDescent="0.25">
      <c r="C6" s="3"/>
      <c r="D6" s="3"/>
      <c r="G6" s="3"/>
    </row>
    <row r="7" spans="1:7" ht="13.5" customHeight="1" x14ac:dyDescent="0.25">
      <c r="C7" s="3"/>
      <c r="D7" s="3"/>
      <c r="G7" s="3"/>
    </row>
    <row r="8" spans="1:7" ht="13.5" customHeight="1" x14ac:dyDescent="0.25">
      <c r="C8" s="3"/>
      <c r="D8" s="3"/>
      <c r="G8" s="3"/>
    </row>
    <row r="9" spans="1:7" ht="13.5" customHeight="1" x14ac:dyDescent="0.25">
      <c r="C9" s="3"/>
      <c r="D9" s="3"/>
      <c r="G9" s="3"/>
    </row>
    <row r="10" spans="1:7" ht="13.5" customHeight="1" x14ac:dyDescent="0.25">
      <c r="C10" s="3"/>
      <c r="D10" s="3"/>
      <c r="G10" s="3"/>
    </row>
    <row r="11" spans="1:7" ht="13.5" customHeight="1" x14ac:dyDescent="0.25">
      <c r="C11" s="3"/>
      <c r="D11" s="3"/>
      <c r="G11" s="3"/>
    </row>
    <row r="12" spans="1:7" ht="13.5" customHeight="1" x14ac:dyDescent="0.25">
      <c r="C12" s="3"/>
      <c r="D12" s="3"/>
      <c r="G12" s="3"/>
    </row>
    <row r="13" spans="1:7" ht="13.5" customHeight="1" x14ac:dyDescent="0.25">
      <c r="C13" s="3"/>
      <c r="D13" s="3"/>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
  <sheetViews>
    <sheetView workbookViewId="0">
      <selection activeCell="D9" sqref="D9"/>
    </sheetView>
  </sheetViews>
  <sheetFormatPr defaultColWidth="17.28515625" defaultRowHeight="15" customHeight="1" x14ac:dyDescent="0.2"/>
  <cols>
    <col min="1" max="36" width="8.85546875" customWidth="1"/>
  </cols>
  <sheetData>
    <row r="1" spans="1:36" ht="13.5" customHeight="1" x14ac:dyDescent="0.25">
      <c r="A1" s="2" t="s">
        <v>7</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9</v>
      </c>
    </row>
    <row r="3" spans="1:36" ht="13.5" customHeight="1" x14ac:dyDescent="0.25">
      <c r="B3" s="7" t="str">
        <f>Populations!$C$3</f>
        <v>Males 15-49</v>
      </c>
      <c r="C3" s="5" t="s">
        <v>16</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19</v>
      </c>
      <c r="AJ3" s="12"/>
    </row>
    <row r="4" spans="1:36" ht="13.5" customHeight="1" x14ac:dyDescent="0.25">
      <c r="B4" s="7" t="str">
        <f>Populations!$C$3</f>
        <v>Males 15-49</v>
      </c>
      <c r="C4" s="5" t="s">
        <v>25</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19</v>
      </c>
      <c r="AJ4" s="12"/>
    </row>
    <row r="5" spans="1:36" ht="13.5" customHeight="1" x14ac:dyDescent="0.25">
      <c r="B5" s="7" t="str">
        <f>Populations!$C$3</f>
        <v>Males 15-49</v>
      </c>
      <c r="C5" s="5" t="s">
        <v>29</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19</v>
      </c>
      <c r="AJ5" s="12"/>
    </row>
    <row r="6" spans="1:36" ht="13.5" customHeight="1" x14ac:dyDescent="0.2"/>
    <row r="7" spans="1:36" ht="13.5" customHeight="1" x14ac:dyDescent="0.25">
      <c r="B7" s="7" t="str">
        <f>Populations!$C$4</f>
        <v>Females 15-49</v>
      </c>
      <c r="C7" s="5" t="s">
        <v>16</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19</v>
      </c>
      <c r="AJ7" s="12"/>
    </row>
    <row r="8" spans="1:36" ht="13.5" customHeight="1" x14ac:dyDescent="0.25">
      <c r="B8" s="7" t="str">
        <f>Populations!$C$4</f>
        <v>Females 15-49</v>
      </c>
      <c r="C8" s="5" t="s">
        <v>25</v>
      </c>
      <c r="D8" s="12">
        <v>6260000</v>
      </c>
      <c r="E8" s="12"/>
      <c r="F8" s="12"/>
      <c r="G8" s="12"/>
      <c r="H8" s="12"/>
      <c r="I8" s="12"/>
      <c r="J8" s="12"/>
      <c r="K8" s="12"/>
      <c r="L8" s="12"/>
      <c r="M8" s="12"/>
      <c r="N8" s="12">
        <f>D8*1.03^10</f>
        <v>8412916.5346942022</v>
      </c>
      <c r="O8" s="12"/>
      <c r="P8" s="12"/>
      <c r="Q8" s="12"/>
      <c r="R8" s="12"/>
      <c r="S8" s="12"/>
      <c r="T8" s="12"/>
      <c r="U8" s="12"/>
      <c r="V8" s="12"/>
      <c r="W8" s="12"/>
      <c r="X8" s="12">
        <f>N8*1.02^10</f>
        <v>10255298.311673861</v>
      </c>
      <c r="Y8" s="12"/>
      <c r="Z8" s="12"/>
      <c r="AA8" s="12"/>
      <c r="AB8" s="12"/>
      <c r="AC8" s="12"/>
      <c r="AD8" s="12"/>
      <c r="AE8" s="12"/>
      <c r="AF8" s="12"/>
      <c r="AG8" s="12"/>
      <c r="AH8" s="12"/>
      <c r="AI8" s="11" t="s">
        <v>19</v>
      </c>
      <c r="AJ8" s="12"/>
    </row>
    <row r="9" spans="1:36" ht="13.5" customHeight="1" x14ac:dyDescent="0.25">
      <c r="B9" s="7" t="str">
        <f>Populations!$C$4</f>
        <v>Females 15-49</v>
      </c>
      <c r="C9" s="5" t="s">
        <v>29</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19</v>
      </c>
      <c r="AJ9" s="12"/>
    </row>
    <row r="10" spans="1:36" ht="13.5" customHeight="1" x14ac:dyDescent="0.2"/>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zoomScaleNormal="100" workbookViewId="0">
      <selection activeCell="R9" sqref="R9"/>
    </sheetView>
  </sheetViews>
  <sheetFormatPr defaultColWidth="17.28515625" defaultRowHeight="15" customHeight="1" x14ac:dyDescent="0.2"/>
  <cols>
    <col min="1" max="36" width="8.85546875" customWidth="1"/>
  </cols>
  <sheetData>
    <row r="1" spans="1:36" ht="13.5" customHeight="1" x14ac:dyDescent="0.25">
      <c r="A1" s="2" t="s">
        <v>30</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9</v>
      </c>
    </row>
    <row r="3" spans="1:36" ht="13.5" customHeight="1" x14ac:dyDescent="0.25">
      <c r="B3" s="7" t="str">
        <f>Populations!$C$3</f>
        <v>Males 15-49</v>
      </c>
      <c r="C3" s="7" t="s">
        <v>16</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19</v>
      </c>
      <c r="AJ3" s="10"/>
    </row>
    <row r="4" spans="1:36" ht="13.5" customHeight="1" x14ac:dyDescent="0.25">
      <c r="B4" s="7" t="str">
        <f>Populations!$C$3</f>
        <v>Males 15-49</v>
      </c>
      <c r="C4" s="7" t="s">
        <v>25</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19</v>
      </c>
      <c r="AJ4" s="14"/>
    </row>
    <row r="5" spans="1:36" ht="13.5" customHeight="1" x14ac:dyDescent="0.25">
      <c r="B5" s="7" t="str">
        <f>Populations!$C$3</f>
        <v>Males 15-49</v>
      </c>
      <c r="C5" s="7" t="s">
        <v>29</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19</v>
      </c>
      <c r="AJ5" s="10"/>
    </row>
    <row r="6" spans="1:36" ht="13.5" customHeight="1" x14ac:dyDescent="0.2"/>
    <row r="7" spans="1:36" ht="13.5" customHeight="1" x14ac:dyDescent="0.25">
      <c r="B7" s="7" t="str">
        <f>Populations!$C$4</f>
        <v>Females 15-49</v>
      </c>
      <c r="C7" s="7" t="s">
        <v>16</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19</v>
      </c>
      <c r="AJ7" s="10"/>
    </row>
    <row r="8" spans="1:36" ht="13.5" customHeight="1" x14ac:dyDescent="0.25">
      <c r="B8" s="7" t="str">
        <f>Populations!$C$4</f>
        <v>Females 15-49</v>
      </c>
      <c r="C8" s="7" t="s">
        <v>25</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19</v>
      </c>
      <c r="AJ8" s="10"/>
    </row>
    <row r="9" spans="1:36" ht="13.5" customHeight="1" x14ac:dyDescent="0.25">
      <c r="B9" s="7" t="str">
        <f>Populations!$C$4</f>
        <v>Females 15-49</v>
      </c>
      <c r="C9" s="7" t="s">
        <v>29</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19</v>
      </c>
      <c r="AJ9"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workbookViewId="0">
      <selection activeCell="M10" sqref="M10"/>
    </sheetView>
  </sheetViews>
  <sheetFormatPr defaultColWidth="17.28515625" defaultRowHeight="15" customHeight="1" x14ac:dyDescent="0.2"/>
  <cols>
    <col min="1" max="35" width="8.85546875" customWidth="1"/>
  </cols>
  <sheetData>
    <row r="1" spans="1:35" ht="13.5" customHeight="1" x14ac:dyDescent="0.25">
      <c r="A1" s="2" t="s">
        <v>23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19</v>
      </c>
      <c r="AI3" s="10"/>
    </row>
    <row r="4" spans="1:35" ht="13.5" customHeight="1" x14ac:dyDescent="0.25">
      <c r="B4" s="7" t="str">
        <f>Populations!$C$4</f>
        <v>Females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19</v>
      </c>
      <c r="AI4" s="10"/>
    </row>
    <row r="5" spans="1:35" ht="13.5" customHeight="1" x14ac:dyDescent="0.2"/>
    <row r="6" spans="1:35" ht="13.5" customHeight="1" x14ac:dyDescent="0.2"/>
    <row r="7" spans="1:35" ht="13.5" customHeight="1" x14ac:dyDescent="0.2"/>
    <row r="8" spans="1:35" ht="13.5" customHeight="1" x14ac:dyDescent="0.25">
      <c r="A8" s="2" t="s">
        <v>27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19</v>
      </c>
      <c r="AI10" s="10">
        <v>0.05</v>
      </c>
    </row>
    <row r="11" spans="1:35" ht="13.5" customHeight="1" x14ac:dyDescent="0.25">
      <c r="B11" s="7" t="str">
        <f>Populations!$C$4</f>
        <v>Females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19</v>
      </c>
      <c r="AI11" s="10">
        <v>0.05</v>
      </c>
    </row>
    <row r="12" spans="1:35" ht="13.5" customHeight="1" x14ac:dyDescent="0.2"/>
    <row r="13" spans="1:35" ht="13.5" customHeight="1" x14ac:dyDescent="0.2"/>
    <row r="14" spans="1:35" ht="13.5" customHeight="1" x14ac:dyDescent="0.2"/>
    <row r="15" spans="1:35" ht="13.5" customHeight="1" x14ac:dyDescent="0.25">
      <c r="A15" s="2" t="s">
        <v>31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7" t="str">
        <f>Populations!$C$3</f>
        <v>Males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19</v>
      </c>
      <c r="AI17" s="10"/>
    </row>
    <row r="18" spans="2:35" ht="13.5" customHeight="1" x14ac:dyDescent="0.25">
      <c r="B18" s="7" t="str">
        <f>Populations!$C$4</f>
        <v>Females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19</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I30" sqref="I30"/>
    </sheetView>
  </sheetViews>
  <sheetFormatPr defaultColWidth="17.28515625" defaultRowHeight="15" customHeight="1" x14ac:dyDescent="0.2"/>
  <cols>
    <col min="1" max="35" width="8.85546875" customWidth="1"/>
  </cols>
  <sheetData>
    <row r="1" spans="1:35" ht="13.5" customHeight="1" x14ac:dyDescent="0.25">
      <c r="A1" s="2" t="s">
        <v>17</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5" t="s">
        <v>18</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19</v>
      </c>
      <c r="AI3" s="9"/>
    </row>
    <row r="4" spans="1:35" ht="13.5" customHeight="1" x14ac:dyDescent="0.2"/>
    <row r="5" spans="1:35" ht="13.5" customHeight="1" x14ac:dyDescent="0.2"/>
    <row r="6" spans="1:35" ht="13.5" customHeight="1" x14ac:dyDescent="0.2"/>
    <row r="7" spans="1:35" ht="13.5" customHeight="1" x14ac:dyDescent="0.25">
      <c r="A7" s="2" t="s">
        <v>20</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9</v>
      </c>
    </row>
    <row r="9" spans="1:35" ht="13.5" customHeight="1" x14ac:dyDescent="0.25">
      <c r="B9" s="5" t="s">
        <v>18</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19</v>
      </c>
      <c r="AI9" s="9"/>
    </row>
    <row r="10" spans="1:35" ht="13.5" customHeight="1" x14ac:dyDescent="0.2"/>
    <row r="11" spans="1:35" ht="13.5" customHeight="1" x14ac:dyDescent="0.2"/>
    <row r="12" spans="1:35" ht="13.5" customHeight="1" x14ac:dyDescent="0.2"/>
    <row r="13" spans="1:35" ht="13.5" customHeight="1" x14ac:dyDescent="0.25">
      <c r="A13" s="2" t="s">
        <v>21</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9</v>
      </c>
    </row>
    <row r="15" spans="1:35" ht="13.5" customHeight="1" x14ac:dyDescent="0.25">
      <c r="B15" s="5" t="s">
        <v>18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19</v>
      </c>
      <c r="AI15" s="9"/>
    </row>
    <row r="16" spans="1:35" ht="13.5" customHeight="1" x14ac:dyDescent="0.2"/>
    <row r="17" spans="1:35" ht="13.5" customHeight="1" x14ac:dyDescent="0.2"/>
    <row r="18" spans="1:35" ht="13.5" customHeight="1" x14ac:dyDescent="0.2"/>
    <row r="19" spans="1:35" ht="13.5" customHeight="1" x14ac:dyDescent="0.25">
      <c r="A19" s="2" t="s">
        <v>22</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9</v>
      </c>
    </row>
    <row r="21" spans="1:35" ht="13.5" customHeight="1" x14ac:dyDescent="0.25">
      <c r="B21" s="5" t="s">
        <v>18</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19</v>
      </c>
      <c r="AI21" s="9"/>
    </row>
    <row r="22" spans="1:35" ht="13.5" customHeight="1" x14ac:dyDescent="0.2"/>
    <row r="23" spans="1:35" ht="13.5" customHeight="1" x14ac:dyDescent="0.2"/>
    <row r="24" spans="1:35" ht="13.5" customHeight="1" x14ac:dyDescent="0.2"/>
    <row r="25" spans="1:35" ht="13.5" customHeight="1" x14ac:dyDescent="0.25">
      <c r="A25" s="2" t="s">
        <v>101</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9</v>
      </c>
    </row>
    <row r="27" spans="1:35" ht="13.5" customHeight="1" x14ac:dyDescent="0.25">
      <c r="B27" s="7" t="s">
        <v>18</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19</v>
      </c>
      <c r="AI27" s="9"/>
    </row>
    <row r="28" spans="1:35" ht="13.5" customHeight="1" x14ac:dyDescent="0.2"/>
    <row r="29" spans="1:35" ht="13.5" customHeight="1" x14ac:dyDescent="0.2"/>
    <row r="30" spans="1:35" ht="13.5" customHeight="1" x14ac:dyDescent="0.2"/>
    <row r="31" spans="1:35" ht="13.5" customHeight="1" x14ac:dyDescent="0.25">
      <c r="A31" s="2" t="s">
        <v>24</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9</v>
      </c>
    </row>
    <row r="33" spans="1:35" ht="13.5" customHeight="1" x14ac:dyDescent="0.25">
      <c r="B33" s="5" t="s">
        <v>18</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19</v>
      </c>
      <c r="AI33" s="9"/>
    </row>
    <row r="34" spans="1:35" ht="13.5" customHeight="1" x14ac:dyDescent="0.2"/>
    <row r="35" spans="1:35" ht="13.5" customHeight="1" x14ac:dyDescent="0.2"/>
    <row r="36" spans="1:35" ht="13.5" customHeight="1" x14ac:dyDescent="0.2"/>
    <row r="37" spans="1:35" ht="13.5" customHeight="1" x14ac:dyDescent="0.25">
      <c r="A37" s="2" t="s">
        <v>26</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9</v>
      </c>
    </row>
    <row r="39" spans="1:35" ht="13.5" customHeight="1" x14ac:dyDescent="0.25">
      <c r="B39" s="5" t="s">
        <v>18</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19</v>
      </c>
      <c r="AI3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F16" sqref="F16"/>
    </sheetView>
  </sheetViews>
  <sheetFormatPr defaultColWidth="17.28515625" defaultRowHeight="15" customHeight="1" x14ac:dyDescent="0.2"/>
  <cols>
    <col min="1" max="35" width="8.85546875" customWidth="1"/>
  </cols>
  <sheetData>
    <row r="1" spans="1:35" ht="13.5" customHeight="1" x14ac:dyDescent="0.25">
      <c r="A1" s="2" t="s">
        <v>28</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19</v>
      </c>
      <c r="AI3" s="15"/>
    </row>
    <row r="4" spans="1:35" ht="13.5" customHeight="1" x14ac:dyDescent="0.25">
      <c r="B4" s="7" t="str">
        <f>Populations!$C$4</f>
        <v>Females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19</v>
      </c>
      <c r="AI4" s="15"/>
    </row>
    <row r="5" spans="1:35" ht="13.5" customHeight="1" x14ac:dyDescent="0.2"/>
    <row r="6" spans="1:35" ht="13.5" customHeight="1" x14ac:dyDescent="0.2"/>
    <row r="7" spans="1:35" ht="13.5" customHeight="1" x14ac:dyDescent="0.2"/>
    <row r="8" spans="1:35" ht="13.5" customHeight="1" x14ac:dyDescent="0.25">
      <c r="A8" s="2" t="s">
        <v>33</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5" t="s">
        <v>34</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6">
        <v>0.65</v>
      </c>
    </row>
    <row r="11" spans="1:35" ht="13.5" customHeight="1" x14ac:dyDescent="0.2"/>
    <row r="12" spans="1:35" ht="13.5" customHeight="1" x14ac:dyDescent="0.2"/>
    <row r="13" spans="1:35" ht="13.5" customHeight="1" x14ac:dyDescent="0.2"/>
    <row r="14" spans="1:35" ht="13.5" customHeight="1" x14ac:dyDescent="0.25">
      <c r="A14" s="2" t="s">
        <v>97</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9</v>
      </c>
    </row>
    <row r="16" spans="1:35" ht="13.5" customHeight="1" x14ac:dyDescent="0.25">
      <c r="B16" s="5" t="s">
        <v>18</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19</v>
      </c>
      <c r="AI16" s="6"/>
    </row>
    <row r="17" spans="1:35" ht="13.5" customHeight="1" x14ac:dyDescent="0.2"/>
    <row r="18" spans="1:35" ht="13.5" customHeight="1" x14ac:dyDescent="0.2"/>
    <row r="19" spans="1:35" ht="13.5" customHeight="1" x14ac:dyDescent="0.2"/>
    <row r="20" spans="1:35" ht="13.5" customHeight="1" x14ac:dyDescent="0.25">
      <c r="A20" s="2" t="s">
        <v>36</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9</v>
      </c>
    </row>
    <row r="22" spans="1:35" ht="13.5" customHeight="1" x14ac:dyDescent="0.25">
      <c r="B22" s="7" t="str">
        <f>Populations!$C$3</f>
        <v>Males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19</v>
      </c>
      <c r="AI22" s="15"/>
    </row>
    <row r="23" spans="1:35" ht="13.5" customHeight="1" x14ac:dyDescent="0.25">
      <c r="B23" s="7" t="str">
        <f>Populations!$C$4</f>
        <v>Females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19</v>
      </c>
      <c r="AI23" s="15"/>
    </row>
    <row r="24" spans="1:35" ht="13.5" customHeight="1" x14ac:dyDescent="0.2"/>
    <row r="25" spans="1:35" ht="13.5" customHeight="1" x14ac:dyDescent="0.2"/>
    <row r="26" spans="1:35" ht="13.5" customHeight="1" x14ac:dyDescent="0.2"/>
    <row r="27" spans="1:35" ht="13.5" customHeight="1" x14ac:dyDescent="0.25">
      <c r="A27" s="2" t="s">
        <v>38</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9</v>
      </c>
    </row>
    <row r="29" spans="1:35" ht="13.5" customHeight="1" x14ac:dyDescent="0.25">
      <c r="B29" s="5" t="s">
        <v>18</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19</v>
      </c>
      <c r="AI29" s="6"/>
    </row>
    <row r="30" spans="1:35" ht="13.5" customHeight="1" x14ac:dyDescent="0.2"/>
    <row r="31" spans="1:35" ht="13.5" customHeight="1" x14ac:dyDescent="0.2"/>
    <row r="32" spans="1:35" ht="13.5" customHeight="1" x14ac:dyDescent="0.2"/>
    <row r="33" spans="1:35" ht="13.5" customHeight="1" x14ac:dyDescent="0.25">
      <c r="A33" s="2" t="s">
        <v>40</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9</v>
      </c>
    </row>
    <row r="35" spans="1:35" ht="13.5" customHeight="1" x14ac:dyDescent="0.25">
      <c r="B35" s="7" t="str">
        <f>Populations!$C$4</f>
        <v>Females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19</v>
      </c>
      <c r="AI35" s="9"/>
    </row>
    <row r="36" spans="1:35" ht="13.5" customHeight="1" x14ac:dyDescent="0.2"/>
    <row r="37" spans="1:35" ht="13.5" customHeight="1" x14ac:dyDescent="0.2"/>
    <row r="38" spans="1:35" ht="13.5" customHeight="1" x14ac:dyDescent="0.2"/>
    <row r="39" spans="1:35" ht="13.5" customHeight="1" x14ac:dyDescent="0.25">
      <c r="A39" s="2" t="s">
        <v>42</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9</v>
      </c>
    </row>
    <row r="41" spans="1:35" ht="13.5" customHeight="1" x14ac:dyDescent="0.25">
      <c r="B41" s="5" t="s">
        <v>18</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19</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A4" workbookViewId="0">
      <selection activeCell="AI18" sqref="AI18"/>
    </sheetView>
  </sheetViews>
  <sheetFormatPr defaultColWidth="17.28515625" defaultRowHeight="15" customHeight="1" x14ac:dyDescent="0.2"/>
  <cols>
    <col min="1" max="35" width="8.85546875" customWidth="1"/>
  </cols>
  <sheetData>
    <row r="1" spans="1:35" ht="13.5" customHeight="1" x14ac:dyDescent="0.25">
      <c r="A1" s="2" t="s">
        <v>32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17">
        <f t="shared" ref="AI3:AI4" si="0">90*60%</f>
        <v>54</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17">
        <f t="shared" si="0"/>
        <v>54</v>
      </c>
    </row>
    <row r="5" spans="1:35" ht="13.5" customHeight="1" x14ac:dyDescent="0.2"/>
    <row r="6" spans="1:35" ht="13.5" customHeight="1" x14ac:dyDescent="0.2"/>
    <row r="7" spans="1:35" ht="13.5" customHeight="1" x14ac:dyDescent="0.2"/>
    <row r="8" spans="1:35" ht="13.5" customHeight="1" x14ac:dyDescent="0.25">
      <c r="A8" s="2" t="s">
        <v>37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7">
        <f>20%*3*20</f>
        <v>12.000000000000002</v>
      </c>
    </row>
    <row r="11" spans="1:35" ht="13.5" customHeight="1" x14ac:dyDescent="0.25">
      <c r="B11" s="7" t="str">
        <f>Populations!$C$4</f>
        <v>Females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19</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41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1:35" ht="13.5" customHeight="1" x14ac:dyDescent="0.25">
      <c r="B17" s="7" t="str">
        <f>Populations!$C$3</f>
        <v>Males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1:35" ht="13.5" customHeight="1" x14ac:dyDescent="0.25">
      <c r="B18" s="7" t="str">
        <f>Populations!$C$4</f>
        <v>Females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19</v>
      </c>
      <c r="AI18" s="6">
        <v>0</v>
      </c>
    </row>
    <row r="19" spans="1:35" ht="13.5" customHeight="1" x14ac:dyDescent="0.2"/>
    <row r="20" spans="1:35" ht="13.5" customHeight="1" x14ac:dyDescent="0.2"/>
    <row r="21" spans="1:35" ht="13.5" customHeight="1" x14ac:dyDescent="0.2"/>
    <row r="22" spans="1:35" ht="13.5" customHeight="1" x14ac:dyDescent="0.25">
      <c r="A22" s="2" t="s">
        <v>43</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9</v>
      </c>
    </row>
    <row r="24" spans="1:35" ht="13.5" customHeight="1" x14ac:dyDescent="0.25">
      <c r="B24" s="7" t="str">
        <f>Populations!$C$3</f>
        <v>Males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19</v>
      </c>
      <c r="AI24" s="19">
        <v>0.14000000000000001</v>
      </c>
    </row>
    <row r="25" spans="1:35" ht="13.5" customHeight="1" x14ac:dyDescent="0.25">
      <c r="B25" s="7" t="str">
        <f>Populations!$C$4</f>
        <v>Females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19</v>
      </c>
      <c r="AI25" s="19">
        <v>0.14000000000000001</v>
      </c>
    </row>
    <row r="26" spans="1:35" ht="13.5" customHeight="1" x14ac:dyDescent="0.2"/>
    <row r="27" spans="1:35" ht="13.5" customHeight="1" x14ac:dyDescent="0.2"/>
    <row r="28" spans="1:35" ht="13.5" customHeight="1" x14ac:dyDescent="0.2"/>
    <row r="29" spans="1:35" ht="13.5" customHeight="1" x14ac:dyDescent="0.25">
      <c r="A29" s="2" t="s">
        <v>45</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9</v>
      </c>
    </row>
    <row r="31" spans="1:35" ht="13.5" customHeight="1" x14ac:dyDescent="0.25">
      <c r="B31" s="7" t="str">
        <f>Populations!$C$3</f>
        <v>Males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19</v>
      </c>
      <c r="AI31" s="15">
        <v>0.28799999999999998</v>
      </c>
    </row>
    <row r="32" spans="1:35" ht="13.5" customHeight="1" x14ac:dyDescent="0.25">
      <c r="B32" s="7" t="str">
        <f>Populations!$C$4</f>
        <v>Females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19</v>
      </c>
      <c r="AI32" s="15">
        <v>0.28799999999999998</v>
      </c>
    </row>
    <row r="33" spans="1:35" ht="13.5" customHeight="1" x14ac:dyDescent="0.2"/>
    <row r="34" spans="1:35" ht="13.5" customHeight="1" x14ac:dyDescent="0.2"/>
    <row r="35" spans="1:35" ht="13.5" customHeight="1" x14ac:dyDescent="0.2"/>
    <row r="36" spans="1:35" ht="13.5" customHeight="1" x14ac:dyDescent="0.25">
      <c r="A36" s="2" t="s">
        <v>46</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9</v>
      </c>
    </row>
    <row r="38" spans="1:35" ht="13.5" customHeight="1" x14ac:dyDescent="0.25">
      <c r="B38" s="7" t="str">
        <f>Populations!$C$3</f>
        <v>Males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19</v>
      </c>
      <c r="AI38" s="20">
        <v>0</v>
      </c>
    </row>
    <row r="39" spans="1:35" ht="13.5" customHeight="1" x14ac:dyDescent="0.25">
      <c r="B39" s="7" t="str">
        <f>Populations!$C$4</f>
        <v>Females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19</v>
      </c>
      <c r="AI39" s="19">
        <v>0</v>
      </c>
    </row>
    <row r="40" spans="1:35" ht="13.5" customHeight="1" x14ac:dyDescent="0.2"/>
    <row r="41" spans="1:35" ht="13.5" customHeight="1" x14ac:dyDescent="0.2"/>
    <row r="42" spans="1:35" ht="13.5" customHeight="1" x14ac:dyDescent="0.2"/>
    <row r="43" spans="1:35" ht="13.5" customHeight="1" x14ac:dyDescent="0.25">
      <c r="A43" s="2" t="s">
        <v>47</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9</v>
      </c>
    </row>
    <row r="45" spans="1:35" ht="13.5" customHeight="1" x14ac:dyDescent="0.25">
      <c r="B45" s="7" t="str">
        <f>Populations!$C$3</f>
        <v>Males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19</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35</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6">
        <v>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6">
        <v>0</v>
      </c>
    </row>
    <row r="5" spans="1:35" ht="13.5" customHeight="1" x14ac:dyDescent="0.2"/>
    <row r="6" spans="1:35" ht="13.5" customHeight="1" x14ac:dyDescent="0.2"/>
    <row r="7" spans="1:35" ht="13.5" customHeight="1" x14ac:dyDescent="0.2"/>
    <row r="8" spans="1:35" ht="13.5" customHeight="1" x14ac:dyDescent="0.25">
      <c r="A8" s="2" t="s">
        <v>39</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19</v>
      </c>
      <c r="AI10" s="15">
        <v>0</v>
      </c>
    </row>
    <row r="11" spans="1:35" ht="13.5" customHeight="1" x14ac:dyDescent="0.25">
      <c r="B11" s="7" t="str">
        <f>Populations!$C$4</f>
        <v>Females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19</v>
      </c>
      <c r="AI11" s="15">
        <v>0</v>
      </c>
    </row>
    <row r="12" spans="1:35" ht="13.5" customHeight="1" x14ac:dyDescent="0.2"/>
    <row r="13" spans="1:35" ht="13.5" customHeight="1" x14ac:dyDescent="0.2"/>
    <row r="14" spans="1:35" ht="13.5" customHeight="1" x14ac:dyDescent="0.2"/>
    <row r="15" spans="1:35" ht="13.5" customHeight="1" x14ac:dyDescent="0.25">
      <c r="A15" s="2" t="s">
        <v>44</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22" t="s">
        <v>18</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2015-11-22T23:30:50Z</dcterms:modified>
</cp:coreProperties>
</file>