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-20" yWindow="40" windowWidth="19420" windowHeight="10960" tabRatio="863" activeTab="4"/>
  </bookViews>
  <sheets>
    <sheet name="Populations &amp; programs" sheetId="12" r:id="rId1"/>
    <sheet name="Cost &amp; coverage" sheetId="16" r:id="rId2"/>
    <sheet name="Demographics &amp; HIV prevalence" sheetId="20" r:id="rId3"/>
    <sheet name="Optional indicators" sheetId="19" r:id="rId4"/>
    <sheet name="Other epidemiology" sheetId="1" r:id="rId5"/>
    <sheet name="Testing &amp; treatment" sheetId="2" r:id="rId6"/>
    <sheet name="Sexual behavior" sheetId="3" r:id="rId7"/>
    <sheet name="Injecting behavior" sheetId="4" r:id="rId8"/>
    <sheet name="Partnerships" sheetId="9" r:id="rId9"/>
    <sheet name="Transitions" sheetId="10" r:id="rId10"/>
    <sheet name="Constants" sheetId="17" r:id="rId11"/>
    <sheet name="Disutilities &amp; costs" sheetId="14" r:id="rId12"/>
    <sheet name="Macroeconomics" sheetId="18" r:id="rId13"/>
  </sheets>
  <calcPr calcId="1445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8" i="16"/>
  <c r="B27"/>
  <c r="B25"/>
  <c r="B24"/>
  <c r="B22"/>
  <c r="B21"/>
  <c r="B19"/>
  <c r="B18"/>
  <c r="B16"/>
  <c r="B15"/>
  <c r="B13"/>
  <c r="B12"/>
  <c r="B10"/>
  <c r="B9"/>
  <c r="B7"/>
  <c r="B6"/>
  <c r="Q4"/>
  <c r="O4"/>
  <c r="L4"/>
  <c r="J4"/>
  <c r="I4"/>
  <c r="H4"/>
  <c r="E4"/>
  <c r="B4"/>
  <c r="B3"/>
  <c r="B53" i="20"/>
  <c r="B52"/>
  <c r="B51"/>
  <c r="B49"/>
  <c r="B48"/>
  <c r="B47"/>
  <c r="B45"/>
  <c r="B44"/>
  <c r="B43"/>
  <c r="B41"/>
  <c r="B40"/>
  <c r="B39"/>
  <c r="B37"/>
  <c r="B36"/>
  <c r="B35"/>
  <c r="B33"/>
  <c r="B32"/>
  <c r="B31"/>
  <c r="B25"/>
  <c r="B24"/>
  <c r="B23"/>
  <c r="B21"/>
  <c r="B20"/>
  <c r="B19"/>
  <c r="B17"/>
  <c r="B16"/>
  <c r="B15"/>
  <c r="B13"/>
  <c r="B12"/>
  <c r="B11"/>
  <c r="B9"/>
  <c r="B8"/>
  <c r="B7"/>
  <c r="B5"/>
  <c r="B4"/>
  <c r="B3"/>
  <c r="B8" i="4"/>
  <c r="B7"/>
  <c r="B6"/>
  <c r="B5"/>
  <c r="B4"/>
  <c r="B3"/>
  <c r="R27" i="18"/>
  <c r="Q27"/>
  <c r="P27"/>
  <c r="O27"/>
  <c r="N27"/>
  <c r="M27"/>
  <c r="L27"/>
  <c r="K27"/>
  <c r="J27"/>
  <c r="I27"/>
  <c r="H27"/>
  <c r="G27"/>
  <c r="F27"/>
  <c r="E27"/>
  <c r="D27"/>
  <c r="C27"/>
  <c r="R15"/>
  <c r="Q15"/>
  <c r="P15"/>
  <c r="O15"/>
  <c r="N15"/>
  <c r="M15"/>
  <c r="L15"/>
  <c r="K15"/>
  <c r="J15"/>
  <c r="I15"/>
  <c r="H15"/>
  <c r="G15"/>
  <c r="F15"/>
  <c r="E15"/>
  <c r="D15"/>
  <c r="R9"/>
  <c r="Q9"/>
  <c r="P9"/>
  <c r="O9"/>
  <c r="N9"/>
  <c r="M9"/>
  <c r="L9"/>
  <c r="K9"/>
  <c r="J9"/>
  <c r="I9"/>
  <c r="H9"/>
  <c r="G9"/>
  <c r="F9"/>
  <c r="E9"/>
  <c r="D9"/>
  <c r="R3"/>
  <c r="Q3"/>
  <c r="P3"/>
  <c r="O3"/>
  <c r="N3"/>
  <c r="M3"/>
  <c r="L3"/>
  <c r="K3"/>
  <c r="J3"/>
  <c r="I3"/>
  <c r="H3"/>
  <c r="G3"/>
  <c r="F3"/>
  <c r="E3"/>
  <c r="D3"/>
  <c r="B41" i="1"/>
  <c r="B40"/>
  <c r="B39"/>
  <c r="B38"/>
  <c r="B37"/>
  <c r="B36"/>
  <c r="B30"/>
  <c r="B29"/>
  <c r="B28"/>
  <c r="B27"/>
  <c r="B26"/>
  <c r="B25"/>
  <c r="B19"/>
  <c r="B18"/>
  <c r="B17"/>
  <c r="B16"/>
  <c r="B15"/>
  <c r="B14"/>
  <c r="B8"/>
  <c r="B7"/>
  <c r="B6"/>
  <c r="B5"/>
  <c r="B4"/>
  <c r="B3"/>
  <c r="B41" i="9"/>
  <c r="B40"/>
  <c r="B39"/>
  <c r="B38"/>
  <c r="B37"/>
  <c r="B36"/>
  <c r="H35"/>
  <c r="G35"/>
  <c r="F35"/>
  <c r="E35"/>
  <c r="D35"/>
  <c r="C35"/>
  <c r="B30"/>
  <c r="B29"/>
  <c r="B28"/>
  <c r="B27"/>
  <c r="B26"/>
  <c r="B25"/>
  <c r="H24"/>
  <c r="G24"/>
  <c r="F24"/>
  <c r="E24"/>
  <c r="D24"/>
  <c r="C24"/>
  <c r="B19"/>
  <c r="B18"/>
  <c r="B17"/>
  <c r="B16"/>
  <c r="B15"/>
  <c r="B14"/>
  <c r="H13"/>
  <c r="G13"/>
  <c r="F13"/>
  <c r="E13"/>
  <c r="D13"/>
  <c r="C13"/>
  <c r="B8"/>
  <c r="B7"/>
  <c r="B6"/>
  <c r="B5"/>
  <c r="B4"/>
  <c r="B3"/>
  <c r="H2"/>
  <c r="G2"/>
  <c r="F2"/>
  <c r="E2"/>
  <c r="D2"/>
  <c r="C2"/>
  <c r="B85" i="3"/>
  <c r="B84"/>
  <c r="B83"/>
  <c r="B82"/>
  <c r="B81"/>
  <c r="B80"/>
  <c r="B74"/>
  <c r="B73"/>
  <c r="B72"/>
  <c r="B71"/>
  <c r="B70"/>
  <c r="B69"/>
  <c r="B63"/>
  <c r="B62"/>
  <c r="B61"/>
  <c r="B60"/>
  <c r="B59"/>
  <c r="B58"/>
  <c r="B52"/>
  <c r="B51"/>
  <c r="B50"/>
  <c r="B49"/>
  <c r="B48"/>
  <c r="B47"/>
  <c r="B41"/>
  <c r="B40"/>
  <c r="B39"/>
  <c r="B38"/>
  <c r="B37"/>
  <c r="B36"/>
  <c r="B30"/>
  <c r="B29"/>
  <c r="B28"/>
  <c r="B27"/>
  <c r="B26"/>
  <c r="B25"/>
  <c r="B19"/>
  <c r="B18"/>
  <c r="B17"/>
  <c r="B16"/>
  <c r="B15"/>
  <c r="B14"/>
  <c r="B8"/>
  <c r="B7"/>
  <c r="B6"/>
  <c r="B5"/>
  <c r="B4"/>
  <c r="B3"/>
  <c r="B65" i="2"/>
  <c r="T64"/>
  <c r="B64"/>
  <c r="B63"/>
  <c r="B62"/>
  <c r="B61"/>
  <c r="B60"/>
  <c r="B48"/>
  <c r="T47"/>
  <c r="B47"/>
  <c r="B46"/>
  <c r="B45"/>
  <c r="B44"/>
  <c r="B43"/>
  <c r="B37"/>
  <c r="T36"/>
  <c r="B36"/>
  <c r="B35"/>
  <c r="B34"/>
  <c r="B33"/>
  <c r="B32"/>
  <c r="B8"/>
  <c r="B7"/>
  <c r="B6"/>
  <c r="B5"/>
  <c r="B4"/>
  <c r="B3"/>
  <c r="B19" i="10"/>
  <c r="B18"/>
  <c r="B17"/>
  <c r="B16"/>
  <c r="B15"/>
  <c r="B14"/>
  <c r="H13"/>
  <c r="G13"/>
  <c r="F13"/>
  <c r="E13"/>
  <c r="D13"/>
  <c r="C13"/>
  <c r="B8"/>
  <c r="B7"/>
  <c r="B6"/>
  <c r="B5"/>
  <c r="B4"/>
  <c r="B3"/>
  <c r="H2"/>
  <c r="G2"/>
  <c r="F2"/>
  <c r="E2"/>
  <c r="D2"/>
  <c r="C2"/>
</calcChain>
</file>

<file path=xl/sharedStrings.xml><?xml version="1.0" encoding="utf-8"?>
<sst xmlns="http://schemas.openxmlformats.org/spreadsheetml/2006/main" count="1212" uniqueCount="164">
  <si>
    <t>Relative transmissibility</t>
  </si>
  <si>
    <t>Modeled estimate of HIV prevalence</t>
  </si>
  <si>
    <t>Male</t>
  </si>
  <si>
    <t>Female</t>
  </si>
  <si>
    <t>Injects</t>
  </si>
  <si>
    <t>Heterosexual</t>
  </si>
  <si>
    <t>Homosexual</t>
  </si>
  <si>
    <t>Sex worker</t>
  </si>
  <si>
    <t>Client</t>
  </si>
  <si>
    <t>Internal name</t>
  </si>
  <si>
    <t>Other males</t>
  </si>
  <si>
    <t>Other females</t>
  </si>
  <si>
    <t>Clients of female sex workers</t>
  </si>
  <si>
    <t>FSW programs</t>
  </si>
  <si>
    <t>Programs for female sex workers and clients</t>
  </si>
  <si>
    <t>Needle-syringe programs</t>
  </si>
  <si>
    <t>Programs for men who have sex with men</t>
  </si>
  <si>
    <t>Social and behavior change communication</t>
  </si>
  <si>
    <t>SBCC</t>
  </si>
  <si>
    <t>Diagnosis and treatment of sexually transmissible infections</t>
  </si>
  <si>
    <t>MWID</t>
  </si>
  <si>
    <t>Male PWID</t>
  </si>
  <si>
    <t>Males who inject drugs</t>
  </si>
  <si>
    <t>MSM programs</t>
  </si>
  <si>
    <t>STI programs</t>
  </si>
  <si>
    <t>OM</t>
  </si>
  <si>
    <t>OF</t>
  </si>
  <si>
    <t>Program 1</t>
  </si>
  <si>
    <t>Program 2</t>
  </si>
  <si>
    <t>Program 3</t>
  </si>
  <si>
    <t>Program 4</t>
  </si>
  <si>
    <t>Number of people who inject drugs who are on opiate substitution therapy</t>
  </si>
  <si>
    <t>Number of women on PMTCT (Option B/B+)</t>
  </si>
  <si>
    <t>Number of voluntary medical male circumcisions performed</t>
  </si>
  <si>
    <t>Percentage of people covered by pre-exposure prophylaxis</t>
  </si>
  <si>
    <t>Percentage of people coveraged by post-exposure prophylaxis</t>
  </si>
  <si>
    <t>Pre-exposure prophylaxis</t>
  </si>
  <si>
    <t>Post-exposure prophylaxis</t>
  </si>
  <si>
    <t>Cost</t>
  </si>
  <si>
    <t>Cost &amp; coverage</t>
  </si>
  <si>
    <t>Saturating</t>
  </si>
  <si>
    <t>MSM</t>
  </si>
  <si>
    <t>FSW</t>
  </si>
  <si>
    <t>NSP</t>
  </si>
  <si>
    <t>OST</t>
  </si>
  <si>
    <t>ART</t>
  </si>
  <si>
    <t>BCC</t>
  </si>
  <si>
    <t>STI</t>
  </si>
  <si>
    <t>HTC</t>
  </si>
  <si>
    <t>PMTCT</t>
  </si>
  <si>
    <t>Assumption</t>
  </si>
  <si>
    <t>Injecting</t>
  </si>
  <si>
    <t>Heterosexual insertive</t>
  </si>
  <si>
    <t>Heterosexual receptive</t>
  </si>
  <si>
    <t>Homosexual insertive</t>
  </si>
  <si>
    <t>Homosexual receptive</t>
  </si>
  <si>
    <t>best</t>
  </si>
  <si>
    <t>low</t>
  </si>
  <si>
    <t>high</t>
  </si>
  <si>
    <t>Acute infection</t>
  </si>
  <si>
    <t>On treatment</t>
  </si>
  <si>
    <t xml:space="preserve">Circumcision </t>
  </si>
  <si>
    <t xml:space="preserve">STI cofactor increase </t>
  </si>
  <si>
    <t xml:space="preserve">PMTCT </t>
  </si>
  <si>
    <t>Programs</t>
  </si>
  <si>
    <t>Population size</t>
  </si>
  <si>
    <t>Total</t>
  </si>
  <si>
    <t>Average</t>
  </si>
  <si>
    <t>Short name</t>
  </si>
  <si>
    <t>Long name</t>
  </si>
  <si>
    <t>Tuberculosis prevalence</t>
  </si>
  <si>
    <t>Tuberculosis cofactor</t>
  </si>
  <si>
    <t>Diagnosis behavior change</t>
  </si>
  <si>
    <t>OR</t>
  </si>
  <si>
    <t>Coverage</t>
  </si>
  <si>
    <t>Treated HIV</t>
  </si>
  <si>
    <t>Populations</t>
  </si>
  <si>
    <t>Min</t>
  </si>
  <si>
    <t>Max</t>
  </si>
  <si>
    <t>Zero coverage</t>
  </si>
  <si>
    <t>Full coverage</t>
  </si>
  <si>
    <t>HIV prevalence</t>
  </si>
  <si>
    <t>Number of acts with regular partners per person per year</t>
  </si>
  <si>
    <t>Number of acts with casual partners per person per year</t>
  </si>
  <si>
    <t>Number of acts with commercial partners per person per year</t>
  </si>
  <si>
    <t>Gross domestic product</t>
  </si>
  <si>
    <t>Government revenue</t>
  </si>
  <si>
    <t>Prevalence of any ulcerative STIs</t>
  </si>
  <si>
    <t>Number of people initiating ART each year</t>
  </si>
  <si>
    <t>Percentage of people who used a condom at last act with commercial partners</t>
  </si>
  <si>
    <t>Percentage of people who used a condom at last act with casual partners</t>
  </si>
  <si>
    <t>Percentage of people who used a condom at last act with regular partners</t>
  </si>
  <si>
    <t>Average number of injections per person per year</t>
  </si>
  <si>
    <t>Disease progression rate (% per year)</t>
  </si>
  <si>
    <t>Mother-to-child (breastfeeding)</t>
  </si>
  <si>
    <t>Mother-to-child (non-breastfeeding)</t>
  </si>
  <si>
    <t>Relative disease-related transmissibility</t>
  </si>
  <si>
    <t>Social mitigation costs</t>
  </si>
  <si>
    <t>HIV-related health care costs (excluding treatment)</t>
  </si>
  <si>
    <t>Untreated HIV, acute</t>
  </si>
  <si>
    <t>Disutility weights</t>
  </si>
  <si>
    <t>Interactions between casual partners</t>
  </si>
  <si>
    <t>Interactions between commercial partners</t>
  </si>
  <si>
    <t>Interactions between regular partners</t>
  </si>
  <si>
    <t>Interactions between people who inject drugs</t>
  </si>
  <si>
    <t>Interaction-related transmissibility (% per act)</t>
  </si>
  <si>
    <t>Treatment recovery rate (% per year)</t>
  </si>
  <si>
    <t>Treatment failure rate (% per year)</t>
  </si>
  <si>
    <t>Death rate (% mortality per year)</t>
  </si>
  <si>
    <t>Men who have sex with men</t>
  </si>
  <si>
    <t>Female sex workers</t>
  </si>
  <si>
    <t>Clients</t>
  </si>
  <si>
    <t>Opiate substition therapy</t>
  </si>
  <si>
    <t>Antiretroviral therapy</t>
  </si>
  <si>
    <t>HIV counseling and testing</t>
  </si>
  <si>
    <t>CSW</t>
  </si>
  <si>
    <t>PMTCT</t>
    <phoneticPr fontId="11" type="noConversion"/>
  </si>
  <si>
    <t>Prevention of mother-to-child transmission</t>
    <phoneticPr fontId="11" type="noConversion"/>
  </si>
  <si>
    <r>
      <t>HT</t>
    </r>
    <r>
      <rPr>
        <sz val="11"/>
        <color indexed="8"/>
        <rFont val="Calibri"/>
        <family val="2"/>
      </rPr>
      <t>C</t>
    </r>
    <phoneticPr fontId="11" type="noConversion"/>
  </si>
  <si>
    <t>Average</t>
    <phoneticPr fontId="11" type="noConversion"/>
  </si>
  <si>
    <t>Prevalence of any discharging STIs</t>
  </si>
  <si>
    <t>Age-related population transitions (average number of years before movement)</t>
  </si>
  <si>
    <t>Percentage of people who receptively shared a needle at last injection</t>
  </si>
  <si>
    <t>Government expenditure</t>
  </si>
  <si>
    <t>General government health expenditure</t>
  </si>
  <si>
    <t>Domestic HIV spending</t>
  </si>
  <si>
    <t>Global Fund HIV commitments</t>
  </si>
  <si>
    <t>PEPFAR HIV commitments</t>
  </si>
  <si>
    <t>Other international HIV commitments</t>
  </si>
  <si>
    <t>Private HIV spending</t>
  </si>
  <si>
    <t>Total domestic and international health expenditure</t>
  </si>
  <si>
    <t>Number of people on first-line treatment</t>
  </si>
  <si>
    <t>Number of people on second-line treatment</t>
  </si>
  <si>
    <t>Number of AIDS-related deaths</t>
  </si>
  <si>
    <t>Percentage of population tested for HIV in the last 12 months</t>
  </si>
  <si>
    <t>Birth rate (births per woman per year)</t>
  </si>
  <si>
    <t>Percentage of HIV-positive women who breastfed</t>
  </si>
  <si>
    <t>Condom use</t>
  </si>
  <si>
    <t>Opiate substitution therapy</t>
  </si>
  <si>
    <t>ARV treatment</t>
  </si>
  <si>
    <t>Percentage of people who die from non-HIV-related causes per year</t>
  </si>
  <si>
    <t>Number of HIV tests per year</t>
  </si>
  <si>
    <t>Number of HIV diagnoses per year</t>
  </si>
  <si>
    <t>Modeled estimate of new HIV infections per year</t>
  </si>
  <si>
    <t>Probability of a person with CD4 &lt;200 being tested per year</t>
  </si>
  <si>
    <t>Percentage of males who have been circumcised</t>
  </si>
  <si>
    <t>Risk-related population transitions (average number of years before movement)</t>
  </si>
  <si>
    <t>CD4(500) to CD4(350-500)</t>
  </si>
  <si>
    <t>CD4(200-350)</t>
  </si>
  <si>
    <t>Acute to CD4(&gt;500)</t>
  </si>
  <si>
    <t>CD4(350-500) to CD4(200-350)</t>
  </si>
  <si>
    <t>CD4(350-500) to CD4(&gt;500)</t>
  </si>
  <si>
    <t>CD4(200-350) to CD4(350-500)</t>
  </si>
  <si>
    <t>CD4(&lt;200) to CD4(200-350)</t>
  </si>
  <si>
    <t>First-line treatment</t>
  </si>
  <si>
    <t>Second-line  treatment</t>
  </si>
  <si>
    <t>CD4(&gt;500)</t>
  </si>
  <si>
    <t>CD4(350-500)</t>
  </si>
  <si>
    <t>CD4(&lt;200)</t>
  </si>
  <si>
    <t>CD4(200-350) to CD4(&lt;200)</t>
  </si>
  <si>
    <t>Untreated HIV, CD4(&gt;500)</t>
  </si>
  <si>
    <t>Untreated HIV, CD4(350-500)</t>
  </si>
  <si>
    <t>Untreated HIV, CD4(200-350)</t>
  </si>
  <si>
    <t>Untreated HIV, CD4(&lt;200)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</si>
</sst>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.00_);_(* \(#,##0.00\);_(* &quot;-&quot;??_);_(@_)"/>
    <numFmt numFmtId="165" formatCode="&quot;$&quot;#,##0.00"/>
  </numFmts>
  <fonts count="15">
    <font>
      <sz val="11"/>
      <color theme="3" tint="-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3" tint="-0.249946592608417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663">
    <xf numFmtId="0" fontId="0" fillId="0" borderId="0"/>
    <xf numFmtId="0" fontId="8" fillId="2" borderId="1" applyNumberFormat="0" applyAlignment="0" applyProtection="0"/>
    <xf numFmtId="0" fontId="8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9" fontId="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4" fontId="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</cellStyleXfs>
  <cellXfs count="56">
    <xf numFmtId="0" fontId="0" fillId="0" borderId="0" xfId="0"/>
    <xf numFmtId="0" fontId="12" fillId="0" borderId="0" xfId="655" applyBorder="1" applyAlignment="1">
      <alignment vertical="center" wrapText="1"/>
    </xf>
    <xf numFmtId="0" fontId="12" fillId="0" borderId="0" xfId="655"/>
    <xf numFmtId="0" fontId="13" fillId="0" borderId="0" xfId="655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12" fillId="0" borderId="0" xfId="655"/>
    <xf numFmtId="0" fontId="13" fillId="0" borderId="0" xfId="655" applyFont="1"/>
    <xf numFmtId="0" fontId="0" fillId="0" borderId="0" xfId="0"/>
    <xf numFmtId="0" fontId="7" fillId="0" borderId="0" xfId="0" applyFont="1"/>
    <xf numFmtId="0" fontId="0" fillId="0" borderId="0" xfId="0" applyProtection="1"/>
    <xf numFmtId="0" fontId="7" fillId="0" borderId="0" xfId="0" applyFont="1" applyProtection="1"/>
    <xf numFmtId="0" fontId="8" fillId="3" borderId="2" xfId="1" applyFill="1" applyBorder="1" applyProtection="1">
      <protection locked="0"/>
    </xf>
    <xf numFmtId="11" fontId="8" fillId="3" borderId="2" xfId="1" applyNumberFormat="1" applyFill="1" applyBorder="1" applyProtection="1">
      <protection locked="0"/>
    </xf>
    <xf numFmtId="2" fontId="8" fillId="3" borderId="2" xfId="1" applyNumberFormat="1" applyFill="1" applyBorder="1" applyProtection="1">
      <protection locked="0"/>
    </xf>
    <xf numFmtId="9" fontId="8" fillId="3" borderId="2" xfId="1" applyNumberFormat="1" applyFill="1" applyBorder="1" applyProtection="1">
      <protection locked="0"/>
    </xf>
    <xf numFmtId="10" fontId="8" fillId="3" borderId="2" xfId="1" applyNumberFormat="1" applyFill="1" applyBorder="1" applyProtection="1">
      <protection locked="0"/>
    </xf>
    <xf numFmtId="1" fontId="8" fillId="3" borderId="2" xfId="1" applyNumberFormat="1" applyFill="1" applyBorder="1" applyProtection="1">
      <protection locked="0"/>
    </xf>
    <xf numFmtId="1" fontId="0" fillId="0" borderId="0" xfId="0" applyNumberFormat="1"/>
    <xf numFmtId="0" fontId="8" fillId="3" borderId="2" xfId="1" applyFill="1" applyBorder="1" applyAlignment="1" applyProtection="1">
      <alignment horizontal="right"/>
      <protection locked="0"/>
    </xf>
    <xf numFmtId="9" fontId="8" fillId="3" borderId="2" xfId="1" applyNumberFormat="1" applyFill="1" applyBorder="1" applyAlignment="1" applyProtection="1">
      <alignment horizontal="right"/>
      <protection locked="0"/>
    </xf>
    <xf numFmtId="0" fontId="0" fillId="0" borderId="0" xfId="0" applyAlignment="1"/>
    <xf numFmtId="0" fontId="7" fillId="0" borderId="0" xfId="0" applyFont="1" applyAlignment="1"/>
    <xf numFmtId="0" fontId="8" fillId="3" borderId="2" xfId="1" applyFill="1" applyBorder="1" applyAlignment="1" applyProtection="1">
      <protection locked="0"/>
    </xf>
    <xf numFmtId="9" fontId="8" fillId="3" borderId="2" xfId="1" applyNumberFormat="1" applyFill="1" applyBorder="1" applyAlignment="1" applyProtection="1">
      <protection locked="0"/>
    </xf>
    <xf numFmtId="0" fontId="8" fillId="3" borderId="2" xfId="1" applyFill="1" applyBorder="1" applyAlignment="1">
      <alignment horizontal="right"/>
    </xf>
    <xf numFmtId="0" fontId="8" fillId="3" borderId="2" xfId="1" applyFill="1" applyBorder="1" applyAlignment="1" applyProtection="1">
      <alignment horizontal="center"/>
      <protection locked="0"/>
    </xf>
    <xf numFmtId="0" fontId="12" fillId="0" borderId="0" xfId="655" applyAlignment="1">
      <alignment horizontal="right"/>
    </xf>
    <xf numFmtId="0" fontId="4" fillId="3" borderId="2" xfId="1" applyFont="1" applyFill="1" applyBorder="1" applyProtection="1">
      <protection locked="0"/>
    </xf>
    <xf numFmtId="9" fontId="4" fillId="3" borderId="2" xfId="1" applyNumberFormat="1" applyFont="1" applyFill="1" applyBorder="1" applyProtection="1">
      <protection locked="0"/>
    </xf>
    <xf numFmtId="0" fontId="4" fillId="3" borderId="2" xfId="1" applyFont="1" applyFill="1" applyBorder="1" applyAlignment="1" applyProtection="1">
      <alignment horizontal="right"/>
      <protection locked="0"/>
    </xf>
    <xf numFmtId="9" fontId="4" fillId="3" borderId="2" xfId="1" applyNumberFormat="1" applyFont="1" applyFill="1" applyBorder="1" applyAlignment="1" applyProtection="1">
      <alignment horizontal="right"/>
      <protection locked="0"/>
    </xf>
    <xf numFmtId="0" fontId="4" fillId="3" borderId="2" xfId="1" applyFont="1" applyFill="1" applyBorder="1" applyAlignment="1">
      <alignment horizontal="right"/>
    </xf>
    <xf numFmtId="3" fontId="8" fillId="3" borderId="2" xfId="1" applyNumberFormat="1" applyFill="1" applyBorder="1" applyProtection="1">
      <protection locked="0"/>
    </xf>
    <xf numFmtId="0" fontId="3" fillId="3" borderId="2" xfId="1" applyFont="1" applyFill="1" applyBorder="1" applyProtection="1">
      <protection locked="0"/>
    </xf>
    <xf numFmtId="0" fontId="3" fillId="3" borderId="2" xfId="1" applyFont="1" applyFill="1" applyBorder="1" applyAlignment="1" applyProtection="1">
      <alignment horizontal="right"/>
      <protection locked="0"/>
    </xf>
    <xf numFmtId="9" fontId="8" fillId="3" borderId="2" xfId="1" applyNumberFormat="1" applyFont="1" applyFill="1" applyBorder="1" applyProtection="1">
      <protection locked="0"/>
    </xf>
    <xf numFmtId="0" fontId="8" fillId="3" borderId="2" xfId="1" applyFont="1" applyFill="1" applyBorder="1" applyProtection="1">
      <protection locked="0"/>
    </xf>
    <xf numFmtId="0" fontId="9" fillId="0" borderId="0" xfId="0" applyFont="1" applyAlignment="1">
      <alignment horizontal="right"/>
    </xf>
    <xf numFmtId="0" fontId="14" fillId="0" borderId="0" xfId="0" applyFont="1" applyProtection="1"/>
    <xf numFmtId="0" fontId="2" fillId="3" borderId="2" xfId="1" applyFont="1" applyFill="1" applyBorder="1" applyProtection="1">
      <protection locked="0"/>
    </xf>
    <xf numFmtId="0" fontId="2" fillId="0" borderId="0" xfId="0" applyFont="1" applyAlignment="1">
      <alignment horizontal="right"/>
    </xf>
    <xf numFmtId="165" fontId="4" fillId="3" borderId="2" xfId="1" applyNumberFormat="1" applyFont="1" applyFill="1" applyBorder="1" applyProtection="1">
      <protection locked="0"/>
    </xf>
    <xf numFmtId="0" fontId="8" fillId="3" borderId="2" xfId="1" applyNumberFormat="1" applyFill="1" applyBorder="1" applyProtection="1">
      <protection locked="0"/>
    </xf>
    <xf numFmtId="0" fontId="4" fillId="3" borderId="2" xfId="1" applyNumberFormat="1" applyFont="1" applyFill="1" applyBorder="1" applyProtection="1">
      <protection locked="0"/>
    </xf>
    <xf numFmtId="0" fontId="1" fillId="3" borderId="2" xfId="1" applyFont="1" applyFill="1" applyBorder="1" applyAlignment="1" applyProtection="1">
      <alignment horizontal="right"/>
      <protection locked="0"/>
    </xf>
  </cellXfs>
  <cellStyles count="663">
    <cellStyle name="Comma 2" xfId="13"/>
    <cellStyle name="Comma 2 2" xfId="661"/>
    <cellStyle name="Input" xfId="1" builtinId="20" customBuiltin="1"/>
    <cellStyle name="Normal" xfId="0" builtinId="0" customBuiltin="1"/>
    <cellStyle name="Normal 10" xfId="662"/>
    <cellStyle name="Normal 2" xfId="3"/>
    <cellStyle name="Normal 2 2" xfId="656"/>
    <cellStyle name="Normal 3" xfId="5"/>
    <cellStyle name="Normal 3 2" xfId="657"/>
    <cellStyle name="Normal 4" xfId="6"/>
    <cellStyle name="Normal 4 2" xfId="658"/>
    <cellStyle name="Normal 5" xfId="7"/>
    <cellStyle name="Normal 5 2" xfId="659"/>
    <cellStyle name="Normal 6" xfId="4"/>
    <cellStyle name="Normal 6 10" xfId="49"/>
    <cellStyle name="Normal 6 10 2" xfId="149"/>
    <cellStyle name="Normal 6 10 2 2" xfId="363"/>
    <cellStyle name="Normal 6 10 2 3" xfId="579"/>
    <cellStyle name="Normal 6 10 3" xfId="263"/>
    <cellStyle name="Normal 6 10 4" xfId="479"/>
    <cellStyle name="Normal 6 11" xfId="17"/>
    <cellStyle name="Normal 6 11 2" xfId="181"/>
    <cellStyle name="Normal 6 11 2 2" xfId="395"/>
    <cellStyle name="Normal 6 11 2 3" xfId="611"/>
    <cellStyle name="Normal 6 11 3" xfId="231"/>
    <cellStyle name="Normal 6 11 4" xfId="447"/>
    <cellStyle name="Normal 6 12" xfId="82"/>
    <cellStyle name="Normal 6 12 2" xfId="187"/>
    <cellStyle name="Normal 6 12 2 2" xfId="401"/>
    <cellStyle name="Normal 6 12 2 3" xfId="617"/>
    <cellStyle name="Normal 6 12 3" xfId="296"/>
    <cellStyle name="Normal 6 12 4" xfId="512"/>
    <cellStyle name="Normal 6 13" xfId="111"/>
    <cellStyle name="Normal 6 13 2" xfId="218"/>
    <cellStyle name="Normal 6 13 2 2" xfId="432"/>
    <cellStyle name="Normal 6 13 2 3" xfId="648"/>
    <cellStyle name="Normal 6 13 3" xfId="325"/>
    <cellStyle name="Normal 6 13 4" xfId="541"/>
    <cellStyle name="Normal 6 14" xfId="57"/>
    <cellStyle name="Normal 6 14 2" xfId="117"/>
    <cellStyle name="Normal 6 14 2 2" xfId="331"/>
    <cellStyle name="Normal 6 14 2 3" xfId="547"/>
    <cellStyle name="Normal 6 14 3" xfId="271"/>
    <cellStyle name="Normal 6 14 4" xfId="487"/>
    <cellStyle name="Normal 6 15" xfId="116"/>
    <cellStyle name="Normal 6 15 2" xfId="330"/>
    <cellStyle name="Normal 6 15 3" xfId="546"/>
    <cellStyle name="Normal 6 16" xfId="223"/>
    <cellStyle name="Normal 6 17" xfId="439"/>
    <cellStyle name="Normal 6 2" xfId="12"/>
    <cellStyle name="Normal 6 2 10" xfId="227"/>
    <cellStyle name="Normal 6 2 11" xfId="443"/>
    <cellStyle name="Normal 6 2 2" xfId="16"/>
    <cellStyle name="Normal 6 2 2 10" xfId="446"/>
    <cellStyle name="Normal 6 2 2 2" xfId="32"/>
    <cellStyle name="Normal 6 2 2 2 2" xfId="48"/>
    <cellStyle name="Normal 6 2 2 2 2 2" xfId="81"/>
    <cellStyle name="Normal 6 2 2 2 2 2 2" xfId="180"/>
    <cellStyle name="Normal 6 2 2 2 2 2 2 2" xfId="394"/>
    <cellStyle name="Normal 6 2 2 2 2 2 2 3" xfId="610"/>
    <cellStyle name="Normal 6 2 2 2 2 2 3" xfId="295"/>
    <cellStyle name="Normal 6 2 2 2 2 2 4" xfId="511"/>
    <cellStyle name="Normal 6 2 2 2 2 3" xfId="110"/>
    <cellStyle name="Normal 6 2 2 2 2 3 2" xfId="217"/>
    <cellStyle name="Normal 6 2 2 2 2 3 2 2" xfId="431"/>
    <cellStyle name="Normal 6 2 2 2 2 3 2 3" xfId="647"/>
    <cellStyle name="Normal 6 2 2 2 2 3 3" xfId="324"/>
    <cellStyle name="Normal 6 2 2 2 2 3 4" xfId="540"/>
    <cellStyle name="Normal 6 2 2 2 2 4" xfId="148"/>
    <cellStyle name="Normal 6 2 2 2 2 4 2" xfId="362"/>
    <cellStyle name="Normal 6 2 2 2 2 4 3" xfId="578"/>
    <cellStyle name="Normal 6 2 2 2 2 5" xfId="262"/>
    <cellStyle name="Normal 6 2 2 2 2 6" xfId="478"/>
    <cellStyle name="Normal 6 2 2 2 3" xfId="65"/>
    <cellStyle name="Normal 6 2 2 2 3 2" xfId="164"/>
    <cellStyle name="Normal 6 2 2 2 3 2 2" xfId="378"/>
    <cellStyle name="Normal 6 2 2 2 3 2 3" xfId="594"/>
    <cellStyle name="Normal 6 2 2 2 3 3" xfId="279"/>
    <cellStyle name="Normal 6 2 2 2 3 4" xfId="495"/>
    <cellStyle name="Normal 6 2 2 2 4" xfId="94"/>
    <cellStyle name="Normal 6 2 2 2 4 2" xfId="201"/>
    <cellStyle name="Normal 6 2 2 2 4 2 2" xfId="415"/>
    <cellStyle name="Normal 6 2 2 2 4 2 3" xfId="631"/>
    <cellStyle name="Normal 6 2 2 2 4 3" xfId="308"/>
    <cellStyle name="Normal 6 2 2 2 4 4" xfId="524"/>
    <cellStyle name="Normal 6 2 2 2 5" xfId="132"/>
    <cellStyle name="Normal 6 2 2 2 5 2" xfId="346"/>
    <cellStyle name="Normal 6 2 2 2 5 3" xfId="562"/>
    <cellStyle name="Normal 6 2 2 2 6" xfId="246"/>
    <cellStyle name="Normal 6 2 2 2 7" xfId="462"/>
    <cellStyle name="Normal 6 2 2 3" xfId="40"/>
    <cellStyle name="Normal 6 2 2 3 2" xfId="73"/>
    <cellStyle name="Normal 6 2 2 3 2 2" xfId="172"/>
    <cellStyle name="Normal 6 2 2 3 2 2 2" xfId="386"/>
    <cellStyle name="Normal 6 2 2 3 2 2 3" xfId="602"/>
    <cellStyle name="Normal 6 2 2 3 2 3" xfId="287"/>
    <cellStyle name="Normal 6 2 2 3 2 4" xfId="503"/>
    <cellStyle name="Normal 6 2 2 3 3" xfId="102"/>
    <cellStyle name="Normal 6 2 2 3 3 2" xfId="209"/>
    <cellStyle name="Normal 6 2 2 3 3 2 2" xfId="423"/>
    <cellStyle name="Normal 6 2 2 3 3 2 3" xfId="639"/>
    <cellStyle name="Normal 6 2 2 3 3 3" xfId="316"/>
    <cellStyle name="Normal 6 2 2 3 3 4" xfId="532"/>
    <cellStyle name="Normal 6 2 2 3 4" xfId="140"/>
    <cellStyle name="Normal 6 2 2 3 4 2" xfId="354"/>
    <cellStyle name="Normal 6 2 2 3 4 3" xfId="570"/>
    <cellStyle name="Normal 6 2 2 3 5" xfId="254"/>
    <cellStyle name="Normal 6 2 2 3 6" xfId="470"/>
    <cellStyle name="Normal 6 2 2 4" xfId="56"/>
    <cellStyle name="Normal 6 2 2 4 2" xfId="156"/>
    <cellStyle name="Normal 6 2 2 4 2 2" xfId="370"/>
    <cellStyle name="Normal 6 2 2 4 2 3" xfId="586"/>
    <cellStyle name="Normal 6 2 2 4 3" xfId="270"/>
    <cellStyle name="Normal 6 2 2 4 4" xfId="486"/>
    <cellStyle name="Normal 6 2 2 5" xfId="24"/>
    <cellStyle name="Normal 6 2 2 5 2" xfId="185"/>
    <cellStyle name="Normal 6 2 2 5 2 2" xfId="399"/>
    <cellStyle name="Normal 6 2 2 5 2 3" xfId="615"/>
    <cellStyle name="Normal 6 2 2 5 3" xfId="238"/>
    <cellStyle name="Normal 6 2 2 5 4" xfId="454"/>
    <cellStyle name="Normal 6 2 2 6" xfId="86"/>
    <cellStyle name="Normal 6 2 2 6 2" xfId="192"/>
    <cellStyle name="Normal 6 2 2 6 2 2" xfId="406"/>
    <cellStyle name="Normal 6 2 2 6 2 3" xfId="622"/>
    <cellStyle name="Normal 6 2 2 6 3" xfId="300"/>
    <cellStyle name="Normal 6 2 2 6 4" xfId="516"/>
    <cellStyle name="Normal 6 2 2 7" xfId="115"/>
    <cellStyle name="Normal 6 2 2 7 2" xfId="222"/>
    <cellStyle name="Normal 6 2 2 7 2 2" xfId="436"/>
    <cellStyle name="Normal 6 2 2 7 2 3" xfId="652"/>
    <cellStyle name="Normal 6 2 2 7 3" xfId="329"/>
    <cellStyle name="Normal 6 2 2 7 4" xfId="545"/>
    <cellStyle name="Normal 6 2 2 8" xfId="124"/>
    <cellStyle name="Normal 6 2 2 8 2" xfId="338"/>
    <cellStyle name="Normal 6 2 2 8 3" xfId="554"/>
    <cellStyle name="Normal 6 2 2 9" xfId="230"/>
    <cellStyle name="Normal 6 2 3" xfId="29"/>
    <cellStyle name="Normal 6 2 3 2" xfId="45"/>
    <cellStyle name="Normal 6 2 3 2 2" xfId="78"/>
    <cellStyle name="Normal 6 2 3 2 2 2" xfId="177"/>
    <cellStyle name="Normal 6 2 3 2 2 2 2" xfId="391"/>
    <cellStyle name="Normal 6 2 3 2 2 2 3" xfId="607"/>
    <cellStyle name="Normal 6 2 3 2 2 3" xfId="292"/>
    <cellStyle name="Normal 6 2 3 2 2 4" xfId="508"/>
    <cellStyle name="Normal 6 2 3 2 3" xfId="107"/>
    <cellStyle name="Normal 6 2 3 2 3 2" xfId="214"/>
    <cellStyle name="Normal 6 2 3 2 3 2 2" xfId="428"/>
    <cellStyle name="Normal 6 2 3 2 3 2 3" xfId="644"/>
    <cellStyle name="Normal 6 2 3 2 3 3" xfId="321"/>
    <cellStyle name="Normal 6 2 3 2 3 4" xfId="537"/>
    <cellStyle name="Normal 6 2 3 2 4" xfId="145"/>
    <cellStyle name="Normal 6 2 3 2 4 2" xfId="359"/>
    <cellStyle name="Normal 6 2 3 2 4 3" xfId="575"/>
    <cellStyle name="Normal 6 2 3 2 5" xfId="259"/>
    <cellStyle name="Normal 6 2 3 2 6" xfId="475"/>
    <cellStyle name="Normal 6 2 3 3" xfId="62"/>
    <cellStyle name="Normal 6 2 3 3 2" xfId="161"/>
    <cellStyle name="Normal 6 2 3 3 2 2" xfId="375"/>
    <cellStyle name="Normal 6 2 3 3 2 3" xfId="591"/>
    <cellStyle name="Normal 6 2 3 3 3" xfId="276"/>
    <cellStyle name="Normal 6 2 3 3 4" xfId="492"/>
    <cellStyle name="Normal 6 2 3 4" xfId="91"/>
    <cellStyle name="Normal 6 2 3 4 2" xfId="198"/>
    <cellStyle name="Normal 6 2 3 4 2 2" xfId="412"/>
    <cellStyle name="Normal 6 2 3 4 2 3" xfId="628"/>
    <cellStyle name="Normal 6 2 3 4 3" xfId="305"/>
    <cellStyle name="Normal 6 2 3 4 4" xfId="521"/>
    <cellStyle name="Normal 6 2 3 5" xfId="129"/>
    <cellStyle name="Normal 6 2 3 5 2" xfId="343"/>
    <cellStyle name="Normal 6 2 3 5 3" xfId="559"/>
    <cellStyle name="Normal 6 2 3 6" xfId="243"/>
    <cellStyle name="Normal 6 2 3 7" xfId="459"/>
    <cellStyle name="Normal 6 2 4" xfId="37"/>
    <cellStyle name="Normal 6 2 4 2" xfId="70"/>
    <cellStyle name="Normal 6 2 4 2 2" xfId="169"/>
    <cellStyle name="Normal 6 2 4 2 2 2" xfId="383"/>
    <cellStyle name="Normal 6 2 4 2 2 3" xfId="599"/>
    <cellStyle name="Normal 6 2 4 2 3" xfId="284"/>
    <cellStyle name="Normal 6 2 4 2 4" xfId="500"/>
    <cellStyle name="Normal 6 2 4 3" xfId="99"/>
    <cellStyle name="Normal 6 2 4 3 2" xfId="206"/>
    <cellStyle name="Normal 6 2 4 3 2 2" xfId="420"/>
    <cellStyle name="Normal 6 2 4 3 2 3" xfId="636"/>
    <cellStyle name="Normal 6 2 4 3 3" xfId="313"/>
    <cellStyle name="Normal 6 2 4 3 4" xfId="529"/>
    <cellStyle name="Normal 6 2 4 4" xfId="137"/>
    <cellStyle name="Normal 6 2 4 4 2" xfId="351"/>
    <cellStyle name="Normal 6 2 4 4 3" xfId="567"/>
    <cellStyle name="Normal 6 2 4 5" xfId="251"/>
    <cellStyle name="Normal 6 2 4 6" xfId="467"/>
    <cellStyle name="Normal 6 2 5" xfId="53"/>
    <cellStyle name="Normal 6 2 5 2" xfId="153"/>
    <cellStyle name="Normal 6 2 5 2 2" xfId="367"/>
    <cellStyle name="Normal 6 2 5 2 3" xfId="583"/>
    <cellStyle name="Normal 6 2 5 3" xfId="267"/>
    <cellStyle name="Normal 6 2 5 4" xfId="483"/>
    <cellStyle name="Normal 6 2 6" xfId="21"/>
    <cellStyle name="Normal 6 2 6 2" xfId="182"/>
    <cellStyle name="Normal 6 2 6 2 2" xfId="396"/>
    <cellStyle name="Normal 6 2 6 2 3" xfId="612"/>
    <cellStyle name="Normal 6 2 6 3" xfId="235"/>
    <cellStyle name="Normal 6 2 6 4" xfId="451"/>
    <cellStyle name="Normal 6 2 7" xfId="83"/>
    <cellStyle name="Normal 6 2 7 2" xfId="189"/>
    <cellStyle name="Normal 6 2 7 2 2" xfId="403"/>
    <cellStyle name="Normal 6 2 7 2 3" xfId="619"/>
    <cellStyle name="Normal 6 2 7 3" xfId="297"/>
    <cellStyle name="Normal 6 2 7 4" xfId="513"/>
    <cellStyle name="Normal 6 2 8" xfId="112"/>
    <cellStyle name="Normal 6 2 8 2" xfId="219"/>
    <cellStyle name="Normal 6 2 8 2 2" xfId="433"/>
    <cellStyle name="Normal 6 2 8 2 3" xfId="649"/>
    <cellStyle name="Normal 6 2 8 3" xfId="326"/>
    <cellStyle name="Normal 6 2 8 4" xfId="542"/>
    <cellStyle name="Normal 6 2 9" xfId="121"/>
    <cellStyle name="Normal 6 2 9 2" xfId="335"/>
    <cellStyle name="Normal 6 2 9 3" xfId="551"/>
    <cellStyle name="Normal 6 3" xfId="14"/>
    <cellStyle name="Normal 6 3 10" xfId="444"/>
    <cellStyle name="Normal 6 3 2" xfId="30"/>
    <cellStyle name="Normal 6 3 2 2" xfId="46"/>
    <cellStyle name="Normal 6 3 2 2 2" xfId="79"/>
    <cellStyle name="Normal 6 3 2 2 2 2" xfId="178"/>
    <cellStyle name="Normal 6 3 2 2 2 2 2" xfId="392"/>
    <cellStyle name="Normal 6 3 2 2 2 2 3" xfId="608"/>
    <cellStyle name="Normal 6 3 2 2 2 3" xfId="293"/>
    <cellStyle name="Normal 6 3 2 2 2 4" xfId="509"/>
    <cellStyle name="Normal 6 3 2 2 3" xfId="108"/>
    <cellStyle name="Normal 6 3 2 2 3 2" xfId="215"/>
    <cellStyle name="Normal 6 3 2 2 3 2 2" xfId="429"/>
    <cellStyle name="Normal 6 3 2 2 3 2 3" xfId="645"/>
    <cellStyle name="Normal 6 3 2 2 3 3" xfId="322"/>
    <cellStyle name="Normal 6 3 2 2 3 4" xfId="538"/>
    <cellStyle name="Normal 6 3 2 2 4" xfId="146"/>
    <cellStyle name="Normal 6 3 2 2 4 2" xfId="360"/>
    <cellStyle name="Normal 6 3 2 2 4 3" xfId="576"/>
    <cellStyle name="Normal 6 3 2 2 5" xfId="260"/>
    <cellStyle name="Normal 6 3 2 2 6" xfId="476"/>
    <cellStyle name="Normal 6 3 2 3" xfId="63"/>
    <cellStyle name="Normal 6 3 2 3 2" xfId="162"/>
    <cellStyle name="Normal 6 3 2 3 2 2" xfId="376"/>
    <cellStyle name="Normal 6 3 2 3 2 3" xfId="592"/>
    <cellStyle name="Normal 6 3 2 3 3" xfId="277"/>
    <cellStyle name="Normal 6 3 2 3 4" xfId="493"/>
    <cellStyle name="Normal 6 3 2 4" xfId="92"/>
    <cellStyle name="Normal 6 3 2 4 2" xfId="199"/>
    <cellStyle name="Normal 6 3 2 4 2 2" xfId="413"/>
    <cellStyle name="Normal 6 3 2 4 2 3" xfId="629"/>
    <cellStyle name="Normal 6 3 2 4 3" xfId="306"/>
    <cellStyle name="Normal 6 3 2 4 4" xfId="522"/>
    <cellStyle name="Normal 6 3 2 5" xfId="130"/>
    <cellStyle name="Normal 6 3 2 5 2" xfId="344"/>
    <cellStyle name="Normal 6 3 2 5 3" xfId="560"/>
    <cellStyle name="Normal 6 3 2 6" xfId="244"/>
    <cellStyle name="Normal 6 3 2 7" xfId="460"/>
    <cellStyle name="Normal 6 3 3" xfId="38"/>
    <cellStyle name="Normal 6 3 3 2" xfId="71"/>
    <cellStyle name="Normal 6 3 3 2 2" xfId="170"/>
    <cellStyle name="Normal 6 3 3 2 2 2" xfId="384"/>
    <cellStyle name="Normal 6 3 3 2 2 3" xfId="600"/>
    <cellStyle name="Normal 6 3 3 2 3" xfId="285"/>
    <cellStyle name="Normal 6 3 3 2 4" xfId="501"/>
    <cellStyle name="Normal 6 3 3 3" xfId="100"/>
    <cellStyle name="Normal 6 3 3 3 2" xfId="207"/>
    <cellStyle name="Normal 6 3 3 3 2 2" xfId="421"/>
    <cellStyle name="Normal 6 3 3 3 2 3" xfId="637"/>
    <cellStyle name="Normal 6 3 3 3 3" xfId="314"/>
    <cellStyle name="Normal 6 3 3 3 4" xfId="530"/>
    <cellStyle name="Normal 6 3 3 4" xfId="138"/>
    <cellStyle name="Normal 6 3 3 4 2" xfId="352"/>
    <cellStyle name="Normal 6 3 3 4 3" xfId="568"/>
    <cellStyle name="Normal 6 3 3 5" xfId="252"/>
    <cellStyle name="Normal 6 3 3 6" xfId="468"/>
    <cellStyle name="Normal 6 3 4" xfId="54"/>
    <cellStyle name="Normal 6 3 4 2" xfId="154"/>
    <cellStyle name="Normal 6 3 4 2 2" xfId="368"/>
    <cellStyle name="Normal 6 3 4 2 3" xfId="584"/>
    <cellStyle name="Normal 6 3 4 3" xfId="268"/>
    <cellStyle name="Normal 6 3 4 4" xfId="484"/>
    <cellStyle name="Normal 6 3 5" xfId="22"/>
    <cellStyle name="Normal 6 3 5 2" xfId="183"/>
    <cellStyle name="Normal 6 3 5 2 2" xfId="397"/>
    <cellStyle name="Normal 6 3 5 2 3" xfId="613"/>
    <cellStyle name="Normal 6 3 5 3" xfId="236"/>
    <cellStyle name="Normal 6 3 5 4" xfId="452"/>
    <cellStyle name="Normal 6 3 6" xfId="84"/>
    <cellStyle name="Normal 6 3 6 2" xfId="190"/>
    <cellStyle name="Normal 6 3 6 2 2" xfId="404"/>
    <cellStyle name="Normal 6 3 6 2 3" xfId="620"/>
    <cellStyle name="Normal 6 3 6 3" xfId="298"/>
    <cellStyle name="Normal 6 3 6 4" xfId="514"/>
    <cellStyle name="Normal 6 3 7" xfId="113"/>
    <cellStyle name="Normal 6 3 7 2" xfId="220"/>
    <cellStyle name="Normal 6 3 7 2 2" xfId="434"/>
    <cellStyle name="Normal 6 3 7 2 3" xfId="650"/>
    <cellStyle name="Normal 6 3 7 3" xfId="327"/>
    <cellStyle name="Normal 6 3 7 4" xfId="543"/>
    <cellStyle name="Normal 6 3 8" xfId="122"/>
    <cellStyle name="Normal 6 3 8 2" xfId="336"/>
    <cellStyle name="Normal 6 3 8 3" xfId="552"/>
    <cellStyle name="Normal 6 3 9" xfId="228"/>
    <cellStyle name="Normal 6 4" xfId="15"/>
    <cellStyle name="Normal 6 4 10" xfId="445"/>
    <cellStyle name="Normal 6 4 2" xfId="31"/>
    <cellStyle name="Normal 6 4 2 2" xfId="47"/>
    <cellStyle name="Normal 6 4 2 2 2" xfId="80"/>
    <cellStyle name="Normal 6 4 2 2 2 2" xfId="179"/>
    <cellStyle name="Normal 6 4 2 2 2 2 2" xfId="393"/>
    <cellStyle name="Normal 6 4 2 2 2 2 3" xfId="609"/>
    <cellStyle name="Normal 6 4 2 2 2 3" xfId="294"/>
    <cellStyle name="Normal 6 4 2 2 2 4" xfId="510"/>
    <cellStyle name="Normal 6 4 2 2 3" xfId="109"/>
    <cellStyle name="Normal 6 4 2 2 3 2" xfId="216"/>
    <cellStyle name="Normal 6 4 2 2 3 2 2" xfId="430"/>
    <cellStyle name="Normal 6 4 2 2 3 2 3" xfId="646"/>
    <cellStyle name="Normal 6 4 2 2 3 3" xfId="323"/>
    <cellStyle name="Normal 6 4 2 2 3 4" xfId="539"/>
    <cellStyle name="Normal 6 4 2 2 4" xfId="147"/>
    <cellStyle name="Normal 6 4 2 2 4 2" xfId="361"/>
    <cellStyle name="Normal 6 4 2 2 4 3" xfId="577"/>
    <cellStyle name="Normal 6 4 2 2 5" xfId="261"/>
    <cellStyle name="Normal 6 4 2 2 6" xfId="477"/>
    <cellStyle name="Normal 6 4 2 3" xfId="64"/>
    <cellStyle name="Normal 6 4 2 3 2" xfId="163"/>
    <cellStyle name="Normal 6 4 2 3 2 2" xfId="377"/>
    <cellStyle name="Normal 6 4 2 3 2 3" xfId="593"/>
    <cellStyle name="Normal 6 4 2 3 3" xfId="278"/>
    <cellStyle name="Normal 6 4 2 3 4" xfId="494"/>
    <cellStyle name="Normal 6 4 2 4" xfId="93"/>
    <cellStyle name="Normal 6 4 2 4 2" xfId="200"/>
    <cellStyle name="Normal 6 4 2 4 2 2" xfId="414"/>
    <cellStyle name="Normal 6 4 2 4 2 3" xfId="630"/>
    <cellStyle name="Normal 6 4 2 4 3" xfId="307"/>
    <cellStyle name="Normal 6 4 2 4 4" xfId="523"/>
    <cellStyle name="Normal 6 4 2 5" xfId="131"/>
    <cellStyle name="Normal 6 4 2 5 2" xfId="345"/>
    <cellStyle name="Normal 6 4 2 5 3" xfId="561"/>
    <cellStyle name="Normal 6 4 2 6" xfId="245"/>
    <cellStyle name="Normal 6 4 2 7" xfId="461"/>
    <cellStyle name="Normal 6 4 3" xfId="39"/>
    <cellStyle name="Normal 6 4 3 2" xfId="72"/>
    <cellStyle name="Normal 6 4 3 2 2" xfId="171"/>
    <cellStyle name="Normal 6 4 3 2 2 2" xfId="385"/>
    <cellStyle name="Normal 6 4 3 2 2 3" xfId="601"/>
    <cellStyle name="Normal 6 4 3 2 3" xfId="286"/>
    <cellStyle name="Normal 6 4 3 2 4" xfId="502"/>
    <cellStyle name="Normal 6 4 3 3" xfId="101"/>
    <cellStyle name="Normal 6 4 3 3 2" xfId="208"/>
    <cellStyle name="Normal 6 4 3 3 2 2" xfId="422"/>
    <cellStyle name="Normal 6 4 3 3 2 3" xfId="638"/>
    <cellStyle name="Normal 6 4 3 3 3" xfId="315"/>
    <cellStyle name="Normal 6 4 3 3 4" xfId="531"/>
    <cellStyle name="Normal 6 4 3 4" xfId="139"/>
    <cellStyle name="Normal 6 4 3 4 2" xfId="353"/>
    <cellStyle name="Normal 6 4 3 4 3" xfId="569"/>
    <cellStyle name="Normal 6 4 3 5" xfId="253"/>
    <cellStyle name="Normal 6 4 3 6" xfId="469"/>
    <cellStyle name="Normal 6 4 4" xfId="55"/>
    <cellStyle name="Normal 6 4 4 2" xfId="155"/>
    <cellStyle name="Normal 6 4 4 2 2" xfId="369"/>
    <cellStyle name="Normal 6 4 4 2 3" xfId="585"/>
    <cellStyle name="Normal 6 4 4 3" xfId="269"/>
    <cellStyle name="Normal 6 4 4 4" xfId="485"/>
    <cellStyle name="Normal 6 4 5" xfId="23"/>
    <cellStyle name="Normal 6 4 5 2" xfId="184"/>
    <cellStyle name="Normal 6 4 5 2 2" xfId="398"/>
    <cellStyle name="Normal 6 4 5 2 3" xfId="614"/>
    <cellStyle name="Normal 6 4 5 3" xfId="237"/>
    <cellStyle name="Normal 6 4 5 4" xfId="453"/>
    <cellStyle name="Normal 6 4 6" xfId="85"/>
    <cellStyle name="Normal 6 4 6 2" xfId="191"/>
    <cellStyle name="Normal 6 4 6 2 2" xfId="405"/>
    <cellStyle name="Normal 6 4 6 2 3" xfId="621"/>
    <cellStyle name="Normal 6 4 6 3" xfId="299"/>
    <cellStyle name="Normal 6 4 6 4" xfId="515"/>
    <cellStyle name="Normal 6 4 7" xfId="114"/>
    <cellStyle name="Normal 6 4 7 2" xfId="221"/>
    <cellStyle name="Normal 6 4 7 2 2" xfId="435"/>
    <cellStyle name="Normal 6 4 7 2 3" xfId="651"/>
    <cellStyle name="Normal 6 4 7 3" xfId="328"/>
    <cellStyle name="Normal 6 4 7 4" xfId="544"/>
    <cellStyle name="Normal 6 4 8" xfId="123"/>
    <cellStyle name="Normal 6 4 8 2" xfId="337"/>
    <cellStyle name="Normal 6 4 8 3" xfId="553"/>
    <cellStyle name="Normal 6 4 9" xfId="229"/>
    <cellStyle name="Normal 6 5" xfId="11"/>
    <cellStyle name="Normal 6 5 2" xfId="28"/>
    <cellStyle name="Normal 6 5 2 2" xfId="44"/>
    <cellStyle name="Normal 6 5 2 2 2" xfId="77"/>
    <cellStyle name="Normal 6 5 2 2 2 2" xfId="176"/>
    <cellStyle name="Normal 6 5 2 2 2 2 2" xfId="390"/>
    <cellStyle name="Normal 6 5 2 2 2 2 3" xfId="606"/>
    <cellStyle name="Normal 6 5 2 2 2 3" xfId="291"/>
    <cellStyle name="Normal 6 5 2 2 2 4" xfId="507"/>
    <cellStyle name="Normal 6 5 2 2 3" xfId="106"/>
    <cellStyle name="Normal 6 5 2 2 3 2" xfId="213"/>
    <cellStyle name="Normal 6 5 2 2 3 2 2" xfId="427"/>
    <cellStyle name="Normal 6 5 2 2 3 2 3" xfId="643"/>
    <cellStyle name="Normal 6 5 2 2 3 3" xfId="320"/>
    <cellStyle name="Normal 6 5 2 2 3 4" xfId="536"/>
    <cellStyle name="Normal 6 5 2 2 4" xfId="144"/>
    <cellStyle name="Normal 6 5 2 2 4 2" xfId="358"/>
    <cellStyle name="Normal 6 5 2 2 4 3" xfId="574"/>
    <cellStyle name="Normal 6 5 2 2 5" xfId="258"/>
    <cellStyle name="Normal 6 5 2 2 6" xfId="474"/>
    <cellStyle name="Normal 6 5 2 3" xfId="61"/>
    <cellStyle name="Normal 6 5 2 3 2" xfId="160"/>
    <cellStyle name="Normal 6 5 2 3 2 2" xfId="374"/>
    <cellStyle name="Normal 6 5 2 3 2 3" xfId="590"/>
    <cellStyle name="Normal 6 5 2 3 3" xfId="275"/>
    <cellStyle name="Normal 6 5 2 3 4" xfId="491"/>
    <cellStyle name="Normal 6 5 2 4" xfId="90"/>
    <cellStyle name="Normal 6 5 2 4 2" xfId="197"/>
    <cellStyle name="Normal 6 5 2 4 2 2" xfId="411"/>
    <cellStyle name="Normal 6 5 2 4 2 3" xfId="627"/>
    <cellStyle name="Normal 6 5 2 4 3" xfId="304"/>
    <cellStyle name="Normal 6 5 2 4 4" xfId="520"/>
    <cellStyle name="Normal 6 5 2 5" xfId="128"/>
    <cellStyle name="Normal 6 5 2 5 2" xfId="342"/>
    <cellStyle name="Normal 6 5 2 5 3" xfId="558"/>
    <cellStyle name="Normal 6 5 2 6" xfId="242"/>
    <cellStyle name="Normal 6 5 2 7" xfId="458"/>
    <cellStyle name="Normal 6 5 3" xfId="36"/>
    <cellStyle name="Normal 6 5 3 2" xfId="69"/>
    <cellStyle name="Normal 6 5 3 2 2" xfId="168"/>
    <cellStyle name="Normal 6 5 3 2 2 2" xfId="382"/>
    <cellStyle name="Normal 6 5 3 2 2 3" xfId="598"/>
    <cellStyle name="Normal 6 5 3 2 3" xfId="283"/>
    <cellStyle name="Normal 6 5 3 2 4" xfId="499"/>
    <cellStyle name="Normal 6 5 3 3" xfId="98"/>
    <cellStyle name="Normal 6 5 3 3 2" xfId="205"/>
    <cellStyle name="Normal 6 5 3 3 2 2" xfId="419"/>
    <cellStyle name="Normal 6 5 3 3 2 3" xfId="635"/>
    <cellStyle name="Normal 6 5 3 3 3" xfId="312"/>
    <cellStyle name="Normal 6 5 3 3 4" xfId="528"/>
    <cellStyle name="Normal 6 5 3 4" xfId="136"/>
    <cellStyle name="Normal 6 5 3 4 2" xfId="350"/>
    <cellStyle name="Normal 6 5 3 4 3" xfId="566"/>
    <cellStyle name="Normal 6 5 3 5" xfId="250"/>
    <cellStyle name="Normal 6 5 3 6" xfId="466"/>
    <cellStyle name="Normal 6 5 4" xfId="52"/>
    <cellStyle name="Normal 6 5 4 2" xfId="152"/>
    <cellStyle name="Normal 6 5 4 2 2" xfId="366"/>
    <cellStyle name="Normal 6 5 4 2 3" xfId="582"/>
    <cellStyle name="Normal 6 5 4 3" xfId="266"/>
    <cellStyle name="Normal 6 5 4 4" xfId="482"/>
    <cellStyle name="Normal 6 5 5" xfId="20"/>
    <cellStyle name="Normal 6 5 5 2" xfId="188"/>
    <cellStyle name="Normal 6 5 5 2 2" xfId="402"/>
    <cellStyle name="Normal 6 5 5 2 3" xfId="618"/>
    <cellStyle name="Normal 6 5 5 3" xfId="234"/>
    <cellStyle name="Normal 6 5 5 4" xfId="450"/>
    <cellStyle name="Normal 6 5 6" xfId="120"/>
    <cellStyle name="Normal 6 5 6 2" xfId="334"/>
    <cellStyle name="Normal 6 5 6 3" xfId="550"/>
    <cellStyle name="Normal 6 5 7" xfId="226"/>
    <cellStyle name="Normal 6 5 8" xfId="442"/>
    <cellStyle name="Normal 6 6" xfId="10"/>
    <cellStyle name="Normal 6 6 2" xfId="27"/>
    <cellStyle name="Normal 6 6 2 2" xfId="43"/>
    <cellStyle name="Normal 6 6 2 2 2" xfId="76"/>
    <cellStyle name="Normal 6 6 2 2 2 2" xfId="175"/>
    <cellStyle name="Normal 6 6 2 2 2 2 2" xfId="389"/>
    <cellStyle name="Normal 6 6 2 2 2 2 3" xfId="605"/>
    <cellStyle name="Normal 6 6 2 2 2 3" xfId="290"/>
    <cellStyle name="Normal 6 6 2 2 2 4" xfId="506"/>
    <cellStyle name="Normal 6 6 2 2 3" xfId="105"/>
    <cellStyle name="Normal 6 6 2 2 3 2" xfId="212"/>
    <cellStyle name="Normal 6 6 2 2 3 2 2" xfId="426"/>
    <cellStyle name="Normal 6 6 2 2 3 2 3" xfId="642"/>
    <cellStyle name="Normal 6 6 2 2 3 3" xfId="319"/>
    <cellStyle name="Normal 6 6 2 2 3 4" xfId="535"/>
    <cellStyle name="Normal 6 6 2 2 4" xfId="143"/>
    <cellStyle name="Normal 6 6 2 2 4 2" xfId="357"/>
    <cellStyle name="Normal 6 6 2 2 4 3" xfId="573"/>
    <cellStyle name="Normal 6 6 2 2 5" xfId="257"/>
    <cellStyle name="Normal 6 6 2 2 6" xfId="473"/>
    <cellStyle name="Normal 6 6 2 3" xfId="60"/>
    <cellStyle name="Normal 6 6 2 3 2" xfId="159"/>
    <cellStyle name="Normal 6 6 2 3 2 2" xfId="373"/>
    <cellStyle name="Normal 6 6 2 3 2 3" xfId="589"/>
    <cellStyle name="Normal 6 6 2 3 3" xfId="274"/>
    <cellStyle name="Normal 6 6 2 3 4" xfId="490"/>
    <cellStyle name="Normal 6 6 2 4" xfId="89"/>
    <cellStyle name="Normal 6 6 2 4 2" xfId="196"/>
    <cellStyle name="Normal 6 6 2 4 2 2" xfId="410"/>
    <cellStyle name="Normal 6 6 2 4 2 3" xfId="626"/>
    <cellStyle name="Normal 6 6 2 4 3" xfId="303"/>
    <cellStyle name="Normal 6 6 2 4 4" xfId="519"/>
    <cellStyle name="Normal 6 6 2 5" xfId="127"/>
    <cellStyle name="Normal 6 6 2 5 2" xfId="341"/>
    <cellStyle name="Normal 6 6 2 5 3" xfId="557"/>
    <cellStyle name="Normal 6 6 2 6" xfId="241"/>
    <cellStyle name="Normal 6 6 2 7" xfId="457"/>
    <cellStyle name="Normal 6 6 3" xfId="35"/>
    <cellStyle name="Normal 6 6 3 2" xfId="68"/>
    <cellStyle name="Normal 6 6 3 2 2" xfId="167"/>
    <cellStyle name="Normal 6 6 3 2 2 2" xfId="381"/>
    <cellStyle name="Normal 6 6 3 2 2 3" xfId="597"/>
    <cellStyle name="Normal 6 6 3 2 3" xfId="282"/>
    <cellStyle name="Normal 6 6 3 2 4" xfId="498"/>
    <cellStyle name="Normal 6 6 3 3" xfId="97"/>
    <cellStyle name="Normal 6 6 3 3 2" xfId="204"/>
    <cellStyle name="Normal 6 6 3 3 2 2" xfId="418"/>
    <cellStyle name="Normal 6 6 3 3 2 3" xfId="634"/>
    <cellStyle name="Normal 6 6 3 3 3" xfId="311"/>
    <cellStyle name="Normal 6 6 3 3 4" xfId="527"/>
    <cellStyle name="Normal 6 6 3 4" xfId="135"/>
    <cellStyle name="Normal 6 6 3 4 2" xfId="349"/>
    <cellStyle name="Normal 6 6 3 4 3" xfId="565"/>
    <cellStyle name="Normal 6 6 3 5" xfId="249"/>
    <cellStyle name="Normal 6 6 3 6" xfId="465"/>
    <cellStyle name="Normal 6 6 4" xfId="51"/>
    <cellStyle name="Normal 6 6 4 2" xfId="151"/>
    <cellStyle name="Normal 6 6 4 2 2" xfId="365"/>
    <cellStyle name="Normal 6 6 4 2 3" xfId="581"/>
    <cellStyle name="Normal 6 6 4 3" xfId="265"/>
    <cellStyle name="Normal 6 6 4 4" xfId="481"/>
    <cellStyle name="Normal 6 6 5" xfId="19"/>
    <cellStyle name="Normal 6 6 5 2" xfId="186"/>
    <cellStyle name="Normal 6 6 5 2 2" xfId="400"/>
    <cellStyle name="Normal 6 6 5 2 3" xfId="616"/>
    <cellStyle name="Normal 6 6 5 3" xfId="233"/>
    <cellStyle name="Normal 6 6 5 4" xfId="449"/>
    <cellStyle name="Normal 6 6 6" xfId="119"/>
    <cellStyle name="Normal 6 6 6 2" xfId="333"/>
    <cellStyle name="Normal 6 6 6 3" xfId="549"/>
    <cellStyle name="Normal 6 6 7" xfId="225"/>
    <cellStyle name="Normal 6 6 8" xfId="441"/>
    <cellStyle name="Normal 6 7" xfId="9"/>
    <cellStyle name="Normal 6 7 2" xfId="26"/>
    <cellStyle name="Normal 6 7 2 2" xfId="42"/>
    <cellStyle name="Normal 6 7 2 2 2" xfId="75"/>
    <cellStyle name="Normal 6 7 2 2 2 2" xfId="174"/>
    <cellStyle name="Normal 6 7 2 2 2 2 2" xfId="388"/>
    <cellStyle name="Normal 6 7 2 2 2 2 3" xfId="604"/>
    <cellStyle name="Normal 6 7 2 2 2 3" xfId="289"/>
    <cellStyle name="Normal 6 7 2 2 2 4" xfId="505"/>
    <cellStyle name="Normal 6 7 2 2 3" xfId="104"/>
    <cellStyle name="Normal 6 7 2 2 3 2" xfId="211"/>
    <cellStyle name="Normal 6 7 2 2 3 2 2" xfId="425"/>
    <cellStyle name="Normal 6 7 2 2 3 2 3" xfId="641"/>
    <cellStyle name="Normal 6 7 2 2 3 3" xfId="318"/>
    <cellStyle name="Normal 6 7 2 2 3 4" xfId="534"/>
    <cellStyle name="Normal 6 7 2 2 4" xfId="142"/>
    <cellStyle name="Normal 6 7 2 2 4 2" xfId="356"/>
    <cellStyle name="Normal 6 7 2 2 4 3" xfId="572"/>
    <cellStyle name="Normal 6 7 2 2 5" xfId="256"/>
    <cellStyle name="Normal 6 7 2 2 6" xfId="472"/>
    <cellStyle name="Normal 6 7 2 3" xfId="59"/>
    <cellStyle name="Normal 6 7 2 3 2" xfId="158"/>
    <cellStyle name="Normal 6 7 2 3 2 2" xfId="372"/>
    <cellStyle name="Normal 6 7 2 3 2 3" xfId="588"/>
    <cellStyle name="Normal 6 7 2 3 3" xfId="273"/>
    <cellStyle name="Normal 6 7 2 3 4" xfId="489"/>
    <cellStyle name="Normal 6 7 2 4" xfId="88"/>
    <cellStyle name="Normal 6 7 2 4 2" xfId="195"/>
    <cellStyle name="Normal 6 7 2 4 2 2" xfId="409"/>
    <cellStyle name="Normal 6 7 2 4 2 3" xfId="625"/>
    <cellStyle name="Normal 6 7 2 4 3" xfId="302"/>
    <cellStyle name="Normal 6 7 2 4 4" xfId="518"/>
    <cellStyle name="Normal 6 7 2 5" xfId="126"/>
    <cellStyle name="Normal 6 7 2 5 2" xfId="340"/>
    <cellStyle name="Normal 6 7 2 5 3" xfId="556"/>
    <cellStyle name="Normal 6 7 2 6" xfId="240"/>
    <cellStyle name="Normal 6 7 2 7" xfId="456"/>
    <cellStyle name="Normal 6 7 3" xfId="34"/>
    <cellStyle name="Normal 6 7 3 2" xfId="67"/>
    <cellStyle name="Normal 6 7 3 2 2" xfId="166"/>
    <cellStyle name="Normal 6 7 3 2 2 2" xfId="380"/>
    <cellStyle name="Normal 6 7 3 2 2 3" xfId="596"/>
    <cellStyle name="Normal 6 7 3 2 3" xfId="281"/>
    <cellStyle name="Normal 6 7 3 2 4" xfId="497"/>
    <cellStyle name="Normal 6 7 3 3" xfId="96"/>
    <cellStyle name="Normal 6 7 3 3 2" xfId="203"/>
    <cellStyle name="Normal 6 7 3 3 2 2" xfId="417"/>
    <cellStyle name="Normal 6 7 3 3 2 3" xfId="633"/>
    <cellStyle name="Normal 6 7 3 3 3" xfId="310"/>
    <cellStyle name="Normal 6 7 3 3 4" xfId="526"/>
    <cellStyle name="Normal 6 7 3 4" xfId="134"/>
    <cellStyle name="Normal 6 7 3 4 2" xfId="348"/>
    <cellStyle name="Normal 6 7 3 4 3" xfId="564"/>
    <cellStyle name="Normal 6 7 3 5" xfId="248"/>
    <cellStyle name="Normal 6 7 3 6" xfId="464"/>
    <cellStyle name="Normal 6 7 4" xfId="50"/>
    <cellStyle name="Normal 6 7 4 2" xfId="150"/>
    <cellStyle name="Normal 6 7 4 2 2" xfId="364"/>
    <cellStyle name="Normal 6 7 4 2 3" xfId="580"/>
    <cellStyle name="Normal 6 7 4 3" xfId="264"/>
    <cellStyle name="Normal 6 7 4 4" xfId="480"/>
    <cellStyle name="Normal 6 7 5" xfId="18"/>
    <cellStyle name="Normal 6 7 5 2" xfId="193"/>
    <cellStyle name="Normal 6 7 5 2 2" xfId="407"/>
    <cellStyle name="Normal 6 7 5 2 3" xfId="623"/>
    <cellStyle name="Normal 6 7 5 3" xfId="232"/>
    <cellStyle name="Normal 6 7 5 4" xfId="448"/>
    <cellStyle name="Normal 6 7 6" xfId="118"/>
    <cellStyle name="Normal 6 7 6 2" xfId="332"/>
    <cellStyle name="Normal 6 7 6 3" xfId="548"/>
    <cellStyle name="Normal 6 7 7" xfId="224"/>
    <cellStyle name="Normal 6 7 8" xfId="440"/>
    <cellStyle name="Normal 6 8" xfId="25"/>
    <cellStyle name="Normal 6 8 2" xfId="41"/>
    <cellStyle name="Normal 6 8 2 2" xfId="74"/>
    <cellStyle name="Normal 6 8 2 2 2" xfId="173"/>
    <cellStyle name="Normal 6 8 2 2 2 2" xfId="387"/>
    <cellStyle name="Normal 6 8 2 2 2 3" xfId="603"/>
    <cellStyle name="Normal 6 8 2 2 3" xfId="288"/>
    <cellStyle name="Normal 6 8 2 2 4" xfId="504"/>
    <cellStyle name="Normal 6 8 2 3" xfId="103"/>
    <cellStyle name="Normal 6 8 2 3 2" xfId="210"/>
    <cellStyle name="Normal 6 8 2 3 2 2" xfId="424"/>
    <cellStyle name="Normal 6 8 2 3 2 3" xfId="640"/>
    <cellStyle name="Normal 6 8 2 3 3" xfId="317"/>
    <cellStyle name="Normal 6 8 2 3 4" xfId="533"/>
    <cellStyle name="Normal 6 8 2 4" xfId="141"/>
    <cellStyle name="Normal 6 8 2 4 2" xfId="355"/>
    <cellStyle name="Normal 6 8 2 4 3" xfId="571"/>
    <cellStyle name="Normal 6 8 2 5" xfId="255"/>
    <cellStyle name="Normal 6 8 2 6" xfId="471"/>
    <cellStyle name="Normal 6 8 3" xfId="58"/>
    <cellStyle name="Normal 6 8 3 2" xfId="157"/>
    <cellStyle name="Normal 6 8 3 2 2" xfId="371"/>
    <cellStyle name="Normal 6 8 3 2 3" xfId="587"/>
    <cellStyle name="Normal 6 8 3 3" xfId="272"/>
    <cellStyle name="Normal 6 8 3 4" xfId="488"/>
    <cellStyle name="Normal 6 8 4" xfId="87"/>
    <cellStyle name="Normal 6 8 4 2" xfId="194"/>
    <cellStyle name="Normal 6 8 4 2 2" xfId="408"/>
    <cellStyle name="Normal 6 8 4 2 3" xfId="624"/>
    <cellStyle name="Normal 6 8 4 3" xfId="301"/>
    <cellStyle name="Normal 6 8 4 4" xfId="517"/>
    <cellStyle name="Normal 6 8 5" xfId="125"/>
    <cellStyle name="Normal 6 8 5 2" xfId="339"/>
    <cellStyle name="Normal 6 8 5 3" xfId="555"/>
    <cellStyle name="Normal 6 8 6" xfId="239"/>
    <cellStyle name="Normal 6 8 7" xfId="455"/>
    <cellStyle name="Normal 6 9" xfId="33"/>
    <cellStyle name="Normal 6 9 2" xfId="66"/>
    <cellStyle name="Normal 6 9 2 2" xfId="165"/>
    <cellStyle name="Normal 6 9 2 2 2" xfId="379"/>
    <cellStyle name="Normal 6 9 2 2 3" xfId="595"/>
    <cellStyle name="Normal 6 9 2 3" xfId="280"/>
    <cellStyle name="Normal 6 9 2 4" xfId="496"/>
    <cellStyle name="Normal 6 9 3" xfId="95"/>
    <cellStyle name="Normal 6 9 3 2" xfId="202"/>
    <cellStyle name="Normal 6 9 3 2 2" xfId="416"/>
    <cellStyle name="Normal 6 9 3 2 3" xfId="632"/>
    <cellStyle name="Normal 6 9 3 3" xfId="309"/>
    <cellStyle name="Normal 6 9 3 4" xfId="525"/>
    <cellStyle name="Normal 6 9 4" xfId="133"/>
    <cellStyle name="Normal 6 9 4 2" xfId="347"/>
    <cellStyle name="Normal 6 9 4 3" xfId="563"/>
    <cellStyle name="Normal 6 9 5" xfId="247"/>
    <cellStyle name="Normal 6 9 6" xfId="463"/>
    <cellStyle name="Normal 7" xfId="437"/>
    <cellStyle name="Normal 7 2" xfId="653"/>
    <cellStyle name="Normal 8" xfId="438"/>
    <cellStyle name="Normal 8 2" xfId="654"/>
    <cellStyle name="Normal 9" xfId="2"/>
    <cellStyle name="Normal 9 2" xfId="655"/>
    <cellStyle name="Percent 2" xfId="8"/>
    <cellStyle name="Percent 2 2" xfId="660"/>
  </cellStyles>
  <dxfs count="0"/>
  <tableStyles count="0" defaultTableStyle="TableStyleMedium2"/>
  <colors>
    <mruColors>
      <color rgb="FFB9DAED"/>
      <color rgb="FFA8CFEC"/>
      <color rgb="FFA0B1B8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L22"/>
  <sheetViews>
    <sheetView workbookViewId="0">
      <selection activeCell="D11" sqref="D11"/>
    </sheetView>
  </sheetViews>
  <sheetFormatPr baseColWidth="10" defaultColWidth="9.125" defaultRowHeight="15"/>
  <cols>
    <col min="1" max="1" width="9.125" style="20"/>
    <col min="2" max="2" width="5" style="20" customWidth="1"/>
    <col min="3" max="3" width="13.875" style="20" customWidth="1"/>
    <col min="4" max="4" width="18" style="20" customWidth="1"/>
    <col min="5" max="5" width="55.375" style="20" customWidth="1"/>
    <col min="6" max="6" width="10.125" style="20" customWidth="1"/>
    <col min="7" max="8" width="9.125" style="20"/>
    <col min="9" max="10" width="14.25" style="20" customWidth="1"/>
    <col min="11" max="11" width="12.125" style="20" customWidth="1"/>
    <col min="12" max="16384" width="9.125" style="20"/>
  </cols>
  <sheetData>
    <row r="1" spans="1:12">
      <c r="A1" s="21" t="s">
        <v>76</v>
      </c>
    </row>
    <row r="2" spans="1:12">
      <c r="C2" s="21" t="s">
        <v>9</v>
      </c>
      <c r="D2" s="21" t="s">
        <v>68</v>
      </c>
      <c r="E2" s="21" t="s">
        <v>69</v>
      </c>
      <c r="F2" s="49" t="s">
        <v>2</v>
      </c>
      <c r="G2" s="21" t="s">
        <v>3</v>
      </c>
      <c r="H2" s="21" t="s">
        <v>4</v>
      </c>
      <c r="I2" s="21" t="s">
        <v>5</v>
      </c>
      <c r="J2" s="21" t="s">
        <v>6</v>
      </c>
      <c r="K2" s="21" t="s">
        <v>7</v>
      </c>
      <c r="L2" s="21" t="s">
        <v>8</v>
      </c>
    </row>
    <row r="3" spans="1:12">
      <c r="B3" s="21">
        <v>1</v>
      </c>
      <c r="C3" s="38" t="s">
        <v>41</v>
      </c>
      <c r="D3" s="38" t="s">
        <v>41</v>
      </c>
      <c r="E3" s="44" t="s">
        <v>109</v>
      </c>
      <c r="F3" s="44" t="b">
        <v>1</v>
      </c>
      <c r="G3" s="44" t="b">
        <v>0</v>
      </c>
      <c r="H3" s="44" t="b">
        <v>0</v>
      </c>
      <c r="I3" s="44" t="b">
        <v>0</v>
      </c>
      <c r="J3" s="44" t="b">
        <v>1</v>
      </c>
      <c r="K3" s="44" t="b">
        <v>0</v>
      </c>
      <c r="L3" s="44" t="b">
        <v>0</v>
      </c>
    </row>
    <row r="4" spans="1:12">
      <c r="B4" s="21">
        <v>2</v>
      </c>
      <c r="C4" s="38" t="s">
        <v>42</v>
      </c>
      <c r="D4" s="38" t="s">
        <v>42</v>
      </c>
      <c r="E4" s="44" t="s">
        <v>110</v>
      </c>
      <c r="F4" s="44" t="b">
        <v>0</v>
      </c>
      <c r="G4" s="44" t="b">
        <v>1</v>
      </c>
      <c r="H4" s="44" t="b">
        <v>0</v>
      </c>
      <c r="I4" s="44" t="b">
        <v>1</v>
      </c>
      <c r="J4" s="44" t="b">
        <v>0</v>
      </c>
      <c r="K4" s="44" t="b">
        <v>1</v>
      </c>
      <c r="L4" s="44" t="b">
        <v>0</v>
      </c>
    </row>
    <row r="5" spans="1:12">
      <c r="B5" s="21">
        <v>3</v>
      </c>
      <c r="C5" s="50" t="s">
        <v>20</v>
      </c>
      <c r="D5" s="50" t="s">
        <v>21</v>
      </c>
      <c r="E5" s="50" t="s">
        <v>22</v>
      </c>
      <c r="F5" s="44" t="b">
        <v>1</v>
      </c>
      <c r="G5" s="44" t="b">
        <v>0</v>
      </c>
      <c r="H5" s="44" t="b">
        <v>1</v>
      </c>
      <c r="I5" s="44" t="b">
        <v>1</v>
      </c>
      <c r="J5" s="44" t="b">
        <v>0</v>
      </c>
      <c r="K5" s="44" t="b">
        <v>0</v>
      </c>
      <c r="L5" s="44" t="b">
        <v>0</v>
      </c>
    </row>
    <row r="6" spans="1:12">
      <c r="B6" s="21">
        <v>4</v>
      </c>
      <c r="C6" s="50" t="s">
        <v>25</v>
      </c>
      <c r="D6" s="50" t="s">
        <v>10</v>
      </c>
      <c r="E6" s="50" t="s">
        <v>10</v>
      </c>
      <c r="F6" s="44" t="b">
        <v>1</v>
      </c>
      <c r="G6" s="44" t="b">
        <v>0</v>
      </c>
      <c r="H6" s="44" t="b">
        <v>0</v>
      </c>
      <c r="I6" s="44" t="b">
        <v>1</v>
      </c>
      <c r="J6" s="44" t="b">
        <v>0</v>
      </c>
      <c r="K6" s="44" t="b">
        <v>0</v>
      </c>
      <c r="L6" s="44" t="b">
        <v>0</v>
      </c>
    </row>
    <row r="7" spans="1:12">
      <c r="B7" s="21">
        <v>5</v>
      </c>
      <c r="C7" s="50" t="s">
        <v>26</v>
      </c>
      <c r="D7" s="50" t="s">
        <v>11</v>
      </c>
      <c r="E7" s="50" t="s">
        <v>11</v>
      </c>
      <c r="F7" s="44" t="b">
        <v>0</v>
      </c>
      <c r="G7" s="44" t="b">
        <v>1</v>
      </c>
      <c r="H7" s="44" t="b">
        <v>0</v>
      </c>
      <c r="I7" s="44" t="b">
        <v>1</v>
      </c>
      <c r="J7" s="44" t="b">
        <v>0</v>
      </c>
      <c r="K7" s="44" t="b">
        <v>0</v>
      </c>
      <c r="L7" s="44" t="b">
        <v>0</v>
      </c>
    </row>
    <row r="8" spans="1:12">
      <c r="B8" s="21">
        <v>6</v>
      </c>
      <c r="C8" s="44" t="s">
        <v>115</v>
      </c>
      <c r="D8" s="50" t="s">
        <v>111</v>
      </c>
      <c r="E8" s="50" t="s">
        <v>12</v>
      </c>
      <c r="F8" s="44" t="b">
        <v>1</v>
      </c>
      <c r="G8" s="44" t="b">
        <v>0</v>
      </c>
      <c r="H8" s="44" t="b">
        <v>0</v>
      </c>
      <c r="I8" s="44" t="b">
        <v>1</v>
      </c>
      <c r="J8" s="44" t="b">
        <v>0</v>
      </c>
      <c r="K8" s="44" t="b">
        <v>0</v>
      </c>
      <c r="L8" s="44" t="b">
        <v>1</v>
      </c>
    </row>
    <row r="9" spans="1:12">
      <c r="B9" s="21"/>
    </row>
    <row r="10" spans="1:12">
      <c r="B10" s="21"/>
    </row>
    <row r="11" spans="1:12">
      <c r="B11" s="21"/>
    </row>
    <row r="12" spans="1:12">
      <c r="A12" s="21" t="s">
        <v>64</v>
      </c>
      <c r="B12" s="21"/>
    </row>
    <row r="13" spans="1:12">
      <c r="B13" s="21"/>
      <c r="C13" s="21" t="s">
        <v>9</v>
      </c>
      <c r="D13" s="21" t="s">
        <v>68</v>
      </c>
      <c r="E13" s="21" t="s">
        <v>69</v>
      </c>
      <c r="F13" s="21" t="s">
        <v>40</v>
      </c>
    </row>
    <row r="14" spans="1:12">
      <c r="B14" s="21">
        <v>1</v>
      </c>
      <c r="C14" s="38" t="s">
        <v>43</v>
      </c>
      <c r="D14" s="38" t="s">
        <v>43</v>
      </c>
      <c r="E14" s="50" t="s">
        <v>15</v>
      </c>
      <c r="F14" s="44" t="b">
        <v>1</v>
      </c>
    </row>
    <row r="15" spans="1:12">
      <c r="B15" s="21">
        <v>2</v>
      </c>
      <c r="C15" s="38" t="s">
        <v>44</v>
      </c>
      <c r="D15" s="38" t="s">
        <v>44</v>
      </c>
      <c r="E15" s="44" t="s">
        <v>112</v>
      </c>
      <c r="F15" s="44" t="b">
        <v>0</v>
      </c>
    </row>
    <row r="16" spans="1:12">
      <c r="B16" s="21">
        <v>3</v>
      </c>
      <c r="C16" s="44" t="s">
        <v>41</v>
      </c>
      <c r="D16" s="50" t="s">
        <v>23</v>
      </c>
      <c r="E16" s="44" t="s">
        <v>16</v>
      </c>
      <c r="F16" s="44" t="b">
        <v>1</v>
      </c>
    </row>
    <row r="17" spans="2:6">
      <c r="B17" s="21">
        <v>4</v>
      </c>
      <c r="C17" s="44" t="s">
        <v>42</v>
      </c>
      <c r="D17" s="50" t="s">
        <v>13</v>
      </c>
      <c r="E17" s="44" t="s">
        <v>14</v>
      </c>
      <c r="F17" s="44" t="b">
        <v>1</v>
      </c>
    </row>
    <row r="18" spans="2:6">
      <c r="B18" s="21">
        <v>5</v>
      </c>
      <c r="C18" s="38" t="s">
        <v>45</v>
      </c>
      <c r="D18" s="38" t="s">
        <v>45</v>
      </c>
      <c r="E18" s="44" t="s">
        <v>113</v>
      </c>
      <c r="F18" s="44" t="b">
        <v>0</v>
      </c>
    </row>
    <row r="19" spans="2:6">
      <c r="B19" s="21">
        <v>6</v>
      </c>
      <c r="C19" s="38" t="s">
        <v>118</v>
      </c>
      <c r="D19" s="38" t="s">
        <v>118</v>
      </c>
      <c r="E19" s="44" t="s">
        <v>114</v>
      </c>
      <c r="F19" s="44" t="b">
        <v>1</v>
      </c>
    </row>
    <row r="20" spans="2:6">
      <c r="B20" s="21">
        <v>7</v>
      </c>
      <c r="C20" s="50" t="s">
        <v>18</v>
      </c>
      <c r="D20" s="50" t="s">
        <v>18</v>
      </c>
      <c r="E20" s="44" t="s">
        <v>17</v>
      </c>
      <c r="F20" s="44" t="b">
        <v>1</v>
      </c>
    </row>
    <row r="21" spans="2:6">
      <c r="B21" s="21">
        <v>8</v>
      </c>
      <c r="C21" s="38" t="s">
        <v>47</v>
      </c>
      <c r="D21" s="50" t="s">
        <v>24</v>
      </c>
      <c r="E21" s="44" t="s">
        <v>19</v>
      </c>
      <c r="F21" s="44" t="b">
        <v>1</v>
      </c>
    </row>
    <row r="22" spans="2:6">
      <c r="B22" s="21">
        <v>9</v>
      </c>
      <c r="C22" s="47" t="s">
        <v>116</v>
      </c>
      <c r="D22" s="47" t="s">
        <v>116</v>
      </c>
      <c r="E22" s="47" t="s">
        <v>117</v>
      </c>
      <c r="F22" s="44" t="b">
        <v>0</v>
      </c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Z19"/>
  <sheetViews>
    <sheetView workbookViewId="0">
      <selection activeCell="B14" sqref="B14:B19"/>
    </sheetView>
  </sheetViews>
  <sheetFormatPr baseColWidth="10" defaultColWidth="8.625" defaultRowHeight="15"/>
  <cols>
    <col min="2" max="2" width="8.625" style="6"/>
  </cols>
  <sheetData>
    <row r="1" spans="1:26">
      <c r="A1" s="3" t="s">
        <v>121</v>
      </c>
      <c r="B1" s="37"/>
      <c r="C1" s="2"/>
      <c r="D1" s="2"/>
      <c r="E1" s="2"/>
      <c r="F1" s="2"/>
      <c r="G1" s="2"/>
      <c r="H1" s="2"/>
    </row>
    <row r="2" spans="1:26" s="6" customFormat="1">
      <c r="A2" s="37"/>
      <c r="B2" s="37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MWID</v>
      </c>
      <c r="F2" s="4" t="str">
        <f>'Populations &amp; programs'!$C$6</f>
        <v>OM</v>
      </c>
      <c r="G2" s="4" t="str">
        <f>'Populations &amp; programs'!$C$7</f>
        <v>OF</v>
      </c>
      <c r="H2" s="4" t="str">
        <f>'Populations &amp; programs'!$C$8</f>
        <v>CSW</v>
      </c>
    </row>
    <row r="3" spans="1:26">
      <c r="B3" s="4" t="str">
        <f>'Populations &amp; programs'!$D$3</f>
        <v>MSM</v>
      </c>
      <c r="C3" s="24"/>
      <c r="D3" s="24"/>
      <c r="E3" s="24"/>
      <c r="F3" s="24"/>
      <c r="G3" s="24"/>
      <c r="H3" s="24"/>
    </row>
    <row r="4" spans="1:26">
      <c r="B4" s="4" t="str">
        <f>'Populations &amp; programs'!$D$4</f>
        <v>FSW</v>
      </c>
      <c r="C4" s="24"/>
      <c r="D4" s="24"/>
      <c r="E4" s="24"/>
      <c r="F4" s="24"/>
      <c r="G4" s="24"/>
      <c r="H4" s="24"/>
    </row>
    <row r="5" spans="1:26">
      <c r="B5" s="4" t="str">
        <f>'Populations &amp; programs'!$D$5</f>
        <v>Male PWID</v>
      </c>
      <c r="C5" s="24"/>
      <c r="D5" s="24"/>
      <c r="E5" s="24"/>
      <c r="F5" s="24"/>
      <c r="G5" s="24"/>
      <c r="H5" s="24"/>
    </row>
    <row r="6" spans="1:26">
      <c r="B6" s="4" t="str">
        <f>'Populations &amp; programs'!$D$6</f>
        <v>Other males</v>
      </c>
      <c r="C6" s="24"/>
      <c r="D6" s="24"/>
      <c r="E6" s="24"/>
      <c r="F6" s="24"/>
      <c r="G6" s="24"/>
      <c r="H6" s="24"/>
    </row>
    <row r="7" spans="1:26">
      <c r="B7" s="4" t="str">
        <f>'Populations &amp; programs'!$D$7</f>
        <v>Other females</v>
      </c>
      <c r="C7" s="24"/>
      <c r="D7" s="24"/>
      <c r="E7" s="24"/>
      <c r="F7" s="24"/>
      <c r="G7" s="24"/>
      <c r="H7" s="24"/>
    </row>
    <row r="8" spans="1:26">
      <c r="B8" s="4" t="str">
        <f>'Populations &amp; programs'!$D$8</f>
        <v>Clients</v>
      </c>
      <c r="C8" s="24"/>
      <c r="D8" s="24"/>
      <c r="E8" s="24"/>
      <c r="F8" s="24"/>
      <c r="G8" s="24"/>
      <c r="H8" s="24"/>
    </row>
    <row r="9" spans="1:26" s="18" customFormat="1">
      <c r="A9" s="16"/>
      <c r="B9" s="37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s="18" customFormat="1">
      <c r="B10" s="6"/>
    </row>
    <row r="11" spans="1:26">
      <c r="A11" s="2"/>
      <c r="B11" s="37"/>
      <c r="C11" s="2"/>
      <c r="D11" s="2"/>
      <c r="E11" s="2"/>
      <c r="F11" s="2"/>
      <c r="G11" s="2"/>
      <c r="H11" s="2"/>
    </row>
    <row r="12" spans="1:26">
      <c r="A12" s="17" t="s">
        <v>146</v>
      </c>
      <c r="B12" s="37"/>
      <c r="C12" s="2"/>
      <c r="D12" s="2"/>
      <c r="E12" s="2"/>
      <c r="F12" s="2"/>
      <c r="G12" s="2"/>
      <c r="H12" s="2"/>
    </row>
    <row r="13" spans="1:26" s="6" customFormat="1">
      <c r="A13" s="37"/>
      <c r="B13" s="37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MWID</v>
      </c>
      <c r="F13" s="4" t="str">
        <f>'Populations &amp; programs'!$C$6</f>
        <v>OM</v>
      </c>
      <c r="G13" s="4" t="str">
        <f>'Populations &amp; programs'!$C$7</f>
        <v>OF</v>
      </c>
      <c r="H13" s="4" t="str">
        <f>'Populations &amp; programs'!$C$8</f>
        <v>CSW</v>
      </c>
    </row>
    <row r="14" spans="1:26">
      <c r="B14" s="4" t="str">
        <f>'Populations &amp; programs'!$D$3</f>
        <v>MSM</v>
      </c>
      <c r="C14" s="24"/>
      <c r="D14" s="24"/>
      <c r="E14" s="24"/>
      <c r="F14" s="24"/>
      <c r="G14" s="24"/>
      <c r="H14" s="24"/>
    </row>
    <row r="15" spans="1:26">
      <c r="B15" s="4" t="str">
        <f>'Populations &amp; programs'!$D$4</f>
        <v>FSW</v>
      </c>
      <c r="C15" s="24"/>
      <c r="D15" s="24"/>
      <c r="E15" s="24"/>
      <c r="F15" s="24"/>
      <c r="G15" s="24"/>
      <c r="H15" s="24"/>
    </row>
    <row r="16" spans="1:26">
      <c r="B16" s="4" t="str">
        <f>'Populations &amp; programs'!$D$5</f>
        <v>Male PWID</v>
      </c>
      <c r="C16" s="24"/>
      <c r="D16" s="24"/>
      <c r="E16" s="24"/>
      <c r="F16" s="24"/>
      <c r="G16" s="24"/>
      <c r="H16" s="24"/>
    </row>
    <row r="17" spans="2:8">
      <c r="B17" s="4" t="str">
        <f>'Populations &amp; programs'!$D$6</f>
        <v>Other males</v>
      </c>
      <c r="C17" s="24"/>
      <c r="D17" s="24"/>
      <c r="E17" s="24"/>
      <c r="F17" s="24"/>
      <c r="G17" s="24"/>
      <c r="H17" s="24"/>
    </row>
    <row r="18" spans="2:8">
      <c r="B18" s="4" t="str">
        <f>'Populations &amp; programs'!$D$7</f>
        <v>Other females</v>
      </c>
      <c r="C18" s="24"/>
      <c r="D18" s="24"/>
      <c r="E18" s="24"/>
      <c r="F18" s="24"/>
      <c r="G18" s="24"/>
      <c r="H18" s="24"/>
    </row>
    <row r="19" spans="2:8">
      <c r="B19" s="4" t="str">
        <f>'Populations &amp; programs'!$D$8</f>
        <v>Clients</v>
      </c>
      <c r="C19" s="24"/>
      <c r="D19" s="24"/>
      <c r="E19" s="24"/>
      <c r="F19" s="24"/>
      <c r="G19" s="24"/>
      <c r="H19" s="24"/>
    </row>
  </sheetData>
  <sheetCalcPr fullCalcOnLoad="1"/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69"/>
  <sheetViews>
    <sheetView workbookViewId="0">
      <selection activeCell="F29" sqref="F29"/>
    </sheetView>
  </sheetViews>
  <sheetFormatPr baseColWidth="10" defaultColWidth="9.125" defaultRowHeight="15"/>
  <cols>
    <col min="1" max="1" width="9.125" style="18"/>
    <col min="2" max="2" width="33.25" style="18" customWidth="1"/>
    <col min="3" max="16384" width="9.125" style="18"/>
  </cols>
  <sheetData>
    <row r="1" spans="1:8">
      <c r="A1" s="19" t="s">
        <v>105</v>
      </c>
    </row>
    <row r="2" spans="1:8" s="6" customFormat="1">
      <c r="C2" s="4" t="s">
        <v>56</v>
      </c>
      <c r="D2" s="4" t="s">
        <v>57</v>
      </c>
      <c r="E2" s="4" t="s">
        <v>58</v>
      </c>
    </row>
    <row r="3" spans="1:8">
      <c r="B3" s="19" t="s">
        <v>52</v>
      </c>
      <c r="C3" s="26">
        <v>4.0000000000000002E-4</v>
      </c>
      <c r="D3" s="22"/>
      <c r="E3" s="22"/>
    </row>
    <row r="4" spans="1:8">
      <c r="B4" s="19" t="s">
        <v>53</v>
      </c>
      <c r="C4" s="26">
        <v>1E-3</v>
      </c>
      <c r="D4" s="22"/>
      <c r="E4" s="22"/>
    </row>
    <row r="5" spans="1:8">
      <c r="B5" s="19" t="s">
        <v>54</v>
      </c>
      <c r="C5" s="26">
        <v>5.9999999999999995E-4</v>
      </c>
      <c r="D5" s="22"/>
      <c r="E5" s="22"/>
    </row>
    <row r="6" spans="1:8">
      <c r="B6" s="19" t="s">
        <v>55</v>
      </c>
      <c r="C6" s="26">
        <v>5.0000000000000001E-3</v>
      </c>
      <c r="D6" s="22"/>
      <c r="E6" s="22"/>
    </row>
    <row r="7" spans="1:8">
      <c r="B7" s="19" t="s">
        <v>51</v>
      </c>
      <c r="C7" s="26">
        <v>3.0000000000000001E-3</v>
      </c>
      <c r="D7" s="22"/>
      <c r="E7" s="22"/>
    </row>
    <row r="8" spans="1:8">
      <c r="B8" s="19" t="s">
        <v>94</v>
      </c>
      <c r="C8" s="25">
        <v>0.05</v>
      </c>
      <c r="D8" s="22"/>
      <c r="E8" s="22"/>
    </row>
    <row r="9" spans="1:8">
      <c r="B9" s="19" t="s">
        <v>95</v>
      </c>
      <c r="C9" s="25">
        <v>0.03</v>
      </c>
      <c r="D9" s="22"/>
      <c r="E9" s="22"/>
    </row>
    <row r="12" spans="1:8">
      <c r="A12" s="16"/>
      <c r="B12" s="16"/>
      <c r="C12" s="16"/>
      <c r="D12" s="16"/>
      <c r="E12" s="16"/>
      <c r="F12" s="16"/>
      <c r="G12" s="16"/>
      <c r="H12" s="16"/>
    </row>
    <row r="13" spans="1:8">
      <c r="A13" s="19" t="s">
        <v>96</v>
      </c>
    </row>
    <row r="14" spans="1:8" s="6" customFormat="1">
      <c r="C14" s="4" t="s">
        <v>56</v>
      </c>
      <c r="D14" s="4" t="s">
        <v>57</v>
      </c>
      <c r="E14" s="4" t="s">
        <v>58</v>
      </c>
    </row>
    <row r="15" spans="1:8">
      <c r="B15" s="19" t="s">
        <v>59</v>
      </c>
      <c r="C15" s="22">
        <v>10</v>
      </c>
      <c r="D15" s="22"/>
      <c r="E15" s="22"/>
    </row>
    <row r="16" spans="1:8">
      <c r="B16" s="19" t="s">
        <v>156</v>
      </c>
      <c r="C16" s="22">
        <v>1</v>
      </c>
      <c r="D16" s="22"/>
      <c r="E16" s="22"/>
    </row>
    <row r="17" spans="1:8">
      <c r="B17" s="19" t="s">
        <v>147</v>
      </c>
      <c r="C17" s="22">
        <v>1</v>
      </c>
      <c r="D17" s="22"/>
      <c r="E17" s="22"/>
    </row>
    <row r="18" spans="1:8">
      <c r="B18" s="19" t="s">
        <v>148</v>
      </c>
      <c r="C18" s="22">
        <v>1</v>
      </c>
      <c r="D18" s="22"/>
      <c r="E18" s="22"/>
    </row>
    <row r="19" spans="1:8">
      <c r="B19" s="19" t="s">
        <v>158</v>
      </c>
      <c r="C19" s="22">
        <v>3.8</v>
      </c>
      <c r="D19" s="22"/>
      <c r="E19" s="22"/>
    </row>
    <row r="22" spans="1:8">
      <c r="A22" s="16"/>
      <c r="B22" s="16"/>
      <c r="C22" s="16"/>
      <c r="D22" s="16"/>
      <c r="E22" s="16"/>
      <c r="F22" s="16"/>
      <c r="G22" s="16"/>
      <c r="H22" s="16"/>
    </row>
    <row r="23" spans="1:8">
      <c r="A23" s="19" t="s">
        <v>93</v>
      </c>
      <c r="B23" s="19"/>
    </row>
    <row r="24" spans="1:8">
      <c r="C24" s="4" t="s">
        <v>56</v>
      </c>
      <c r="D24" s="4" t="s">
        <v>57</v>
      </c>
      <c r="E24" s="4" t="s">
        <v>58</v>
      </c>
    </row>
    <row r="25" spans="1:8">
      <c r="B25" s="19" t="s">
        <v>149</v>
      </c>
      <c r="C25" s="25">
        <v>1</v>
      </c>
      <c r="D25" s="22"/>
      <c r="E25" s="22"/>
    </row>
    <row r="26" spans="1:8">
      <c r="B26" s="19" t="s">
        <v>147</v>
      </c>
      <c r="C26" s="25">
        <v>0.25</v>
      </c>
      <c r="D26" s="22"/>
      <c r="E26" s="22"/>
    </row>
    <row r="27" spans="1:8">
      <c r="B27" s="19" t="s">
        <v>150</v>
      </c>
      <c r="C27" s="25">
        <v>0.25</v>
      </c>
      <c r="D27" s="22"/>
      <c r="E27" s="22"/>
    </row>
    <row r="28" spans="1:8">
      <c r="B28" s="19" t="s">
        <v>159</v>
      </c>
      <c r="C28" s="25">
        <v>0.5</v>
      </c>
      <c r="D28" s="22"/>
      <c r="E28" s="22"/>
    </row>
    <row r="31" spans="1:8">
      <c r="A31" s="16"/>
      <c r="B31" s="16"/>
      <c r="C31" s="16"/>
      <c r="D31" s="16"/>
      <c r="E31" s="16"/>
      <c r="F31" s="16"/>
      <c r="G31" s="16"/>
      <c r="H31" s="16"/>
    </row>
    <row r="32" spans="1:8">
      <c r="A32" s="19" t="s">
        <v>106</v>
      </c>
    </row>
    <row r="33" spans="1:8">
      <c r="C33" s="4" t="s">
        <v>56</v>
      </c>
      <c r="D33" s="4" t="s">
        <v>57</v>
      </c>
      <c r="E33" s="4" t="s">
        <v>58</v>
      </c>
    </row>
    <row r="34" spans="1:8">
      <c r="B34" s="19" t="s">
        <v>151</v>
      </c>
      <c r="C34" s="25">
        <v>0.45</v>
      </c>
      <c r="D34" s="22"/>
      <c r="E34" s="22"/>
    </row>
    <row r="35" spans="1:8">
      <c r="B35" s="19" t="s">
        <v>152</v>
      </c>
      <c r="C35" s="25">
        <v>0.7</v>
      </c>
      <c r="D35" s="22"/>
      <c r="E35" s="22"/>
    </row>
    <row r="36" spans="1:8">
      <c r="B36" s="19" t="s">
        <v>153</v>
      </c>
      <c r="C36" s="25">
        <v>0.36</v>
      </c>
      <c r="D36" s="22"/>
      <c r="E36" s="22"/>
    </row>
    <row r="37" spans="1:8">
      <c r="B37" s="19"/>
    </row>
    <row r="39" spans="1:8">
      <c r="A39" s="16"/>
      <c r="B39" s="16"/>
      <c r="C39" s="16"/>
      <c r="D39" s="16"/>
      <c r="E39" s="16"/>
      <c r="F39" s="16"/>
      <c r="G39" s="16"/>
      <c r="H39" s="16"/>
    </row>
    <row r="40" spans="1:8">
      <c r="A40" s="19" t="s">
        <v>107</v>
      </c>
    </row>
    <row r="41" spans="1:8">
      <c r="C41" s="4" t="s">
        <v>56</v>
      </c>
      <c r="D41" s="4" t="s">
        <v>57</v>
      </c>
      <c r="E41" s="4" t="s">
        <v>58</v>
      </c>
    </row>
    <row r="42" spans="1:8">
      <c r="B42" s="19" t="s">
        <v>154</v>
      </c>
      <c r="C42" s="25">
        <v>0.2</v>
      </c>
      <c r="D42" s="25">
        <v>0.15</v>
      </c>
      <c r="E42" s="25">
        <v>0.25</v>
      </c>
    </row>
    <row r="43" spans="1:8">
      <c r="B43" s="19" t="s">
        <v>155</v>
      </c>
      <c r="C43" s="25">
        <v>0.1</v>
      </c>
      <c r="D43" s="25">
        <v>0.05</v>
      </c>
      <c r="E43" s="25">
        <v>0.15</v>
      </c>
    </row>
    <row r="46" spans="1:8">
      <c r="A46" s="16"/>
      <c r="B46" s="16"/>
      <c r="C46" s="16"/>
      <c r="D46" s="16"/>
      <c r="E46" s="16"/>
      <c r="F46" s="16"/>
      <c r="G46" s="16"/>
      <c r="H46" s="16"/>
    </row>
    <row r="47" spans="1:8">
      <c r="A47" s="19" t="s">
        <v>108</v>
      </c>
    </row>
    <row r="48" spans="1:8">
      <c r="C48" s="4" t="s">
        <v>56</v>
      </c>
      <c r="D48" s="4" t="s">
        <v>57</v>
      </c>
      <c r="E48" s="4" t="s">
        <v>58</v>
      </c>
    </row>
    <row r="49" spans="1:8">
      <c r="B49" s="19" t="s">
        <v>59</v>
      </c>
      <c r="C49" s="25">
        <v>0</v>
      </c>
      <c r="D49" s="22"/>
      <c r="E49" s="22"/>
    </row>
    <row r="50" spans="1:8">
      <c r="B50" s="19" t="s">
        <v>156</v>
      </c>
      <c r="C50" s="26">
        <v>5.0000000000000001E-4</v>
      </c>
      <c r="D50" s="22"/>
      <c r="E50" s="22"/>
    </row>
    <row r="51" spans="1:8">
      <c r="B51" s="19" t="s">
        <v>157</v>
      </c>
      <c r="C51" s="26">
        <v>1E-3</v>
      </c>
      <c r="D51" s="22"/>
      <c r="E51" s="22"/>
    </row>
    <row r="52" spans="1:8">
      <c r="B52" s="19" t="s">
        <v>148</v>
      </c>
      <c r="C52" s="25">
        <v>0.01</v>
      </c>
      <c r="D52" s="22"/>
      <c r="E52" s="22"/>
    </row>
    <row r="53" spans="1:8">
      <c r="B53" s="19" t="s">
        <v>158</v>
      </c>
      <c r="C53" s="25">
        <v>0.49</v>
      </c>
      <c r="D53" s="22"/>
      <c r="E53" s="22"/>
    </row>
    <row r="54" spans="1:8">
      <c r="B54" s="19" t="s">
        <v>60</v>
      </c>
      <c r="C54" s="25">
        <v>0.04</v>
      </c>
      <c r="D54" s="22"/>
      <c r="E54" s="22"/>
    </row>
    <row r="55" spans="1:8">
      <c r="B55" s="19" t="s">
        <v>71</v>
      </c>
      <c r="C55" s="22">
        <v>2</v>
      </c>
      <c r="D55" s="22"/>
      <c r="E55" s="22"/>
    </row>
    <row r="58" spans="1:8">
      <c r="A58" s="16"/>
      <c r="B58" s="16"/>
      <c r="C58" s="16"/>
      <c r="D58" s="16"/>
      <c r="E58" s="16"/>
      <c r="F58" s="16"/>
      <c r="G58" s="16"/>
      <c r="H58" s="16"/>
    </row>
    <row r="59" spans="1:8">
      <c r="A59" s="19" t="s">
        <v>0</v>
      </c>
    </row>
    <row r="60" spans="1:8">
      <c r="C60" s="4" t="s">
        <v>56</v>
      </c>
      <c r="D60" s="4" t="s">
        <v>57</v>
      </c>
      <c r="E60" s="4" t="s">
        <v>58</v>
      </c>
    </row>
    <row r="61" spans="1:8">
      <c r="B61" s="19" t="s">
        <v>137</v>
      </c>
      <c r="C61" s="25">
        <v>0.05</v>
      </c>
      <c r="D61" s="22"/>
      <c r="E61" s="22"/>
    </row>
    <row r="62" spans="1:8">
      <c r="B62" s="19" t="s">
        <v>61</v>
      </c>
      <c r="C62" s="25">
        <v>0.3</v>
      </c>
      <c r="D62" s="22"/>
      <c r="E62" s="22"/>
    </row>
    <row r="63" spans="1:8">
      <c r="B63" s="19" t="s">
        <v>72</v>
      </c>
      <c r="C63" s="25">
        <v>0.65</v>
      </c>
      <c r="D63" s="22"/>
      <c r="E63" s="22"/>
    </row>
    <row r="64" spans="1:8">
      <c r="B64" s="19" t="s">
        <v>62</v>
      </c>
      <c r="C64" s="25">
        <v>3.5</v>
      </c>
      <c r="D64" s="22"/>
      <c r="E64" s="22"/>
    </row>
    <row r="65" spans="2:5">
      <c r="B65" s="19" t="s">
        <v>138</v>
      </c>
      <c r="C65" s="25">
        <v>0.05</v>
      </c>
      <c r="D65" s="22"/>
      <c r="E65" s="22"/>
    </row>
    <row r="66" spans="2:5">
      <c r="B66" s="19" t="s">
        <v>63</v>
      </c>
      <c r="C66" s="25">
        <v>0.05</v>
      </c>
      <c r="D66" s="22"/>
      <c r="E66" s="22"/>
    </row>
    <row r="67" spans="2:5">
      <c r="B67" s="19" t="s">
        <v>139</v>
      </c>
      <c r="C67" s="25">
        <v>0.3</v>
      </c>
      <c r="D67" s="22"/>
      <c r="E67" s="22"/>
    </row>
    <row r="68" spans="2:5">
      <c r="B68" s="19" t="s">
        <v>36</v>
      </c>
      <c r="C68" s="25">
        <v>0.5</v>
      </c>
      <c r="D68" s="22"/>
      <c r="E68" s="22"/>
    </row>
    <row r="69" spans="2:5">
      <c r="B69" s="19" t="s">
        <v>37</v>
      </c>
      <c r="C69" s="25">
        <v>0.5</v>
      </c>
      <c r="D69" s="22"/>
      <c r="E69" s="22"/>
    </row>
  </sheetData>
  <sheetCalcPr fullCalcOnLoad="1"/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28"/>
  <sheetViews>
    <sheetView workbookViewId="0"/>
  </sheetViews>
  <sheetFormatPr baseColWidth="10" defaultColWidth="8.625" defaultRowHeight="15"/>
  <cols>
    <col min="2" max="2" width="26.75" bestFit="1" customWidth="1"/>
  </cols>
  <sheetData>
    <row r="1" spans="1:8">
      <c r="A1" s="19" t="s">
        <v>100</v>
      </c>
      <c r="B1" s="18"/>
      <c r="C1" s="18"/>
      <c r="D1" s="18"/>
      <c r="E1" s="18"/>
    </row>
    <row r="2" spans="1:8">
      <c r="A2" s="18"/>
      <c r="B2" s="18"/>
      <c r="C2" s="4" t="s">
        <v>56</v>
      </c>
      <c r="D2" s="4" t="s">
        <v>57</v>
      </c>
      <c r="E2" s="4" t="s">
        <v>58</v>
      </c>
    </row>
    <row r="3" spans="1:8" s="18" customFormat="1">
      <c r="B3" s="19" t="s">
        <v>99</v>
      </c>
      <c r="C3" s="24">
        <v>0.05</v>
      </c>
      <c r="D3" s="22"/>
      <c r="E3" s="22"/>
    </row>
    <row r="4" spans="1:8">
      <c r="A4" s="18"/>
      <c r="B4" s="19" t="s">
        <v>160</v>
      </c>
      <c r="C4" s="24">
        <v>0.05</v>
      </c>
      <c r="D4" s="22"/>
      <c r="E4" s="22"/>
    </row>
    <row r="5" spans="1:8">
      <c r="A5" s="18"/>
      <c r="B5" s="19" t="s">
        <v>161</v>
      </c>
      <c r="C5" s="24">
        <v>0.1</v>
      </c>
      <c r="D5" s="22"/>
      <c r="E5" s="22"/>
    </row>
    <row r="6" spans="1:8">
      <c r="A6" s="18"/>
      <c r="B6" s="19" t="s">
        <v>162</v>
      </c>
      <c r="C6" s="24">
        <v>0.15</v>
      </c>
      <c r="D6" s="22"/>
      <c r="E6" s="22"/>
    </row>
    <row r="7" spans="1:8">
      <c r="A7" s="18"/>
      <c r="B7" s="19" t="s">
        <v>163</v>
      </c>
      <c r="C7" s="24">
        <v>0.5</v>
      </c>
      <c r="D7" s="22"/>
      <c r="E7" s="22"/>
    </row>
    <row r="8" spans="1:8">
      <c r="A8" s="18"/>
      <c r="B8" s="19" t="s">
        <v>75</v>
      </c>
      <c r="C8" s="24">
        <v>5.2999999999999999E-2</v>
      </c>
      <c r="D8" s="22"/>
      <c r="E8" s="22"/>
    </row>
    <row r="9" spans="1:8">
      <c r="A9" s="18"/>
      <c r="B9" s="18"/>
      <c r="C9" s="18"/>
      <c r="D9" s="18"/>
      <c r="E9" s="18"/>
    </row>
    <row r="10" spans="1:8" s="18" customFormat="1"/>
    <row r="11" spans="1:8" s="18" customFormat="1">
      <c r="A11" s="16"/>
      <c r="B11" s="16"/>
      <c r="C11" s="16"/>
      <c r="D11" s="16"/>
      <c r="E11" s="16"/>
      <c r="F11" s="16"/>
      <c r="G11" s="16"/>
      <c r="H11" s="16"/>
    </row>
    <row r="12" spans="1:8">
      <c r="A12" s="19" t="s">
        <v>98</v>
      </c>
      <c r="B12" s="18"/>
      <c r="C12" s="18"/>
      <c r="D12" s="18"/>
      <c r="E12" s="18"/>
    </row>
    <row r="13" spans="1:8">
      <c r="A13" s="18"/>
      <c r="B13" s="18"/>
      <c r="C13" s="4" t="s">
        <v>56</v>
      </c>
      <c r="D13" s="4" t="s">
        <v>57</v>
      </c>
      <c r="E13" s="4" t="s">
        <v>58</v>
      </c>
    </row>
    <row r="14" spans="1:8">
      <c r="A14" s="18"/>
      <c r="B14" s="19" t="s">
        <v>59</v>
      </c>
      <c r="C14" s="22">
        <v>0</v>
      </c>
      <c r="D14" s="22"/>
      <c r="E14" s="22"/>
    </row>
    <row r="15" spans="1:8">
      <c r="A15" s="18"/>
      <c r="B15" s="19" t="s">
        <v>156</v>
      </c>
      <c r="C15" s="22">
        <v>100</v>
      </c>
      <c r="D15" s="22"/>
      <c r="E15" s="22"/>
    </row>
    <row r="16" spans="1:8">
      <c r="A16" s="18"/>
      <c r="B16" s="19" t="s">
        <v>157</v>
      </c>
      <c r="C16" s="22">
        <v>100</v>
      </c>
      <c r="D16" s="22"/>
      <c r="E16" s="22"/>
    </row>
    <row r="17" spans="1:5">
      <c r="A17" s="18"/>
      <c r="B17" s="19" t="s">
        <v>148</v>
      </c>
      <c r="C17" s="22">
        <v>200</v>
      </c>
      <c r="D17" s="22"/>
      <c r="E17" s="22"/>
    </row>
    <row r="18" spans="1:5">
      <c r="A18" s="18"/>
      <c r="B18" s="19" t="s">
        <v>158</v>
      </c>
      <c r="C18" s="22">
        <v>450</v>
      </c>
      <c r="D18" s="22"/>
      <c r="E18" s="22"/>
    </row>
    <row r="22" spans="1:5">
      <c r="A22" s="19" t="s">
        <v>97</v>
      </c>
      <c r="B22" s="18"/>
      <c r="C22" s="18"/>
      <c r="D22" s="18"/>
      <c r="E22" s="18"/>
    </row>
    <row r="23" spans="1:5">
      <c r="A23" s="18"/>
      <c r="B23" s="18"/>
      <c r="C23" s="4" t="s">
        <v>56</v>
      </c>
      <c r="D23" s="4" t="s">
        <v>57</v>
      </c>
      <c r="E23" s="4" t="s">
        <v>58</v>
      </c>
    </row>
    <row r="24" spans="1:5">
      <c r="A24" s="18"/>
      <c r="B24" s="19" t="s">
        <v>59</v>
      </c>
      <c r="C24" s="22">
        <v>0</v>
      </c>
      <c r="D24" s="22"/>
      <c r="E24" s="22"/>
    </row>
    <row r="25" spans="1:5">
      <c r="A25" s="18"/>
      <c r="B25" s="19" t="s">
        <v>156</v>
      </c>
      <c r="C25" s="22">
        <v>0</v>
      </c>
      <c r="D25" s="22"/>
      <c r="E25" s="22"/>
    </row>
    <row r="26" spans="1:5">
      <c r="A26" s="18"/>
      <c r="B26" s="19" t="s">
        <v>157</v>
      </c>
      <c r="C26" s="22">
        <v>0</v>
      </c>
      <c r="D26" s="22"/>
      <c r="E26" s="22"/>
    </row>
    <row r="27" spans="1:5">
      <c r="A27" s="18"/>
      <c r="B27" s="19" t="s">
        <v>148</v>
      </c>
      <c r="C27" s="22">
        <v>0</v>
      </c>
      <c r="D27" s="22"/>
      <c r="E27" s="22"/>
    </row>
    <row r="28" spans="1:5">
      <c r="A28" s="18"/>
      <c r="B28" s="19" t="s">
        <v>158</v>
      </c>
      <c r="C28" s="22">
        <v>0</v>
      </c>
      <c r="D28" s="22"/>
      <c r="E28" s="22"/>
    </row>
  </sheetData>
  <sheetCalcPr fullCalcOnLoad="1"/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57"/>
  <sheetViews>
    <sheetView workbookViewId="0"/>
  </sheetViews>
  <sheetFormatPr baseColWidth="10" defaultColWidth="8.625" defaultRowHeight="15"/>
  <cols>
    <col min="2" max="2" width="8.625" style="6"/>
    <col min="3" max="4" width="13.875" bestFit="1" customWidth="1"/>
    <col min="12" max="12" width="12" bestFit="1" customWidth="1"/>
    <col min="20" max="20" width="11.25" style="6" bestFit="1" customWidth="1"/>
  </cols>
  <sheetData>
    <row r="1" spans="1:20">
      <c r="A1" s="19" t="s">
        <v>85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20">
      <c r="A2" s="18"/>
      <c r="C2" s="19">
        <v>2015</v>
      </c>
      <c r="D2" s="19">
        <v>2016</v>
      </c>
      <c r="E2" s="19">
        <v>2017</v>
      </c>
      <c r="F2" s="19">
        <v>2018</v>
      </c>
      <c r="G2" s="19">
        <v>2019</v>
      </c>
      <c r="H2" s="19">
        <v>2020</v>
      </c>
      <c r="I2" s="19">
        <v>2021</v>
      </c>
      <c r="J2" s="19">
        <v>2022</v>
      </c>
      <c r="K2" s="19">
        <v>2023</v>
      </c>
      <c r="L2" s="19">
        <v>2024</v>
      </c>
      <c r="M2" s="19">
        <v>2025</v>
      </c>
      <c r="N2" s="19">
        <v>2026</v>
      </c>
      <c r="O2" s="19">
        <v>2027</v>
      </c>
      <c r="P2" s="19">
        <v>2028</v>
      </c>
      <c r="Q2" s="19">
        <v>2029</v>
      </c>
      <c r="R2" s="19">
        <v>2030</v>
      </c>
      <c r="S2" s="18"/>
      <c r="T2" s="4" t="s">
        <v>50</v>
      </c>
    </row>
    <row r="3" spans="1:20">
      <c r="A3" s="18"/>
      <c r="B3" s="4" t="s">
        <v>66</v>
      </c>
      <c r="C3" s="22">
        <v>71700000000</v>
      </c>
      <c r="D3" s="22">
        <f>C3*1.12</f>
        <v>80304000000.000015</v>
      </c>
      <c r="E3" s="22">
        <f t="shared" ref="E3:R3" si="0">D3*1.12</f>
        <v>89940480000.000031</v>
      </c>
      <c r="F3" s="22">
        <f t="shared" si="0"/>
        <v>100733337600.00005</v>
      </c>
      <c r="G3" s="22">
        <f t="shared" si="0"/>
        <v>112821338112.00006</v>
      </c>
      <c r="H3" s="22">
        <f t="shared" si="0"/>
        <v>126359898685.44008</v>
      </c>
      <c r="I3" s="22">
        <f t="shared" si="0"/>
        <v>141523086527.6929</v>
      </c>
      <c r="J3" s="22">
        <f t="shared" si="0"/>
        <v>158505856911.01605</v>
      </c>
      <c r="K3" s="22">
        <f t="shared" si="0"/>
        <v>177526559740.33798</v>
      </c>
      <c r="L3" s="22">
        <f t="shared" si="0"/>
        <v>198829746909.17856</v>
      </c>
      <c r="M3" s="22">
        <f t="shared" si="0"/>
        <v>222689316538.28</v>
      </c>
      <c r="N3" s="22">
        <f t="shared" si="0"/>
        <v>249412034522.87363</v>
      </c>
      <c r="O3" s="22">
        <f t="shared" si="0"/>
        <v>279341478665.61847</v>
      </c>
      <c r="P3" s="22">
        <f t="shared" si="0"/>
        <v>312862456105.49274</v>
      </c>
      <c r="Q3" s="22">
        <f t="shared" si="0"/>
        <v>350405950838.15192</v>
      </c>
      <c r="R3" s="22">
        <f t="shared" si="0"/>
        <v>392454664938.73016</v>
      </c>
      <c r="S3" s="5" t="s">
        <v>73</v>
      </c>
      <c r="T3" s="29"/>
    </row>
    <row r="7" spans="1:20">
      <c r="A7" s="19" t="s">
        <v>86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</row>
    <row r="8" spans="1:20">
      <c r="A8" s="18"/>
      <c r="C8" s="19">
        <v>2015</v>
      </c>
      <c r="D8" s="19">
        <v>2016</v>
      </c>
      <c r="E8" s="19">
        <v>2017</v>
      </c>
      <c r="F8" s="19">
        <v>2018</v>
      </c>
      <c r="G8" s="19">
        <v>2019</v>
      </c>
      <c r="H8" s="19">
        <v>2020</v>
      </c>
      <c r="I8" s="19">
        <v>2021</v>
      </c>
      <c r="J8" s="19">
        <v>2022</v>
      </c>
      <c r="K8" s="19">
        <v>2023</v>
      </c>
      <c r="L8" s="19">
        <v>2024</v>
      </c>
      <c r="M8" s="19">
        <v>2025</v>
      </c>
      <c r="N8" s="19">
        <v>2026</v>
      </c>
      <c r="O8" s="19">
        <v>2027</v>
      </c>
      <c r="P8" s="19">
        <v>2028</v>
      </c>
      <c r="Q8" s="19">
        <v>2029</v>
      </c>
      <c r="R8" s="19">
        <v>2030</v>
      </c>
      <c r="S8" s="18"/>
      <c r="T8" s="4" t="s">
        <v>50</v>
      </c>
    </row>
    <row r="9" spans="1:20">
      <c r="A9" s="18"/>
      <c r="B9" s="4" t="s">
        <v>66</v>
      </c>
      <c r="C9" s="43">
        <v>30000000000</v>
      </c>
      <c r="D9" s="43">
        <f>C9+5000000000</f>
        <v>35000000000</v>
      </c>
      <c r="E9" s="43">
        <f t="shared" ref="E9:R9" si="1">D9+5000000000</f>
        <v>40000000000</v>
      </c>
      <c r="F9" s="43">
        <f t="shared" si="1"/>
        <v>45000000000</v>
      </c>
      <c r="G9" s="43">
        <f t="shared" si="1"/>
        <v>50000000000</v>
      </c>
      <c r="H9" s="43">
        <f t="shared" si="1"/>
        <v>55000000000</v>
      </c>
      <c r="I9" s="43">
        <f t="shared" si="1"/>
        <v>60000000000</v>
      </c>
      <c r="J9" s="43">
        <f t="shared" si="1"/>
        <v>65000000000</v>
      </c>
      <c r="K9" s="43">
        <f t="shared" si="1"/>
        <v>70000000000</v>
      </c>
      <c r="L9" s="43">
        <f t="shared" si="1"/>
        <v>75000000000</v>
      </c>
      <c r="M9" s="43">
        <f t="shared" si="1"/>
        <v>80000000000</v>
      </c>
      <c r="N9" s="43">
        <f t="shared" si="1"/>
        <v>85000000000</v>
      </c>
      <c r="O9" s="43">
        <f t="shared" si="1"/>
        <v>90000000000</v>
      </c>
      <c r="P9" s="43">
        <f t="shared" si="1"/>
        <v>95000000000</v>
      </c>
      <c r="Q9" s="43">
        <f t="shared" si="1"/>
        <v>100000000000</v>
      </c>
      <c r="R9" s="43">
        <f t="shared" si="1"/>
        <v>105000000000</v>
      </c>
      <c r="S9" s="5" t="s">
        <v>73</v>
      </c>
      <c r="T9" s="29"/>
    </row>
    <row r="13" spans="1:20">
      <c r="A13" s="19" t="s">
        <v>123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</row>
    <row r="14" spans="1:20">
      <c r="A14" s="18"/>
      <c r="C14" s="19">
        <v>2015</v>
      </c>
      <c r="D14" s="19">
        <v>2016</v>
      </c>
      <c r="E14" s="19">
        <v>2017</v>
      </c>
      <c r="F14" s="19">
        <v>2018</v>
      </c>
      <c r="G14" s="19">
        <v>2019</v>
      </c>
      <c r="H14" s="19">
        <v>2020</v>
      </c>
      <c r="I14" s="19">
        <v>2021</v>
      </c>
      <c r="J14" s="19">
        <v>2022</v>
      </c>
      <c r="K14" s="19">
        <v>2023</v>
      </c>
      <c r="L14" s="19">
        <v>2024</v>
      </c>
      <c r="M14" s="19">
        <v>2025</v>
      </c>
      <c r="N14" s="19">
        <v>2026</v>
      </c>
      <c r="O14" s="19">
        <v>2027</v>
      </c>
      <c r="P14" s="19">
        <v>2028</v>
      </c>
      <c r="Q14" s="19">
        <v>2029</v>
      </c>
      <c r="R14" s="19">
        <v>2030</v>
      </c>
      <c r="S14" s="18"/>
      <c r="T14" s="4" t="s">
        <v>50</v>
      </c>
    </row>
    <row r="15" spans="1:20">
      <c r="A15" s="18"/>
      <c r="B15" s="4" t="s">
        <v>66</v>
      </c>
      <c r="C15" s="22">
        <v>10000000000</v>
      </c>
      <c r="D15" s="22">
        <f>C15*1.05</f>
        <v>10500000000</v>
      </c>
      <c r="E15" s="22">
        <f t="shared" ref="E15:R15" si="2">D15*1.05</f>
        <v>11025000000</v>
      </c>
      <c r="F15" s="22">
        <f t="shared" si="2"/>
        <v>11576250000</v>
      </c>
      <c r="G15" s="22">
        <f t="shared" si="2"/>
        <v>12155062500</v>
      </c>
      <c r="H15" s="22">
        <f t="shared" si="2"/>
        <v>12762815625</v>
      </c>
      <c r="I15" s="22">
        <f t="shared" si="2"/>
        <v>13400956406.25</v>
      </c>
      <c r="J15" s="22">
        <f t="shared" si="2"/>
        <v>14071004226.5625</v>
      </c>
      <c r="K15" s="22">
        <f t="shared" si="2"/>
        <v>14774554437.890625</v>
      </c>
      <c r="L15" s="22">
        <f t="shared" si="2"/>
        <v>15513282159.785156</v>
      </c>
      <c r="M15" s="22">
        <f t="shared" si="2"/>
        <v>16288946267.774414</v>
      </c>
      <c r="N15" s="22">
        <f t="shared" si="2"/>
        <v>17103393581.163136</v>
      </c>
      <c r="O15" s="22">
        <f t="shared" si="2"/>
        <v>17958563260.221294</v>
      </c>
      <c r="P15" s="22">
        <f t="shared" si="2"/>
        <v>18856491423.232361</v>
      </c>
      <c r="Q15" s="22">
        <f t="shared" si="2"/>
        <v>19799315994.393978</v>
      </c>
      <c r="R15" s="22">
        <f t="shared" si="2"/>
        <v>20789281794.113678</v>
      </c>
      <c r="S15" s="5" t="s">
        <v>73</v>
      </c>
      <c r="T15" s="29"/>
    </row>
    <row r="19" spans="1:20" s="18" customFormat="1">
      <c r="A19" s="19" t="s">
        <v>130</v>
      </c>
      <c r="B19" s="6"/>
      <c r="T19" s="6"/>
    </row>
    <row r="20" spans="1:20" s="18" customFormat="1">
      <c r="B20" s="6"/>
      <c r="C20" s="19">
        <v>2015</v>
      </c>
      <c r="D20" s="19">
        <v>2016</v>
      </c>
      <c r="E20" s="19">
        <v>2017</v>
      </c>
      <c r="F20" s="19">
        <v>2018</v>
      </c>
      <c r="G20" s="19">
        <v>2019</v>
      </c>
      <c r="H20" s="19">
        <v>2020</v>
      </c>
      <c r="I20" s="19">
        <v>2021</v>
      </c>
      <c r="J20" s="19">
        <v>2022</v>
      </c>
      <c r="K20" s="19">
        <v>2023</v>
      </c>
      <c r="L20" s="19">
        <v>2024</v>
      </c>
      <c r="M20" s="19">
        <v>2025</v>
      </c>
      <c r="N20" s="19">
        <v>2026</v>
      </c>
      <c r="O20" s="19">
        <v>2027</v>
      </c>
      <c r="P20" s="19">
        <v>2028</v>
      </c>
      <c r="Q20" s="19">
        <v>2029</v>
      </c>
      <c r="R20" s="19">
        <v>2030</v>
      </c>
      <c r="T20" s="4" t="s">
        <v>50</v>
      </c>
    </row>
    <row r="21" spans="1:20" s="18" customFormat="1">
      <c r="B21" s="4" t="s">
        <v>66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5" t="s">
        <v>73</v>
      </c>
      <c r="T21" s="29"/>
    </row>
    <row r="22" spans="1:20" s="18" customFormat="1">
      <c r="B22" s="6"/>
      <c r="T22" s="6"/>
    </row>
    <row r="23" spans="1:20" s="18" customFormat="1">
      <c r="B23" s="6"/>
      <c r="T23" s="6"/>
    </row>
    <row r="24" spans="1:20" s="18" customFormat="1">
      <c r="B24" s="6"/>
      <c r="T24" s="6"/>
    </row>
    <row r="25" spans="1:20" s="18" customFormat="1">
      <c r="A25" s="19" t="s">
        <v>124</v>
      </c>
      <c r="B25" s="6"/>
      <c r="T25" s="6"/>
    </row>
    <row r="26" spans="1:20" s="18" customFormat="1">
      <c r="B26" s="6"/>
      <c r="C26" s="19">
        <v>2015</v>
      </c>
      <c r="D26" s="19">
        <v>2016</v>
      </c>
      <c r="E26" s="19">
        <v>2017</v>
      </c>
      <c r="F26" s="19">
        <v>2018</v>
      </c>
      <c r="G26" s="19">
        <v>2019</v>
      </c>
      <c r="H26" s="19">
        <v>2020</v>
      </c>
      <c r="I26" s="19">
        <v>2021</v>
      </c>
      <c r="J26" s="19">
        <v>2022</v>
      </c>
      <c r="K26" s="19">
        <v>2023</v>
      </c>
      <c r="L26" s="19">
        <v>2024</v>
      </c>
      <c r="M26" s="19">
        <v>2025</v>
      </c>
      <c r="N26" s="19">
        <v>2026</v>
      </c>
      <c r="O26" s="19">
        <v>2027</v>
      </c>
      <c r="P26" s="19">
        <v>2028</v>
      </c>
      <c r="Q26" s="19">
        <v>2029</v>
      </c>
      <c r="R26" s="19">
        <v>2030</v>
      </c>
      <c r="T26" s="4" t="s">
        <v>50</v>
      </c>
    </row>
    <row r="27" spans="1:20" s="18" customFormat="1">
      <c r="B27" s="4" t="s">
        <v>66</v>
      </c>
      <c r="C27" s="22">
        <f>12%*C15</f>
        <v>1200000000</v>
      </c>
      <c r="D27" s="22">
        <f t="shared" ref="D27:R27" si="3">12%*D15</f>
        <v>1260000000</v>
      </c>
      <c r="E27" s="22">
        <f t="shared" si="3"/>
        <v>1323000000</v>
      </c>
      <c r="F27" s="22">
        <f t="shared" si="3"/>
        <v>1389150000</v>
      </c>
      <c r="G27" s="22">
        <f t="shared" si="3"/>
        <v>1458607500</v>
      </c>
      <c r="H27" s="22">
        <f t="shared" si="3"/>
        <v>1531537875</v>
      </c>
      <c r="I27" s="22">
        <f t="shared" si="3"/>
        <v>1608114768.75</v>
      </c>
      <c r="J27" s="22">
        <f t="shared" si="3"/>
        <v>1688520507.1875</v>
      </c>
      <c r="K27" s="22">
        <f t="shared" si="3"/>
        <v>1772946532.546875</v>
      </c>
      <c r="L27" s="22">
        <f t="shared" si="3"/>
        <v>1861593859.1742187</v>
      </c>
      <c r="M27" s="22">
        <f t="shared" si="3"/>
        <v>1954673552.1329296</v>
      </c>
      <c r="N27" s="22">
        <f t="shared" si="3"/>
        <v>2052407229.7395761</v>
      </c>
      <c r="O27" s="22">
        <f t="shared" si="3"/>
        <v>2155027591.2265553</v>
      </c>
      <c r="P27" s="22">
        <f t="shared" si="3"/>
        <v>2262778970.7878833</v>
      </c>
      <c r="Q27" s="22">
        <f t="shared" si="3"/>
        <v>2375917919.3272772</v>
      </c>
      <c r="R27" s="22">
        <f t="shared" si="3"/>
        <v>2494713815.2936411</v>
      </c>
      <c r="S27" s="5" t="s">
        <v>73</v>
      </c>
      <c r="T27" s="29"/>
    </row>
    <row r="31" spans="1:20" s="18" customFormat="1">
      <c r="A31" s="19" t="s">
        <v>125</v>
      </c>
      <c r="B31" s="6"/>
      <c r="T31" s="6"/>
    </row>
    <row r="32" spans="1:20" s="18" customFormat="1">
      <c r="B32" s="6"/>
      <c r="C32" s="19">
        <v>2015</v>
      </c>
      <c r="D32" s="19">
        <v>2016</v>
      </c>
      <c r="E32" s="19">
        <v>2017</v>
      </c>
      <c r="F32" s="19">
        <v>2018</v>
      </c>
      <c r="G32" s="19">
        <v>2019</v>
      </c>
      <c r="H32" s="19">
        <v>2020</v>
      </c>
      <c r="I32" s="19">
        <v>2021</v>
      </c>
      <c r="J32" s="19">
        <v>2022</v>
      </c>
      <c r="K32" s="19">
        <v>2023</v>
      </c>
      <c r="L32" s="19">
        <v>2024</v>
      </c>
      <c r="M32" s="19">
        <v>2025</v>
      </c>
      <c r="N32" s="19">
        <v>2026</v>
      </c>
      <c r="O32" s="19">
        <v>2027</v>
      </c>
      <c r="P32" s="19">
        <v>2028</v>
      </c>
      <c r="Q32" s="19">
        <v>2029</v>
      </c>
      <c r="R32" s="19">
        <v>2030</v>
      </c>
      <c r="T32" s="4" t="s">
        <v>50</v>
      </c>
    </row>
    <row r="33" spans="1:20" s="18" customFormat="1">
      <c r="B33" s="4" t="s">
        <v>66</v>
      </c>
      <c r="C33" s="22">
        <v>15000000</v>
      </c>
      <c r="D33" s="22">
        <v>16000000</v>
      </c>
      <c r="E33" s="22">
        <v>17000000</v>
      </c>
      <c r="F33" s="22">
        <v>18000000</v>
      </c>
      <c r="G33" s="22">
        <v>18000000</v>
      </c>
      <c r="H33" s="22">
        <v>18000000</v>
      </c>
      <c r="I33" s="22">
        <v>18000000</v>
      </c>
      <c r="J33" s="22">
        <v>18000000</v>
      </c>
      <c r="K33" s="22">
        <v>18000000</v>
      </c>
      <c r="L33" s="22">
        <v>18000000</v>
      </c>
      <c r="M33" s="22">
        <v>18000000</v>
      </c>
      <c r="N33" s="22">
        <v>18000000</v>
      </c>
      <c r="O33" s="22">
        <v>18000000</v>
      </c>
      <c r="P33" s="22">
        <v>18000000</v>
      </c>
      <c r="Q33" s="22">
        <v>18000000</v>
      </c>
      <c r="R33" s="22">
        <v>18000000</v>
      </c>
      <c r="S33" s="5" t="s">
        <v>73</v>
      </c>
      <c r="T33" s="29"/>
    </row>
    <row r="34" spans="1:20" s="18" customFormat="1">
      <c r="B34" s="6"/>
      <c r="T34" s="6"/>
    </row>
    <row r="35" spans="1:20" s="18" customFormat="1">
      <c r="B35" s="6"/>
      <c r="T35" s="6"/>
    </row>
    <row r="36" spans="1:20" s="18" customFormat="1">
      <c r="B36" s="6"/>
      <c r="T36" s="6"/>
    </row>
    <row r="37" spans="1:20" s="18" customFormat="1">
      <c r="A37" s="19" t="s">
        <v>126</v>
      </c>
      <c r="B37" s="6"/>
      <c r="T37" s="6"/>
    </row>
    <row r="38" spans="1:20" s="18" customFormat="1">
      <c r="B38" s="6"/>
      <c r="C38" s="19">
        <v>2015</v>
      </c>
      <c r="D38" s="19">
        <v>2016</v>
      </c>
      <c r="E38" s="19">
        <v>2017</v>
      </c>
      <c r="F38" s="19">
        <v>2018</v>
      </c>
      <c r="G38" s="19">
        <v>2019</v>
      </c>
      <c r="H38" s="19">
        <v>2020</v>
      </c>
      <c r="I38" s="19">
        <v>2021</v>
      </c>
      <c r="J38" s="19">
        <v>2022</v>
      </c>
      <c r="K38" s="19">
        <v>2023</v>
      </c>
      <c r="L38" s="19">
        <v>2024</v>
      </c>
      <c r="M38" s="19">
        <v>2025</v>
      </c>
      <c r="N38" s="19">
        <v>2026</v>
      </c>
      <c r="O38" s="19">
        <v>2027</v>
      </c>
      <c r="P38" s="19">
        <v>2028</v>
      </c>
      <c r="Q38" s="19">
        <v>2029</v>
      </c>
      <c r="R38" s="19">
        <v>2030</v>
      </c>
      <c r="T38" s="4" t="s">
        <v>50</v>
      </c>
    </row>
    <row r="39" spans="1:20" s="18" customFormat="1">
      <c r="B39" s="4" t="s">
        <v>66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73</v>
      </c>
      <c r="T39" s="29"/>
    </row>
    <row r="40" spans="1:20" s="18" customFormat="1">
      <c r="B40" s="6"/>
      <c r="T40" s="6"/>
    </row>
    <row r="41" spans="1:20" s="18" customFormat="1">
      <c r="B41" s="6"/>
      <c r="T41" s="6"/>
    </row>
    <row r="42" spans="1:20" s="18" customFormat="1">
      <c r="B42" s="6"/>
      <c r="T42" s="6"/>
    </row>
    <row r="43" spans="1:20" s="18" customFormat="1">
      <c r="A43" s="19" t="s">
        <v>127</v>
      </c>
      <c r="B43" s="6"/>
      <c r="T43" s="6"/>
    </row>
    <row r="44" spans="1:20" s="18" customFormat="1">
      <c r="B44" s="6"/>
      <c r="C44" s="19">
        <v>2015</v>
      </c>
      <c r="D44" s="19">
        <v>2016</v>
      </c>
      <c r="E44" s="19">
        <v>2017</v>
      </c>
      <c r="F44" s="19">
        <v>2018</v>
      </c>
      <c r="G44" s="19">
        <v>2019</v>
      </c>
      <c r="H44" s="19">
        <v>2020</v>
      </c>
      <c r="I44" s="19">
        <v>2021</v>
      </c>
      <c r="J44" s="19">
        <v>2022</v>
      </c>
      <c r="K44" s="19">
        <v>2023</v>
      </c>
      <c r="L44" s="19">
        <v>2024</v>
      </c>
      <c r="M44" s="19">
        <v>2025</v>
      </c>
      <c r="N44" s="19">
        <v>2026</v>
      </c>
      <c r="O44" s="19">
        <v>2027</v>
      </c>
      <c r="P44" s="19">
        <v>2028</v>
      </c>
      <c r="Q44" s="19">
        <v>2029</v>
      </c>
      <c r="R44" s="19">
        <v>2030</v>
      </c>
      <c r="T44" s="4" t="s">
        <v>50</v>
      </c>
    </row>
    <row r="45" spans="1:20" s="18" customFormat="1">
      <c r="B45" s="4" t="s">
        <v>66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5" t="s">
        <v>73</v>
      </c>
      <c r="T45" s="29"/>
    </row>
    <row r="49" spans="1:20" s="18" customFormat="1">
      <c r="A49" s="19" t="s">
        <v>128</v>
      </c>
      <c r="B49" s="6"/>
      <c r="T49" s="6"/>
    </row>
    <row r="50" spans="1:20" s="18" customFormat="1">
      <c r="B50" s="6"/>
      <c r="C50" s="19">
        <v>2015</v>
      </c>
      <c r="D50" s="19">
        <v>2016</v>
      </c>
      <c r="E50" s="19">
        <v>2017</v>
      </c>
      <c r="F50" s="19">
        <v>2018</v>
      </c>
      <c r="G50" s="19">
        <v>2019</v>
      </c>
      <c r="H50" s="19">
        <v>2020</v>
      </c>
      <c r="I50" s="19">
        <v>2021</v>
      </c>
      <c r="J50" s="19">
        <v>2022</v>
      </c>
      <c r="K50" s="19">
        <v>2023</v>
      </c>
      <c r="L50" s="19">
        <v>2024</v>
      </c>
      <c r="M50" s="19">
        <v>2025</v>
      </c>
      <c r="N50" s="19">
        <v>2026</v>
      </c>
      <c r="O50" s="19">
        <v>2027</v>
      </c>
      <c r="P50" s="19">
        <v>2028</v>
      </c>
      <c r="Q50" s="19">
        <v>2029</v>
      </c>
      <c r="R50" s="19">
        <v>2030</v>
      </c>
      <c r="T50" s="4" t="s">
        <v>50</v>
      </c>
    </row>
    <row r="51" spans="1:20" s="18" customFormat="1">
      <c r="B51" s="4" t="s">
        <v>66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5" t="s">
        <v>73</v>
      </c>
      <c r="T51" s="29"/>
    </row>
    <row r="52" spans="1:20" s="18" customFormat="1">
      <c r="B52" s="6"/>
      <c r="T52" s="6"/>
    </row>
    <row r="53" spans="1:20" s="18" customFormat="1">
      <c r="B53" s="6"/>
      <c r="T53" s="6"/>
    </row>
    <row r="54" spans="1:20" s="18" customFormat="1">
      <c r="B54" s="6"/>
      <c r="T54" s="6"/>
    </row>
    <row r="55" spans="1:20" s="18" customFormat="1">
      <c r="A55" s="19" t="s">
        <v>129</v>
      </c>
      <c r="B55" s="6"/>
      <c r="T55" s="6"/>
    </row>
    <row r="56" spans="1:20" s="18" customFormat="1">
      <c r="B56" s="6"/>
      <c r="C56" s="19">
        <v>2015</v>
      </c>
      <c r="D56" s="19">
        <v>2016</v>
      </c>
      <c r="E56" s="19">
        <v>2017</v>
      </c>
      <c r="F56" s="19">
        <v>2018</v>
      </c>
      <c r="G56" s="19">
        <v>2019</v>
      </c>
      <c r="H56" s="19">
        <v>2020</v>
      </c>
      <c r="I56" s="19">
        <v>2021</v>
      </c>
      <c r="J56" s="19">
        <v>2022</v>
      </c>
      <c r="K56" s="19">
        <v>2023</v>
      </c>
      <c r="L56" s="19">
        <v>2024</v>
      </c>
      <c r="M56" s="19">
        <v>2025</v>
      </c>
      <c r="N56" s="19">
        <v>2026</v>
      </c>
      <c r="O56" s="19">
        <v>2027</v>
      </c>
      <c r="P56" s="19">
        <v>2028</v>
      </c>
      <c r="Q56" s="19">
        <v>2029</v>
      </c>
      <c r="R56" s="19">
        <v>2030</v>
      </c>
      <c r="T56" s="4" t="s">
        <v>50</v>
      </c>
    </row>
    <row r="57" spans="1:20" s="18" customFormat="1">
      <c r="B57" s="4" t="s">
        <v>66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5" t="s">
        <v>73</v>
      </c>
      <c r="T57" s="29"/>
    </row>
  </sheetData>
  <sheetCalcPr fullCalcOnLoad="1"/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V28"/>
  <sheetViews>
    <sheetView workbookViewId="0">
      <selection activeCell="U29" sqref="U29"/>
    </sheetView>
  </sheetViews>
  <sheetFormatPr baseColWidth="10" defaultColWidth="9.125" defaultRowHeight="15"/>
  <cols>
    <col min="1" max="2" width="9.125" style="18"/>
    <col min="3" max="3" width="11" style="18" customWidth="1"/>
    <col min="4" max="20" width="9.125" style="18"/>
    <col min="21" max="21" width="15.25" style="18" bestFit="1" customWidth="1"/>
    <col min="22" max="16384" width="9.125" style="18"/>
  </cols>
  <sheetData>
    <row r="1" spans="1:22">
      <c r="A1" s="19" t="s">
        <v>39</v>
      </c>
    </row>
    <row r="2" spans="1:22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50</v>
      </c>
    </row>
    <row r="3" spans="1:22">
      <c r="B3" s="4" t="str">
        <f>'Populations &amp; programs'!$D$14</f>
        <v>NSP</v>
      </c>
      <c r="C3" s="51" t="s">
        <v>74</v>
      </c>
      <c r="D3" s="22"/>
      <c r="E3" s="25">
        <v>0.02</v>
      </c>
      <c r="F3" s="22"/>
      <c r="G3" s="22"/>
      <c r="H3" s="25">
        <v>0.14000000000000001</v>
      </c>
      <c r="I3" s="25">
        <v>0.17</v>
      </c>
      <c r="J3" s="25">
        <v>0.05</v>
      </c>
      <c r="K3" s="22"/>
      <c r="L3" s="25">
        <v>0.2</v>
      </c>
      <c r="M3" s="22"/>
      <c r="N3" s="23"/>
      <c r="O3" s="25">
        <v>0.39</v>
      </c>
      <c r="P3" s="22"/>
      <c r="Q3" s="25">
        <v>0.28000000000000003</v>
      </c>
      <c r="R3" s="22"/>
      <c r="S3" s="22"/>
      <c r="T3" s="5" t="s">
        <v>73</v>
      </c>
      <c r="U3" s="25"/>
    </row>
    <row r="4" spans="1:22">
      <c r="B4" s="4" t="str">
        <f>'Populations &amp; programs'!$D$14</f>
        <v>NSP</v>
      </c>
      <c r="C4" s="51" t="s">
        <v>38</v>
      </c>
      <c r="D4" s="24"/>
      <c r="E4" s="27">
        <f>550000*E3</f>
        <v>11000</v>
      </c>
      <c r="F4" s="27"/>
      <c r="G4" s="27"/>
      <c r="H4" s="27">
        <f t="shared" ref="H4:Q4" si="0">550000*H3</f>
        <v>77000.000000000015</v>
      </c>
      <c r="I4" s="27">
        <f t="shared" si="0"/>
        <v>93500</v>
      </c>
      <c r="J4" s="27">
        <f t="shared" si="0"/>
        <v>27500</v>
      </c>
      <c r="K4" s="27"/>
      <c r="L4" s="27">
        <f t="shared" si="0"/>
        <v>110000</v>
      </c>
      <c r="M4" s="27"/>
      <c r="N4" s="27"/>
      <c r="O4" s="27">
        <f t="shared" si="0"/>
        <v>214500</v>
      </c>
      <c r="P4" s="27"/>
      <c r="Q4" s="27">
        <f t="shared" si="0"/>
        <v>154000.00000000003</v>
      </c>
      <c r="R4" s="24"/>
      <c r="S4" s="24"/>
      <c r="T4" s="5" t="s">
        <v>73</v>
      </c>
      <c r="U4" s="39"/>
    </row>
    <row r="5" spans="1:22">
      <c r="B5" s="4"/>
    </row>
    <row r="6" spans="1:22">
      <c r="B6" s="4" t="str">
        <f>'Populations &amp; programs'!$D$15</f>
        <v>OST</v>
      </c>
      <c r="C6" s="51" t="s">
        <v>74</v>
      </c>
      <c r="D6" s="22"/>
      <c r="E6" s="25"/>
      <c r="F6" s="22"/>
      <c r="G6" s="22"/>
      <c r="H6" s="25"/>
      <c r="I6" s="25"/>
      <c r="J6" s="25"/>
      <c r="K6" s="22"/>
      <c r="L6" s="25"/>
      <c r="M6" s="22"/>
      <c r="N6" s="23"/>
      <c r="O6" s="25"/>
      <c r="P6" s="22"/>
      <c r="Q6" s="25"/>
      <c r="R6" s="22"/>
      <c r="S6" s="22"/>
      <c r="T6" s="5" t="s">
        <v>73</v>
      </c>
      <c r="U6" s="25">
        <v>0.2</v>
      </c>
    </row>
    <row r="7" spans="1:22">
      <c r="B7" s="4" t="str">
        <f>'Populations &amp; programs'!$D$15</f>
        <v>OST</v>
      </c>
      <c r="C7" s="51" t="s">
        <v>38</v>
      </c>
      <c r="D7" s="22"/>
      <c r="E7" s="23"/>
      <c r="F7" s="25"/>
      <c r="G7" s="22"/>
      <c r="H7" s="22"/>
      <c r="I7" s="22"/>
      <c r="J7" s="22"/>
      <c r="K7" s="25"/>
      <c r="L7" s="22"/>
      <c r="M7" s="22"/>
      <c r="N7" s="23"/>
      <c r="O7" s="23"/>
      <c r="P7" s="22"/>
      <c r="Q7" s="25"/>
      <c r="R7" s="22"/>
      <c r="S7" s="22"/>
      <c r="T7" s="5" t="s">
        <v>73</v>
      </c>
      <c r="U7" s="52">
        <v>25000</v>
      </c>
    </row>
    <row r="8" spans="1:22">
      <c r="B8" s="4"/>
    </row>
    <row r="9" spans="1:22">
      <c r="B9" s="4" t="str">
        <f>'Populations &amp; programs'!$D$16</f>
        <v>MSM programs</v>
      </c>
      <c r="C9" s="51" t="s">
        <v>74</v>
      </c>
      <c r="D9" s="22"/>
      <c r="E9" s="25"/>
      <c r="F9" s="22"/>
      <c r="G9" s="22"/>
      <c r="H9" s="25"/>
      <c r="I9" s="25"/>
      <c r="J9" s="25"/>
      <c r="K9" s="22"/>
      <c r="L9" s="25"/>
      <c r="M9" s="25">
        <v>0.3</v>
      </c>
      <c r="N9" s="23"/>
      <c r="O9" s="25"/>
      <c r="P9" s="22"/>
      <c r="Q9" s="25"/>
      <c r="R9" s="22"/>
      <c r="S9" s="22"/>
      <c r="T9" s="5" t="s">
        <v>73</v>
      </c>
      <c r="U9" s="25"/>
    </row>
    <row r="10" spans="1:22">
      <c r="A10" s="6"/>
      <c r="B10" s="4" t="str">
        <f>'Populations &amp; programs'!$D$16</f>
        <v>MSM programs</v>
      </c>
      <c r="C10" s="51" t="s">
        <v>38</v>
      </c>
      <c r="D10" s="22"/>
      <c r="E10" s="23"/>
      <c r="F10" s="25"/>
      <c r="G10" s="22"/>
      <c r="H10" s="22"/>
      <c r="I10" s="22"/>
      <c r="J10" s="22"/>
      <c r="K10" s="25"/>
      <c r="L10" s="22"/>
      <c r="M10" s="43">
        <v>300000</v>
      </c>
      <c r="N10" s="23"/>
      <c r="O10" s="23"/>
      <c r="P10" s="22"/>
      <c r="Q10" s="25"/>
      <c r="R10" s="22"/>
      <c r="S10" s="22"/>
      <c r="T10" s="5" t="s">
        <v>73</v>
      </c>
      <c r="U10" s="39"/>
    </row>
    <row r="11" spans="1:22">
      <c r="A11" s="6"/>
      <c r="B11" s="4"/>
    </row>
    <row r="12" spans="1:22">
      <c r="A12" s="6"/>
      <c r="B12" s="4" t="str">
        <f>'Populations &amp; programs'!$D$17</f>
        <v>FSW programs</v>
      </c>
      <c r="C12" s="51" t="s">
        <v>74</v>
      </c>
      <c r="D12" s="22"/>
      <c r="E12" s="25"/>
      <c r="F12" s="22"/>
      <c r="G12" s="22"/>
      <c r="H12" s="25"/>
      <c r="I12" s="25"/>
      <c r="J12" s="25"/>
      <c r="K12" s="22"/>
      <c r="L12" s="25"/>
      <c r="M12" s="25">
        <v>0.6</v>
      </c>
      <c r="N12" s="23"/>
      <c r="O12" s="25"/>
      <c r="P12" s="22"/>
      <c r="Q12" s="25"/>
      <c r="R12" s="22"/>
      <c r="S12" s="22"/>
      <c r="T12" s="5" t="s">
        <v>73</v>
      </c>
      <c r="U12" s="25"/>
      <c r="V12" s="6"/>
    </row>
    <row r="13" spans="1:22">
      <c r="B13" s="4" t="str">
        <f>'Populations &amp; programs'!$D$17</f>
        <v>FSW programs</v>
      </c>
      <c r="C13" s="51" t="s">
        <v>38</v>
      </c>
      <c r="D13" s="22"/>
      <c r="E13" s="23"/>
      <c r="F13" s="25"/>
      <c r="G13" s="22"/>
      <c r="H13" s="22"/>
      <c r="I13" s="22"/>
      <c r="J13" s="22"/>
      <c r="K13" s="25"/>
      <c r="L13" s="22"/>
      <c r="M13" s="43">
        <v>400000</v>
      </c>
      <c r="N13" s="23"/>
      <c r="O13" s="23"/>
      <c r="P13" s="22"/>
      <c r="Q13" s="25"/>
      <c r="R13" s="22"/>
      <c r="S13" s="22"/>
      <c r="T13" s="5" t="s">
        <v>73</v>
      </c>
      <c r="U13" s="39"/>
    </row>
    <row r="15" spans="1:22">
      <c r="B15" s="4" t="str">
        <f>'Populations &amp; programs'!$D$18</f>
        <v>ART</v>
      </c>
      <c r="C15" s="51" t="s">
        <v>74</v>
      </c>
      <c r="D15" s="22"/>
      <c r="E15" s="25"/>
      <c r="F15" s="22"/>
      <c r="G15" s="22"/>
      <c r="H15" s="25"/>
      <c r="I15" s="25"/>
      <c r="J15" s="25"/>
      <c r="K15" s="22"/>
      <c r="L15" s="25"/>
      <c r="M15" s="22">
        <v>2343</v>
      </c>
      <c r="N15" s="23"/>
      <c r="O15" s="25"/>
      <c r="P15" s="22"/>
      <c r="Q15" s="25"/>
      <c r="R15" s="22"/>
      <c r="S15" s="22"/>
      <c r="T15" s="5" t="s">
        <v>73</v>
      </c>
      <c r="U15" s="25"/>
    </row>
    <row r="16" spans="1:22">
      <c r="B16" s="4" t="str">
        <f>'Populations &amp; programs'!$D$18</f>
        <v>ART</v>
      </c>
      <c r="C16" s="51" t="s">
        <v>38</v>
      </c>
      <c r="D16" s="22"/>
      <c r="E16" s="23"/>
      <c r="F16" s="25"/>
      <c r="G16" s="22"/>
      <c r="H16" s="22"/>
      <c r="I16" s="22"/>
      <c r="J16" s="22"/>
      <c r="K16" s="25"/>
      <c r="L16" s="22"/>
      <c r="M16" s="43">
        <v>1034</v>
      </c>
      <c r="N16" s="23"/>
      <c r="O16" s="23"/>
      <c r="P16" s="22"/>
      <c r="Q16" s="25"/>
      <c r="R16" s="22"/>
      <c r="S16" s="22"/>
      <c r="T16" s="5" t="s">
        <v>73</v>
      </c>
      <c r="U16" s="39"/>
    </row>
    <row r="18" spans="2:21">
      <c r="B18" s="4" t="str">
        <f>'Populations &amp; programs'!$D$19</f>
        <v>HTC</v>
      </c>
      <c r="C18" s="51" t="s">
        <v>74</v>
      </c>
      <c r="D18" s="22"/>
      <c r="E18" s="25"/>
      <c r="F18" s="22"/>
      <c r="G18" s="22"/>
      <c r="H18" s="25"/>
      <c r="I18" s="25"/>
      <c r="J18" s="25"/>
      <c r="K18" s="22"/>
      <c r="L18" s="25"/>
      <c r="M18" s="25">
        <v>0.2</v>
      </c>
      <c r="N18" s="23"/>
      <c r="O18" s="25"/>
      <c r="P18" s="22"/>
      <c r="Q18" s="25"/>
      <c r="R18" s="22"/>
      <c r="S18" s="22"/>
      <c r="T18" s="5" t="s">
        <v>73</v>
      </c>
      <c r="U18" s="25"/>
    </row>
    <row r="19" spans="2:21">
      <c r="B19" s="4" t="str">
        <f>'Populations &amp; programs'!$D$19</f>
        <v>HTC</v>
      </c>
      <c r="C19" s="51" t="s">
        <v>38</v>
      </c>
      <c r="D19" s="22"/>
      <c r="E19" s="23"/>
      <c r="F19" s="25"/>
      <c r="G19" s="22"/>
      <c r="H19" s="22"/>
      <c r="I19" s="22"/>
      <c r="J19" s="22"/>
      <c r="K19" s="25"/>
      <c r="L19" s="22"/>
      <c r="M19" s="43">
        <v>130000</v>
      </c>
      <c r="N19" s="23"/>
      <c r="O19" s="23"/>
      <c r="P19" s="22"/>
      <c r="Q19" s="25"/>
      <c r="R19" s="22"/>
      <c r="S19" s="22"/>
      <c r="T19" s="5" t="s">
        <v>73</v>
      </c>
      <c r="U19" s="39"/>
    </row>
    <row r="21" spans="2:21">
      <c r="B21" s="4" t="str">
        <f>'Populations &amp; programs'!$D$20</f>
        <v>SBCC</v>
      </c>
      <c r="C21" s="51" t="s">
        <v>74</v>
      </c>
      <c r="D21" s="22"/>
      <c r="E21" s="25"/>
      <c r="F21" s="22"/>
      <c r="G21" s="22"/>
      <c r="H21" s="25"/>
      <c r="I21" s="25"/>
      <c r="J21" s="25"/>
      <c r="K21" s="22"/>
      <c r="L21" s="25"/>
      <c r="M21" s="25">
        <v>0.2</v>
      </c>
      <c r="N21" s="23"/>
      <c r="O21" s="25"/>
      <c r="P21" s="22"/>
      <c r="Q21" s="25"/>
      <c r="R21" s="22"/>
      <c r="S21" s="22"/>
      <c r="T21" s="5" t="s">
        <v>73</v>
      </c>
      <c r="U21" s="25"/>
    </row>
    <row r="22" spans="2:21">
      <c r="B22" s="4" t="str">
        <f>'Populations &amp; programs'!$D$20</f>
        <v>SBCC</v>
      </c>
      <c r="C22" s="51" t="s">
        <v>38</v>
      </c>
      <c r="D22" s="22"/>
      <c r="E22" s="23"/>
      <c r="F22" s="25"/>
      <c r="G22" s="22"/>
      <c r="H22" s="22"/>
      <c r="I22" s="22"/>
      <c r="J22" s="22"/>
      <c r="K22" s="25"/>
      <c r="L22" s="22"/>
      <c r="M22" s="43">
        <v>400000</v>
      </c>
      <c r="N22" s="23"/>
      <c r="O22" s="23"/>
      <c r="P22" s="22"/>
      <c r="Q22" s="25"/>
      <c r="R22" s="22"/>
      <c r="S22" s="22"/>
      <c r="T22" s="5" t="s">
        <v>73</v>
      </c>
      <c r="U22" s="39"/>
    </row>
    <row r="24" spans="2:21">
      <c r="B24" s="4" t="str">
        <f>'Populations &amp; programs'!$D$21</f>
        <v>STI programs</v>
      </c>
      <c r="C24" s="51" t="s">
        <v>74</v>
      </c>
      <c r="D24" s="22"/>
      <c r="E24" s="25"/>
      <c r="F24" s="22"/>
      <c r="G24" s="22"/>
      <c r="H24" s="25"/>
      <c r="I24" s="25"/>
      <c r="J24" s="25"/>
      <c r="K24" s="22"/>
      <c r="L24" s="25"/>
      <c r="M24" s="22"/>
      <c r="N24" s="23"/>
      <c r="O24" s="25"/>
      <c r="P24" s="25">
        <v>0.6</v>
      </c>
      <c r="Q24" s="25"/>
      <c r="R24" s="22"/>
      <c r="S24" s="22"/>
      <c r="T24" s="5" t="s">
        <v>73</v>
      </c>
      <c r="U24" s="25"/>
    </row>
    <row r="25" spans="2:21">
      <c r="B25" s="4" t="str">
        <f>'Populations &amp; programs'!$D$21</f>
        <v>STI programs</v>
      </c>
      <c r="C25" s="51" t="s">
        <v>38</v>
      </c>
      <c r="D25" s="22"/>
      <c r="E25" s="23"/>
      <c r="F25" s="25"/>
      <c r="G25" s="22"/>
      <c r="H25" s="22"/>
      <c r="I25" s="22"/>
      <c r="J25" s="22"/>
      <c r="K25" s="25"/>
      <c r="L25" s="22"/>
      <c r="M25" s="22"/>
      <c r="N25" s="23"/>
      <c r="O25" s="23"/>
      <c r="P25" s="43">
        <v>230000</v>
      </c>
      <c r="Q25" s="25"/>
      <c r="R25" s="22"/>
      <c r="S25" s="22"/>
      <c r="T25" s="5" t="s">
        <v>73</v>
      </c>
      <c r="U25" s="39"/>
    </row>
    <row r="27" spans="2:21">
      <c r="B27" s="4" t="str">
        <f>'Populations &amp; programs'!$D$22</f>
        <v>PMTCT</v>
      </c>
      <c r="C27" s="51" t="s">
        <v>74</v>
      </c>
      <c r="D27" s="22"/>
      <c r="E27" s="25"/>
      <c r="F27" s="22"/>
      <c r="G27" s="22"/>
      <c r="H27" s="25"/>
      <c r="I27" s="25"/>
      <c r="J27" s="25"/>
      <c r="K27" s="22"/>
      <c r="L27" s="25"/>
      <c r="M27" s="22"/>
      <c r="N27" s="23"/>
      <c r="O27" s="25"/>
      <c r="P27" s="22"/>
      <c r="Q27" s="25"/>
      <c r="R27" s="22"/>
      <c r="S27" s="22"/>
      <c r="T27" s="5" t="s">
        <v>73</v>
      </c>
      <c r="U27" s="53">
        <v>128</v>
      </c>
    </row>
    <row r="28" spans="2:21">
      <c r="B28" s="4" t="str">
        <f>'Populations &amp; programs'!$D$22</f>
        <v>PMTCT</v>
      </c>
      <c r="C28" s="51" t="s">
        <v>38</v>
      </c>
      <c r="D28" s="22"/>
      <c r="E28" s="23"/>
      <c r="F28" s="25"/>
      <c r="G28" s="22"/>
      <c r="H28" s="22"/>
      <c r="I28" s="22"/>
      <c r="J28" s="22"/>
      <c r="K28" s="25"/>
      <c r="L28" s="22"/>
      <c r="M28" s="22"/>
      <c r="N28" s="23"/>
      <c r="O28" s="23"/>
      <c r="P28" s="22"/>
      <c r="Q28" s="25"/>
      <c r="R28" s="22"/>
      <c r="S28" s="22"/>
      <c r="T28" s="5" t="s">
        <v>73</v>
      </c>
      <c r="U28" s="54">
        <v>2430</v>
      </c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53"/>
  <sheetViews>
    <sheetView workbookViewId="0">
      <selection activeCell="W12" sqref="W12"/>
    </sheetView>
  </sheetViews>
  <sheetFormatPr baseColWidth="10" defaultColWidth="9.125" defaultRowHeight="15"/>
  <cols>
    <col min="1" max="3" width="9.125" style="18"/>
    <col min="4" max="4" width="9.375" style="18" customWidth="1"/>
    <col min="5" max="20" width="9.125" style="18"/>
    <col min="21" max="21" width="15.25" style="18" bestFit="1" customWidth="1"/>
    <col min="22" max="22" width="8.875" style="18" customWidth="1"/>
    <col min="23" max="16384" width="9.125" style="18"/>
  </cols>
  <sheetData>
    <row r="1" spans="1:21">
      <c r="A1" s="19" t="s">
        <v>65</v>
      </c>
    </row>
    <row r="2" spans="1:21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50</v>
      </c>
    </row>
    <row r="3" spans="1:21">
      <c r="B3" s="4" t="str">
        <f>'Populations &amp; programs'!$D$3</f>
        <v>MSM</v>
      </c>
      <c r="C3" s="6" t="s">
        <v>58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5" t="s">
        <v>73</v>
      </c>
      <c r="U3" s="27">
        <v>37500</v>
      </c>
    </row>
    <row r="4" spans="1:21">
      <c r="B4" s="4" t="str">
        <f>'Populations &amp; programs'!$D$3</f>
        <v>MSM</v>
      </c>
      <c r="C4" s="6" t="s">
        <v>56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5" t="s">
        <v>73</v>
      </c>
      <c r="U4" s="27">
        <v>21000</v>
      </c>
    </row>
    <row r="5" spans="1:21">
      <c r="B5" s="4" t="str">
        <f>'Populations &amp; programs'!$D$3</f>
        <v>MSM</v>
      </c>
      <c r="C5" s="6" t="s">
        <v>57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5" t="s">
        <v>73</v>
      </c>
      <c r="U5" s="27">
        <v>11000</v>
      </c>
    </row>
    <row r="6" spans="1:21">
      <c r="B6" s="6"/>
      <c r="C6" s="6"/>
      <c r="U6" s="28"/>
    </row>
    <row r="7" spans="1:21">
      <c r="B7" s="4" t="str">
        <f>'Populations &amp; programs'!$D$4</f>
        <v>FSW</v>
      </c>
      <c r="C7" s="6" t="s">
        <v>58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5" t="s">
        <v>73</v>
      </c>
      <c r="U7" s="27"/>
    </row>
    <row r="8" spans="1:21">
      <c r="B8" s="4" t="str">
        <f>'Populations &amp; programs'!$D$4</f>
        <v>FSW</v>
      </c>
      <c r="C8" s="6" t="s">
        <v>56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5" t="s">
        <v>73</v>
      </c>
      <c r="U8" s="27">
        <v>15000</v>
      </c>
    </row>
    <row r="9" spans="1:21">
      <c r="B9" s="4" t="str">
        <f>'Populations &amp; programs'!$D$4</f>
        <v>FSW</v>
      </c>
      <c r="C9" s="6" t="s">
        <v>57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5" t="s">
        <v>73</v>
      </c>
      <c r="U9" s="27"/>
    </row>
    <row r="10" spans="1:21">
      <c r="B10" s="6"/>
      <c r="C10" s="6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U10" s="28"/>
    </row>
    <row r="11" spans="1:21">
      <c r="B11" s="4" t="str">
        <f>'Populations &amp; programs'!$D$5</f>
        <v>Male PWID</v>
      </c>
      <c r="C11" s="6" t="s">
        <v>58</v>
      </c>
      <c r="D11" s="27"/>
      <c r="E11" s="27"/>
      <c r="F11" s="27"/>
      <c r="G11" s="27">
        <v>8000</v>
      </c>
      <c r="H11" s="27"/>
      <c r="I11" s="27"/>
      <c r="J11" s="27">
        <v>7600</v>
      </c>
      <c r="K11" s="27"/>
      <c r="L11" s="27">
        <v>3500</v>
      </c>
      <c r="M11" s="27"/>
      <c r="N11" s="27">
        <v>3500</v>
      </c>
      <c r="O11" s="27"/>
      <c r="P11" s="27"/>
      <c r="Q11" s="27">
        <v>6500</v>
      </c>
      <c r="R11" s="27"/>
      <c r="S11" s="27"/>
      <c r="T11" s="5" t="s">
        <v>73</v>
      </c>
      <c r="U11" s="27"/>
    </row>
    <row r="12" spans="1:21">
      <c r="B12" s="4" t="str">
        <f>'Populations &amp; programs'!$D$5</f>
        <v>Male PWID</v>
      </c>
      <c r="C12" s="6" t="s">
        <v>56</v>
      </c>
      <c r="D12" s="27"/>
      <c r="E12" s="27"/>
      <c r="F12" s="27"/>
      <c r="G12" s="27">
        <v>6700</v>
      </c>
      <c r="H12" s="27"/>
      <c r="I12" s="27"/>
      <c r="J12" s="27">
        <v>6400</v>
      </c>
      <c r="K12" s="27"/>
      <c r="L12" s="27">
        <v>3100</v>
      </c>
      <c r="M12" s="27"/>
      <c r="N12" s="27">
        <v>2900</v>
      </c>
      <c r="O12" s="27"/>
      <c r="P12" s="27"/>
      <c r="Q12" s="27">
        <v>5400</v>
      </c>
      <c r="R12" s="27"/>
      <c r="S12" s="27"/>
      <c r="T12" s="5" t="s">
        <v>73</v>
      </c>
      <c r="U12" s="27"/>
    </row>
    <row r="13" spans="1:21">
      <c r="B13" s="4" t="str">
        <f>'Populations &amp; programs'!$D$5</f>
        <v>Male PWID</v>
      </c>
      <c r="C13" s="6" t="s">
        <v>57</v>
      </c>
      <c r="D13" s="27"/>
      <c r="E13" s="27"/>
      <c r="F13" s="27"/>
      <c r="G13" s="27">
        <v>5800</v>
      </c>
      <c r="H13" s="27"/>
      <c r="I13" s="27"/>
      <c r="J13" s="27">
        <v>5500</v>
      </c>
      <c r="K13" s="27"/>
      <c r="L13" s="27">
        <v>2700</v>
      </c>
      <c r="M13" s="27"/>
      <c r="N13" s="27">
        <v>2000</v>
      </c>
      <c r="O13" s="27"/>
      <c r="P13" s="27"/>
      <c r="Q13" s="27">
        <v>4500</v>
      </c>
      <c r="R13" s="27"/>
      <c r="S13" s="27"/>
      <c r="T13" s="5" t="s">
        <v>73</v>
      </c>
      <c r="U13" s="27"/>
    </row>
    <row r="14" spans="1:21">
      <c r="B14" s="6"/>
      <c r="C14" s="6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U14" s="28"/>
    </row>
    <row r="15" spans="1:21">
      <c r="B15" s="4" t="str">
        <f>'Populations &amp; programs'!$D$6</f>
        <v>Other males</v>
      </c>
      <c r="C15" s="6" t="s">
        <v>58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5" t="s">
        <v>73</v>
      </c>
      <c r="U15" s="27"/>
    </row>
    <row r="16" spans="1:21">
      <c r="B16" s="4" t="str">
        <f>'Populations &amp; programs'!$D$6</f>
        <v>Other males</v>
      </c>
      <c r="C16" s="6" t="s">
        <v>56</v>
      </c>
      <c r="D16" s="22">
        <v>4227500</v>
      </c>
      <c r="E16" s="22">
        <v>4347514.6250282973</v>
      </c>
      <c r="F16" s="22">
        <v>4487640.8789434247</v>
      </c>
      <c r="G16" s="22">
        <v>4572453.3246642966</v>
      </c>
      <c r="H16" s="22">
        <v>4661618.2629822288</v>
      </c>
      <c r="I16" s="22">
        <v>4773354.4249130553</v>
      </c>
      <c r="J16" s="22">
        <v>4921937.2199101411</v>
      </c>
      <c r="K16" s="22">
        <v>5063866.3505386794</v>
      </c>
      <c r="L16" s="22">
        <v>5214964.7263065614</v>
      </c>
      <c r="M16" s="22">
        <v>5363645.4803475449</v>
      </c>
      <c r="N16" s="22">
        <v>5462712.8609177079</v>
      </c>
      <c r="O16" s="22">
        <v>5601769.100526724</v>
      </c>
      <c r="P16" s="22">
        <v>5729523.2270718683</v>
      </c>
      <c r="Q16" s="22">
        <v>5840624.7452027677</v>
      </c>
      <c r="R16" s="22">
        <v>6001524.1714541083</v>
      </c>
      <c r="S16" s="22">
        <v>6118320.6906761518</v>
      </c>
      <c r="T16" s="5" t="s">
        <v>73</v>
      </c>
      <c r="U16" s="27"/>
    </row>
    <row r="17" spans="1:21">
      <c r="B17" s="4" t="str">
        <f>'Populations &amp; programs'!$D$6</f>
        <v>Other males</v>
      </c>
      <c r="C17" s="6" t="s">
        <v>57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5" t="s">
        <v>73</v>
      </c>
      <c r="U17" s="27"/>
    </row>
    <row r="18" spans="1:21">
      <c r="B18" s="6"/>
      <c r="C18" s="6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U18" s="28"/>
    </row>
    <row r="19" spans="1:21">
      <c r="B19" s="4" t="str">
        <f>'Populations &amp; programs'!$D$7</f>
        <v>Other females</v>
      </c>
      <c r="C19" s="6" t="s">
        <v>58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5" t="s">
        <v>73</v>
      </c>
      <c r="U19" s="27"/>
    </row>
    <row r="20" spans="1:21">
      <c r="B20" s="4" t="str">
        <f>'Populations &amp; programs'!$D$7</f>
        <v>Other females</v>
      </c>
      <c r="C20" s="6" t="s">
        <v>56</v>
      </c>
      <c r="D20" s="22">
        <v>4759641.7668505535</v>
      </c>
      <c r="E20" s="22">
        <v>4885089.9281567223</v>
      </c>
      <c r="F20" s="22">
        <v>4976997.0827123625</v>
      </c>
      <c r="G20" s="22">
        <v>5132209.4334626822</v>
      </c>
      <c r="H20" s="22">
        <v>5279755.2630680595</v>
      </c>
      <c r="I20" s="22">
        <v>5432714.2365125362</v>
      </c>
      <c r="J20" s="22">
        <v>5585603.6752903881</v>
      </c>
      <c r="K20" s="22">
        <v>5725407.3259365689</v>
      </c>
      <c r="L20" s="22">
        <v>5849558.7574059051</v>
      </c>
      <c r="M20" s="22">
        <v>6002154.3326567328</v>
      </c>
      <c r="N20" s="22">
        <v>6150881.9076231467</v>
      </c>
      <c r="O20" s="22">
        <v>6328922.1089482224</v>
      </c>
      <c r="P20" s="22">
        <v>6512932.7308945665</v>
      </c>
      <c r="Q20" s="22">
        <v>6707898.8266156269</v>
      </c>
      <c r="R20" s="22">
        <v>6902081.6436150949</v>
      </c>
      <c r="S20" s="22">
        <v>7061706.1901886221</v>
      </c>
      <c r="T20" s="5" t="s">
        <v>73</v>
      </c>
      <c r="U20" s="27"/>
    </row>
    <row r="21" spans="1:21">
      <c r="B21" s="4" t="str">
        <f>'Populations &amp; programs'!$D$7</f>
        <v>Other females</v>
      </c>
      <c r="C21" s="6" t="s">
        <v>57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5" t="s">
        <v>73</v>
      </c>
      <c r="U21" s="27"/>
    </row>
    <row r="22" spans="1:21">
      <c r="B22" s="6"/>
      <c r="C22" s="6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U22" s="28"/>
    </row>
    <row r="23" spans="1:21">
      <c r="B23" s="4" t="str">
        <f>'Populations &amp; programs'!$D$8</f>
        <v>Clients</v>
      </c>
      <c r="C23" s="6" t="s">
        <v>58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5" t="s">
        <v>73</v>
      </c>
      <c r="U23" s="27"/>
    </row>
    <row r="24" spans="1:21">
      <c r="B24" s="4" t="str">
        <f>'Populations &amp; programs'!$D$8</f>
        <v>Clients</v>
      </c>
      <c r="C24" s="6" t="s">
        <v>56</v>
      </c>
      <c r="D24" s="22">
        <v>522500</v>
      </c>
      <c r="E24" s="22">
        <v>537333.26826192439</v>
      </c>
      <c r="F24" s="22">
        <v>554652.24346491764</v>
      </c>
      <c r="G24" s="22">
        <v>565134.68057648616</v>
      </c>
      <c r="H24" s="22">
        <v>576155.0662112867</v>
      </c>
      <c r="I24" s="22">
        <v>589965.15364093939</v>
      </c>
      <c r="J24" s="22">
        <v>608329.31931473652</v>
      </c>
      <c r="K24" s="22">
        <v>625871.12197669072</v>
      </c>
      <c r="L24" s="22">
        <v>644546.20212777727</v>
      </c>
      <c r="M24" s="22">
        <v>662922.47509913484</v>
      </c>
      <c r="N24" s="22">
        <v>675166.75809095264</v>
      </c>
      <c r="O24" s="22">
        <v>692353.48433476361</v>
      </c>
      <c r="P24" s="22">
        <v>708143.32019989379</v>
      </c>
      <c r="Q24" s="22">
        <v>721874.96850820724</v>
      </c>
      <c r="R24" s="22">
        <v>741761.4144493842</v>
      </c>
      <c r="S24" s="22">
        <v>756196.93929705245</v>
      </c>
      <c r="T24" s="5" t="s">
        <v>73</v>
      </c>
      <c r="U24" s="27"/>
    </row>
    <row r="25" spans="1:21">
      <c r="B25" s="4" t="str">
        <f>'Populations &amp; programs'!$D$8</f>
        <v>Clients</v>
      </c>
      <c r="C25" s="6" t="s">
        <v>57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5" t="s">
        <v>73</v>
      </c>
      <c r="U25" s="27"/>
    </row>
    <row r="29" spans="1:21">
      <c r="A29" s="19" t="s">
        <v>81</v>
      </c>
    </row>
    <row r="30" spans="1:21">
      <c r="D30" s="19">
        <v>2000</v>
      </c>
      <c r="E30" s="19">
        <v>2001</v>
      </c>
      <c r="F30" s="19">
        <v>2002</v>
      </c>
      <c r="G30" s="19">
        <v>2003</v>
      </c>
      <c r="H30" s="19">
        <v>2004</v>
      </c>
      <c r="I30" s="19">
        <v>2005</v>
      </c>
      <c r="J30" s="19">
        <v>2006</v>
      </c>
      <c r="K30" s="19">
        <v>2007</v>
      </c>
      <c r="L30" s="19">
        <v>2008</v>
      </c>
      <c r="M30" s="19">
        <v>2009</v>
      </c>
      <c r="N30" s="19">
        <v>2010</v>
      </c>
      <c r="O30" s="19">
        <v>2011</v>
      </c>
      <c r="P30" s="19">
        <v>2012</v>
      </c>
      <c r="Q30" s="19">
        <v>2013</v>
      </c>
      <c r="R30" s="19">
        <v>2014</v>
      </c>
      <c r="S30" s="19">
        <v>2015</v>
      </c>
      <c r="U30" s="19" t="s">
        <v>50</v>
      </c>
    </row>
    <row r="31" spans="1:21">
      <c r="B31" s="4" t="str">
        <f>'Populations &amp; programs'!$D$3</f>
        <v>MSM</v>
      </c>
      <c r="C31" s="6" t="s">
        <v>58</v>
      </c>
      <c r="D31" s="22"/>
      <c r="E31" s="22"/>
      <c r="F31" s="22"/>
      <c r="G31" s="22"/>
      <c r="H31" s="22"/>
      <c r="I31" s="22"/>
      <c r="J31" s="22"/>
      <c r="K31" s="22"/>
      <c r="L31" s="22"/>
      <c r="M31" s="25"/>
      <c r="N31" s="25"/>
      <c r="O31" s="22"/>
      <c r="P31" s="25">
        <v>0.19</v>
      </c>
      <c r="Q31" s="22"/>
      <c r="R31" s="22"/>
      <c r="S31" s="22"/>
      <c r="T31" s="5" t="s">
        <v>73</v>
      </c>
      <c r="U31" s="26"/>
    </row>
    <row r="32" spans="1:21">
      <c r="B32" s="4" t="str">
        <f>'Populations &amp; programs'!$D$3</f>
        <v>MSM</v>
      </c>
      <c r="C32" s="6" t="s">
        <v>56</v>
      </c>
      <c r="D32" s="22"/>
      <c r="E32" s="22"/>
      <c r="F32" s="22"/>
      <c r="G32" s="22"/>
      <c r="H32" s="22"/>
      <c r="I32" s="22"/>
      <c r="J32" s="22"/>
      <c r="K32" s="22"/>
      <c r="L32" s="22"/>
      <c r="M32" s="26"/>
      <c r="N32" s="25"/>
      <c r="O32" s="22"/>
      <c r="P32" s="25">
        <v>0.12</v>
      </c>
      <c r="Q32" s="22"/>
      <c r="R32" s="22"/>
      <c r="S32" s="22"/>
      <c r="T32" s="5" t="s">
        <v>73</v>
      </c>
      <c r="U32" s="26"/>
    </row>
    <row r="33" spans="2:21">
      <c r="B33" s="4" t="str">
        <f>'Populations &amp; programs'!$D$3</f>
        <v>MSM</v>
      </c>
      <c r="C33" s="6" t="s">
        <v>57</v>
      </c>
      <c r="D33" s="22"/>
      <c r="E33" s="22"/>
      <c r="F33" s="22"/>
      <c r="G33" s="22"/>
      <c r="H33" s="22"/>
      <c r="I33" s="22"/>
      <c r="J33" s="22"/>
      <c r="K33" s="22"/>
      <c r="L33" s="22"/>
      <c r="M33" s="25"/>
      <c r="N33" s="25"/>
      <c r="O33" s="22"/>
      <c r="P33" s="25">
        <v>0.04</v>
      </c>
      <c r="Q33" s="22"/>
      <c r="R33" s="22"/>
      <c r="S33" s="22"/>
      <c r="T33" s="5" t="s">
        <v>73</v>
      </c>
      <c r="U33" s="26"/>
    </row>
    <row r="34" spans="2:21">
      <c r="B34" s="6"/>
      <c r="C34" s="6"/>
    </row>
    <row r="35" spans="2:21">
      <c r="B35" s="4" t="str">
        <f>'Populations &amp; programs'!$D$4</f>
        <v>FSW</v>
      </c>
      <c r="C35" s="6" t="s">
        <v>58</v>
      </c>
      <c r="D35" s="22"/>
      <c r="E35" s="22"/>
      <c r="F35" s="22"/>
      <c r="G35" s="22"/>
      <c r="H35" s="22"/>
      <c r="I35" s="22"/>
      <c r="J35" s="22"/>
      <c r="K35" s="22"/>
      <c r="L35" s="22"/>
      <c r="M35" s="25">
        <v>0.12</v>
      </c>
      <c r="N35" s="25">
        <v>7.0000000000000007E-2</v>
      </c>
      <c r="O35" s="22"/>
      <c r="P35" s="25">
        <v>0.21</v>
      </c>
      <c r="Q35" s="22"/>
      <c r="R35" s="22"/>
      <c r="S35" s="22"/>
      <c r="T35" s="5" t="s">
        <v>73</v>
      </c>
      <c r="U35" s="26"/>
    </row>
    <row r="36" spans="2:21">
      <c r="B36" s="4" t="str">
        <f>'Populations &amp; programs'!$D$4</f>
        <v>FSW</v>
      </c>
      <c r="C36" s="6" t="s">
        <v>56</v>
      </c>
      <c r="D36" s="22"/>
      <c r="E36" s="22"/>
      <c r="F36" s="22"/>
      <c r="G36" s="22"/>
      <c r="H36" s="22"/>
      <c r="I36" s="22"/>
      <c r="J36" s="22"/>
      <c r="K36" s="22"/>
      <c r="L36" s="22"/>
      <c r="M36" s="26">
        <v>7.3999999999999996E-2</v>
      </c>
      <c r="N36" s="25">
        <v>0.05</v>
      </c>
      <c r="O36" s="22"/>
      <c r="P36" s="25">
        <v>0.13</v>
      </c>
      <c r="Q36" s="22"/>
      <c r="R36" s="22"/>
      <c r="S36" s="22"/>
      <c r="T36" s="5" t="s">
        <v>73</v>
      </c>
      <c r="U36" s="26"/>
    </row>
    <row r="37" spans="2:21">
      <c r="B37" s="4" t="str">
        <f>'Populations &amp; programs'!$D$4</f>
        <v>FSW</v>
      </c>
      <c r="C37" s="6" t="s">
        <v>57</v>
      </c>
      <c r="D37" s="22"/>
      <c r="E37" s="22"/>
      <c r="F37" s="22"/>
      <c r="G37" s="22"/>
      <c r="H37" s="22"/>
      <c r="I37" s="22"/>
      <c r="J37" s="22"/>
      <c r="K37" s="22"/>
      <c r="L37" s="22"/>
      <c r="M37" s="25">
        <v>0.04</v>
      </c>
      <c r="N37" s="25">
        <v>0.03</v>
      </c>
      <c r="O37" s="22"/>
      <c r="P37" s="25">
        <v>0.02</v>
      </c>
      <c r="Q37" s="22"/>
      <c r="R37" s="22"/>
      <c r="S37" s="22"/>
      <c r="T37" s="5" t="s">
        <v>73</v>
      </c>
      <c r="U37" s="26"/>
    </row>
    <row r="38" spans="2:21">
      <c r="B38" s="6"/>
      <c r="C38" s="6"/>
    </row>
    <row r="39" spans="2:21">
      <c r="B39" s="4" t="str">
        <f>'Populations &amp; programs'!$D$5</f>
        <v>Male PWID</v>
      </c>
      <c r="C39" s="6" t="s">
        <v>58</v>
      </c>
      <c r="D39" s="22"/>
      <c r="E39" s="22"/>
      <c r="F39" s="22"/>
      <c r="G39" s="22"/>
      <c r="H39" s="25">
        <v>0.4</v>
      </c>
      <c r="I39" s="22"/>
      <c r="J39" s="25">
        <v>0.38</v>
      </c>
      <c r="K39" s="22"/>
      <c r="L39" s="22"/>
      <c r="M39" s="22"/>
      <c r="N39" s="22"/>
      <c r="O39" s="39">
        <v>0.16</v>
      </c>
      <c r="P39" s="22"/>
      <c r="Q39" s="22"/>
      <c r="R39" s="22"/>
      <c r="S39" s="22"/>
      <c r="T39" s="5" t="s">
        <v>73</v>
      </c>
      <c r="U39" s="26"/>
    </row>
    <row r="40" spans="2:21">
      <c r="B40" s="4" t="str">
        <f>'Populations &amp; programs'!$D$5</f>
        <v>Male PWID</v>
      </c>
      <c r="C40" s="6" t="s">
        <v>56</v>
      </c>
      <c r="D40" s="22"/>
      <c r="E40" s="22"/>
      <c r="F40" s="22"/>
      <c r="G40" s="22"/>
      <c r="H40" s="25">
        <v>0.31</v>
      </c>
      <c r="I40" s="22"/>
      <c r="J40" s="25">
        <v>0.28000000000000003</v>
      </c>
      <c r="K40" s="22"/>
      <c r="L40" s="22"/>
      <c r="M40" s="22"/>
      <c r="N40" s="22"/>
      <c r="O40" s="25">
        <v>0.1</v>
      </c>
      <c r="P40" s="22"/>
      <c r="Q40" s="22"/>
      <c r="R40" s="22"/>
      <c r="S40" s="22"/>
      <c r="T40" s="5" t="s">
        <v>73</v>
      </c>
      <c r="U40" s="26"/>
    </row>
    <row r="41" spans="2:21">
      <c r="B41" s="4" t="str">
        <f>'Populations &amp; programs'!$D$5</f>
        <v>Male PWID</v>
      </c>
      <c r="C41" s="6" t="s">
        <v>57</v>
      </c>
      <c r="D41" s="22"/>
      <c r="E41" s="22"/>
      <c r="F41" s="22"/>
      <c r="G41" s="22"/>
      <c r="H41" s="25">
        <v>0.23</v>
      </c>
      <c r="I41" s="22"/>
      <c r="J41" s="25">
        <v>0.14000000000000001</v>
      </c>
      <c r="K41" s="22"/>
      <c r="L41" s="22"/>
      <c r="M41" s="22"/>
      <c r="N41" s="22"/>
      <c r="O41" s="25">
        <v>0.06</v>
      </c>
      <c r="P41" s="22"/>
      <c r="Q41" s="22"/>
      <c r="R41" s="22"/>
      <c r="S41" s="22"/>
      <c r="T41" s="5" t="s">
        <v>73</v>
      </c>
      <c r="U41" s="26"/>
    </row>
    <row r="42" spans="2:21">
      <c r="B42" s="6"/>
      <c r="C42" s="6"/>
    </row>
    <row r="43" spans="2:21">
      <c r="B43" s="4" t="str">
        <f>'Populations &amp; programs'!$D$6</f>
        <v>Other males</v>
      </c>
      <c r="C43" s="6" t="s">
        <v>58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5" t="s">
        <v>73</v>
      </c>
      <c r="U43" s="26"/>
    </row>
    <row r="44" spans="2:21">
      <c r="B44" s="4" t="str">
        <f>'Populations &amp; programs'!$D$6</f>
        <v>Other males</v>
      </c>
      <c r="C44" s="6" t="s">
        <v>56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5" t="s">
        <v>73</v>
      </c>
      <c r="U44" s="26">
        <v>5.0000000000000001E-4</v>
      </c>
    </row>
    <row r="45" spans="2:21">
      <c r="B45" s="4" t="str">
        <f>'Populations &amp; programs'!$D$6</f>
        <v>Other males</v>
      </c>
      <c r="C45" s="6" t="s">
        <v>57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5" t="s">
        <v>73</v>
      </c>
      <c r="U45" s="26"/>
    </row>
    <row r="46" spans="2:21">
      <c r="B46" s="6"/>
      <c r="C46" s="6"/>
    </row>
    <row r="47" spans="2:21">
      <c r="B47" s="4" t="str">
        <f>'Populations &amp; programs'!$D$7</f>
        <v>Other females</v>
      </c>
      <c r="C47" s="6" t="s">
        <v>58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5" t="s">
        <v>73</v>
      </c>
      <c r="U47" s="26"/>
    </row>
    <row r="48" spans="2:21">
      <c r="B48" s="4" t="str">
        <f>'Populations &amp; programs'!$D$7</f>
        <v>Other females</v>
      </c>
      <c r="C48" s="6" t="s">
        <v>56</v>
      </c>
      <c r="D48" s="22"/>
      <c r="E48" s="22"/>
      <c r="F48" s="22"/>
      <c r="G48" s="22"/>
      <c r="H48" s="22"/>
      <c r="I48" s="26">
        <v>5.9999999999999995E-4</v>
      </c>
      <c r="J48" s="22"/>
      <c r="K48" s="22"/>
      <c r="L48" s="26">
        <v>2.0000000000000001E-4</v>
      </c>
      <c r="M48" s="22"/>
      <c r="N48" s="26">
        <v>2.9999999999999997E-4</v>
      </c>
      <c r="O48" s="22"/>
      <c r="P48" s="22"/>
      <c r="Q48" s="26">
        <v>5.0000000000000001E-4</v>
      </c>
      <c r="R48" s="22"/>
      <c r="S48" s="22"/>
      <c r="T48" s="5" t="s">
        <v>73</v>
      </c>
      <c r="U48" s="26"/>
    </row>
    <row r="49" spans="2:21">
      <c r="B49" s="4" t="str">
        <f>'Populations &amp; programs'!$D$7</f>
        <v>Other females</v>
      </c>
      <c r="C49" s="6" t="s">
        <v>57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5" t="s">
        <v>73</v>
      </c>
      <c r="U49" s="26"/>
    </row>
    <row r="50" spans="2:21">
      <c r="B50" s="6"/>
      <c r="C50" s="6"/>
    </row>
    <row r="51" spans="2:21">
      <c r="B51" s="4" t="str">
        <f>'Populations &amp; programs'!$D$8</f>
        <v>Clients</v>
      </c>
      <c r="C51" s="6" t="s">
        <v>58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5" t="s">
        <v>73</v>
      </c>
      <c r="U51" s="26"/>
    </row>
    <row r="52" spans="2:21">
      <c r="B52" s="4" t="str">
        <f>'Populations &amp; programs'!$D$8</f>
        <v>Clients</v>
      </c>
      <c r="C52" s="6" t="s">
        <v>56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5" t="s">
        <v>73</v>
      </c>
      <c r="U52" s="26">
        <v>0.01</v>
      </c>
    </row>
    <row r="53" spans="2:21">
      <c r="B53" s="4" t="str">
        <f>'Populations &amp; programs'!$D$8</f>
        <v>Clients</v>
      </c>
      <c r="C53" s="6" t="s">
        <v>57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5" t="s">
        <v>73</v>
      </c>
      <c r="U53" s="26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33"/>
  <sheetViews>
    <sheetView workbookViewId="0">
      <selection activeCell="N11" sqref="N11"/>
    </sheetView>
  </sheetViews>
  <sheetFormatPr baseColWidth="10" defaultColWidth="8.625" defaultRowHeight="15"/>
  <cols>
    <col min="2" max="2" width="8.625" style="6"/>
    <col min="20" max="20" width="14.25" customWidth="1"/>
  </cols>
  <sheetData>
    <row r="1" spans="1:20">
      <c r="A1" s="10" t="s">
        <v>141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50</v>
      </c>
    </row>
    <row r="3" spans="1:20">
      <c r="A3" s="9"/>
      <c r="B3" s="4" t="s">
        <v>66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73</v>
      </c>
      <c r="T3" s="22"/>
    </row>
    <row r="5" spans="1:20" s="18" customFormat="1">
      <c r="B5" s="6"/>
    </row>
    <row r="6" spans="1:20" s="18" customFormat="1">
      <c r="B6" s="6"/>
    </row>
    <row r="7" spans="1:20">
      <c r="A7" s="10" t="s">
        <v>142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>
      <c r="A8" s="9"/>
      <c r="C8" s="10">
        <v>2000</v>
      </c>
      <c r="D8" s="10">
        <v>2001</v>
      </c>
      <c r="E8" s="10">
        <v>2002</v>
      </c>
      <c r="F8" s="10">
        <v>2003</v>
      </c>
      <c r="G8" s="10">
        <v>2004</v>
      </c>
      <c r="H8" s="10">
        <v>2005</v>
      </c>
      <c r="I8" s="10">
        <v>2006</v>
      </c>
      <c r="J8" s="10">
        <v>2007</v>
      </c>
      <c r="K8" s="10">
        <v>2008</v>
      </c>
      <c r="L8" s="10">
        <v>2009</v>
      </c>
      <c r="M8" s="10">
        <v>2010</v>
      </c>
      <c r="N8" s="10">
        <v>2011</v>
      </c>
      <c r="O8" s="10">
        <v>2012</v>
      </c>
      <c r="P8" s="10">
        <v>2013</v>
      </c>
      <c r="Q8" s="10">
        <v>2014</v>
      </c>
      <c r="R8" s="10">
        <v>2015</v>
      </c>
      <c r="S8" s="9"/>
      <c r="T8" s="10" t="s">
        <v>50</v>
      </c>
    </row>
    <row r="9" spans="1:20">
      <c r="A9" s="9"/>
      <c r="B9" s="4" t="s">
        <v>66</v>
      </c>
      <c r="C9" s="22"/>
      <c r="D9" s="22"/>
      <c r="E9" s="22">
        <v>543</v>
      </c>
      <c r="F9" s="22">
        <v>555</v>
      </c>
      <c r="G9" s="22">
        <v>567</v>
      </c>
      <c r="H9" s="22">
        <v>612</v>
      </c>
      <c r="I9" s="22">
        <v>587</v>
      </c>
      <c r="J9" s="22">
        <v>501</v>
      </c>
      <c r="K9" s="22">
        <v>603</v>
      </c>
      <c r="L9" s="22">
        <v>609</v>
      </c>
      <c r="M9" s="22">
        <v>598</v>
      </c>
      <c r="N9" s="22">
        <v>601</v>
      </c>
      <c r="O9" s="22">
        <v>656</v>
      </c>
      <c r="P9" s="22">
        <v>632</v>
      </c>
      <c r="Q9" s="22"/>
      <c r="R9" s="22"/>
      <c r="S9" s="5" t="s">
        <v>73</v>
      </c>
      <c r="T9" s="22"/>
    </row>
    <row r="11" spans="1:20" s="18" customFormat="1">
      <c r="B11" s="6"/>
    </row>
    <row r="12" spans="1:20" s="18" customFormat="1">
      <c r="B12" s="6"/>
    </row>
    <row r="13" spans="1:20">
      <c r="A13" s="10" t="s">
        <v>143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>
      <c r="A14" s="9"/>
      <c r="C14" s="10">
        <v>2000</v>
      </c>
      <c r="D14" s="10">
        <v>2001</v>
      </c>
      <c r="E14" s="10">
        <v>2002</v>
      </c>
      <c r="F14" s="10">
        <v>2003</v>
      </c>
      <c r="G14" s="10">
        <v>2004</v>
      </c>
      <c r="H14" s="10">
        <v>2005</v>
      </c>
      <c r="I14" s="10">
        <v>2006</v>
      </c>
      <c r="J14" s="10">
        <v>2007</v>
      </c>
      <c r="K14" s="10">
        <v>2008</v>
      </c>
      <c r="L14" s="10">
        <v>2009</v>
      </c>
      <c r="M14" s="10">
        <v>2010</v>
      </c>
      <c r="N14" s="10">
        <v>2011</v>
      </c>
      <c r="O14" s="10">
        <v>2012</v>
      </c>
      <c r="P14" s="10">
        <v>2013</v>
      </c>
      <c r="Q14" s="10">
        <v>2014</v>
      </c>
      <c r="R14" s="10">
        <v>2015</v>
      </c>
      <c r="S14" s="9"/>
      <c r="T14" s="10" t="s">
        <v>50</v>
      </c>
    </row>
    <row r="15" spans="1:20">
      <c r="A15" s="9"/>
      <c r="B15" s="4" t="s">
        <v>66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73</v>
      </c>
      <c r="T15" s="22"/>
    </row>
    <row r="17" spans="1:20" s="18" customFormat="1">
      <c r="B17" s="6"/>
    </row>
    <row r="18" spans="1:20" s="18" customFormat="1">
      <c r="B18" s="6"/>
    </row>
    <row r="19" spans="1:20" s="18" customFormat="1">
      <c r="A19" s="19" t="s">
        <v>1</v>
      </c>
      <c r="B19" s="6"/>
    </row>
    <row r="20" spans="1:20" s="18" customFormat="1">
      <c r="B20" s="6"/>
      <c r="C20" s="19">
        <v>2000</v>
      </c>
      <c r="D20" s="19">
        <v>2001</v>
      </c>
      <c r="E20" s="19">
        <v>2002</v>
      </c>
      <c r="F20" s="19">
        <v>2003</v>
      </c>
      <c r="G20" s="19">
        <v>2004</v>
      </c>
      <c r="H20" s="19">
        <v>2005</v>
      </c>
      <c r="I20" s="19">
        <v>2006</v>
      </c>
      <c r="J20" s="19">
        <v>2007</v>
      </c>
      <c r="K20" s="19">
        <v>2008</v>
      </c>
      <c r="L20" s="19">
        <v>2009</v>
      </c>
      <c r="M20" s="19">
        <v>2010</v>
      </c>
      <c r="N20" s="19">
        <v>2011</v>
      </c>
      <c r="O20" s="19">
        <v>2012</v>
      </c>
      <c r="P20" s="19">
        <v>2013</v>
      </c>
      <c r="Q20" s="19">
        <v>2014</v>
      </c>
      <c r="R20" s="19">
        <v>2015</v>
      </c>
      <c r="T20" s="19" t="s">
        <v>50</v>
      </c>
    </row>
    <row r="21" spans="1:20" s="18" customFormat="1">
      <c r="B21" s="4" t="s">
        <v>66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5" t="s">
        <v>73</v>
      </c>
      <c r="T21" s="22"/>
    </row>
    <row r="22" spans="1:20" s="18" customFormat="1">
      <c r="B22" s="6"/>
    </row>
    <row r="23" spans="1:20" s="18" customFormat="1">
      <c r="B23" s="6"/>
    </row>
    <row r="24" spans="1:20" s="18" customFormat="1">
      <c r="B24" s="6"/>
    </row>
    <row r="25" spans="1:20">
      <c r="A25" s="10" t="s">
        <v>133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>
      <c r="A26" s="9"/>
      <c r="C26" s="10">
        <v>2000</v>
      </c>
      <c r="D26" s="10">
        <v>2001</v>
      </c>
      <c r="E26" s="10">
        <v>2002</v>
      </c>
      <c r="F26" s="10">
        <v>2003</v>
      </c>
      <c r="G26" s="10">
        <v>2004</v>
      </c>
      <c r="H26" s="10">
        <v>2005</v>
      </c>
      <c r="I26" s="10">
        <v>2006</v>
      </c>
      <c r="J26" s="10">
        <v>2007</v>
      </c>
      <c r="K26" s="10">
        <v>2008</v>
      </c>
      <c r="L26" s="10">
        <v>2009</v>
      </c>
      <c r="M26" s="10">
        <v>2010</v>
      </c>
      <c r="N26" s="10">
        <v>2011</v>
      </c>
      <c r="O26" s="10">
        <v>2012</v>
      </c>
      <c r="P26" s="10">
        <v>2013</v>
      </c>
      <c r="Q26" s="10">
        <v>2014</v>
      </c>
      <c r="R26" s="10">
        <v>2015</v>
      </c>
      <c r="S26" s="9"/>
      <c r="T26" s="10" t="s">
        <v>50</v>
      </c>
    </row>
    <row r="27" spans="1:20">
      <c r="A27" s="9"/>
      <c r="B27" s="4" t="s">
        <v>66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73</v>
      </c>
      <c r="T27" s="22"/>
    </row>
    <row r="31" spans="1:20" s="18" customFormat="1">
      <c r="A31" s="19" t="s">
        <v>88</v>
      </c>
      <c r="B31" s="6"/>
    </row>
    <row r="32" spans="1:20" s="18" customFormat="1">
      <c r="B32" s="6"/>
      <c r="C32" s="19">
        <v>2000</v>
      </c>
      <c r="D32" s="19">
        <v>2001</v>
      </c>
      <c r="E32" s="19">
        <v>2002</v>
      </c>
      <c r="F32" s="19">
        <v>2003</v>
      </c>
      <c r="G32" s="19">
        <v>2004</v>
      </c>
      <c r="H32" s="19">
        <v>2005</v>
      </c>
      <c r="I32" s="19">
        <v>2006</v>
      </c>
      <c r="J32" s="19">
        <v>2007</v>
      </c>
      <c r="K32" s="19">
        <v>2008</v>
      </c>
      <c r="L32" s="19">
        <v>2009</v>
      </c>
      <c r="M32" s="19">
        <v>2010</v>
      </c>
      <c r="N32" s="19">
        <v>2011</v>
      </c>
      <c r="O32" s="19">
        <v>2012</v>
      </c>
      <c r="P32" s="19">
        <v>2013</v>
      </c>
      <c r="Q32" s="19">
        <v>2014</v>
      </c>
      <c r="R32" s="19">
        <v>2015</v>
      </c>
      <c r="T32" s="19" t="s">
        <v>50</v>
      </c>
    </row>
    <row r="33" spans="2:20" s="18" customFormat="1">
      <c r="B33" s="4" t="s">
        <v>66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5" t="s">
        <v>73</v>
      </c>
      <c r="T33" s="22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S42"/>
  <sheetViews>
    <sheetView tabSelected="1" topLeftCell="AI1" workbookViewId="0">
      <selection activeCell="AU3" sqref="AU3"/>
    </sheetView>
  </sheetViews>
  <sheetFormatPr baseColWidth="10" defaultColWidth="8.625" defaultRowHeight="15"/>
  <cols>
    <col min="2" max="2" width="8.625" style="6"/>
    <col min="21" max="21" width="9.125" customWidth="1"/>
    <col min="22" max="22" width="8.875" customWidth="1"/>
    <col min="23" max="23" width="10.375" style="6" customWidth="1"/>
    <col min="28" max="28" width="8.875" style="18" customWidth="1"/>
    <col min="29" max="29" width="10.375" style="6" customWidth="1"/>
    <col min="30" max="33" width="8.625" style="18"/>
    <col min="34" max="34" width="8.875" style="18" customWidth="1"/>
    <col min="35" max="35" width="10.375" style="6" customWidth="1"/>
    <col min="36" max="39" width="8.625" style="18"/>
    <col min="40" max="40" width="8.875" style="18" customWidth="1"/>
    <col min="41" max="41" width="10.375" style="6" customWidth="1"/>
    <col min="42" max="45" width="8.625" style="18"/>
  </cols>
  <sheetData>
    <row r="1" spans="1:45" s="18" customFormat="1">
      <c r="A1" s="19" t="s">
        <v>140</v>
      </c>
      <c r="B1" s="6"/>
      <c r="W1" s="6"/>
      <c r="X1" s="19" t="s">
        <v>79</v>
      </c>
      <c r="Z1" s="19" t="s">
        <v>80</v>
      </c>
      <c r="AC1" s="6"/>
      <c r="AD1" s="19" t="s">
        <v>79</v>
      </c>
      <c r="AF1" s="19" t="s">
        <v>80</v>
      </c>
      <c r="AI1" s="6"/>
      <c r="AJ1" s="19" t="s">
        <v>79</v>
      </c>
      <c r="AL1" s="19" t="s">
        <v>80</v>
      </c>
      <c r="AO1" s="6"/>
      <c r="AP1" s="19" t="s">
        <v>79</v>
      </c>
      <c r="AR1" s="19" t="s">
        <v>80</v>
      </c>
    </row>
    <row r="2" spans="1:45" s="18" customFormat="1">
      <c r="B2" s="6"/>
      <c r="C2" s="19">
        <v>2000</v>
      </c>
      <c r="D2" s="19">
        <v>2001</v>
      </c>
      <c r="E2" s="19">
        <v>2002</v>
      </c>
      <c r="F2" s="19">
        <v>2003</v>
      </c>
      <c r="G2" s="19">
        <v>2004</v>
      </c>
      <c r="H2" s="19">
        <v>2005</v>
      </c>
      <c r="I2" s="19">
        <v>2006</v>
      </c>
      <c r="J2" s="19">
        <v>2007</v>
      </c>
      <c r="K2" s="19">
        <v>2008</v>
      </c>
      <c r="L2" s="19">
        <v>2009</v>
      </c>
      <c r="M2" s="19">
        <v>2010</v>
      </c>
      <c r="N2" s="19">
        <v>2011</v>
      </c>
      <c r="O2" s="19">
        <v>2012</v>
      </c>
      <c r="P2" s="19">
        <v>2013</v>
      </c>
      <c r="Q2" s="19">
        <v>2014</v>
      </c>
      <c r="R2" s="19">
        <v>2015</v>
      </c>
      <c r="T2" s="19" t="s">
        <v>50</v>
      </c>
      <c r="W2" s="4" t="s">
        <v>27</v>
      </c>
      <c r="X2" s="6" t="s">
        <v>77</v>
      </c>
      <c r="Y2" s="6" t="s">
        <v>78</v>
      </c>
      <c r="Z2" s="6" t="s">
        <v>77</v>
      </c>
      <c r="AA2" s="6" t="s">
        <v>78</v>
      </c>
      <c r="AC2" s="4" t="s">
        <v>28</v>
      </c>
      <c r="AD2" s="6" t="s">
        <v>77</v>
      </c>
      <c r="AE2" s="6" t="s">
        <v>78</v>
      </c>
      <c r="AF2" s="6" t="s">
        <v>77</v>
      </c>
      <c r="AG2" s="6" t="s">
        <v>78</v>
      </c>
      <c r="AI2" s="4" t="s">
        <v>29</v>
      </c>
      <c r="AJ2" s="6" t="s">
        <v>77</v>
      </c>
      <c r="AK2" s="6" t="s">
        <v>78</v>
      </c>
      <c r="AL2" s="6" t="s">
        <v>77</v>
      </c>
      <c r="AM2" s="6" t="s">
        <v>78</v>
      </c>
      <c r="AO2" s="4" t="s">
        <v>30</v>
      </c>
      <c r="AP2" s="6" t="s">
        <v>77</v>
      </c>
      <c r="AQ2" s="6" t="s">
        <v>78</v>
      </c>
      <c r="AR2" s="6" t="s">
        <v>77</v>
      </c>
      <c r="AS2" s="6" t="s">
        <v>78</v>
      </c>
    </row>
    <row r="3" spans="1:45" s="18" customFormat="1">
      <c r="B3" s="4" t="str">
        <f>'Populations &amp; programs'!$D$3</f>
        <v>MSM</v>
      </c>
      <c r="C3" s="25"/>
      <c r="D3" s="25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5"/>
      <c r="R3" s="25"/>
      <c r="S3" s="5" t="s">
        <v>73</v>
      </c>
      <c r="T3" s="25">
        <v>0.01</v>
      </c>
      <c r="W3" s="55"/>
      <c r="X3" s="25"/>
      <c r="Y3" s="25"/>
      <c r="Z3" s="25"/>
      <c r="AA3" s="25"/>
      <c r="AC3" s="55"/>
      <c r="AD3" s="25"/>
      <c r="AE3" s="25"/>
      <c r="AF3" s="25"/>
      <c r="AG3" s="25"/>
      <c r="AI3" s="55"/>
      <c r="AJ3" s="25"/>
      <c r="AK3" s="25"/>
      <c r="AL3" s="25"/>
      <c r="AM3" s="25"/>
      <c r="AO3" s="55"/>
      <c r="AP3" s="25"/>
      <c r="AQ3" s="25"/>
      <c r="AR3" s="25"/>
      <c r="AS3" s="25"/>
    </row>
    <row r="4" spans="1:45" s="18" customFormat="1">
      <c r="B4" s="4" t="str">
        <f>'Populations &amp; programs'!$D$4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73</v>
      </c>
      <c r="T4" s="25">
        <v>0.01</v>
      </c>
      <c r="W4" s="40"/>
      <c r="X4" s="25"/>
      <c r="Y4" s="25"/>
      <c r="Z4" s="25"/>
      <c r="AA4" s="25"/>
      <c r="AC4" s="40"/>
      <c r="AD4" s="25"/>
      <c r="AE4" s="25"/>
      <c r="AF4" s="25"/>
      <c r="AG4" s="25"/>
      <c r="AI4" s="40"/>
      <c r="AJ4" s="25"/>
      <c r="AK4" s="25"/>
      <c r="AL4" s="25"/>
      <c r="AM4" s="25"/>
      <c r="AO4" s="40"/>
      <c r="AP4" s="25"/>
      <c r="AQ4" s="25"/>
      <c r="AR4" s="25"/>
      <c r="AS4" s="25"/>
    </row>
    <row r="5" spans="1:45" s="18" customFormat="1">
      <c r="B5" s="4" t="str">
        <f>'Populations &amp; programs'!$D$5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73</v>
      </c>
      <c r="T5" s="25">
        <v>0.03</v>
      </c>
      <c r="W5" s="40"/>
      <c r="X5" s="25"/>
      <c r="Y5" s="25"/>
      <c r="Z5" s="25"/>
      <c r="AA5" s="25"/>
      <c r="AC5" s="40"/>
      <c r="AD5" s="25"/>
      <c r="AE5" s="25"/>
      <c r="AF5" s="25"/>
      <c r="AG5" s="25"/>
      <c r="AI5" s="40"/>
      <c r="AJ5" s="25"/>
      <c r="AK5" s="25"/>
      <c r="AL5" s="25"/>
      <c r="AM5" s="25"/>
      <c r="AO5" s="40"/>
      <c r="AP5" s="25"/>
      <c r="AQ5" s="25"/>
      <c r="AR5" s="25"/>
      <c r="AS5" s="25"/>
    </row>
    <row r="6" spans="1:45" s="18" customFormat="1"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73</v>
      </c>
      <c r="T6" s="25">
        <v>0.01</v>
      </c>
      <c r="W6" s="40"/>
      <c r="X6" s="25"/>
      <c r="Y6" s="25"/>
      <c r="Z6" s="25"/>
      <c r="AA6" s="25"/>
      <c r="AC6" s="40"/>
      <c r="AD6" s="25"/>
      <c r="AE6" s="25"/>
      <c r="AF6" s="25"/>
      <c r="AG6" s="25"/>
      <c r="AI6" s="40"/>
      <c r="AJ6" s="25"/>
      <c r="AK6" s="25"/>
      <c r="AL6" s="25"/>
      <c r="AM6" s="25"/>
      <c r="AO6" s="40"/>
      <c r="AP6" s="25"/>
      <c r="AQ6" s="25"/>
      <c r="AR6" s="25"/>
      <c r="AS6" s="25"/>
    </row>
    <row r="7" spans="1:45" s="18" customFormat="1">
      <c r="B7" s="4" t="str">
        <f>'Populations &amp; programs'!$D$7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73</v>
      </c>
      <c r="T7" s="25">
        <v>0.01</v>
      </c>
      <c r="W7" s="40"/>
      <c r="X7" s="25"/>
      <c r="Y7" s="25"/>
      <c r="Z7" s="25"/>
      <c r="AA7" s="25"/>
      <c r="AC7" s="40"/>
      <c r="AD7" s="25"/>
      <c r="AE7" s="25"/>
      <c r="AF7" s="25"/>
      <c r="AG7" s="25"/>
      <c r="AI7" s="40"/>
      <c r="AJ7" s="25"/>
      <c r="AK7" s="25"/>
      <c r="AL7" s="25"/>
      <c r="AM7" s="25"/>
      <c r="AO7" s="40"/>
      <c r="AP7" s="25"/>
      <c r="AQ7" s="25"/>
      <c r="AR7" s="25"/>
      <c r="AS7" s="25"/>
    </row>
    <row r="8" spans="1:45" s="18" customFormat="1"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73</v>
      </c>
      <c r="T8" s="25">
        <v>0.01</v>
      </c>
      <c r="W8" s="40"/>
      <c r="X8" s="25"/>
      <c r="Y8" s="25"/>
      <c r="Z8" s="25"/>
      <c r="AA8" s="25"/>
      <c r="AC8" s="40"/>
      <c r="AD8" s="25"/>
      <c r="AE8" s="25"/>
      <c r="AF8" s="25"/>
      <c r="AG8" s="25"/>
      <c r="AI8" s="40"/>
      <c r="AJ8" s="25"/>
      <c r="AK8" s="25"/>
      <c r="AL8" s="25"/>
      <c r="AM8" s="25"/>
      <c r="AO8" s="40"/>
      <c r="AP8" s="25"/>
      <c r="AQ8" s="25"/>
      <c r="AR8" s="25"/>
      <c r="AS8" s="25"/>
    </row>
    <row r="9" spans="1:45" s="18" customFormat="1">
      <c r="B9" s="6"/>
      <c r="W9" s="6"/>
      <c r="AC9" s="6"/>
      <c r="AI9" s="6"/>
      <c r="AO9" s="6"/>
    </row>
    <row r="10" spans="1:45" s="18" customFormat="1">
      <c r="B10" s="6"/>
      <c r="W10" s="6"/>
      <c r="AC10" s="6"/>
      <c r="AI10" s="6"/>
      <c r="AO10" s="6"/>
    </row>
    <row r="11" spans="1:45" s="18" customFormat="1">
      <c r="B11" s="6"/>
      <c r="W11" s="6"/>
      <c r="AC11" s="6"/>
      <c r="AI11" s="6"/>
      <c r="AO11" s="6"/>
    </row>
    <row r="12" spans="1:45">
      <c r="A12" s="8" t="s">
        <v>87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V12" s="18"/>
      <c r="X12" s="19" t="s">
        <v>79</v>
      </c>
      <c r="Z12" s="19" t="s">
        <v>80</v>
      </c>
      <c r="AD12" s="19" t="s">
        <v>79</v>
      </c>
      <c r="AF12" s="19" t="s">
        <v>80</v>
      </c>
      <c r="AJ12" s="19" t="s">
        <v>79</v>
      </c>
      <c r="AL12" s="19" t="s">
        <v>80</v>
      </c>
      <c r="AP12" s="19" t="s">
        <v>79</v>
      </c>
      <c r="AR12" s="19" t="s">
        <v>80</v>
      </c>
    </row>
    <row r="13" spans="1:45">
      <c r="A13" s="7"/>
      <c r="C13" s="8">
        <v>2000</v>
      </c>
      <c r="D13" s="8">
        <v>2001</v>
      </c>
      <c r="E13" s="8">
        <v>2002</v>
      </c>
      <c r="F13" s="8">
        <v>2003</v>
      </c>
      <c r="G13" s="8">
        <v>2004</v>
      </c>
      <c r="H13" s="8">
        <v>2005</v>
      </c>
      <c r="I13" s="8">
        <v>2006</v>
      </c>
      <c r="J13" s="8">
        <v>2007</v>
      </c>
      <c r="K13" s="8">
        <v>2008</v>
      </c>
      <c r="L13" s="8">
        <v>2009</v>
      </c>
      <c r="M13" s="8">
        <v>2010</v>
      </c>
      <c r="N13" s="8">
        <v>2011</v>
      </c>
      <c r="O13" s="8">
        <v>2012</v>
      </c>
      <c r="P13" s="8">
        <v>2013</v>
      </c>
      <c r="Q13" s="8">
        <v>2014</v>
      </c>
      <c r="R13" s="8">
        <v>2015</v>
      </c>
      <c r="S13" s="7"/>
      <c r="T13" s="8" t="s">
        <v>50</v>
      </c>
      <c r="W13" s="4" t="s">
        <v>27</v>
      </c>
      <c r="X13" s="6" t="s">
        <v>77</v>
      </c>
      <c r="Y13" s="6" t="s">
        <v>78</v>
      </c>
      <c r="Z13" s="6" t="s">
        <v>77</v>
      </c>
      <c r="AA13" s="6" t="s">
        <v>78</v>
      </c>
      <c r="AC13" s="4" t="s">
        <v>28</v>
      </c>
      <c r="AD13" s="6" t="s">
        <v>77</v>
      </c>
      <c r="AE13" s="6" t="s">
        <v>78</v>
      </c>
      <c r="AF13" s="6" t="s">
        <v>77</v>
      </c>
      <c r="AG13" s="6" t="s">
        <v>78</v>
      </c>
      <c r="AI13" s="4" t="s">
        <v>29</v>
      </c>
      <c r="AJ13" s="6" t="s">
        <v>77</v>
      </c>
      <c r="AK13" s="6" t="s">
        <v>78</v>
      </c>
      <c r="AL13" s="6" t="s">
        <v>77</v>
      </c>
      <c r="AM13" s="6" t="s">
        <v>78</v>
      </c>
      <c r="AO13" s="4" t="s">
        <v>30</v>
      </c>
      <c r="AP13" s="6" t="s">
        <v>77</v>
      </c>
      <c r="AQ13" s="6" t="s">
        <v>78</v>
      </c>
      <c r="AR13" s="6" t="s">
        <v>77</v>
      </c>
      <c r="AS13" s="6" t="s">
        <v>78</v>
      </c>
    </row>
    <row r="14" spans="1:45">
      <c r="A14" s="7"/>
      <c r="B14" s="4" t="str">
        <f>'Populations &amp; programs'!$D$3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73</v>
      </c>
      <c r="T14" s="25">
        <v>0</v>
      </c>
      <c r="W14" s="40" t="s">
        <v>47</v>
      </c>
      <c r="X14" s="46">
        <v>0.2</v>
      </c>
      <c r="Y14" s="25">
        <v>0.25</v>
      </c>
      <c r="Z14" s="25">
        <v>0.05</v>
      </c>
      <c r="AA14" s="25">
        <v>0.1</v>
      </c>
      <c r="AC14" s="40"/>
      <c r="AD14" s="46"/>
      <c r="AE14" s="25"/>
      <c r="AF14" s="25"/>
      <c r="AG14" s="25"/>
      <c r="AI14" s="40"/>
      <c r="AJ14" s="46"/>
      <c r="AK14" s="25"/>
      <c r="AL14" s="25"/>
      <c r="AM14" s="25"/>
      <c r="AO14" s="40"/>
      <c r="AP14" s="46"/>
      <c r="AQ14" s="25"/>
      <c r="AR14" s="25"/>
      <c r="AS14" s="25"/>
    </row>
    <row r="15" spans="1:45">
      <c r="A15" s="7"/>
      <c r="B15" s="4" t="str">
        <f>'Populations &amp; programs'!$D$4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73</v>
      </c>
      <c r="T15" s="25">
        <v>0</v>
      </c>
      <c r="W15" s="40" t="s">
        <v>47</v>
      </c>
      <c r="X15" s="25">
        <v>0.2</v>
      </c>
      <c r="Y15" s="25">
        <v>0.25</v>
      </c>
      <c r="Z15" s="25">
        <v>0.05</v>
      </c>
      <c r="AA15" s="25">
        <v>0.1</v>
      </c>
      <c r="AC15" s="40"/>
      <c r="AD15" s="25"/>
      <c r="AE15" s="25"/>
      <c r="AF15" s="25"/>
      <c r="AG15" s="25"/>
      <c r="AI15" s="40"/>
      <c r="AJ15" s="25"/>
      <c r="AK15" s="25"/>
      <c r="AL15" s="25"/>
      <c r="AM15" s="25"/>
      <c r="AO15" s="40"/>
      <c r="AP15" s="25"/>
      <c r="AQ15" s="25"/>
      <c r="AR15" s="25"/>
      <c r="AS15" s="25"/>
    </row>
    <row r="16" spans="1:45">
      <c r="A16" s="7"/>
      <c r="B16" s="4" t="str">
        <f>'Populations &amp; programs'!$D$5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73</v>
      </c>
      <c r="T16" s="25">
        <v>0</v>
      </c>
      <c r="W16" s="40" t="s">
        <v>47</v>
      </c>
      <c r="X16" s="25">
        <v>0.2</v>
      </c>
      <c r="Y16" s="25">
        <v>0.25</v>
      </c>
      <c r="Z16" s="25">
        <v>0.05</v>
      </c>
      <c r="AA16" s="25">
        <v>0.1</v>
      </c>
      <c r="AC16" s="40"/>
      <c r="AD16" s="25"/>
      <c r="AE16" s="25"/>
      <c r="AF16" s="25"/>
      <c r="AG16" s="25"/>
      <c r="AI16" s="40"/>
      <c r="AJ16" s="25"/>
      <c r="AK16" s="25"/>
      <c r="AL16" s="25"/>
      <c r="AM16" s="25"/>
      <c r="AO16" s="40"/>
      <c r="AP16" s="25"/>
      <c r="AQ16" s="25"/>
      <c r="AR16" s="25"/>
      <c r="AS16" s="25"/>
    </row>
    <row r="17" spans="1:45">
      <c r="A17" s="7"/>
      <c r="B17" s="4" t="str">
        <f>'Populations &amp; programs'!$D$6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73</v>
      </c>
      <c r="T17" s="25">
        <v>0</v>
      </c>
      <c r="W17" s="40" t="s">
        <v>47</v>
      </c>
      <c r="X17" s="25">
        <v>0.1</v>
      </c>
      <c r="Y17" s="25">
        <v>0.15</v>
      </c>
      <c r="Z17" s="25">
        <v>0.02</v>
      </c>
      <c r="AA17" s="25">
        <v>0.05</v>
      </c>
      <c r="AC17" s="40"/>
      <c r="AD17" s="25"/>
      <c r="AE17" s="25"/>
      <c r="AF17" s="25"/>
      <c r="AG17" s="25"/>
      <c r="AI17" s="40"/>
      <c r="AJ17" s="25"/>
      <c r="AK17" s="25"/>
      <c r="AL17" s="25"/>
      <c r="AM17" s="25"/>
      <c r="AO17" s="40"/>
      <c r="AP17" s="25"/>
      <c r="AQ17" s="25"/>
      <c r="AR17" s="25"/>
      <c r="AS17" s="25"/>
    </row>
    <row r="18" spans="1:45">
      <c r="A18" s="7"/>
      <c r="B18" s="4" t="str">
        <f>'Populations &amp; programs'!$D$7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73</v>
      </c>
      <c r="T18" s="25">
        <v>0</v>
      </c>
      <c r="W18" s="40" t="s">
        <v>47</v>
      </c>
      <c r="X18" s="25">
        <v>0.1</v>
      </c>
      <c r="Y18" s="25">
        <v>0.15</v>
      </c>
      <c r="Z18" s="25">
        <v>0.02</v>
      </c>
      <c r="AA18" s="25">
        <v>0.05</v>
      </c>
      <c r="AC18" s="40"/>
      <c r="AD18" s="25"/>
      <c r="AE18" s="25"/>
      <c r="AF18" s="25"/>
      <c r="AG18" s="25"/>
      <c r="AI18" s="40"/>
      <c r="AJ18" s="25"/>
      <c r="AK18" s="25"/>
      <c r="AL18" s="25"/>
      <c r="AM18" s="25"/>
      <c r="AO18" s="40"/>
      <c r="AP18" s="25"/>
      <c r="AQ18" s="25"/>
      <c r="AR18" s="25"/>
      <c r="AS18" s="25"/>
    </row>
    <row r="19" spans="1:45">
      <c r="A19" s="7"/>
      <c r="B19" s="4" t="str">
        <f>'Populations &amp; programs'!$D$8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73</v>
      </c>
      <c r="T19" s="25">
        <v>0</v>
      </c>
      <c r="W19" s="40" t="s">
        <v>47</v>
      </c>
      <c r="X19" s="25">
        <v>0.2</v>
      </c>
      <c r="Y19" s="25">
        <v>0.25</v>
      </c>
      <c r="Z19" s="25">
        <v>0.05</v>
      </c>
      <c r="AA19" s="25">
        <v>0.1</v>
      </c>
      <c r="AC19" s="40"/>
      <c r="AD19" s="25"/>
      <c r="AE19" s="25"/>
      <c r="AF19" s="25"/>
      <c r="AG19" s="25"/>
      <c r="AI19" s="40"/>
      <c r="AJ19" s="25"/>
      <c r="AK19" s="25"/>
      <c r="AL19" s="25"/>
      <c r="AM19" s="25"/>
      <c r="AO19" s="40"/>
      <c r="AP19" s="25"/>
      <c r="AQ19" s="25"/>
      <c r="AR19" s="25"/>
      <c r="AS19" s="25"/>
    </row>
    <row r="20" spans="1:45" s="18" customFormat="1">
      <c r="B20" s="6"/>
      <c r="W20" s="6"/>
      <c r="AC20" s="6"/>
      <c r="AI20" s="6"/>
      <c r="AO20" s="6"/>
    </row>
    <row r="21" spans="1:45" s="18" customFormat="1">
      <c r="B21" s="6"/>
      <c r="W21" s="6"/>
      <c r="AC21" s="6"/>
      <c r="AI21" s="6"/>
      <c r="AO21" s="6"/>
    </row>
    <row r="22" spans="1:45" s="18" customFormat="1">
      <c r="B22" s="6"/>
      <c r="W22" s="6"/>
      <c r="AC22" s="6"/>
      <c r="AI22" s="6"/>
      <c r="AO22" s="6"/>
    </row>
    <row r="23" spans="1:45" s="18" customFormat="1">
      <c r="A23" s="19" t="s">
        <v>120</v>
      </c>
      <c r="B23" s="6"/>
      <c r="W23" s="6"/>
      <c r="X23" s="19" t="s">
        <v>79</v>
      </c>
      <c r="Z23" s="19" t="s">
        <v>80</v>
      </c>
      <c r="AC23" s="6"/>
      <c r="AD23" s="19" t="s">
        <v>79</v>
      </c>
      <c r="AF23" s="19" t="s">
        <v>80</v>
      </c>
      <c r="AI23" s="6"/>
      <c r="AJ23" s="19" t="s">
        <v>79</v>
      </c>
      <c r="AL23" s="19" t="s">
        <v>80</v>
      </c>
      <c r="AO23" s="6"/>
      <c r="AP23" s="19" t="s">
        <v>79</v>
      </c>
      <c r="AR23" s="19" t="s">
        <v>80</v>
      </c>
    </row>
    <row r="24" spans="1:45" s="18" customFormat="1">
      <c r="B24" s="6"/>
      <c r="C24" s="19">
        <v>2000</v>
      </c>
      <c r="D24" s="19">
        <v>2001</v>
      </c>
      <c r="E24" s="19">
        <v>2002</v>
      </c>
      <c r="F24" s="19">
        <v>2003</v>
      </c>
      <c r="G24" s="19">
        <v>2004</v>
      </c>
      <c r="H24" s="19">
        <v>2005</v>
      </c>
      <c r="I24" s="19">
        <v>2006</v>
      </c>
      <c r="J24" s="19">
        <v>2007</v>
      </c>
      <c r="K24" s="19">
        <v>2008</v>
      </c>
      <c r="L24" s="19">
        <v>2009</v>
      </c>
      <c r="M24" s="19">
        <v>2010</v>
      </c>
      <c r="N24" s="19">
        <v>2011</v>
      </c>
      <c r="O24" s="19">
        <v>2012</v>
      </c>
      <c r="P24" s="19">
        <v>2013</v>
      </c>
      <c r="Q24" s="19">
        <v>2014</v>
      </c>
      <c r="R24" s="19">
        <v>2015</v>
      </c>
      <c r="T24" s="19" t="s">
        <v>50</v>
      </c>
      <c r="W24" s="4" t="s">
        <v>27</v>
      </c>
      <c r="X24" s="6" t="s">
        <v>77</v>
      </c>
      <c r="Y24" s="6" t="s">
        <v>78</v>
      </c>
      <c r="Z24" s="6" t="s">
        <v>77</v>
      </c>
      <c r="AA24" s="6" t="s">
        <v>78</v>
      </c>
      <c r="AC24" s="4" t="s">
        <v>28</v>
      </c>
      <c r="AD24" s="6" t="s">
        <v>77</v>
      </c>
      <c r="AE24" s="6" t="s">
        <v>78</v>
      </c>
      <c r="AF24" s="6" t="s">
        <v>77</v>
      </c>
      <c r="AG24" s="6" t="s">
        <v>78</v>
      </c>
      <c r="AI24" s="4" t="s">
        <v>29</v>
      </c>
      <c r="AJ24" s="6" t="s">
        <v>77</v>
      </c>
      <c r="AK24" s="6" t="s">
        <v>78</v>
      </c>
      <c r="AL24" s="6" t="s">
        <v>77</v>
      </c>
      <c r="AM24" s="6" t="s">
        <v>78</v>
      </c>
      <c r="AO24" s="4" t="s">
        <v>30</v>
      </c>
      <c r="AP24" s="6" t="s">
        <v>77</v>
      </c>
      <c r="AQ24" s="6" t="s">
        <v>78</v>
      </c>
      <c r="AR24" s="6" t="s">
        <v>77</v>
      </c>
      <c r="AS24" s="6" t="s">
        <v>78</v>
      </c>
    </row>
    <row r="25" spans="1:45" s="18" customFormat="1">
      <c r="B25" s="4" t="str">
        <f>'Populations &amp; programs'!$D$3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73</v>
      </c>
      <c r="T25" s="25">
        <v>0</v>
      </c>
      <c r="W25" s="40" t="s">
        <v>47</v>
      </c>
      <c r="X25" s="46">
        <v>0.2</v>
      </c>
      <c r="Y25" s="25">
        <v>0.25</v>
      </c>
      <c r="Z25" s="25">
        <v>0.05</v>
      </c>
      <c r="AA25" s="25">
        <v>0.1</v>
      </c>
      <c r="AC25" s="40"/>
      <c r="AD25" s="46"/>
      <c r="AE25" s="25"/>
      <c r="AF25" s="25"/>
      <c r="AG25" s="25"/>
      <c r="AI25" s="40"/>
      <c r="AJ25" s="46"/>
      <c r="AK25" s="25"/>
      <c r="AL25" s="25"/>
      <c r="AM25" s="25"/>
      <c r="AO25" s="40"/>
      <c r="AP25" s="46"/>
      <c r="AQ25" s="25"/>
      <c r="AR25" s="25"/>
      <c r="AS25" s="25"/>
    </row>
    <row r="26" spans="1:45" s="18" customFormat="1">
      <c r="B26" s="4" t="str">
        <f>'Populations &amp; programs'!$D$4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73</v>
      </c>
      <c r="T26" s="25">
        <v>0</v>
      </c>
      <c r="W26" s="40" t="s">
        <v>47</v>
      </c>
      <c r="X26" s="25">
        <v>0.2</v>
      </c>
      <c r="Y26" s="25">
        <v>0.25</v>
      </c>
      <c r="Z26" s="25">
        <v>0.05</v>
      </c>
      <c r="AA26" s="25">
        <v>0.1</v>
      </c>
      <c r="AC26" s="40"/>
      <c r="AD26" s="25"/>
      <c r="AE26" s="25"/>
      <c r="AF26" s="25"/>
      <c r="AG26" s="25"/>
      <c r="AI26" s="40"/>
      <c r="AJ26" s="25"/>
      <c r="AK26" s="25"/>
      <c r="AL26" s="25"/>
      <c r="AM26" s="25"/>
      <c r="AO26" s="40"/>
      <c r="AP26" s="25"/>
      <c r="AQ26" s="25"/>
      <c r="AR26" s="25"/>
      <c r="AS26" s="25"/>
    </row>
    <row r="27" spans="1:45" s="18" customFormat="1">
      <c r="B27" s="4" t="str">
        <f>'Populations &amp; programs'!$D$5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73</v>
      </c>
      <c r="T27" s="25">
        <v>0</v>
      </c>
      <c r="W27" s="40" t="s">
        <v>47</v>
      </c>
      <c r="X27" s="25">
        <v>0.2</v>
      </c>
      <c r="Y27" s="25">
        <v>0.25</v>
      </c>
      <c r="Z27" s="25">
        <v>0.05</v>
      </c>
      <c r="AA27" s="25">
        <v>0.1</v>
      </c>
      <c r="AC27" s="40"/>
      <c r="AD27" s="25"/>
      <c r="AE27" s="25"/>
      <c r="AF27" s="25"/>
      <c r="AG27" s="25"/>
      <c r="AI27" s="40"/>
      <c r="AJ27" s="25"/>
      <c r="AK27" s="25"/>
      <c r="AL27" s="25"/>
      <c r="AM27" s="25"/>
      <c r="AO27" s="40"/>
      <c r="AP27" s="25"/>
      <c r="AQ27" s="25"/>
      <c r="AR27" s="25"/>
      <c r="AS27" s="25"/>
    </row>
    <row r="28" spans="1:45" s="18" customFormat="1">
      <c r="B28" s="4" t="str">
        <f>'Populations &amp; programs'!$D$6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73</v>
      </c>
      <c r="T28" s="25">
        <v>0</v>
      </c>
      <c r="W28" s="40" t="s">
        <v>47</v>
      </c>
      <c r="X28" s="25">
        <v>0.1</v>
      </c>
      <c r="Y28" s="25">
        <v>0.15</v>
      </c>
      <c r="Z28" s="25">
        <v>0.02</v>
      </c>
      <c r="AA28" s="25">
        <v>0.05</v>
      </c>
      <c r="AC28" s="40"/>
      <c r="AD28" s="25"/>
      <c r="AE28" s="25"/>
      <c r="AF28" s="25"/>
      <c r="AG28" s="25"/>
      <c r="AI28" s="40"/>
      <c r="AJ28" s="25"/>
      <c r="AK28" s="25"/>
      <c r="AL28" s="25"/>
      <c r="AM28" s="25"/>
      <c r="AO28" s="40"/>
      <c r="AP28" s="25"/>
      <c r="AQ28" s="25"/>
      <c r="AR28" s="25"/>
      <c r="AS28" s="25"/>
    </row>
    <row r="29" spans="1:45" s="18" customFormat="1">
      <c r="B29" s="4" t="str">
        <f>'Populations &amp; programs'!$D$7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73</v>
      </c>
      <c r="T29" s="25">
        <v>0</v>
      </c>
      <c r="W29" s="40" t="s">
        <v>47</v>
      </c>
      <c r="X29" s="25">
        <v>0.1</v>
      </c>
      <c r="Y29" s="25">
        <v>0.15</v>
      </c>
      <c r="Z29" s="25">
        <v>0.02</v>
      </c>
      <c r="AA29" s="25">
        <v>0.05</v>
      </c>
      <c r="AC29" s="40"/>
      <c r="AD29" s="25"/>
      <c r="AE29" s="25"/>
      <c r="AF29" s="25"/>
      <c r="AG29" s="25"/>
      <c r="AI29" s="40"/>
      <c r="AJ29" s="25"/>
      <c r="AK29" s="25"/>
      <c r="AL29" s="25"/>
      <c r="AM29" s="25"/>
      <c r="AO29" s="40"/>
      <c r="AP29" s="25"/>
      <c r="AQ29" s="25"/>
      <c r="AR29" s="25"/>
      <c r="AS29" s="25"/>
    </row>
    <row r="30" spans="1:45" s="18" customFormat="1">
      <c r="B30" s="4" t="str">
        <f>'Populations &amp; programs'!$D$8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73</v>
      </c>
      <c r="T30" s="25">
        <v>0</v>
      </c>
      <c r="W30" s="40" t="s">
        <v>47</v>
      </c>
      <c r="X30" s="25">
        <v>0.2</v>
      </c>
      <c r="Y30" s="25">
        <v>0.25</v>
      </c>
      <c r="Z30" s="25">
        <v>0.05</v>
      </c>
      <c r="AA30" s="25">
        <v>0.1</v>
      </c>
      <c r="AC30" s="40"/>
      <c r="AD30" s="25"/>
      <c r="AE30" s="25"/>
      <c r="AF30" s="25"/>
      <c r="AG30" s="25"/>
      <c r="AI30" s="40"/>
      <c r="AJ30" s="25"/>
      <c r="AK30" s="25"/>
      <c r="AL30" s="25"/>
      <c r="AM30" s="25"/>
      <c r="AO30" s="40"/>
      <c r="AP30" s="25"/>
      <c r="AQ30" s="25"/>
      <c r="AR30" s="25"/>
      <c r="AS30" s="25"/>
    </row>
    <row r="31" spans="1:45">
      <c r="S31" s="5"/>
    </row>
    <row r="32" spans="1:45" s="18" customFormat="1">
      <c r="B32" s="6"/>
      <c r="S32" s="5"/>
      <c r="W32" s="6"/>
      <c r="AC32" s="6"/>
      <c r="AI32" s="6"/>
      <c r="AO32" s="6"/>
    </row>
    <row r="33" spans="1:45" s="18" customFormat="1">
      <c r="B33" s="6"/>
      <c r="S33" s="5"/>
      <c r="W33" s="6"/>
      <c r="AC33" s="6"/>
      <c r="AI33" s="6"/>
      <c r="AO33" s="6"/>
    </row>
    <row r="34" spans="1:45">
      <c r="A34" s="8" t="s">
        <v>70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X34" s="19" t="s">
        <v>79</v>
      </c>
      <c r="Y34" s="18"/>
      <c r="Z34" s="19" t="s">
        <v>80</v>
      </c>
      <c r="AA34" s="18"/>
      <c r="AD34" s="19" t="s">
        <v>79</v>
      </c>
      <c r="AF34" s="19" t="s">
        <v>80</v>
      </c>
      <c r="AJ34" s="19" t="s">
        <v>79</v>
      </c>
      <c r="AL34" s="19" t="s">
        <v>80</v>
      </c>
      <c r="AP34" s="19" t="s">
        <v>79</v>
      </c>
      <c r="AR34" s="19" t="s">
        <v>80</v>
      </c>
    </row>
    <row r="35" spans="1:45">
      <c r="A35" s="7"/>
      <c r="C35" s="8">
        <v>2000</v>
      </c>
      <c r="D35" s="8">
        <v>2001</v>
      </c>
      <c r="E35" s="8">
        <v>2002</v>
      </c>
      <c r="F35" s="8">
        <v>2003</v>
      </c>
      <c r="G35" s="8">
        <v>2004</v>
      </c>
      <c r="H35" s="8">
        <v>2005</v>
      </c>
      <c r="I35" s="8">
        <v>2006</v>
      </c>
      <c r="J35" s="8">
        <v>2007</v>
      </c>
      <c r="K35" s="8">
        <v>2008</v>
      </c>
      <c r="L35" s="8">
        <v>2009</v>
      </c>
      <c r="M35" s="8">
        <v>2010</v>
      </c>
      <c r="N35" s="8">
        <v>2011</v>
      </c>
      <c r="O35" s="8">
        <v>2012</v>
      </c>
      <c r="P35" s="8">
        <v>2013</v>
      </c>
      <c r="Q35" s="8">
        <v>2014</v>
      </c>
      <c r="R35" s="8">
        <v>2015</v>
      </c>
      <c r="S35" s="7"/>
      <c r="T35" s="8" t="s">
        <v>50</v>
      </c>
      <c r="W35" s="4" t="s">
        <v>27</v>
      </c>
      <c r="X35" s="6" t="s">
        <v>77</v>
      </c>
      <c r="Y35" s="6" t="s">
        <v>78</v>
      </c>
      <c r="Z35" s="6" t="s">
        <v>77</v>
      </c>
      <c r="AA35" s="6" t="s">
        <v>78</v>
      </c>
      <c r="AC35" s="4" t="s">
        <v>28</v>
      </c>
      <c r="AD35" s="6" t="s">
        <v>77</v>
      </c>
      <c r="AE35" s="6" t="s">
        <v>78</v>
      </c>
      <c r="AF35" s="6" t="s">
        <v>77</v>
      </c>
      <c r="AG35" s="6" t="s">
        <v>78</v>
      </c>
      <c r="AI35" s="4" t="s">
        <v>29</v>
      </c>
      <c r="AJ35" s="6" t="s">
        <v>77</v>
      </c>
      <c r="AK35" s="6" t="s">
        <v>78</v>
      </c>
      <c r="AL35" s="6" t="s">
        <v>77</v>
      </c>
      <c r="AM35" s="6" t="s">
        <v>78</v>
      </c>
      <c r="AO35" s="4" t="s">
        <v>30</v>
      </c>
      <c r="AP35" s="6" t="s">
        <v>77</v>
      </c>
      <c r="AQ35" s="6" t="s">
        <v>78</v>
      </c>
      <c r="AR35" s="6" t="s">
        <v>77</v>
      </c>
      <c r="AS35" s="6" t="s">
        <v>78</v>
      </c>
    </row>
    <row r="36" spans="1:45">
      <c r="A36" s="7"/>
      <c r="B36" s="4" t="str">
        <f>'Populations &amp; programs'!$D$3</f>
        <v>MSM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5" t="s">
        <v>73</v>
      </c>
      <c r="T36" s="25">
        <v>0</v>
      </c>
      <c r="W36" s="29"/>
      <c r="X36" s="25"/>
      <c r="Y36" s="25"/>
      <c r="Z36" s="25"/>
      <c r="AA36" s="25"/>
      <c r="AC36" s="29"/>
      <c r="AD36" s="25"/>
      <c r="AE36" s="25"/>
      <c r="AF36" s="25"/>
      <c r="AG36" s="25"/>
      <c r="AI36" s="29"/>
      <c r="AJ36" s="25"/>
      <c r="AK36" s="25"/>
      <c r="AL36" s="25"/>
      <c r="AM36" s="25"/>
      <c r="AO36" s="29"/>
      <c r="AP36" s="25"/>
      <c r="AQ36" s="25"/>
      <c r="AR36" s="25"/>
      <c r="AS36" s="25"/>
    </row>
    <row r="37" spans="1:45">
      <c r="B37" s="4" t="str">
        <f>'Populations &amp; programs'!$D$4</f>
        <v>FSW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5" t="s">
        <v>73</v>
      </c>
      <c r="T37" s="25">
        <v>0</v>
      </c>
      <c r="W37" s="29"/>
      <c r="X37" s="25"/>
      <c r="Y37" s="25"/>
      <c r="Z37" s="25"/>
      <c r="AA37" s="25"/>
      <c r="AC37" s="29"/>
      <c r="AD37" s="25"/>
      <c r="AE37" s="25"/>
      <c r="AF37" s="25"/>
      <c r="AG37" s="25"/>
      <c r="AI37" s="29"/>
      <c r="AJ37" s="25"/>
      <c r="AK37" s="25"/>
      <c r="AL37" s="25"/>
      <c r="AM37" s="25"/>
      <c r="AO37" s="29"/>
      <c r="AP37" s="25"/>
      <c r="AQ37" s="25"/>
      <c r="AR37" s="25"/>
      <c r="AS37" s="25"/>
    </row>
    <row r="38" spans="1:45">
      <c r="B38" s="4" t="str">
        <f>'Populations &amp; programs'!$D$5</f>
        <v>Male PWID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73</v>
      </c>
      <c r="T38" s="25">
        <v>0</v>
      </c>
      <c r="W38" s="29"/>
      <c r="X38" s="25"/>
      <c r="Y38" s="25"/>
      <c r="Z38" s="25"/>
      <c r="AA38" s="25"/>
      <c r="AC38" s="29"/>
      <c r="AD38" s="25"/>
      <c r="AE38" s="25"/>
      <c r="AF38" s="25"/>
      <c r="AG38" s="25"/>
      <c r="AI38" s="29"/>
      <c r="AJ38" s="25"/>
      <c r="AK38" s="25"/>
      <c r="AL38" s="25"/>
      <c r="AM38" s="25"/>
      <c r="AO38" s="29"/>
      <c r="AP38" s="25"/>
      <c r="AQ38" s="25"/>
      <c r="AR38" s="25"/>
      <c r="AS38" s="25"/>
    </row>
    <row r="39" spans="1:45">
      <c r="B39" s="4" t="str">
        <f>'Populations &amp; programs'!$D$6</f>
        <v>Other males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73</v>
      </c>
      <c r="T39" s="25">
        <v>0</v>
      </c>
      <c r="W39" s="29"/>
      <c r="X39" s="25"/>
      <c r="Y39" s="25"/>
      <c r="Z39" s="25"/>
      <c r="AA39" s="25"/>
      <c r="AC39" s="29"/>
      <c r="AD39" s="25"/>
      <c r="AE39" s="25"/>
      <c r="AF39" s="25"/>
      <c r="AG39" s="25"/>
      <c r="AI39" s="29"/>
      <c r="AJ39" s="25"/>
      <c r="AK39" s="25"/>
      <c r="AL39" s="25"/>
      <c r="AM39" s="25"/>
      <c r="AO39" s="29"/>
      <c r="AP39" s="25"/>
      <c r="AQ39" s="25"/>
      <c r="AR39" s="25"/>
      <c r="AS39" s="25"/>
    </row>
    <row r="40" spans="1:45">
      <c r="B40" s="4" t="str">
        <f>'Populations &amp; programs'!$D$7</f>
        <v>Other females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73</v>
      </c>
      <c r="T40" s="25">
        <v>0</v>
      </c>
      <c r="W40" s="29"/>
      <c r="X40" s="25"/>
      <c r="Y40" s="25"/>
      <c r="Z40" s="25"/>
      <c r="AA40" s="25"/>
      <c r="AC40" s="29"/>
      <c r="AD40" s="25"/>
      <c r="AE40" s="25"/>
      <c r="AF40" s="25"/>
      <c r="AG40" s="25"/>
      <c r="AI40" s="29"/>
      <c r="AJ40" s="25"/>
      <c r="AK40" s="25"/>
      <c r="AL40" s="25"/>
      <c r="AM40" s="25"/>
      <c r="AO40" s="29"/>
      <c r="AP40" s="25"/>
      <c r="AQ40" s="25"/>
      <c r="AR40" s="25"/>
      <c r="AS40" s="25"/>
    </row>
    <row r="41" spans="1:45">
      <c r="B41" s="4" t="str">
        <f>'Populations &amp; programs'!$D$8</f>
        <v>Clients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73</v>
      </c>
      <c r="T41" s="25">
        <v>0</v>
      </c>
      <c r="W41" s="29"/>
      <c r="X41" s="25"/>
      <c r="Y41" s="25"/>
      <c r="Z41" s="25"/>
      <c r="AA41" s="25"/>
      <c r="AC41" s="29"/>
      <c r="AD41" s="25"/>
      <c r="AE41" s="25"/>
      <c r="AF41" s="25"/>
      <c r="AG41" s="25"/>
      <c r="AI41" s="29"/>
      <c r="AJ41" s="25"/>
      <c r="AK41" s="25"/>
      <c r="AL41" s="25"/>
      <c r="AM41" s="25"/>
      <c r="AO41" s="29"/>
      <c r="AP41" s="25"/>
      <c r="AQ41" s="25"/>
      <c r="AR41" s="25"/>
      <c r="AS41" s="25"/>
    </row>
    <row r="42" spans="1:45">
      <c r="S42" s="5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S71"/>
  <sheetViews>
    <sheetView topLeftCell="R17" workbookViewId="0">
      <selection activeCell="AC20" sqref="AC20"/>
    </sheetView>
  </sheetViews>
  <sheetFormatPr baseColWidth="10" defaultColWidth="8.625" defaultRowHeight="15"/>
  <cols>
    <col min="2" max="2" width="8.625" style="6"/>
    <col min="20" max="20" width="14.25" customWidth="1"/>
    <col min="23" max="23" width="12.375" style="6" customWidth="1"/>
    <col min="29" max="29" width="12.375" style="6" customWidth="1"/>
    <col min="30" max="33" width="8.625" style="18"/>
    <col min="35" max="35" width="12.375" style="6" customWidth="1"/>
    <col min="36" max="39" width="8.625" style="18"/>
    <col min="41" max="41" width="12.375" style="6" customWidth="1"/>
    <col min="42" max="45" width="8.625" style="18"/>
  </cols>
  <sheetData>
    <row r="1" spans="1:45">
      <c r="A1" s="10" t="s">
        <v>134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X1" s="19" t="s">
        <v>79</v>
      </c>
      <c r="Y1" s="18"/>
      <c r="Z1" s="19" t="s">
        <v>80</v>
      </c>
      <c r="AA1" s="18"/>
      <c r="AD1" s="19" t="s">
        <v>79</v>
      </c>
      <c r="AF1" s="19" t="s">
        <v>80</v>
      </c>
      <c r="AJ1" s="19" t="s">
        <v>79</v>
      </c>
      <c r="AL1" s="19" t="s">
        <v>80</v>
      </c>
      <c r="AP1" s="19" t="s">
        <v>79</v>
      </c>
      <c r="AR1" s="19" t="s">
        <v>80</v>
      </c>
    </row>
    <row r="2" spans="1:45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50</v>
      </c>
      <c r="W2" s="4" t="s">
        <v>27</v>
      </c>
      <c r="X2" s="6" t="s">
        <v>77</v>
      </c>
      <c r="Y2" s="6" t="s">
        <v>78</v>
      </c>
      <c r="Z2" s="6" t="s">
        <v>77</v>
      </c>
      <c r="AA2" s="6" t="s">
        <v>78</v>
      </c>
      <c r="AC2" s="4" t="s">
        <v>28</v>
      </c>
      <c r="AD2" s="6" t="s">
        <v>77</v>
      </c>
      <c r="AE2" s="6" t="s">
        <v>78</v>
      </c>
      <c r="AF2" s="6" t="s">
        <v>77</v>
      </c>
      <c r="AG2" s="6" t="s">
        <v>78</v>
      </c>
      <c r="AI2" s="4" t="s">
        <v>29</v>
      </c>
      <c r="AJ2" s="6" t="s">
        <v>77</v>
      </c>
      <c r="AK2" s="6" t="s">
        <v>78</v>
      </c>
      <c r="AL2" s="6" t="s">
        <v>77</v>
      </c>
      <c r="AM2" s="6" t="s">
        <v>78</v>
      </c>
      <c r="AO2" s="4" t="s">
        <v>30</v>
      </c>
      <c r="AP2" s="6" t="s">
        <v>77</v>
      </c>
      <c r="AQ2" s="6" t="s">
        <v>78</v>
      </c>
      <c r="AR2" s="6" t="s">
        <v>77</v>
      </c>
      <c r="AS2" s="6" t="s">
        <v>78</v>
      </c>
    </row>
    <row r="3" spans="1:45">
      <c r="A3" s="9"/>
      <c r="B3" s="4" t="str">
        <f>'Populations &amp; programs'!$D$3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73</v>
      </c>
      <c r="T3" s="25">
        <v>0.03</v>
      </c>
      <c r="W3" s="40" t="s">
        <v>41</v>
      </c>
      <c r="X3" s="25">
        <v>0</v>
      </c>
      <c r="Y3" s="25">
        <v>0.3</v>
      </c>
      <c r="Z3" s="25">
        <v>0.6</v>
      </c>
      <c r="AA3" s="25">
        <v>0.9</v>
      </c>
      <c r="AC3" s="40"/>
      <c r="AD3" s="25"/>
      <c r="AE3" s="25"/>
      <c r="AF3" s="25"/>
      <c r="AG3" s="25"/>
      <c r="AI3" s="40"/>
      <c r="AJ3" s="25"/>
      <c r="AK3" s="25"/>
      <c r="AL3" s="25"/>
      <c r="AM3" s="25"/>
      <c r="AO3" s="40"/>
      <c r="AP3" s="25"/>
      <c r="AQ3" s="25"/>
      <c r="AR3" s="25"/>
      <c r="AS3" s="25"/>
    </row>
    <row r="4" spans="1:45">
      <c r="A4" s="9"/>
      <c r="B4" s="4" t="str">
        <f>'Populations &amp; programs'!$D$4</f>
        <v>FSW</v>
      </c>
      <c r="C4" s="22"/>
      <c r="D4" s="22"/>
      <c r="E4" s="25"/>
      <c r="F4" s="22"/>
      <c r="G4" s="22"/>
      <c r="H4" s="22"/>
      <c r="I4" s="25">
        <v>0.72</v>
      </c>
      <c r="J4" s="22"/>
      <c r="K4" s="22"/>
      <c r="L4" s="25">
        <v>0.76</v>
      </c>
      <c r="M4" s="22"/>
      <c r="N4" s="22"/>
      <c r="O4" s="22"/>
      <c r="P4" s="22"/>
      <c r="Q4" s="22"/>
      <c r="R4" s="22"/>
      <c r="S4" s="5" t="s">
        <v>73</v>
      </c>
      <c r="T4" s="25"/>
      <c r="W4" s="40" t="s">
        <v>42</v>
      </c>
      <c r="X4" s="25">
        <v>0.5</v>
      </c>
      <c r="Y4" s="25">
        <v>0.6</v>
      </c>
      <c r="Z4" s="25">
        <v>0.8</v>
      </c>
      <c r="AA4" s="25">
        <v>0.95</v>
      </c>
      <c r="AC4" s="40"/>
      <c r="AD4" s="25"/>
      <c r="AE4" s="25"/>
      <c r="AF4" s="25"/>
      <c r="AG4" s="25"/>
      <c r="AI4" s="40"/>
      <c r="AJ4" s="25"/>
      <c r="AK4" s="25"/>
      <c r="AL4" s="25"/>
      <c r="AM4" s="25"/>
      <c r="AO4" s="40"/>
      <c r="AP4" s="25"/>
      <c r="AQ4" s="25"/>
      <c r="AR4" s="25"/>
      <c r="AS4" s="25"/>
    </row>
    <row r="5" spans="1:45">
      <c r="A5" s="9"/>
      <c r="B5" s="4" t="str">
        <f>'Populations &amp; programs'!$D$5</f>
        <v>Male PWID</v>
      </c>
      <c r="C5" s="22"/>
      <c r="D5" s="22"/>
      <c r="E5" s="25">
        <v>0.48</v>
      </c>
      <c r="F5" s="22"/>
      <c r="G5" s="22"/>
      <c r="H5" s="22"/>
      <c r="I5" s="25">
        <v>0.61</v>
      </c>
      <c r="J5" s="22"/>
      <c r="K5" s="22"/>
      <c r="L5" s="25">
        <v>0.55000000000000004</v>
      </c>
      <c r="M5" s="22"/>
      <c r="N5" s="25"/>
      <c r="O5" s="22"/>
      <c r="P5" s="22"/>
      <c r="Q5" s="22"/>
      <c r="R5" s="22"/>
      <c r="S5" s="5" t="s">
        <v>73</v>
      </c>
      <c r="T5" s="22"/>
      <c r="W5" s="40" t="s">
        <v>48</v>
      </c>
      <c r="X5" s="25">
        <v>0.15</v>
      </c>
      <c r="Y5" s="25">
        <v>0.2</v>
      </c>
      <c r="Z5" s="25">
        <v>0.6</v>
      </c>
      <c r="AA5" s="25">
        <v>0.7</v>
      </c>
      <c r="AC5" s="40"/>
      <c r="AD5" s="25"/>
      <c r="AE5" s="25"/>
      <c r="AF5" s="25"/>
      <c r="AG5" s="25"/>
      <c r="AI5" s="40"/>
      <c r="AJ5" s="25"/>
      <c r="AK5" s="25"/>
      <c r="AL5" s="25"/>
      <c r="AM5" s="25"/>
      <c r="AO5" s="40"/>
      <c r="AP5" s="25"/>
      <c r="AQ5" s="25"/>
      <c r="AR5" s="25"/>
      <c r="AS5" s="25"/>
    </row>
    <row r="6" spans="1:45">
      <c r="A6" s="9"/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73</v>
      </c>
      <c r="T6" s="25">
        <v>0.01</v>
      </c>
      <c r="W6" s="40" t="s">
        <v>48</v>
      </c>
      <c r="X6" s="25">
        <v>0</v>
      </c>
      <c r="Y6" s="25">
        <v>0.1</v>
      </c>
      <c r="Z6" s="25">
        <v>0.1</v>
      </c>
      <c r="AA6" s="25">
        <v>0.2</v>
      </c>
      <c r="AC6" s="40"/>
      <c r="AD6" s="25"/>
      <c r="AE6" s="25"/>
      <c r="AF6" s="25"/>
      <c r="AG6" s="25"/>
      <c r="AI6" s="40"/>
      <c r="AJ6" s="25"/>
      <c r="AK6" s="25"/>
      <c r="AL6" s="25"/>
      <c r="AM6" s="25"/>
      <c r="AO6" s="40"/>
      <c r="AP6" s="25"/>
      <c r="AQ6" s="25"/>
      <c r="AR6" s="25"/>
      <c r="AS6" s="25"/>
    </row>
    <row r="7" spans="1:45">
      <c r="A7" s="9"/>
      <c r="B7" s="4" t="str">
        <f>'Populations &amp; programs'!$D$7</f>
        <v>Other females</v>
      </c>
      <c r="C7" s="22"/>
      <c r="D7" s="25"/>
      <c r="E7" s="22"/>
      <c r="F7" s="22"/>
      <c r="G7" s="22"/>
      <c r="H7" s="22"/>
      <c r="I7" s="22"/>
      <c r="J7" s="25"/>
      <c r="K7" s="22"/>
      <c r="L7" s="22"/>
      <c r="M7" s="22"/>
      <c r="N7" s="22"/>
      <c r="O7" s="25"/>
      <c r="P7" s="22"/>
      <c r="Q7" s="25"/>
      <c r="R7" s="22"/>
      <c r="S7" s="5" t="s">
        <v>73</v>
      </c>
      <c r="T7" s="25">
        <v>0.01</v>
      </c>
      <c r="W7" s="40" t="s">
        <v>48</v>
      </c>
      <c r="X7" s="25">
        <v>0.05</v>
      </c>
      <c r="Y7" s="25">
        <v>0.15</v>
      </c>
      <c r="Z7" s="25">
        <v>0.2</v>
      </c>
      <c r="AA7" s="25">
        <v>0.35</v>
      </c>
      <c r="AC7" s="40"/>
      <c r="AD7" s="25"/>
      <c r="AE7" s="25"/>
      <c r="AF7" s="25"/>
      <c r="AG7" s="25"/>
      <c r="AI7" s="40"/>
      <c r="AJ7" s="25"/>
      <c r="AK7" s="25"/>
      <c r="AL7" s="25"/>
      <c r="AM7" s="25"/>
      <c r="AO7" s="40"/>
      <c r="AP7" s="25"/>
      <c r="AQ7" s="25"/>
      <c r="AR7" s="25"/>
      <c r="AS7" s="25"/>
    </row>
    <row r="8" spans="1:45">
      <c r="A8" s="9"/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73</v>
      </c>
      <c r="T8" s="25">
        <v>0.05</v>
      </c>
      <c r="W8" s="45" t="s">
        <v>48</v>
      </c>
      <c r="X8" s="25">
        <v>0.1</v>
      </c>
      <c r="Y8" s="25">
        <v>0.4</v>
      </c>
      <c r="Z8" s="25">
        <v>0.4</v>
      </c>
      <c r="AA8" s="25">
        <v>0.5</v>
      </c>
      <c r="AC8" s="45"/>
      <c r="AD8" s="25"/>
      <c r="AE8" s="25"/>
      <c r="AF8" s="25"/>
      <c r="AG8" s="25"/>
      <c r="AI8" s="45"/>
      <c r="AJ8" s="25"/>
      <c r="AK8" s="25"/>
      <c r="AL8" s="25"/>
      <c r="AM8" s="25"/>
      <c r="AO8" s="45"/>
      <c r="AP8" s="25"/>
      <c r="AQ8" s="25"/>
      <c r="AR8" s="25"/>
      <c r="AS8" s="25"/>
    </row>
    <row r="10" spans="1:45" s="18" customFormat="1">
      <c r="B10" s="6"/>
      <c r="W10" s="6"/>
      <c r="AC10" s="6"/>
      <c r="AI10" s="6"/>
      <c r="AO10" s="6"/>
    </row>
    <row r="11" spans="1:45" s="18" customFormat="1">
      <c r="B11" s="6"/>
      <c r="W11" s="6"/>
      <c r="AC11" s="6"/>
      <c r="AI11" s="6"/>
      <c r="AO11" s="6"/>
    </row>
    <row r="12" spans="1:45">
      <c r="A12" s="10" t="s">
        <v>144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X12" s="19" t="s">
        <v>79</v>
      </c>
      <c r="Y12" s="18"/>
      <c r="Z12" s="19" t="s">
        <v>80</v>
      </c>
      <c r="AA12" s="18"/>
      <c r="AD12" s="19" t="s">
        <v>79</v>
      </c>
      <c r="AF12" s="19" t="s">
        <v>80</v>
      </c>
      <c r="AJ12" s="19" t="s">
        <v>79</v>
      </c>
      <c r="AL12" s="19" t="s">
        <v>80</v>
      </c>
      <c r="AP12" s="19" t="s">
        <v>79</v>
      </c>
      <c r="AR12" s="19" t="s">
        <v>80</v>
      </c>
    </row>
    <row r="13" spans="1:45">
      <c r="A13" s="9"/>
      <c r="C13" s="10">
        <v>2000</v>
      </c>
      <c r="D13" s="10">
        <v>2001</v>
      </c>
      <c r="E13" s="10">
        <v>2002</v>
      </c>
      <c r="F13" s="10">
        <v>2003</v>
      </c>
      <c r="G13" s="10">
        <v>2004</v>
      </c>
      <c r="H13" s="10">
        <v>2005</v>
      </c>
      <c r="I13" s="10">
        <v>2006</v>
      </c>
      <c r="J13" s="10">
        <v>2007</v>
      </c>
      <c r="K13" s="10">
        <v>2008</v>
      </c>
      <c r="L13" s="10">
        <v>2009</v>
      </c>
      <c r="M13" s="10">
        <v>2010</v>
      </c>
      <c r="N13" s="10">
        <v>2011</v>
      </c>
      <c r="O13" s="10">
        <v>2012</v>
      </c>
      <c r="P13" s="10">
        <v>2013</v>
      </c>
      <c r="Q13" s="10">
        <v>2014</v>
      </c>
      <c r="R13" s="10">
        <v>2015</v>
      </c>
      <c r="S13" s="9"/>
      <c r="T13" s="10" t="s">
        <v>50</v>
      </c>
      <c r="W13" s="4" t="s">
        <v>27</v>
      </c>
      <c r="X13" s="6" t="s">
        <v>77</v>
      </c>
      <c r="Y13" s="6" t="s">
        <v>78</v>
      </c>
      <c r="Z13" s="6" t="s">
        <v>77</v>
      </c>
      <c r="AA13" s="6" t="s">
        <v>78</v>
      </c>
      <c r="AC13" s="4" t="s">
        <v>28</v>
      </c>
      <c r="AD13" s="6" t="s">
        <v>77</v>
      </c>
      <c r="AE13" s="6" t="s">
        <v>78</v>
      </c>
      <c r="AF13" s="6" t="s">
        <v>77</v>
      </c>
      <c r="AG13" s="6" t="s">
        <v>78</v>
      </c>
      <c r="AI13" s="4" t="s">
        <v>29</v>
      </c>
      <c r="AJ13" s="6" t="s">
        <v>77</v>
      </c>
      <c r="AK13" s="6" t="s">
        <v>78</v>
      </c>
      <c r="AL13" s="6" t="s">
        <v>77</v>
      </c>
      <c r="AM13" s="6" t="s">
        <v>78</v>
      </c>
      <c r="AO13" s="4" t="s">
        <v>30</v>
      </c>
      <c r="AP13" s="6" t="s">
        <v>77</v>
      </c>
      <c r="AQ13" s="6" t="s">
        <v>78</v>
      </c>
      <c r="AR13" s="6" t="s">
        <v>77</v>
      </c>
      <c r="AS13" s="6" t="s">
        <v>78</v>
      </c>
    </row>
    <row r="14" spans="1:45">
      <c r="A14" s="9"/>
      <c r="B14" s="4" t="s">
        <v>67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73</v>
      </c>
      <c r="T14" s="25">
        <v>0.5</v>
      </c>
      <c r="W14" s="40" t="s">
        <v>48</v>
      </c>
      <c r="X14" s="25">
        <v>0.4</v>
      </c>
      <c r="Y14" s="25">
        <v>0.6</v>
      </c>
      <c r="Z14" s="25">
        <v>0.45</v>
      </c>
      <c r="AA14" s="25">
        <v>0.65</v>
      </c>
      <c r="AC14" s="40"/>
      <c r="AD14" s="25"/>
      <c r="AE14" s="25"/>
      <c r="AF14" s="25"/>
      <c r="AG14" s="25"/>
      <c r="AI14" s="40"/>
      <c r="AJ14" s="25"/>
      <c r="AK14" s="25"/>
      <c r="AL14" s="25"/>
      <c r="AM14" s="25"/>
      <c r="AO14" s="40"/>
      <c r="AP14" s="25"/>
      <c r="AQ14" s="25"/>
      <c r="AR14" s="25"/>
      <c r="AS14" s="25"/>
    </row>
    <row r="16" spans="1:45" s="18" customFormat="1">
      <c r="B16" s="6"/>
      <c r="W16" s="6"/>
      <c r="AC16" s="6"/>
      <c r="AI16" s="6"/>
      <c r="AO16" s="6"/>
    </row>
    <row r="17" spans="1:45" s="18" customFormat="1">
      <c r="B17" s="6"/>
      <c r="W17" s="6"/>
      <c r="AC17" s="6"/>
      <c r="AI17" s="6"/>
      <c r="AO17" s="6"/>
    </row>
    <row r="18" spans="1:45">
      <c r="A18" s="10" t="s">
        <v>131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X18" s="19" t="s">
        <v>79</v>
      </c>
      <c r="Y18" s="18"/>
      <c r="Z18" s="19" t="s">
        <v>80</v>
      </c>
      <c r="AA18" s="18"/>
      <c r="AD18" s="19" t="s">
        <v>79</v>
      </c>
      <c r="AF18" s="19" t="s">
        <v>80</v>
      </c>
      <c r="AJ18" s="19" t="s">
        <v>79</v>
      </c>
      <c r="AL18" s="19" t="s">
        <v>80</v>
      </c>
      <c r="AP18" s="19" t="s">
        <v>79</v>
      </c>
      <c r="AR18" s="19" t="s">
        <v>80</v>
      </c>
    </row>
    <row r="19" spans="1:45">
      <c r="A19" s="9"/>
      <c r="C19" s="10">
        <v>2000</v>
      </c>
      <c r="D19" s="10">
        <v>2001</v>
      </c>
      <c r="E19" s="10">
        <v>2002</v>
      </c>
      <c r="F19" s="10">
        <v>2003</v>
      </c>
      <c r="G19" s="10">
        <v>2004</v>
      </c>
      <c r="H19" s="10">
        <v>2005</v>
      </c>
      <c r="I19" s="10">
        <v>2006</v>
      </c>
      <c r="J19" s="10">
        <v>2007</v>
      </c>
      <c r="K19" s="10">
        <v>2008</v>
      </c>
      <c r="L19" s="10">
        <v>2009</v>
      </c>
      <c r="M19" s="10">
        <v>2010</v>
      </c>
      <c r="N19" s="10">
        <v>2011</v>
      </c>
      <c r="O19" s="10">
        <v>2012</v>
      </c>
      <c r="P19" s="10">
        <v>2013</v>
      </c>
      <c r="Q19" s="10">
        <v>2014</v>
      </c>
      <c r="R19" s="10">
        <v>2015</v>
      </c>
      <c r="S19" s="9"/>
      <c r="T19" s="10" t="s">
        <v>50</v>
      </c>
      <c r="W19" s="4" t="s">
        <v>27</v>
      </c>
      <c r="X19" s="6" t="s">
        <v>77</v>
      </c>
      <c r="Y19" s="6" t="s">
        <v>78</v>
      </c>
      <c r="Z19" s="6" t="s">
        <v>77</v>
      </c>
      <c r="AA19" s="6" t="s">
        <v>78</v>
      </c>
      <c r="AC19" s="4" t="s">
        <v>28</v>
      </c>
      <c r="AD19" s="6" t="s">
        <v>77</v>
      </c>
      <c r="AE19" s="6" t="s">
        <v>78</v>
      </c>
      <c r="AF19" s="6" t="s">
        <v>77</v>
      </c>
      <c r="AG19" s="6" t="s">
        <v>78</v>
      </c>
      <c r="AI19" s="4" t="s">
        <v>29</v>
      </c>
      <c r="AJ19" s="6" t="s">
        <v>77</v>
      </c>
      <c r="AK19" s="6" t="s">
        <v>78</v>
      </c>
      <c r="AL19" s="6" t="s">
        <v>77</v>
      </c>
      <c r="AM19" s="6" t="s">
        <v>78</v>
      </c>
      <c r="AO19" s="4" t="s">
        <v>30</v>
      </c>
      <c r="AP19" s="6" t="s">
        <v>77</v>
      </c>
      <c r="AQ19" s="6" t="s">
        <v>78</v>
      </c>
      <c r="AR19" s="6" t="s">
        <v>77</v>
      </c>
      <c r="AS19" s="6" t="s">
        <v>78</v>
      </c>
    </row>
    <row r="20" spans="1:45">
      <c r="A20" s="9"/>
      <c r="B20" s="4" t="s">
        <v>66</v>
      </c>
      <c r="C20" s="22">
        <v>0</v>
      </c>
      <c r="D20" s="22">
        <v>0</v>
      </c>
      <c r="E20" s="22">
        <v>0</v>
      </c>
      <c r="F20" s="22">
        <v>40</v>
      </c>
      <c r="G20" s="22">
        <v>100</v>
      </c>
      <c r="H20" s="22">
        <v>200</v>
      </c>
      <c r="I20" s="22">
        <v>550</v>
      </c>
      <c r="J20" s="22">
        <v>1040</v>
      </c>
      <c r="K20" s="22">
        <v>1800</v>
      </c>
      <c r="L20" s="22">
        <v>2500</v>
      </c>
      <c r="M20" s="22">
        <v>3200</v>
      </c>
      <c r="N20" s="22">
        <v>3500</v>
      </c>
      <c r="O20" s="22">
        <v>3700</v>
      </c>
      <c r="P20" s="22">
        <v>4000</v>
      </c>
      <c r="Q20" s="22"/>
      <c r="R20" s="22"/>
      <c r="S20" s="5" t="s">
        <v>73</v>
      </c>
      <c r="T20" s="22"/>
      <c r="W20" s="40" t="s">
        <v>45</v>
      </c>
      <c r="X20" s="39">
        <v>0</v>
      </c>
      <c r="Y20" s="39">
        <v>0.05</v>
      </c>
      <c r="Z20" s="39">
        <v>0.95</v>
      </c>
      <c r="AA20" s="39">
        <v>1</v>
      </c>
      <c r="AC20" s="40"/>
      <c r="AD20" s="39"/>
      <c r="AE20" s="39"/>
      <c r="AF20" s="39"/>
      <c r="AG20" s="39"/>
      <c r="AI20" s="40"/>
      <c r="AJ20" s="39"/>
      <c r="AK20" s="39"/>
      <c r="AL20" s="39"/>
      <c r="AM20" s="39"/>
      <c r="AO20" s="40"/>
      <c r="AP20" s="39"/>
      <c r="AQ20" s="39"/>
      <c r="AR20" s="39"/>
      <c r="AS20" s="39"/>
    </row>
    <row r="21" spans="1:45" s="18" customFormat="1">
      <c r="B21" s="6"/>
      <c r="W21" s="6"/>
      <c r="AC21" s="6"/>
      <c r="AI21" s="6"/>
      <c r="AO21" s="6"/>
    </row>
    <row r="22" spans="1:45" s="18" customFormat="1">
      <c r="B22" s="6"/>
      <c r="W22" s="6"/>
      <c r="AC22" s="6"/>
      <c r="AI22" s="6"/>
      <c r="AO22" s="6"/>
    </row>
    <row r="24" spans="1:45">
      <c r="A24" s="10" t="s">
        <v>132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X24" s="19" t="s">
        <v>79</v>
      </c>
      <c r="Y24" s="18"/>
      <c r="Z24" s="19" t="s">
        <v>80</v>
      </c>
      <c r="AA24" s="18"/>
      <c r="AD24" s="19" t="s">
        <v>79</v>
      </c>
      <c r="AF24" s="19" t="s">
        <v>80</v>
      </c>
      <c r="AJ24" s="19" t="s">
        <v>79</v>
      </c>
      <c r="AL24" s="19" t="s">
        <v>80</v>
      </c>
      <c r="AP24" s="19" t="s">
        <v>79</v>
      </c>
      <c r="AR24" s="19" t="s">
        <v>80</v>
      </c>
    </row>
    <row r="25" spans="1:45">
      <c r="A25" s="9"/>
      <c r="C25" s="10">
        <v>2000</v>
      </c>
      <c r="D25" s="10">
        <v>2001</v>
      </c>
      <c r="E25" s="10">
        <v>2002</v>
      </c>
      <c r="F25" s="10">
        <v>2003</v>
      </c>
      <c r="G25" s="10">
        <v>2004</v>
      </c>
      <c r="H25" s="10">
        <v>2005</v>
      </c>
      <c r="I25" s="10">
        <v>2006</v>
      </c>
      <c r="J25" s="10">
        <v>2007</v>
      </c>
      <c r="K25" s="10">
        <v>2008</v>
      </c>
      <c r="L25" s="10">
        <v>2009</v>
      </c>
      <c r="M25" s="10">
        <v>2010</v>
      </c>
      <c r="N25" s="10">
        <v>2011</v>
      </c>
      <c r="O25" s="10">
        <v>2012</v>
      </c>
      <c r="P25" s="10">
        <v>2013</v>
      </c>
      <c r="Q25" s="10">
        <v>2014</v>
      </c>
      <c r="R25" s="10">
        <v>2015</v>
      </c>
      <c r="S25" s="9"/>
      <c r="T25" s="10" t="s">
        <v>50</v>
      </c>
      <c r="W25" s="4" t="s">
        <v>27</v>
      </c>
      <c r="X25" s="6" t="s">
        <v>77</v>
      </c>
      <c r="Y25" s="6" t="s">
        <v>78</v>
      </c>
      <c r="Z25" s="6" t="s">
        <v>77</v>
      </c>
      <c r="AA25" s="6" t="s">
        <v>78</v>
      </c>
      <c r="AC25" s="4" t="s">
        <v>28</v>
      </c>
      <c r="AD25" s="6" t="s">
        <v>77</v>
      </c>
      <c r="AE25" s="6" t="s">
        <v>78</v>
      </c>
      <c r="AF25" s="6" t="s">
        <v>77</v>
      </c>
      <c r="AG25" s="6" t="s">
        <v>78</v>
      </c>
      <c r="AI25" s="4" t="s">
        <v>29</v>
      </c>
      <c r="AJ25" s="6" t="s">
        <v>77</v>
      </c>
      <c r="AK25" s="6" t="s">
        <v>78</v>
      </c>
      <c r="AL25" s="6" t="s">
        <v>77</v>
      </c>
      <c r="AM25" s="6" t="s">
        <v>78</v>
      </c>
      <c r="AO25" s="4" t="s">
        <v>30</v>
      </c>
      <c r="AP25" s="6" t="s">
        <v>77</v>
      </c>
      <c r="AQ25" s="6" t="s">
        <v>78</v>
      </c>
      <c r="AR25" s="6" t="s">
        <v>77</v>
      </c>
      <c r="AS25" s="6" t="s">
        <v>78</v>
      </c>
    </row>
    <row r="26" spans="1:45">
      <c r="A26" s="9"/>
      <c r="B26" s="4" t="s">
        <v>66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25</v>
      </c>
      <c r="J26" s="22">
        <v>50</v>
      </c>
      <c r="K26" s="22">
        <v>100</v>
      </c>
      <c r="L26" s="22">
        <v>120</v>
      </c>
      <c r="M26" s="22">
        <v>140</v>
      </c>
      <c r="N26" s="22">
        <v>190</v>
      </c>
      <c r="O26" s="22">
        <v>260</v>
      </c>
      <c r="P26" s="22">
        <v>320</v>
      </c>
      <c r="Q26" s="22"/>
      <c r="R26" s="22"/>
      <c r="S26" s="5" t="s">
        <v>73</v>
      </c>
      <c r="T26" s="22"/>
      <c r="W26" s="40" t="s">
        <v>45</v>
      </c>
      <c r="X26" s="39">
        <v>0</v>
      </c>
      <c r="Y26" s="39">
        <v>0.05</v>
      </c>
      <c r="Z26" s="39">
        <v>0.95</v>
      </c>
      <c r="AA26" s="39">
        <v>1</v>
      </c>
      <c r="AC26" s="40"/>
      <c r="AD26" s="39"/>
      <c r="AE26" s="39"/>
      <c r="AF26" s="39"/>
      <c r="AG26" s="39"/>
      <c r="AI26" s="40"/>
      <c r="AJ26" s="39"/>
      <c r="AK26" s="39"/>
      <c r="AL26" s="39"/>
      <c r="AM26" s="39"/>
      <c r="AO26" s="40"/>
      <c r="AP26" s="39"/>
      <c r="AQ26" s="39"/>
      <c r="AR26" s="39"/>
      <c r="AS26" s="39"/>
    </row>
    <row r="27" spans="1:45" s="18" customFormat="1">
      <c r="B27" s="6"/>
      <c r="W27" s="6"/>
      <c r="AC27" s="6"/>
      <c r="AI27" s="6"/>
      <c r="AO27" s="6"/>
    </row>
    <row r="28" spans="1:45" s="18" customFormat="1" ht="14.25" customHeight="1">
      <c r="B28" s="6"/>
      <c r="W28" s="6"/>
      <c r="AC28" s="6"/>
      <c r="AI28" s="6"/>
      <c r="AO28" s="6"/>
    </row>
    <row r="29" spans="1:45" s="18" customFormat="1">
      <c r="B29" s="6"/>
      <c r="W29" s="6"/>
      <c r="AC29" s="6"/>
      <c r="AI29" s="6"/>
      <c r="AO29" s="6"/>
    </row>
    <row r="30" spans="1:45" s="18" customFormat="1">
      <c r="A30" s="19" t="s">
        <v>34</v>
      </c>
      <c r="B30" s="6"/>
      <c r="W30" s="6"/>
      <c r="X30" s="19" t="s">
        <v>79</v>
      </c>
      <c r="Z30" s="19" t="s">
        <v>80</v>
      </c>
      <c r="AC30" s="6"/>
      <c r="AD30" s="19" t="s">
        <v>79</v>
      </c>
      <c r="AF30" s="19" t="s">
        <v>80</v>
      </c>
      <c r="AI30" s="6"/>
      <c r="AJ30" s="19" t="s">
        <v>79</v>
      </c>
      <c r="AL30" s="19" t="s">
        <v>80</v>
      </c>
      <c r="AO30" s="6"/>
      <c r="AP30" s="19" t="s">
        <v>79</v>
      </c>
      <c r="AR30" s="19" t="s">
        <v>80</v>
      </c>
    </row>
    <row r="31" spans="1:45" s="18" customFormat="1">
      <c r="B31" s="6"/>
      <c r="C31" s="19">
        <v>2000</v>
      </c>
      <c r="D31" s="19">
        <v>2001</v>
      </c>
      <c r="E31" s="19">
        <v>2002</v>
      </c>
      <c r="F31" s="19">
        <v>2003</v>
      </c>
      <c r="G31" s="19">
        <v>2004</v>
      </c>
      <c r="H31" s="19">
        <v>2005</v>
      </c>
      <c r="I31" s="19">
        <v>2006</v>
      </c>
      <c r="J31" s="19">
        <v>2007</v>
      </c>
      <c r="K31" s="19">
        <v>2008</v>
      </c>
      <c r="L31" s="19">
        <v>2009</v>
      </c>
      <c r="M31" s="19">
        <v>2010</v>
      </c>
      <c r="N31" s="19">
        <v>2011</v>
      </c>
      <c r="O31" s="19">
        <v>2012</v>
      </c>
      <c r="P31" s="19">
        <v>2013</v>
      </c>
      <c r="Q31" s="19">
        <v>2014</v>
      </c>
      <c r="R31" s="19">
        <v>2015</v>
      </c>
      <c r="T31" s="19" t="s">
        <v>50</v>
      </c>
      <c r="W31" s="4" t="s">
        <v>27</v>
      </c>
      <c r="X31" s="6" t="s">
        <v>77</v>
      </c>
      <c r="Y31" s="6" t="s">
        <v>78</v>
      </c>
      <c r="Z31" s="6" t="s">
        <v>77</v>
      </c>
      <c r="AA31" s="6" t="s">
        <v>78</v>
      </c>
      <c r="AC31" s="4" t="s">
        <v>28</v>
      </c>
      <c r="AD31" s="6" t="s">
        <v>77</v>
      </c>
      <c r="AE31" s="6" t="s">
        <v>78</v>
      </c>
      <c r="AF31" s="6" t="s">
        <v>77</v>
      </c>
      <c r="AG31" s="6" t="s">
        <v>78</v>
      </c>
      <c r="AI31" s="4" t="s">
        <v>29</v>
      </c>
      <c r="AJ31" s="6" t="s">
        <v>77</v>
      </c>
      <c r="AK31" s="6" t="s">
        <v>78</v>
      </c>
      <c r="AL31" s="6" t="s">
        <v>77</v>
      </c>
      <c r="AM31" s="6" t="s">
        <v>78</v>
      </c>
      <c r="AO31" s="4" t="s">
        <v>30</v>
      </c>
      <c r="AP31" s="6" t="s">
        <v>77</v>
      </c>
      <c r="AQ31" s="6" t="s">
        <v>78</v>
      </c>
      <c r="AR31" s="6" t="s">
        <v>77</v>
      </c>
      <c r="AS31" s="6" t="s">
        <v>78</v>
      </c>
    </row>
    <row r="32" spans="1:45" s="18" customFormat="1">
      <c r="B32" s="4" t="str">
        <f>'Populations &amp; programs'!$D$3</f>
        <v>MSM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5" t="s">
        <v>73</v>
      </c>
      <c r="T32" s="24">
        <v>0</v>
      </c>
      <c r="W32" s="40"/>
      <c r="X32" s="25"/>
      <c r="Y32" s="25"/>
      <c r="Z32" s="25"/>
      <c r="AA32" s="25"/>
      <c r="AC32" s="40"/>
      <c r="AD32" s="25"/>
      <c r="AE32" s="25"/>
      <c r="AF32" s="25"/>
      <c r="AG32" s="25"/>
      <c r="AI32" s="40"/>
      <c r="AJ32" s="25"/>
      <c r="AK32" s="25"/>
      <c r="AL32" s="25"/>
      <c r="AM32" s="25"/>
      <c r="AO32" s="40"/>
      <c r="AP32" s="25"/>
      <c r="AQ32" s="25"/>
      <c r="AR32" s="25"/>
      <c r="AS32" s="25"/>
    </row>
    <row r="33" spans="1:45" s="18" customFormat="1">
      <c r="B33" s="4" t="str">
        <f>'Populations &amp; programs'!$D$4</f>
        <v>FSW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5" t="s">
        <v>73</v>
      </c>
      <c r="T33" s="24">
        <v>0</v>
      </c>
      <c r="W33" s="40"/>
      <c r="X33" s="25"/>
      <c r="Y33" s="25"/>
      <c r="Z33" s="25"/>
      <c r="AA33" s="25"/>
      <c r="AC33" s="40"/>
      <c r="AD33" s="25"/>
      <c r="AE33" s="25"/>
      <c r="AF33" s="25"/>
      <c r="AG33" s="25"/>
      <c r="AI33" s="40"/>
      <c r="AJ33" s="25"/>
      <c r="AK33" s="25"/>
      <c r="AL33" s="25"/>
      <c r="AM33" s="25"/>
      <c r="AO33" s="40"/>
      <c r="AP33" s="25"/>
      <c r="AQ33" s="25"/>
      <c r="AR33" s="25"/>
      <c r="AS33" s="25"/>
    </row>
    <row r="34" spans="1:45" s="18" customFormat="1">
      <c r="B34" s="4" t="str">
        <f>'Populations &amp; programs'!$D$5</f>
        <v>Male PWID</v>
      </c>
      <c r="C34" s="22"/>
      <c r="D34" s="22"/>
      <c r="E34" s="22"/>
      <c r="F34" s="22"/>
      <c r="G34" s="22"/>
      <c r="H34" s="22"/>
      <c r="I34" s="25"/>
      <c r="J34" s="22"/>
      <c r="K34" s="25"/>
      <c r="L34" s="22"/>
      <c r="M34" s="22"/>
      <c r="N34" s="25"/>
      <c r="O34" s="22"/>
      <c r="P34" s="22"/>
      <c r="Q34" s="22"/>
      <c r="R34" s="22"/>
      <c r="S34" s="5" t="s">
        <v>73</v>
      </c>
      <c r="T34" s="24">
        <v>0</v>
      </c>
      <c r="W34" s="40"/>
      <c r="X34" s="25"/>
      <c r="Y34" s="25"/>
      <c r="Z34" s="25"/>
      <c r="AA34" s="25"/>
      <c r="AC34" s="40"/>
      <c r="AD34" s="25"/>
      <c r="AE34" s="25"/>
      <c r="AF34" s="25"/>
      <c r="AG34" s="25"/>
      <c r="AI34" s="40"/>
      <c r="AJ34" s="25"/>
      <c r="AK34" s="25"/>
      <c r="AL34" s="25"/>
      <c r="AM34" s="25"/>
      <c r="AO34" s="40"/>
      <c r="AP34" s="25"/>
      <c r="AQ34" s="25"/>
      <c r="AR34" s="25"/>
      <c r="AS34" s="25"/>
    </row>
    <row r="35" spans="1:45" s="18" customFormat="1">
      <c r="B35" s="4" t="str">
        <f>'Populations &amp; programs'!$D$6</f>
        <v>Other males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5" t="s">
        <v>73</v>
      </c>
      <c r="T35" s="24">
        <v>0</v>
      </c>
      <c r="W35" s="40"/>
      <c r="X35" s="25"/>
      <c r="Y35" s="25"/>
      <c r="Z35" s="25"/>
      <c r="AA35" s="25"/>
      <c r="AC35" s="40"/>
      <c r="AD35" s="25"/>
      <c r="AE35" s="25"/>
      <c r="AF35" s="25"/>
      <c r="AG35" s="25"/>
      <c r="AI35" s="40"/>
      <c r="AJ35" s="25"/>
      <c r="AK35" s="25"/>
      <c r="AL35" s="25"/>
      <c r="AM35" s="25"/>
      <c r="AO35" s="40"/>
      <c r="AP35" s="25"/>
      <c r="AQ35" s="25"/>
      <c r="AR35" s="25"/>
      <c r="AS35" s="25"/>
    </row>
    <row r="36" spans="1:45" s="18" customFormat="1">
      <c r="B36" s="4" t="str">
        <f>'Populations &amp; programs'!$D$7</f>
        <v>Other females</v>
      </c>
      <c r="C36" s="22"/>
      <c r="D36" s="25"/>
      <c r="E36" s="22"/>
      <c r="F36" s="22"/>
      <c r="G36" s="22"/>
      <c r="H36" s="22"/>
      <c r="I36" s="22"/>
      <c r="J36" s="25"/>
      <c r="K36" s="22"/>
      <c r="L36" s="22"/>
      <c r="M36" s="22"/>
      <c r="N36" s="22"/>
      <c r="O36" s="25"/>
      <c r="P36" s="22"/>
      <c r="Q36" s="25"/>
      <c r="R36" s="22"/>
      <c r="S36" s="5" t="s">
        <v>73</v>
      </c>
      <c r="T36" s="24">
        <f>2/50</f>
        <v>0.04</v>
      </c>
      <c r="W36" s="40"/>
      <c r="X36" s="25"/>
      <c r="Y36" s="25"/>
      <c r="Z36" s="25"/>
      <c r="AA36" s="25"/>
      <c r="AC36" s="40"/>
      <c r="AD36" s="25"/>
      <c r="AE36" s="25"/>
      <c r="AF36" s="25"/>
      <c r="AG36" s="25"/>
      <c r="AI36" s="40"/>
      <c r="AJ36" s="25"/>
      <c r="AK36" s="25"/>
      <c r="AL36" s="25"/>
      <c r="AM36" s="25"/>
      <c r="AO36" s="40"/>
      <c r="AP36" s="25"/>
      <c r="AQ36" s="25"/>
      <c r="AR36" s="25"/>
      <c r="AS36" s="25"/>
    </row>
    <row r="37" spans="1:45" s="18" customFormat="1">
      <c r="B37" s="4" t="str">
        <f>'Populations &amp; programs'!$D$8</f>
        <v>Clients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5" t="s">
        <v>73</v>
      </c>
      <c r="T37" s="24">
        <v>0</v>
      </c>
      <c r="W37" s="40"/>
      <c r="X37" s="25"/>
      <c r="Y37" s="25"/>
      <c r="Z37" s="25"/>
      <c r="AA37" s="25"/>
      <c r="AC37" s="40"/>
      <c r="AD37" s="25"/>
      <c r="AE37" s="25"/>
      <c r="AF37" s="25"/>
      <c r="AG37" s="25"/>
      <c r="AI37" s="40"/>
      <c r="AJ37" s="25"/>
      <c r="AK37" s="25"/>
      <c r="AL37" s="25"/>
      <c r="AM37" s="25"/>
      <c r="AO37" s="40"/>
      <c r="AP37" s="25"/>
      <c r="AQ37" s="25"/>
      <c r="AR37" s="25"/>
      <c r="AS37" s="25"/>
    </row>
    <row r="38" spans="1:45" s="18" customFormat="1">
      <c r="B38" s="6"/>
      <c r="W38" s="6"/>
      <c r="AC38" s="6"/>
      <c r="AI38" s="6"/>
      <c r="AO38" s="6"/>
    </row>
    <row r="40" spans="1:45" s="18" customFormat="1">
      <c r="B40" s="6"/>
      <c r="W40" s="6"/>
      <c r="AC40" s="6"/>
      <c r="AI40" s="6"/>
      <c r="AO40" s="6"/>
    </row>
    <row r="41" spans="1:45" s="18" customFormat="1">
      <c r="A41" s="19" t="s">
        <v>35</v>
      </c>
      <c r="B41" s="6"/>
      <c r="W41" s="6"/>
      <c r="X41" s="19" t="s">
        <v>79</v>
      </c>
      <c r="Z41" s="19" t="s">
        <v>80</v>
      </c>
      <c r="AC41" s="6"/>
      <c r="AD41" s="19" t="s">
        <v>79</v>
      </c>
      <c r="AF41" s="19" t="s">
        <v>80</v>
      </c>
      <c r="AI41" s="6"/>
      <c r="AJ41" s="19" t="s">
        <v>79</v>
      </c>
      <c r="AL41" s="19" t="s">
        <v>80</v>
      </c>
      <c r="AO41" s="6"/>
      <c r="AP41" s="19" t="s">
        <v>79</v>
      </c>
      <c r="AR41" s="19" t="s">
        <v>80</v>
      </c>
    </row>
    <row r="42" spans="1:45" s="18" customFormat="1">
      <c r="B42" s="6"/>
      <c r="C42" s="19">
        <v>2000</v>
      </c>
      <c r="D42" s="19">
        <v>2001</v>
      </c>
      <c r="E42" s="19">
        <v>2002</v>
      </c>
      <c r="F42" s="19">
        <v>2003</v>
      </c>
      <c r="G42" s="19">
        <v>2004</v>
      </c>
      <c r="H42" s="19">
        <v>2005</v>
      </c>
      <c r="I42" s="19">
        <v>2006</v>
      </c>
      <c r="J42" s="19">
        <v>2007</v>
      </c>
      <c r="K42" s="19">
        <v>2008</v>
      </c>
      <c r="L42" s="19">
        <v>2009</v>
      </c>
      <c r="M42" s="19">
        <v>2010</v>
      </c>
      <c r="N42" s="19">
        <v>2011</v>
      </c>
      <c r="O42" s="19">
        <v>2012</v>
      </c>
      <c r="P42" s="19">
        <v>2013</v>
      </c>
      <c r="Q42" s="19">
        <v>2014</v>
      </c>
      <c r="R42" s="19">
        <v>2015</v>
      </c>
      <c r="T42" s="19" t="s">
        <v>50</v>
      </c>
      <c r="W42" s="4" t="s">
        <v>27</v>
      </c>
      <c r="X42" s="6" t="s">
        <v>77</v>
      </c>
      <c r="Y42" s="6" t="s">
        <v>78</v>
      </c>
      <c r="Z42" s="6" t="s">
        <v>77</v>
      </c>
      <c r="AA42" s="6" t="s">
        <v>78</v>
      </c>
      <c r="AC42" s="4" t="s">
        <v>28</v>
      </c>
      <c r="AD42" s="6" t="s">
        <v>77</v>
      </c>
      <c r="AE42" s="6" t="s">
        <v>78</v>
      </c>
      <c r="AF42" s="6" t="s">
        <v>77</v>
      </c>
      <c r="AG42" s="6" t="s">
        <v>78</v>
      </c>
      <c r="AI42" s="4" t="s">
        <v>29</v>
      </c>
      <c r="AJ42" s="6" t="s">
        <v>77</v>
      </c>
      <c r="AK42" s="6" t="s">
        <v>78</v>
      </c>
      <c r="AL42" s="6" t="s">
        <v>77</v>
      </c>
      <c r="AM42" s="6" t="s">
        <v>78</v>
      </c>
      <c r="AO42" s="4" t="s">
        <v>30</v>
      </c>
      <c r="AP42" s="6" t="s">
        <v>77</v>
      </c>
      <c r="AQ42" s="6" t="s">
        <v>78</v>
      </c>
      <c r="AR42" s="6" t="s">
        <v>77</v>
      </c>
      <c r="AS42" s="6" t="s">
        <v>78</v>
      </c>
    </row>
    <row r="43" spans="1:45" s="18" customFormat="1">
      <c r="B43" s="4" t="str">
        <f>'Populations &amp; programs'!$D$3</f>
        <v>MSM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5" t="s">
        <v>73</v>
      </c>
      <c r="T43" s="24">
        <v>0</v>
      </c>
      <c r="W43" s="40"/>
      <c r="X43" s="25"/>
      <c r="Y43" s="25"/>
      <c r="Z43" s="25"/>
      <c r="AA43" s="25"/>
      <c r="AC43" s="40"/>
      <c r="AD43" s="25"/>
      <c r="AE43" s="25"/>
      <c r="AF43" s="25"/>
      <c r="AG43" s="25"/>
      <c r="AI43" s="40"/>
      <c r="AJ43" s="25"/>
      <c r="AK43" s="25"/>
      <c r="AL43" s="25"/>
      <c r="AM43" s="25"/>
      <c r="AO43" s="40"/>
      <c r="AP43" s="25"/>
      <c r="AQ43" s="25"/>
      <c r="AR43" s="25"/>
      <c r="AS43" s="25"/>
    </row>
    <row r="44" spans="1:45" s="18" customFormat="1">
      <c r="B44" s="4" t="str">
        <f>'Populations &amp; programs'!$D$4</f>
        <v>FSW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5" t="s">
        <v>73</v>
      </c>
      <c r="T44" s="24">
        <v>0</v>
      </c>
      <c r="W44" s="40"/>
      <c r="X44" s="25"/>
      <c r="Y44" s="25"/>
      <c r="Z44" s="25"/>
      <c r="AA44" s="25"/>
      <c r="AC44" s="40"/>
      <c r="AD44" s="25"/>
      <c r="AE44" s="25"/>
      <c r="AF44" s="25"/>
      <c r="AG44" s="25"/>
      <c r="AI44" s="40"/>
      <c r="AJ44" s="25"/>
      <c r="AK44" s="25"/>
      <c r="AL44" s="25"/>
      <c r="AM44" s="25"/>
      <c r="AO44" s="40"/>
      <c r="AP44" s="25"/>
      <c r="AQ44" s="25"/>
      <c r="AR44" s="25"/>
      <c r="AS44" s="25"/>
    </row>
    <row r="45" spans="1:45" s="18" customFormat="1">
      <c r="B45" s="4" t="str">
        <f>'Populations &amp; programs'!$D$5</f>
        <v>Male PWID</v>
      </c>
      <c r="C45" s="22"/>
      <c r="D45" s="22"/>
      <c r="E45" s="22"/>
      <c r="F45" s="22"/>
      <c r="G45" s="22"/>
      <c r="H45" s="22"/>
      <c r="I45" s="25"/>
      <c r="J45" s="22"/>
      <c r="K45" s="25"/>
      <c r="L45" s="22"/>
      <c r="M45" s="22"/>
      <c r="N45" s="25"/>
      <c r="O45" s="22"/>
      <c r="P45" s="22"/>
      <c r="Q45" s="22"/>
      <c r="R45" s="22"/>
      <c r="S45" s="5" t="s">
        <v>73</v>
      </c>
      <c r="T45" s="24">
        <v>0</v>
      </c>
      <c r="W45" s="40"/>
      <c r="X45" s="25"/>
      <c r="Y45" s="25"/>
      <c r="Z45" s="25"/>
      <c r="AA45" s="25"/>
      <c r="AC45" s="40"/>
      <c r="AD45" s="25"/>
      <c r="AE45" s="25"/>
      <c r="AF45" s="25"/>
      <c r="AG45" s="25"/>
      <c r="AI45" s="40"/>
      <c r="AJ45" s="25"/>
      <c r="AK45" s="25"/>
      <c r="AL45" s="25"/>
      <c r="AM45" s="25"/>
      <c r="AO45" s="40"/>
      <c r="AP45" s="25"/>
      <c r="AQ45" s="25"/>
      <c r="AR45" s="25"/>
      <c r="AS45" s="25"/>
    </row>
    <row r="46" spans="1:45" s="18" customFormat="1">
      <c r="B46" s="4" t="str">
        <f>'Populations &amp; programs'!$D$6</f>
        <v>Other males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5" t="s">
        <v>73</v>
      </c>
      <c r="T46" s="24">
        <v>0</v>
      </c>
      <c r="W46" s="40"/>
      <c r="X46" s="25"/>
      <c r="Y46" s="25"/>
      <c r="Z46" s="25"/>
      <c r="AA46" s="25"/>
      <c r="AC46" s="40"/>
      <c r="AD46" s="25"/>
      <c r="AE46" s="25"/>
      <c r="AF46" s="25"/>
      <c r="AG46" s="25"/>
      <c r="AI46" s="40"/>
      <c r="AJ46" s="25"/>
      <c r="AK46" s="25"/>
      <c r="AL46" s="25"/>
      <c r="AM46" s="25"/>
      <c r="AO46" s="40"/>
      <c r="AP46" s="25"/>
      <c r="AQ46" s="25"/>
      <c r="AR46" s="25"/>
      <c r="AS46" s="25"/>
    </row>
    <row r="47" spans="1:45" s="18" customFormat="1">
      <c r="B47" s="4" t="str">
        <f>'Populations &amp; programs'!$D$7</f>
        <v>Other females</v>
      </c>
      <c r="C47" s="22"/>
      <c r="D47" s="25"/>
      <c r="E47" s="22"/>
      <c r="F47" s="22"/>
      <c r="G47" s="22"/>
      <c r="H47" s="22"/>
      <c r="I47" s="22"/>
      <c r="J47" s="25"/>
      <c r="K47" s="22"/>
      <c r="L47" s="22"/>
      <c r="M47" s="22"/>
      <c r="N47" s="22"/>
      <c r="O47" s="25"/>
      <c r="P47" s="22"/>
      <c r="Q47" s="25"/>
      <c r="R47" s="22"/>
      <c r="S47" s="5" t="s">
        <v>73</v>
      </c>
      <c r="T47" s="24">
        <f>2/50</f>
        <v>0.04</v>
      </c>
      <c r="W47" s="40"/>
      <c r="X47" s="25"/>
      <c r="Y47" s="25"/>
      <c r="Z47" s="25"/>
      <c r="AA47" s="25"/>
      <c r="AC47" s="40"/>
      <c r="AD47" s="25"/>
      <c r="AE47" s="25"/>
      <c r="AF47" s="25"/>
      <c r="AG47" s="25"/>
      <c r="AI47" s="40"/>
      <c r="AJ47" s="25"/>
      <c r="AK47" s="25"/>
      <c r="AL47" s="25"/>
      <c r="AM47" s="25"/>
      <c r="AO47" s="40"/>
      <c r="AP47" s="25"/>
      <c r="AQ47" s="25"/>
      <c r="AR47" s="25"/>
      <c r="AS47" s="25"/>
    </row>
    <row r="48" spans="1:45" s="18" customFormat="1">
      <c r="B48" s="4" t="str">
        <f>'Populations &amp; programs'!$D$8</f>
        <v>Clients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5" t="s">
        <v>73</v>
      </c>
      <c r="T48" s="24">
        <v>0</v>
      </c>
      <c r="W48" s="40"/>
      <c r="X48" s="25"/>
      <c r="Y48" s="25"/>
      <c r="Z48" s="25"/>
      <c r="AA48" s="25"/>
      <c r="AC48" s="40"/>
      <c r="AD48" s="25"/>
      <c r="AE48" s="25"/>
      <c r="AF48" s="25"/>
      <c r="AG48" s="25"/>
      <c r="AI48" s="40"/>
      <c r="AJ48" s="25"/>
      <c r="AK48" s="25"/>
      <c r="AL48" s="25"/>
      <c r="AM48" s="25"/>
      <c r="AO48" s="40"/>
      <c r="AP48" s="25"/>
      <c r="AQ48" s="25"/>
      <c r="AR48" s="25"/>
      <c r="AS48" s="25"/>
    </row>
    <row r="49" spans="1:45" s="18" customFormat="1">
      <c r="B49" s="6"/>
      <c r="W49" s="6"/>
      <c r="AC49" s="6"/>
      <c r="AI49" s="6"/>
      <c r="AO49" s="6"/>
    </row>
    <row r="50" spans="1:45" s="18" customFormat="1">
      <c r="B50" s="6"/>
      <c r="W50" s="6"/>
      <c r="AC50" s="6"/>
      <c r="AI50" s="6"/>
      <c r="AO50" s="6"/>
    </row>
    <row r="51" spans="1:45" s="18" customFormat="1">
      <c r="B51" s="6"/>
      <c r="W51" s="6"/>
      <c r="AC51" s="6"/>
      <c r="AI51" s="6"/>
      <c r="AO51" s="6"/>
    </row>
    <row r="52" spans="1:45">
      <c r="A52" s="10" t="s">
        <v>32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X52" s="19" t="s">
        <v>79</v>
      </c>
      <c r="Y52" s="18"/>
      <c r="Z52" s="19" t="s">
        <v>80</v>
      </c>
      <c r="AA52" s="18"/>
      <c r="AD52" s="19" t="s">
        <v>79</v>
      </c>
      <c r="AF52" s="19" t="s">
        <v>80</v>
      </c>
      <c r="AJ52" s="19" t="s">
        <v>79</v>
      </c>
      <c r="AL52" s="19" t="s">
        <v>80</v>
      </c>
      <c r="AP52" s="19" t="s">
        <v>79</v>
      </c>
      <c r="AR52" s="19" t="s">
        <v>80</v>
      </c>
    </row>
    <row r="53" spans="1:45">
      <c r="A53" s="9"/>
      <c r="C53" s="10">
        <v>2000</v>
      </c>
      <c r="D53" s="10">
        <v>2001</v>
      </c>
      <c r="E53" s="10">
        <v>2002</v>
      </c>
      <c r="F53" s="10">
        <v>2003</v>
      </c>
      <c r="G53" s="10">
        <v>2004</v>
      </c>
      <c r="H53" s="10">
        <v>2005</v>
      </c>
      <c r="I53" s="10">
        <v>2006</v>
      </c>
      <c r="J53" s="10">
        <v>2007</v>
      </c>
      <c r="K53" s="10">
        <v>2008</v>
      </c>
      <c r="L53" s="10">
        <v>2009</v>
      </c>
      <c r="M53" s="10">
        <v>2010</v>
      </c>
      <c r="N53" s="10">
        <v>2011</v>
      </c>
      <c r="O53" s="10">
        <v>2012</v>
      </c>
      <c r="P53" s="10">
        <v>2013</v>
      </c>
      <c r="Q53" s="10">
        <v>2014</v>
      </c>
      <c r="R53" s="10">
        <v>2015</v>
      </c>
      <c r="S53" s="9"/>
      <c r="T53" s="10" t="s">
        <v>50</v>
      </c>
      <c r="W53" s="4" t="s">
        <v>27</v>
      </c>
      <c r="X53" s="6" t="s">
        <v>77</v>
      </c>
      <c r="Y53" s="6" t="s">
        <v>78</v>
      </c>
      <c r="Z53" s="6" t="s">
        <v>77</v>
      </c>
      <c r="AA53" s="6" t="s">
        <v>78</v>
      </c>
      <c r="AC53" s="4" t="s">
        <v>28</v>
      </c>
      <c r="AD53" s="6" t="s">
        <v>77</v>
      </c>
      <c r="AE53" s="6" t="s">
        <v>78</v>
      </c>
      <c r="AF53" s="6" t="s">
        <v>77</v>
      </c>
      <c r="AG53" s="6" t="s">
        <v>78</v>
      </c>
      <c r="AI53" s="4" t="s">
        <v>29</v>
      </c>
      <c r="AJ53" s="6" t="s">
        <v>77</v>
      </c>
      <c r="AK53" s="6" t="s">
        <v>78</v>
      </c>
      <c r="AL53" s="6" t="s">
        <v>77</v>
      </c>
      <c r="AM53" s="6" t="s">
        <v>78</v>
      </c>
      <c r="AO53" s="4" t="s">
        <v>30</v>
      </c>
      <c r="AP53" s="6" t="s">
        <v>77</v>
      </c>
      <c r="AQ53" s="6" t="s">
        <v>78</v>
      </c>
      <c r="AR53" s="6" t="s">
        <v>77</v>
      </c>
      <c r="AS53" s="6" t="s">
        <v>78</v>
      </c>
    </row>
    <row r="54" spans="1:45">
      <c r="A54" s="9"/>
      <c r="B54" s="4" t="s">
        <v>66</v>
      </c>
      <c r="C54" s="27"/>
      <c r="D54" s="27"/>
      <c r="E54" s="27"/>
      <c r="F54" s="27"/>
      <c r="G54" s="27"/>
      <c r="H54" s="27"/>
      <c r="I54" s="27"/>
      <c r="J54" s="27">
        <v>192</v>
      </c>
      <c r="K54" s="27">
        <v>195</v>
      </c>
      <c r="L54" s="27">
        <v>200</v>
      </c>
      <c r="M54" s="27">
        <v>210</v>
      </c>
      <c r="N54" s="27"/>
      <c r="O54" s="27">
        <v>215</v>
      </c>
      <c r="P54" s="27"/>
      <c r="Q54" s="27"/>
      <c r="R54" s="27"/>
      <c r="S54" s="5" t="s">
        <v>73</v>
      </c>
      <c r="T54" s="22"/>
      <c r="W54" s="40" t="s">
        <v>49</v>
      </c>
      <c r="X54" s="25">
        <v>0</v>
      </c>
      <c r="Y54" s="25">
        <v>0.3</v>
      </c>
      <c r="Z54" s="25">
        <v>0.95</v>
      </c>
      <c r="AA54" s="25">
        <v>1</v>
      </c>
      <c r="AC54" s="40"/>
      <c r="AD54" s="25"/>
      <c r="AE54" s="25"/>
      <c r="AF54" s="25"/>
      <c r="AG54" s="25"/>
      <c r="AI54" s="40"/>
      <c r="AJ54" s="25"/>
      <c r="AK54" s="25"/>
      <c r="AL54" s="25"/>
      <c r="AM54" s="25"/>
      <c r="AO54" s="40"/>
      <c r="AP54" s="25"/>
      <c r="AQ54" s="25"/>
      <c r="AR54" s="25"/>
      <c r="AS54" s="25"/>
    </row>
    <row r="55" spans="1:45" s="18" customFormat="1">
      <c r="B55" s="6"/>
      <c r="W55" s="6"/>
      <c r="AC55" s="6"/>
      <c r="AI55" s="6"/>
      <c r="AO55" s="6"/>
    </row>
    <row r="56" spans="1:45" s="18" customFormat="1">
      <c r="B56" s="6"/>
      <c r="W56" s="6"/>
      <c r="AC56" s="6"/>
      <c r="AI56" s="6"/>
      <c r="AO56" s="6"/>
    </row>
    <row r="57" spans="1:45" s="18" customFormat="1">
      <c r="B57" s="6"/>
      <c r="W57" s="6"/>
      <c r="AC57" s="6"/>
      <c r="AI57" s="6"/>
      <c r="AO57" s="6"/>
    </row>
    <row r="58" spans="1:45" s="18" customFormat="1">
      <c r="A58" s="19" t="s">
        <v>135</v>
      </c>
      <c r="B58" s="6"/>
      <c r="W58" s="6"/>
      <c r="X58" s="19" t="s">
        <v>79</v>
      </c>
      <c r="Z58" s="19" t="s">
        <v>80</v>
      </c>
      <c r="AC58" s="6"/>
      <c r="AD58" s="19" t="s">
        <v>79</v>
      </c>
      <c r="AF58" s="19" t="s">
        <v>80</v>
      </c>
      <c r="AI58" s="6"/>
      <c r="AJ58" s="19" t="s">
        <v>79</v>
      </c>
      <c r="AL58" s="19" t="s">
        <v>80</v>
      </c>
      <c r="AO58" s="6"/>
      <c r="AP58" s="19" t="s">
        <v>79</v>
      </c>
      <c r="AR58" s="19" t="s">
        <v>80</v>
      </c>
    </row>
    <row r="59" spans="1:45" s="18" customFormat="1">
      <c r="B59" s="6"/>
      <c r="C59" s="19">
        <v>2000</v>
      </c>
      <c r="D59" s="19">
        <v>2001</v>
      </c>
      <c r="E59" s="19">
        <v>2002</v>
      </c>
      <c r="F59" s="19">
        <v>2003</v>
      </c>
      <c r="G59" s="19">
        <v>2004</v>
      </c>
      <c r="H59" s="19">
        <v>2005</v>
      </c>
      <c r="I59" s="19">
        <v>2006</v>
      </c>
      <c r="J59" s="19">
        <v>2007</v>
      </c>
      <c r="K59" s="19">
        <v>2008</v>
      </c>
      <c r="L59" s="19">
        <v>2009</v>
      </c>
      <c r="M59" s="19">
        <v>2010</v>
      </c>
      <c r="N59" s="19">
        <v>2011</v>
      </c>
      <c r="O59" s="19">
        <v>2012</v>
      </c>
      <c r="P59" s="19">
        <v>2013</v>
      </c>
      <c r="Q59" s="19">
        <v>2014</v>
      </c>
      <c r="R59" s="19">
        <v>2015</v>
      </c>
      <c r="T59" s="19" t="s">
        <v>50</v>
      </c>
      <c r="W59" s="4" t="s">
        <v>27</v>
      </c>
      <c r="X59" s="6" t="s">
        <v>77</v>
      </c>
      <c r="Y59" s="6" t="s">
        <v>78</v>
      </c>
      <c r="Z59" s="6" t="s">
        <v>77</v>
      </c>
      <c r="AA59" s="6" t="s">
        <v>78</v>
      </c>
      <c r="AC59" s="4" t="s">
        <v>28</v>
      </c>
      <c r="AD59" s="6" t="s">
        <v>77</v>
      </c>
      <c r="AE59" s="6" t="s">
        <v>78</v>
      </c>
      <c r="AF59" s="6" t="s">
        <v>77</v>
      </c>
      <c r="AG59" s="6" t="s">
        <v>78</v>
      </c>
      <c r="AI59" s="4" t="s">
        <v>29</v>
      </c>
      <c r="AJ59" s="6" t="s">
        <v>77</v>
      </c>
      <c r="AK59" s="6" t="s">
        <v>78</v>
      </c>
      <c r="AL59" s="6" t="s">
        <v>77</v>
      </c>
      <c r="AM59" s="6" t="s">
        <v>78</v>
      </c>
      <c r="AO59" s="4" t="s">
        <v>30</v>
      </c>
      <c r="AP59" s="6" t="s">
        <v>77</v>
      </c>
      <c r="AQ59" s="6" t="s">
        <v>78</v>
      </c>
      <c r="AR59" s="6" t="s">
        <v>77</v>
      </c>
      <c r="AS59" s="6" t="s">
        <v>78</v>
      </c>
    </row>
    <row r="60" spans="1:45" s="18" customFormat="1">
      <c r="B60" s="4" t="str">
        <f>'Populations &amp; programs'!$D$3</f>
        <v>MSM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73</v>
      </c>
      <c r="T60" s="24">
        <v>0</v>
      </c>
      <c r="W60" s="40"/>
      <c r="X60" s="25"/>
      <c r="Y60" s="25"/>
      <c r="Z60" s="25"/>
      <c r="AA60" s="25"/>
      <c r="AC60" s="40"/>
      <c r="AD60" s="25"/>
      <c r="AE60" s="25"/>
      <c r="AF60" s="25"/>
      <c r="AG60" s="25"/>
      <c r="AI60" s="40"/>
      <c r="AJ60" s="25"/>
      <c r="AK60" s="25"/>
      <c r="AL60" s="25"/>
      <c r="AM60" s="25"/>
      <c r="AO60" s="40"/>
      <c r="AP60" s="25"/>
      <c r="AQ60" s="25"/>
      <c r="AR60" s="25"/>
      <c r="AS60" s="25"/>
    </row>
    <row r="61" spans="1:45" s="18" customFormat="1">
      <c r="B61" s="4" t="str">
        <f>'Populations &amp; programs'!$D$4</f>
        <v>FSW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5" t="s">
        <v>73</v>
      </c>
      <c r="T61" s="24">
        <v>0</v>
      </c>
      <c r="W61" s="40"/>
      <c r="X61" s="25"/>
      <c r="Y61" s="25"/>
      <c r="Z61" s="25"/>
      <c r="AA61" s="25"/>
      <c r="AC61" s="40"/>
      <c r="AD61" s="25"/>
      <c r="AE61" s="25"/>
      <c r="AF61" s="25"/>
      <c r="AG61" s="25"/>
      <c r="AI61" s="40"/>
      <c r="AJ61" s="25"/>
      <c r="AK61" s="25"/>
      <c r="AL61" s="25"/>
      <c r="AM61" s="25"/>
      <c r="AO61" s="40"/>
      <c r="AP61" s="25"/>
      <c r="AQ61" s="25"/>
      <c r="AR61" s="25"/>
      <c r="AS61" s="25"/>
    </row>
    <row r="62" spans="1:45" s="18" customFormat="1">
      <c r="B62" s="4" t="str">
        <f>'Populations &amp; programs'!$D$5</f>
        <v>Male PWID</v>
      </c>
      <c r="C62" s="22"/>
      <c r="D62" s="22"/>
      <c r="E62" s="22"/>
      <c r="F62" s="22"/>
      <c r="G62" s="22"/>
      <c r="H62" s="22"/>
      <c r="I62" s="25"/>
      <c r="J62" s="22"/>
      <c r="K62" s="25"/>
      <c r="L62" s="22"/>
      <c r="M62" s="22"/>
      <c r="N62" s="25"/>
      <c r="O62" s="22"/>
      <c r="P62" s="22"/>
      <c r="Q62" s="22"/>
      <c r="R62" s="22"/>
      <c r="S62" s="5" t="s">
        <v>73</v>
      </c>
      <c r="T62" s="24">
        <v>0</v>
      </c>
      <c r="W62" s="40"/>
      <c r="X62" s="25"/>
      <c r="Y62" s="25"/>
      <c r="Z62" s="25"/>
      <c r="AA62" s="25"/>
      <c r="AC62" s="40"/>
      <c r="AD62" s="25"/>
      <c r="AE62" s="25"/>
      <c r="AF62" s="25"/>
      <c r="AG62" s="25"/>
      <c r="AI62" s="40"/>
      <c r="AJ62" s="25"/>
      <c r="AK62" s="25"/>
      <c r="AL62" s="25"/>
      <c r="AM62" s="25"/>
      <c r="AO62" s="40"/>
      <c r="AP62" s="25"/>
      <c r="AQ62" s="25"/>
      <c r="AR62" s="25"/>
      <c r="AS62" s="25"/>
    </row>
    <row r="63" spans="1:45" s="18" customFormat="1">
      <c r="B63" s="4" t="str">
        <f>'Populations &amp; programs'!$D$6</f>
        <v>Other males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5" t="s">
        <v>73</v>
      </c>
      <c r="T63" s="24">
        <v>0</v>
      </c>
      <c r="W63" s="40"/>
      <c r="X63" s="25"/>
      <c r="Y63" s="25"/>
      <c r="Z63" s="25"/>
      <c r="AA63" s="25"/>
      <c r="AC63" s="40"/>
      <c r="AD63" s="25"/>
      <c r="AE63" s="25"/>
      <c r="AF63" s="25"/>
      <c r="AG63" s="25"/>
      <c r="AI63" s="40"/>
      <c r="AJ63" s="25"/>
      <c r="AK63" s="25"/>
      <c r="AL63" s="25"/>
      <c r="AM63" s="25"/>
      <c r="AO63" s="40"/>
      <c r="AP63" s="25"/>
      <c r="AQ63" s="25"/>
      <c r="AR63" s="25"/>
      <c r="AS63" s="25"/>
    </row>
    <row r="64" spans="1:45" s="18" customFormat="1">
      <c r="B64" s="4" t="str">
        <f>'Populations &amp; programs'!$D$7</f>
        <v>Other females</v>
      </c>
      <c r="C64" s="22"/>
      <c r="D64" s="25"/>
      <c r="E64" s="22"/>
      <c r="F64" s="22"/>
      <c r="G64" s="22"/>
      <c r="H64" s="22"/>
      <c r="I64" s="22"/>
      <c r="J64" s="25"/>
      <c r="K64" s="22"/>
      <c r="L64" s="22"/>
      <c r="M64" s="22"/>
      <c r="N64" s="22"/>
      <c r="O64" s="25"/>
      <c r="P64" s="22"/>
      <c r="Q64" s="25"/>
      <c r="R64" s="22"/>
      <c r="S64" s="5" t="s">
        <v>73</v>
      </c>
      <c r="T64" s="24">
        <f>2/50</f>
        <v>0.04</v>
      </c>
      <c r="W64" s="40"/>
      <c r="X64" s="25"/>
      <c r="Y64" s="25"/>
      <c r="Z64" s="25"/>
      <c r="AA64" s="25"/>
      <c r="AC64" s="40"/>
      <c r="AD64" s="25"/>
      <c r="AE64" s="25"/>
      <c r="AF64" s="25"/>
      <c r="AG64" s="25"/>
      <c r="AI64" s="40"/>
      <c r="AJ64" s="25"/>
      <c r="AK64" s="25"/>
      <c r="AL64" s="25"/>
      <c r="AM64" s="25"/>
      <c r="AO64" s="40"/>
      <c r="AP64" s="25"/>
      <c r="AQ64" s="25"/>
      <c r="AR64" s="25"/>
      <c r="AS64" s="25"/>
    </row>
    <row r="65" spans="1:45" s="18" customFormat="1">
      <c r="B65" s="4" t="str">
        <f>'Populations &amp; programs'!$D$8</f>
        <v>Clients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5" t="s">
        <v>73</v>
      </c>
      <c r="T65" s="24">
        <v>0</v>
      </c>
      <c r="W65" s="40"/>
      <c r="X65" s="25"/>
      <c r="Y65" s="25"/>
      <c r="Z65" s="25"/>
      <c r="AA65" s="25"/>
      <c r="AC65" s="40"/>
      <c r="AD65" s="25"/>
      <c r="AE65" s="25"/>
      <c r="AF65" s="25"/>
      <c r="AG65" s="25"/>
      <c r="AI65" s="40"/>
      <c r="AJ65" s="25"/>
      <c r="AK65" s="25"/>
      <c r="AL65" s="25"/>
      <c r="AM65" s="25"/>
      <c r="AO65" s="40"/>
      <c r="AP65" s="25"/>
      <c r="AQ65" s="25"/>
      <c r="AR65" s="25"/>
      <c r="AS65" s="25"/>
    </row>
    <row r="69" spans="1:45" s="18" customFormat="1">
      <c r="A69" s="19" t="s">
        <v>136</v>
      </c>
      <c r="B69" s="6"/>
      <c r="W69" s="6"/>
      <c r="X69" s="19" t="s">
        <v>79</v>
      </c>
      <c r="Z69" s="19" t="s">
        <v>80</v>
      </c>
      <c r="AC69" s="6"/>
      <c r="AD69" s="19" t="s">
        <v>79</v>
      </c>
      <c r="AF69" s="19" t="s">
        <v>80</v>
      </c>
      <c r="AI69" s="6"/>
      <c r="AJ69" s="19" t="s">
        <v>79</v>
      </c>
      <c r="AL69" s="19" t="s">
        <v>80</v>
      </c>
      <c r="AO69" s="6"/>
      <c r="AP69" s="19" t="s">
        <v>79</v>
      </c>
      <c r="AR69" s="19" t="s">
        <v>80</v>
      </c>
    </row>
    <row r="70" spans="1:45" s="18" customFormat="1">
      <c r="B70" s="6"/>
      <c r="C70" s="19">
        <v>2000</v>
      </c>
      <c r="D70" s="19">
        <v>2001</v>
      </c>
      <c r="E70" s="19">
        <v>2002</v>
      </c>
      <c r="F70" s="19">
        <v>2003</v>
      </c>
      <c r="G70" s="19">
        <v>2004</v>
      </c>
      <c r="H70" s="19">
        <v>2005</v>
      </c>
      <c r="I70" s="19">
        <v>2006</v>
      </c>
      <c r="J70" s="19">
        <v>2007</v>
      </c>
      <c r="K70" s="19">
        <v>2008</v>
      </c>
      <c r="L70" s="19">
        <v>2009</v>
      </c>
      <c r="M70" s="19">
        <v>2010</v>
      </c>
      <c r="N70" s="19">
        <v>2011</v>
      </c>
      <c r="O70" s="19">
        <v>2012</v>
      </c>
      <c r="P70" s="19">
        <v>2013</v>
      </c>
      <c r="Q70" s="19">
        <v>2014</v>
      </c>
      <c r="R70" s="19">
        <v>2015</v>
      </c>
      <c r="T70" s="19" t="s">
        <v>50</v>
      </c>
      <c r="W70" s="4" t="s">
        <v>27</v>
      </c>
      <c r="X70" s="6" t="s">
        <v>77</v>
      </c>
      <c r="Y70" s="6" t="s">
        <v>78</v>
      </c>
      <c r="Z70" s="6" t="s">
        <v>77</v>
      </c>
      <c r="AA70" s="6" t="s">
        <v>78</v>
      </c>
      <c r="AC70" s="4" t="s">
        <v>28</v>
      </c>
      <c r="AD70" s="6" t="s">
        <v>77</v>
      </c>
      <c r="AE70" s="6" t="s">
        <v>78</v>
      </c>
      <c r="AF70" s="6" t="s">
        <v>77</v>
      </c>
      <c r="AG70" s="6" t="s">
        <v>78</v>
      </c>
      <c r="AI70" s="4" t="s">
        <v>29</v>
      </c>
      <c r="AJ70" s="6" t="s">
        <v>77</v>
      </c>
      <c r="AK70" s="6" t="s">
        <v>78</v>
      </c>
      <c r="AL70" s="6" t="s">
        <v>77</v>
      </c>
      <c r="AM70" s="6" t="s">
        <v>78</v>
      </c>
      <c r="AO70" s="4" t="s">
        <v>30</v>
      </c>
      <c r="AP70" s="6" t="s">
        <v>77</v>
      </c>
      <c r="AQ70" s="6" t="s">
        <v>78</v>
      </c>
      <c r="AR70" s="6" t="s">
        <v>77</v>
      </c>
      <c r="AS70" s="6" t="s">
        <v>78</v>
      </c>
    </row>
    <row r="71" spans="1:45" s="18" customFormat="1">
      <c r="B71" s="4" t="s">
        <v>66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73</v>
      </c>
      <c r="T71" s="25">
        <v>0.3</v>
      </c>
      <c r="W71" s="40"/>
      <c r="X71" s="25"/>
      <c r="Y71" s="25"/>
      <c r="Z71" s="25"/>
      <c r="AA71" s="25"/>
      <c r="AC71" s="40"/>
      <c r="AD71" s="25"/>
      <c r="AE71" s="25"/>
      <c r="AF71" s="25"/>
      <c r="AG71" s="25"/>
      <c r="AI71" s="40"/>
      <c r="AJ71" s="25"/>
      <c r="AK71" s="25"/>
      <c r="AL71" s="25"/>
      <c r="AM71" s="25"/>
      <c r="AO71" s="40"/>
      <c r="AP71" s="25"/>
      <c r="AQ71" s="25"/>
      <c r="AR71" s="25"/>
      <c r="AS71" s="25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S85"/>
  <sheetViews>
    <sheetView topLeftCell="A73" workbookViewId="0">
      <selection activeCell="W80" sqref="W80"/>
    </sheetView>
  </sheetViews>
  <sheetFormatPr baseColWidth="10" defaultColWidth="8.625" defaultRowHeight="15"/>
  <cols>
    <col min="2" max="2" width="8.625" style="6"/>
    <col min="20" max="20" width="14.375" style="31" customWidth="1"/>
    <col min="23" max="23" width="11.375" customWidth="1"/>
    <col min="29" max="29" width="11.375" style="18" customWidth="1"/>
    <col min="30" max="33" width="8.625" style="18"/>
    <col min="35" max="35" width="11.375" style="18" customWidth="1"/>
    <col min="36" max="39" width="8.625" style="18"/>
    <col min="41" max="41" width="11.375" style="18" customWidth="1"/>
    <col min="42" max="45" width="8.625" style="18"/>
  </cols>
  <sheetData>
    <row r="1" spans="1:45">
      <c r="A1" s="12" t="s">
        <v>82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X1" s="19" t="s">
        <v>79</v>
      </c>
      <c r="Y1" s="18"/>
      <c r="Z1" s="19" t="s">
        <v>80</v>
      </c>
      <c r="AA1" s="18"/>
      <c r="AD1" s="19" t="s">
        <v>79</v>
      </c>
      <c r="AF1" s="19" t="s">
        <v>80</v>
      </c>
      <c r="AJ1" s="19" t="s">
        <v>79</v>
      </c>
      <c r="AL1" s="19" t="s">
        <v>80</v>
      </c>
      <c r="AP1" s="19" t="s">
        <v>79</v>
      </c>
      <c r="AR1" s="19" t="s">
        <v>80</v>
      </c>
    </row>
    <row r="2" spans="1:45">
      <c r="A2" s="11"/>
      <c r="C2" s="12">
        <v>2000</v>
      </c>
      <c r="D2" s="12">
        <v>2001</v>
      </c>
      <c r="E2" s="12">
        <v>2002</v>
      </c>
      <c r="F2" s="12">
        <v>2003</v>
      </c>
      <c r="G2" s="12">
        <v>2004</v>
      </c>
      <c r="H2" s="12">
        <v>2005</v>
      </c>
      <c r="I2" s="12">
        <v>2006</v>
      </c>
      <c r="J2" s="12">
        <v>2007</v>
      </c>
      <c r="K2" s="12">
        <v>2008</v>
      </c>
      <c r="L2" s="12">
        <v>2009</v>
      </c>
      <c r="M2" s="12">
        <v>2010</v>
      </c>
      <c r="N2" s="12">
        <v>2011</v>
      </c>
      <c r="O2" s="12">
        <v>2012</v>
      </c>
      <c r="P2" s="12">
        <v>2013</v>
      </c>
      <c r="Q2" s="12">
        <v>2014</v>
      </c>
      <c r="R2" s="12">
        <v>2015</v>
      </c>
      <c r="S2" s="11"/>
      <c r="T2" s="32" t="s">
        <v>50</v>
      </c>
      <c r="U2" s="31"/>
      <c r="V2" s="31"/>
      <c r="W2" s="32" t="s">
        <v>27</v>
      </c>
      <c r="X2" s="6" t="s">
        <v>77</v>
      </c>
      <c r="Y2" s="6" t="s">
        <v>78</v>
      </c>
      <c r="Z2" s="6" t="s">
        <v>77</v>
      </c>
      <c r="AA2" s="6" t="s">
        <v>78</v>
      </c>
      <c r="AC2" s="32" t="s">
        <v>28</v>
      </c>
      <c r="AD2" s="6" t="s">
        <v>77</v>
      </c>
      <c r="AE2" s="6" t="s">
        <v>78</v>
      </c>
      <c r="AF2" s="6" t="s">
        <v>77</v>
      </c>
      <c r="AG2" s="6" t="s">
        <v>78</v>
      </c>
      <c r="AI2" s="32" t="s">
        <v>29</v>
      </c>
      <c r="AJ2" s="6" t="s">
        <v>77</v>
      </c>
      <c r="AK2" s="6" t="s">
        <v>78</v>
      </c>
      <c r="AL2" s="6" t="s">
        <v>77</v>
      </c>
      <c r="AM2" s="6" t="s">
        <v>78</v>
      </c>
      <c r="AO2" s="32" t="s">
        <v>30</v>
      </c>
      <c r="AP2" s="6" t="s">
        <v>77</v>
      </c>
      <c r="AQ2" s="6" t="s">
        <v>78</v>
      </c>
      <c r="AR2" s="6" t="s">
        <v>77</v>
      </c>
      <c r="AS2" s="6" t="s">
        <v>78</v>
      </c>
    </row>
    <row r="3" spans="1:45">
      <c r="A3" s="11"/>
      <c r="B3" s="4" t="str">
        <f>'Populations &amp; programs'!$D$3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73</v>
      </c>
      <c r="T3" s="33">
        <v>80</v>
      </c>
      <c r="U3" s="31"/>
      <c r="V3" s="31"/>
      <c r="W3" s="33"/>
      <c r="X3" s="34"/>
      <c r="Y3" s="34"/>
      <c r="Z3" s="34"/>
      <c r="AA3" s="34"/>
      <c r="AC3" s="33"/>
      <c r="AD3" s="34"/>
      <c r="AE3" s="34"/>
      <c r="AF3" s="34"/>
      <c r="AG3" s="34"/>
      <c r="AI3" s="33"/>
      <c r="AJ3" s="34"/>
      <c r="AK3" s="34"/>
      <c r="AL3" s="34"/>
      <c r="AM3" s="34"/>
      <c r="AO3" s="33"/>
      <c r="AP3" s="34"/>
      <c r="AQ3" s="34"/>
      <c r="AR3" s="34"/>
      <c r="AS3" s="34"/>
    </row>
    <row r="4" spans="1:45">
      <c r="A4" s="11"/>
      <c r="B4" s="4" t="str">
        <f>'Populations &amp; programs'!$D$4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73</v>
      </c>
      <c r="T4" s="33">
        <v>80</v>
      </c>
      <c r="U4" s="31"/>
      <c r="V4" s="31"/>
      <c r="W4" s="33"/>
      <c r="X4" s="34"/>
      <c r="Y4" s="34"/>
      <c r="Z4" s="34"/>
      <c r="AA4" s="34"/>
      <c r="AC4" s="33"/>
      <c r="AD4" s="34"/>
      <c r="AE4" s="34"/>
      <c r="AF4" s="34"/>
      <c r="AG4" s="34"/>
      <c r="AI4" s="33"/>
      <c r="AJ4" s="34"/>
      <c r="AK4" s="34"/>
      <c r="AL4" s="34"/>
      <c r="AM4" s="34"/>
      <c r="AO4" s="33"/>
      <c r="AP4" s="34"/>
      <c r="AQ4" s="34"/>
      <c r="AR4" s="34"/>
      <c r="AS4" s="34"/>
    </row>
    <row r="5" spans="1:45">
      <c r="A5" s="11"/>
      <c r="B5" s="4" t="str">
        <f>'Populations &amp; programs'!$D$5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73</v>
      </c>
      <c r="T5" s="33">
        <v>80</v>
      </c>
      <c r="U5" s="31"/>
      <c r="V5" s="31"/>
      <c r="W5" s="33"/>
      <c r="X5" s="34"/>
      <c r="Y5" s="34"/>
      <c r="Z5" s="34"/>
      <c r="AA5" s="34"/>
      <c r="AC5" s="33"/>
      <c r="AD5" s="34"/>
      <c r="AE5" s="34"/>
      <c r="AF5" s="34"/>
      <c r="AG5" s="34"/>
      <c r="AI5" s="33"/>
      <c r="AJ5" s="34"/>
      <c r="AK5" s="34"/>
      <c r="AL5" s="34"/>
      <c r="AM5" s="34"/>
      <c r="AO5" s="33"/>
      <c r="AP5" s="34"/>
      <c r="AQ5" s="34"/>
      <c r="AR5" s="34"/>
      <c r="AS5" s="34"/>
    </row>
    <row r="6" spans="1:45">
      <c r="A6" s="11"/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73</v>
      </c>
      <c r="T6" s="33">
        <v>80</v>
      </c>
      <c r="U6" s="31"/>
      <c r="V6" s="31"/>
      <c r="W6" s="33"/>
      <c r="X6" s="34"/>
      <c r="Y6" s="34"/>
      <c r="Z6" s="34"/>
      <c r="AA6" s="34"/>
      <c r="AC6" s="33"/>
      <c r="AD6" s="34"/>
      <c r="AE6" s="34"/>
      <c r="AF6" s="34"/>
      <c r="AG6" s="34"/>
      <c r="AI6" s="33"/>
      <c r="AJ6" s="34"/>
      <c r="AK6" s="34"/>
      <c r="AL6" s="34"/>
      <c r="AM6" s="34"/>
      <c r="AO6" s="33"/>
      <c r="AP6" s="34"/>
      <c r="AQ6" s="34"/>
      <c r="AR6" s="34"/>
      <c r="AS6" s="34"/>
    </row>
    <row r="7" spans="1:45">
      <c r="A7" s="11"/>
      <c r="B7" s="4" t="str">
        <f>'Populations &amp; programs'!$D$7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73</v>
      </c>
      <c r="T7" s="33">
        <v>80</v>
      </c>
      <c r="U7" s="31"/>
      <c r="V7" s="31"/>
      <c r="W7" s="33"/>
      <c r="X7" s="34"/>
      <c r="Y7" s="34"/>
      <c r="Z7" s="34"/>
      <c r="AA7" s="34"/>
      <c r="AC7" s="33"/>
      <c r="AD7" s="34"/>
      <c r="AE7" s="34"/>
      <c r="AF7" s="34"/>
      <c r="AG7" s="34"/>
      <c r="AI7" s="33"/>
      <c r="AJ7" s="34"/>
      <c r="AK7" s="34"/>
      <c r="AL7" s="34"/>
      <c r="AM7" s="34"/>
      <c r="AO7" s="33"/>
      <c r="AP7" s="34"/>
      <c r="AQ7" s="34"/>
      <c r="AR7" s="34"/>
      <c r="AS7" s="34"/>
    </row>
    <row r="8" spans="1:45">
      <c r="A8" s="11"/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73</v>
      </c>
      <c r="T8" s="33">
        <v>80</v>
      </c>
      <c r="U8" s="31"/>
      <c r="V8" s="31"/>
      <c r="W8" s="33"/>
      <c r="X8" s="34"/>
      <c r="Y8" s="34"/>
      <c r="Z8" s="34"/>
      <c r="AA8" s="34"/>
      <c r="AC8" s="33"/>
      <c r="AD8" s="34"/>
      <c r="AE8" s="34"/>
      <c r="AF8" s="34"/>
      <c r="AG8" s="34"/>
      <c r="AI8" s="33"/>
      <c r="AJ8" s="34"/>
      <c r="AK8" s="34"/>
      <c r="AL8" s="34"/>
      <c r="AM8" s="34"/>
      <c r="AO8" s="33"/>
      <c r="AP8" s="34"/>
      <c r="AQ8" s="34"/>
      <c r="AR8" s="34"/>
      <c r="AS8" s="34"/>
    </row>
    <row r="10" spans="1:45" s="18" customFormat="1">
      <c r="B10" s="6"/>
      <c r="T10" s="31"/>
    </row>
    <row r="11" spans="1:45" s="18" customFormat="1">
      <c r="B11" s="6"/>
      <c r="T11" s="31"/>
    </row>
    <row r="12" spans="1:45">
      <c r="A12" s="12" t="s">
        <v>83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X12" s="19" t="s">
        <v>79</v>
      </c>
      <c r="Y12" s="18"/>
      <c r="Z12" s="19" t="s">
        <v>80</v>
      </c>
      <c r="AA12" s="18"/>
      <c r="AD12" s="19" t="s">
        <v>79</v>
      </c>
      <c r="AF12" s="19" t="s">
        <v>80</v>
      </c>
      <c r="AJ12" s="19" t="s">
        <v>79</v>
      </c>
      <c r="AL12" s="19" t="s">
        <v>80</v>
      </c>
      <c r="AP12" s="19" t="s">
        <v>79</v>
      </c>
      <c r="AR12" s="19" t="s">
        <v>80</v>
      </c>
    </row>
    <row r="13" spans="1:45">
      <c r="A13" s="11"/>
      <c r="C13" s="12">
        <v>2000</v>
      </c>
      <c r="D13" s="12">
        <v>2001</v>
      </c>
      <c r="E13" s="12">
        <v>2002</v>
      </c>
      <c r="F13" s="12">
        <v>2003</v>
      </c>
      <c r="G13" s="12">
        <v>2004</v>
      </c>
      <c r="H13" s="12">
        <v>2005</v>
      </c>
      <c r="I13" s="12">
        <v>2006</v>
      </c>
      <c r="J13" s="12">
        <v>2007</v>
      </c>
      <c r="K13" s="12">
        <v>2008</v>
      </c>
      <c r="L13" s="12">
        <v>2009</v>
      </c>
      <c r="M13" s="12">
        <v>2010</v>
      </c>
      <c r="N13" s="12">
        <v>2011</v>
      </c>
      <c r="O13" s="12">
        <v>2012</v>
      </c>
      <c r="P13" s="12">
        <v>2013</v>
      </c>
      <c r="Q13" s="12">
        <v>2014</v>
      </c>
      <c r="R13" s="12">
        <v>2015</v>
      </c>
      <c r="S13" s="11"/>
      <c r="T13" s="4" t="s">
        <v>50</v>
      </c>
      <c r="U13" s="6"/>
      <c r="V13" s="6"/>
      <c r="W13" s="4" t="s">
        <v>27</v>
      </c>
      <c r="X13" s="6" t="s">
        <v>77</v>
      </c>
      <c r="Y13" s="6" t="s">
        <v>78</v>
      </c>
      <c r="Z13" s="6" t="s">
        <v>77</v>
      </c>
      <c r="AA13" s="6" t="s">
        <v>78</v>
      </c>
      <c r="AC13" s="4" t="s">
        <v>28</v>
      </c>
      <c r="AD13" s="6" t="s">
        <v>77</v>
      </c>
      <c r="AE13" s="6" t="s">
        <v>78</v>
      </c>
      <c r="AF13" s="6" t="s">
        <v>77</v>
      </c>
      <c r="AG13" s="6" t="s">
        <v>78</v>
      </c>
      <c r="AI13" s="4" t="s">
        <v>29</v>
      </c>
      <c r="AJ13" s="6" t="s">
        <v>77</v>
      </c>
      <c r="AK13" s="6" t="s">
        <v>78</v>
      </c>
      <c r="AL13" s="6" t="s">
        <v>77</v>
      </c>
      <c r="AM13" s="6" t="s">
        <v>78</v>
      </c>
      <c r="AO13" s="4" t="s">
        <v>30</v>
      </c>
      <c r="AP13" s="6" t="s">
        <v>77</v>
      </c>
      <c r="AQ13" s="6" t="s">
        <v>78</v>
      </c>
      <c r="AR13" s="6" t="s">
        <v>77</v>
      </c>
      <c r="AS13" s="6" t="s">
        <v>78</v>
      </c>
    </row>
    <row r="14" spans="1:45">
      <c r="A14" s="11"/>
      <c r="B14" s="4" t="str">
        <f>'Populations &amp; programs'!$D$3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73</v>
      </c>
      <c r="T14" s="29">
        <v>10</v>
      </c>
      <c r="U14" s="6"/>
      <c r="V14" s="6"/>
      <c r="W14" s="29"/>
      <c r="X14" s="30"/>
      <c r="Y14" s="30"/>
      <c r="Z14" s="30"/>
      <c r="AA14" s="30"/>
      <c r="AC14" s="29"/>
      <c r="AD14" s="30"/>
      <c r="AE14" s="30"/>
      <c r="AF14" s="30"/>
      <c r="AG14" s="30"/>
      <c r="AI14" s="29"/>
      <c r="AJ14" s="30"/>
      <c r="AK14" s="30"/>
      <c r="AL14" s="30"/>
      <c r="AM14" s="30"/>
      <c r="AO14" s="29"/>
      <c r="AP14" s="30"/>
      <c r="AQ14" s="30"/>
      <c r="AR14" s="30"/>
      <c r="AS14" s="30"/>
    </row>
    <row r="15" spans="1:45">
      <c r="A15" s="11"/>
      <c r="B15" s="4" t="str">
        <f>'Populations &amp; programs'!$D$4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73</v>
      </c>
      <c r="T15" s="29">
        <v>10</v>
      </c>
      <c r="U15" s="6"/>
      <c r="V15" s="6"/>
      <c r="W15" s="29"/>
      <c r="X15" s="30"/>
      <c r="Y15" s="30"/>
      <c r="Z15" s="30"/>
      <c r="AA15" s="30"/>
      <c r="AC15" s="29"/>
      <c r="AD15" s="30"/>
      <c r="AE15" s="30"/>
      <c r="AF15" s="30"/>
      <c r="AG15" s="30"/>
      <c r="AI15" s="29"/>
      <c r="AJ15" s="30"/>
      <c r="AK15" s="30"/>
      <c r="AL15" s="30"/>
      <c r="AM15" s="30"/>
      <c r="AO15" s="29"/>
      <c r="AP15" s="30"/>
      <c r="AQ15" s="30"/>
      <c r="AR15" s="30"/>
      <c r="AS15" s="30"/>
    </row>
    <row r="16" spans="1:45">
      <c r="A16" s="11"/>
      <c r="B16" s="4" t="str">
        <f>'Populations &amp; programs'!$D$5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73</v>
      </c>
      <c r="T16" s="29">
        <v>10</v>
      </c>
      <c r="U16" s="6"/>
      <c r="V16" s="6"/>
      <c r="W16" s="29"/>
      <c r="X16" s="30"/>
      <c r="Y16" s="30"/>
      <c r="Z16" s="30"/>
      <c r="AA16" s="30"/>
      <c r="AC16" s="29"/>
      <c r="AD16" s="30"/>
      <c r="AE16" s="30"/>
      <c r="AF16" s="30"/>
      <c r="AG16" s="30"/>
      <c r="AI16" s="29"/>
      <c r="AJ16" s="30"/>
      <c r="AK16" s="30"/>
      <c r="AL16" s="30"/>
      <c r="AM16" s="30"/>
      <c r="AO16" s="29"/>
      <c r="AP16" s="30"/>
      <c r="AQ16" s="30"/>
      <c r="AR16" s="30"/>
      <c r="AS16" s="30"/>
    </row>
    <row r="17" spans="1:45">
      <c r="A17" s="11"/>
      <c r="B17" s="4" t="str">
        <f>'Populations &amp; programs'!$D$6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73</v>
      </c>
      <c r="T17" s="29">
        <v>10</v>
      </c>
      <c r="U17" s="6"/>
      <c r="V17" s="6"/>
      <c r="W17" s="29"/>
      <c r="X17" s="30"/>
      <c r="Y17" s="30"/>
      <c r="Z17" s="30"/>
      <c r="AA17" s="30"/>
      <c r="AC17" s="29"/>
      <c r="AD17" s="30"/>
      <c r="AE17" s="30"/>
      <c r="AF17" s="30"/>
      <c r="AG17" s="30"/>
      <c r="AI17" s="29"/>
      <c r="AJ17" s="30"/>
      <c r="AK17" s="30"/>
      <c r="AL17" s="30"/>
      <c r="AM17" s="30"/>
      <c r="AO17" s="29"/>
      <c r="AP17" s="30"/>
      <c r="AQ17" s="30"/>
      <c r="AR17" s="30"/>
      <c r="AS17" s="30"/>
    </row>
    <row r="18" spans="1:45">
      <c r="A18" s="11"/>
      <c r="B18" s="4" t="str">
        <f>'Populations &amp; programs'!$D$7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73</v>
      </c>
      <c r="T18" s="29">
        <v>10</v>
      </c>
      <c r="U18" s="6"/>
      <c r="V18" s="6"/>
      <c r="W18" s="29"/>
      <c r="X18" s="30"/>
      <c r="Y18" s="30"/>
      <c r="Z18" s="30"/>
      <c r="AA18" s="30"/>
      <c r="AC18" s="29"/>
      <c r="AD18" s="30"/>
      <c r="AE18" s="30"/>
      <c r="AF18" s="30"/>
      <c r="AG18" s="30"/>
      <c r="AI18" s="29"/>
      <c r="AJ18" s="30"/>
      <c r="AK18" s="30"/>
      <c r="AL18" s="30"/>
      <c r="AM18" s="30"/>
      <c r="AO18" s="29"/>
      <c r="AP18" s="30"/>
      <c r="AQ18" s="30"/>
      <c r="AR18" s="30"/>
      <c r="AS18" s="30"/>
    </row>
    <row r="19" spans="1:45">
      <c r="A19" s="11"/>
      <c r="B19" s="4" t="str">
        <f>'Populations &amp; programs'!$D$8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73</v>
      </c>
      <c r="T19" s="29">
        <v>10</v>
      </c>
      <c r="U19" s="6"/>
      <c r="V19" s="6"/>
      <c r="W19" s="29"/>
      <c r="X19" s="30"/>
      <c r="Y19" s="30"/>
      <c r="Z19" s="30"/>
      <c r="AA19" s="30"/>
      <c r="AC19" s="29"/>
      <c r="AD19" s="30"/>
      <c r="AE19" s="30"/>
      <c r="AF19" s="30"/>
      <c r="AG19" s="30"/>
      <c r="AI19" s="29"/>
      <c r="AJ19" s="30"/>
      <c r="AK19" s="30"/>
      <c r="AL19" s="30"/>
      <c r="AM19" s="30"/>
      <c r="AO19" s="29"/>
      <c r="AP19" s="30"/>
      <c r="AQ19" s="30"/>
      <c r="AR19" s="30"/>
      <c r="AS19" s="30"/>
    </row>
    <row r="21" spans="1:45" s="18" customFormat="1">
      <c r="B21" s="6"/>
      <c r="T21" s="31"/>
    </row>
    <row r="22" spans="1:45" s="18" customFormat="1">
      <c r="B22" s="6"/>
      <c r="T22" s="31"/>
    </row>
    <row r="23" spans="1:45">
      <c r="A23" s="12" t="s">
        <v>84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X23" s="19" t="s">
        <v>79</v>
      </c>
      <c r="Y23" s="18"/>
      <c r="Z23" s="19" t="s">
        <v>80</v>
      </c>
      <c r="AA23" s="18"/>
      <c r="AD23" s="19" t="s">
        <v>79</v>
      </c>
      <c r="AF23" s="19" t="s">
        <v>80</v>
      </c>
      <c r="AJ23" s="19" t="s">
        <v>79</v>
      </c>
      <c r="AL23" s="19" t="s">
        <v>80</v>
      </c>
      <c r="AP23" s="19" t="s">
        <v>79</v>
      </c>
      <c r="AR23" s="19" t="s">
        <v>80</v>
      </c>
    </row>
    <row r="24" spans="1:45">
      <c r="A24" s="11"/>
      <c r="C24" s="12">
        <v>2000</v>
      </c>
      <c r="D24" s="12">
        <v>2001</v>
      </c>
      <c r="E24" s="12">
        <v>2002</v>
      </c>
      <c r="F24" s="12">
        <v>2003</v>
      </c>
      <c r="G24" s="12">
        <v>2004</v>
      </c>
      <c r="H24" s="12">
        <v>2005</v>
      </c>
      <c r="I24" s="12">
        <v>2006</v>
      </c>
      <c r="J24" s="12">
        <v>2007</v>
      </c>
      <c r="K24" s="12">
        <v>2008</v>
      </c>
      <c r="L24" s="12">
        <v>2009</v>
      </c>
      <c r="M24" s="12">
        <v>2010</v>
      </c>
      <c r="N24" s="12">
        <v>2011</v>
      </c>
      <c r="O24" s="12">
        <v>2012</v>
      </c>
      <c r="P24" s="12">
        <v>2013</v>
      </c>
      <c r="Q24" s="12">
        <v>2014</v>
      </c>
      <c r="R24" s="12">
        <v>2015</v>
      </c>
      <c r="S24" s="11"/>
      <c r="T24" s="4" t="s">
        <v>50</v>
      </c>
      <c r="U24" s="6"/>
      <c r="V24" s="6"/>
      <c r="W24" s="4" t="s">
        <v>27</v>
      </c>
      <c r="X24" s="6" t="s">
        <v>77</v>
      </c>
      <c r="Y24" s="6" t="s">
        <v>78</v>
      </c>
      <c r="Z24" s="6" t="s">
        <v>77</v>
      </c>
      <c r="AA24" s="6" t="s">
        <v>78</v>
      </c>
      <c r="AC24" s="4" t="s">
        <v>28</v>
      </c>
      <c r="AD24" s="6" t="s">
        <v>77</v>
      </c>
      <c r="AE24" s="6" t="s">
        <v>78</v>
      </c>
      <c r="AF24" s="6" t="s">
        <v>77</v>
      </c>
      <c r="AG24" s="6" t="s">
        <v>78</v>
      </c>
      <c r="AI24" s="4" t="s">
        <v>29</v>
      </c>
      <c r="AJ24" s="6" t="s">
        <v>77</v>
      </c>
      <c r="AK24" s="6" t="s">
        <v>78</v>
      </c>
      <c r="AL24" s="6" t="s">
        <v>77</v>
      </c>
      <c r="AM24" s="6" t="s">
        <v>78</v>
      </c>
      <c r="AO24" s="4" t="s">
        <v>30</v>
      </c>
      <c r="AP24" s="6" t="s">
        <v>77</v>
      </c>
      <c r="AQ24" s="6" t="s">
        <v>78</v>
      </c>
      <c r="AR24" s="6" t="s">
        <v>77</v>
      </c>
      <c r="AS24" s="6" t="s">
        <v>78</v>
      </c>
    </row>
    <row r="25" spans="1:45">
      <c r="A25" s="11"/>
      <c r="B25" s="4" t="str">
        <f>'Populations &amp; programs'!$D$3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73</v>
      </c>
      <c r="T25" s="29">
        <v>0</v>
      </c>
      <c r="U25" s="6"/>
      <c r="V25" s="6"/>
      <c r="W25" s="29"/>
      <c r="X25" s="30"/>
      <c r="Y25" s="30"/>
      <c r="Z25" s="30"/>
      <c r="AA25" s="30"/>
      <c r="AC25" s="29"/>
      <c r="AD25" s="30"/>
      <c r="AE25" s="30"/>
      <c r="AF25" s="30"/>
      <c r="AG25" s="30"/>
      <c r="AI25" s="29"/>
      <c r="AJ25" s="30"/>
      <c r="AK25" s="30"/>
      <c r="AL25" s="30"/>
      <c r="AM25" s="30"/>
      <c r="AO25" s="29"/>
      <c r="AP25" s="30"/>
      <c r="AQ25" s="30"/>
      <c r="AR25" s="30"/>
      <c r="AS25" s="30"/>
    </row>
    <row r="26" spans="1:45">
      <c r="A26" s="11"/>
      <c r="B26" s="4" t="str">
        <f>'Populations &amp; programs'!$D$4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73</v>
      </c>
      <c r="T26" s="29">
        <v>500</v>
      </c>
      <c r="U26" s="6"/>
      <c r="V26" s="6"/>
      <c r="W26" s="29"/>
      <c r="X26" s="30"/>
      <c r="Y26" s="30"/>
      <c r="Z26" s="30"/>
      <c r="AA26" s="30"/>
      <c r="AC26" s="29"/>
      <c r="AD26" s="30"/>
      <c r="AE26" s="30"/>
      <c r="AF26" s="30"/>
      <c r="AG26" s="30"/>
      <c r="AI26" s="29"/>
      <c r="AJ26" s="30"/>
      <c r="AK26" s="30"/>
      <c r="AL26" s="30"/>
      <c r="AM26" s="30"/>
      <c r="AO26" s="29"/>
      <c r="AP26" s="30"/>
      <c r="AQ26" s="30"/>
      <c r="AR26" s="30"/>
      <c r="AS26" s="30"/>
    </row>
    <row r="27" spans="1:45">
      <c r="A27" s="11"/>
      <c r="B27" s="4" t="str">
        <f>'Populations &amp; programs'!$D$5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73</v>
      </c>
      <c r="T27" s="29">
        <v>0</v>
      </c>
      <c r="U27" s="6"/>
      <c r="V27" s="6"/>
      <c r="W27" s="29"/>
      <c r="X27" s="30"/>
      <c r="Y27" s="30"/>
      <c r="Z27" s="30"/>
      <c r="AA27" s="30"/>
      <c r="AC27" s="29"/>
      <c r="AD27" s="30"/>
      <c r="AE27" s="30"/>
      <c r="AF27" s="30"/>
      <c r="AG27" s="30"/>
      <c r="AI27" s="29"/>
      <c r="AJ27" s="30"/>
      <c r="AK27" s="30"/>
      <c r="AL27" s="30"/>
      <c r="AM27" s="30"/>
      <c r="AO27" s="29"/>
      <c r="AP27" s="30"/>
      <c r="AQ27" s="30"/>
      <c r="AR27" s="30"/>
      <c r="AS27" s="30"/>
    </row>
    <row r="28" spans="1:45">
      <c r="A28" s="11"/>
      <c r="B28" s="4" t="str">
        <f>'Populations &amp; programs'!$D$6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73</v>
      </c>
      <c r="T28" s="29">
        <v>0</v>
      </c>
      <c r="U28" s="6"/>
      <c r="V28" s="6"/>
      <c r="W28" s="29"/>
      <c r="X28" s="30"/>
      <c r="Y28" s="30"/>
      <c r="Z28" s="30"/>
      <c r="AA28" s="30"/>
      <c r="AC28" s="29"/>
      <c r="AD28" s="30"/>
      <c r="AE28" s="30"/>
      <c r="AF28" s="30"/>
      <c r="AG28" s="30"/>
      <c r="AI28" s="29"/>
      <c r="AJ28" s="30"/>
      <c r="AK28" s="30"/>
      <c r="AL28" s="30"/>
      <c r="AM28" s="30"/>
      <c r="AO28" s="29"/>
      <c r="AP28" s="30"/>
      <c r="AQ28" s="30"/>
      <c r="AR28" s="30"/>
      <c r="AS28" s="30"/>
    </row>
    <row r="29" spans="1:45">
      <c r="A29" s="11"/>
      <c r="B29" s="4" t="str">
        <f>'Populations &amp; programs'!$D$7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73</v>
      </c>
      <c r="T29" s="29">
        <v>0</v>
      </c>
      <c r="U29" s="6"/>
      <c r="V29" s="6"/>
      <c r="W29" s="29"/>
      <c r="X29" s="30"/>
      <c r="Y29" s="30"/>
      <c r="Z29" s="30"/>
      <c r="AA29" s="30"/>
      <c r="AC29" s="29"/>
      <c r="AD29" s="30"/>
      <c r="AE29" s="30"/>
      <c r="AF29" s="30"/>
      <c r="AG29" s="30"/>
      <c r="AI29" s="29"/>
      <c r="AJ29" s="30"/>
      <c r="AK29" s="30"/>
      <c r="AL29" s="30"/>
      <c r="AM29" s="30"/>
      <c r="AO29" s="29"/>
      <c r="AP29" s="30"/>
      <c r="AQ29" s="30"/>
      <c r="AR29" s="30"/>
      <c r="AS29" s="30"/>
    </row>
    <row r="30" spans="1:45">
      <c r="A30" s="11"/>
      <c r="B30" s="4" t="str">
        <f>'Populations &amp; programs'!$D$8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73</v>
      </c>
      <c r="T30" s="29">
        <v>10</v>
      </c>
      <c r="U30" s="6"/>
      <c r="V30" s="6"/>
      <c r="W30" s="29"/>
      <c r="X30" s="30"/>
      <c r="Y30" s="30"/>
      <c r="Z30" s="30"/>
      <c r="AA30" s="30"/>
      <c r="AC30" s="29"/>
      <c r="AD30" s="30"/>
      <c r="AE30" s="30"/>
      <c r="AF30" s="30"/>
      <c r="AG30" s="30"/>
      <c r="AI30" s="29"/>
      <c r="AJ30" s="30"/>
      <c r="AK30" s="30"/>
      <c r="AL30" s="30"/>
      <c r="AM30" s="30"/>
      <c r="AO30" s="29"/>
      <c r="AP30" s="30"/>
      <c r="AQ30" s="30"/>
      <c r="AR30" s="30"/>
      <c r="AS30" s="30"/>
    </row>
    <row r="32" spans="1:45" s="18" customFormat="1">
      <c r="B32" s="6"/>
      <c r="T32" s="31"/>
    </row>
    <row r="33" spans="1:45" s="18" customFormat="1">
      <c r="B33" s="6"/>
      <c r="T33" s="31"/>
    </row>
    <row r="34" spans="1:45">
      <c r="A34" s="12" t="s">
        <v>91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X34" s="19" t="s">
        <v>79</v>
      </c>
      <c r="Y34" s="18"/>
      <c r="Z34" s="19" t="s">
        <v>80</v>
      </c>
      <c r="AA34" s="18"/>
      <c r="AD34" s="19" t="s">
        <v>79</v>
      </c>
      <c r="AF34" s="19" t="s">
        <v>80</v>
      </c>
      <c r="AJ34" s="19" t="s">
        <v>79</v>
      </c>
      <c r="AL34" s="19" t="s">
        <v>80</v>
      </c>
      <c r="AP34" s="19" t="s">
        <v>79</v>
      </c>
      <c r="AR34" s="19" t="s">
        <v>80</v>
      </c>
    </row>
    <row r="35" spans="1:45">
      <c r="A35" s="11"/>
      <c r="C35" s="12">
        <v>2000</v>
      </c>
      <c r="D35" s="12">
        <v>2001</v>
      </c>
      <c r="E35" s="12">
        <v>2002</v>
      </c>
      <c r="F35" s="12">
        <v>2003</v>
      </c>
      <c r="G35" s="12">
        <v>2004</v>
      </c>
      <c r="H35" s="12">
        <v>2005</v>
      </c>
      <c r="I35" s="12">
        <v>2006</v>
      </c>
      <c r="J35" s="12">
        <v>2007</v>
      </c>
      <c r="K35" s="12">
        <v>2008</v>
      </c>
      <c r="L35" s="12">
        <v>2009</v>
      </c>
      <c r="M35" s="12">
        <v>2010</v>
      </c>
      <c r="N35" s="12">
        <v>2011</v>
      </c>
      <c r="O35" s="12">
        <v>2012</v>
      </c>
      <c r="P35" s="12">
        <v>2013</v>
      </c>
      <c r="Q35" s="12">
        <v>2014</v>
      </c>
      <c r="R35" s="12">
        <v>2015</v>
      </c>
      <c r="S35" s="11"/>
      <c r="T35" s="4" t="s">
        <v>50</v>
      </c>
      <c r="U35" s="6"/>
      <c r="V35" s="6"/>
      <c r="W35" s="4" t="s">
        <v>27</v>
      </c>
      <c r="X35" s="6" t="s">
        <v>77</v>
      </c>
      <c r="Y35" s="6" t="s">
        <v>78</v>
      </c>
      <c r="Z35" s="6" t="s">
        <v>77</v>
      </c>
      <c r="AA35" s="6" t="s">
        <v>78</v>
      </c>
      <c r="AC35" s="4" t="s">
        <v>28</v>
      </c>
      <c r="AD35" s="6" t="s">
        <v>77</v>
      </c>
      <c r="AE35" s="6" t="s">
        <v>78</v>
      </c>
      <c r="AF35" s="6" t="s">
        <v>77</v>
      </c>
      <c r="AG35" s="6" t="s">
        <v>78</v>
      </c>
      <c r="AI35" s="4" t="s">
        <v>29</v>
      </c>
      <c r="AJ35" s="6" t="s">
        <v>77</v>
      </c>
      <c r="AK35" s="6" t="s">
        <v>78</v>
      </c>
      <c r="AL35" s="6" t="s">
        <v>77</v>
      </c>
      <c r="AM35" s="6" t="s">
        <v>78</v>
      </c>
      <c r="AO35" s="4" t="s">
        <v>30</v>
      </c>
      <c r="AP35" s="6" t="s">
        <v>77</v>
      </c>
      <c r="AQ35" s="6" t="s">
        <v>78</v>
      </c>
      <c r="AR35" s="6" t="s">
        <v>77</v>
      </c>
      <c r="AS35" s="6" t="s">
        <v>78</v>
      </c>
    </row>
    <row r="36" spans="1:45">
      <c r="A36" s="11"/>
      <c r="B36" s="4" t="str">
        <f>'Populations &amp; programs'!$D$3</f>
        <v>MSM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5" t="s">
        <v>73</v>
      </c>
      <c r="T36" s="30">
        <v>0.4</v>
      </c>
      <c r="U36" s="6"/>
      <c r="V36" s="6"/>
      <c r="W36" s="40" t="s">
        <v>41</v>
      </c>
      <c r="X36" s="30">
        <v>0.2</v>
      </c>
      <c r="Y36" s="30">
        <v>0.3</v>
      </c>
      <c r="Z36" s="30">
        <v>0.5</v>
      </c>
      <c r="AA36" s="30">
        <v>0.6</v>
      </c>
      <c r="AC36" s="40"/>
      <c r="AD36" s="30"/>
      <c r="AE36" s="30"/>
      <c r="AF36" s="30"/>
      <c r="AG36" s="30"/>
      <c r="AI36" s="40"/>
      <c r="AJ36" s="30"/>
      <c r="AK36" s="30"/>
      <c r="AL36" s="30"/>
      <c r="AM36" s="30"/>
      <c r="AO36" s="40"/>
      <c r="AP36" s="30"/>
      <c r="AQ36" s="30"/>
      <c r="AR36" s="30"/>
      <c r="AS36" s="30"/>
    </row>
    <row r="37" spans="1:45">
      <c r="A37" s="11"/>
      <c r="B37" s="4" t="str">
        <f>'Populations &amp; programs'!$D$4</f>
        <v>FSW</v>
      </c>
      <c r="C37" s="22"/>
      <c r="D37" s="22"/>
      <c r="E37" s="22"/>
      <c r="F37" s="25">
        <v>0.2</v>
      </c>
      <c r="G37" s="22"/>
      <c r="H37" s="22"/>
      <c r="I37" s="25">
        <v>0.24</v>
      </c>
      <c r="J37" s="22"/>
      <c r="K37" s="22"/>
      <c r="L37" s="25">
        <v>0.27</v>
      </c>
      <c r="M37" s="22"/>
      <c r="N37" s="25">
        <v>0.3</v>
      </c>
      <c r="O37" s="22"/>
      <c r="P37" s="25">
        <v>0.3</v>
      </c>
      <c r="Q37" s="22"/>
      <c r="R37" s="22"/>
      <c r="S37" s="5" t="s">
        <v>73</v>
      </c>
      <c r="T37" s="30"/>
      <c r="U37" s="6"/>
      <c r="V37" s="6"/>
      <c r="W37" s="40" t="s">
        <v>42</v>
      </c>
      <c r="X37" s="30">
        <v>0.2</v>
      </c>
      <c r="Y37" s="30">
        <v>0.3</v>
      </c>
      <c r="Z37" s="30">
        <v>0.5</v>
      </c>
      <c r="AA37" s="30">
        <v>0.6</v>
      </c>
      <c r="AC37" s="40"/>
      <c r="AD37" s="30"/>
      <c r="AE37" s="30"/>
      <c r="AF37" s="30"/>
      <c r="AG37" s="30"/>
      <c r="AI37" s="40"/>
      <c r="AJ37" s="30"/>
      <c r="AK37" s="30"/>
      <c r="AL37" s="30"/>
      <c r="AM37" s="30"/>
      <c r="AO37" s="40"/>
      <c r="AP37" s="30"/>
      <c r="AQ37" s="30"/>
      <c r="AR37" s="30"/>
      <c r="AS37" s="30"/>
    </row>
    <row r="38" spans="1:45">
      <c r="A38" s="11"/>
      <c r="B38" s="4" t="str">
        <f>'Populations &amp; programs'!$D$5</f>
        <v>Male PWID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73</v>
      </c>
      <c r="T38" s="30">
        <v>0.05</v>
      </c>
      <c r="U38" s="6"/>
      <c r="V38" s="6"/>
      <c r="W38" s="40" t="s">
        <v>46</v>
      </c>
      <c r="X38" s="30">
        <v>0.03</v>
      </c>
      <c r="Y38" s="30">
        <v>0.05</v>
      </c>
      <c r="Z38" s="30">
        <v>0.05</v>
      </c>
      <c r="AA38" s="30">
        <v>0.08</v>
      </c>
      <c r="AC38" s="40"/>
      <c r="AD38" s="30"/>
      <c r="AE38" s="30"/>
      <c r="AF38" s="30"/>
      <c r="AG38" s="30"/>
      <c r="AI38" s="40"/>
      <c r="AJ38" s="30"/>
      <c r="AK38" s="30"/>
      <c r="AL38" s="30"/>
      <c r="AM38" s="30"/>
      <c r="AO38" s="40"/>
      <c r="AP38" s="30"/>
      <c r="AQ38" s="30"/>
      <c r="AR38" s="30"/>
      <c r="AS38" s="30"/>
    </row>
    <row r="39" spans="1:45">
      <c r="A39" s="11"/>
      <c r="B39" s="4" t="str">
        <f>'Populations &amp; programs'!$D$6</f>
        <v>Other males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73</v>
      </c>
      <c r="T39" s="30">
        <v>0.05</v>
      </c>
      <c r="U39" s="6"/>
      <c r="V39" s="6"/>
      <c r="W39" s="40" t="s">
        <v>46</v>
      </c>
      <c r="X39" s="30">
        <v>0.03</v>
      </c>
      <c r="Y39" s="30">
        <v>0.05</v>
      </c>
      <c r="Z39" s="30">
        <v>0.05</v>
      </c>
      <c r="AA39" s="30">
        <v>0.08</v>
      </c>
      <c r="AC39" s="40"/>
      <c r="AD39" s="30"/>
      <c r="AE39" s="30"/>
      <c r="AF39" s="30"/>
      <c r="AG39" s="30"/>
      <c r="AI39" s="40"/>
      <c r="AJ39" s="30"/>
      <c r="AK39" s="30"/>
      <c r="AL39" s="30"/>
      <c r="AM39" s="30"/>
      <c r="AO39" s="40"/>
      <c r="AP39" s="30"/>
      <c r="AQ39" s="30"/>
      <c r="AR39" s="30"/>
      <c r="AS39" s="30"/>
    </row>
    <row r="40" spans="1:45">
      <c r="A40" s="11"/>
      <c r="B40" s="4" t="str">
        <f>'Populations &amp; programs'!$D$7</f>
        <v>Other females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73</v>
      </c>
      <c r="T40" s="30">
        <v>0.05</v>
      </c>
      <c r="U40" s="6"/>
      <c r="V40" s="6"/>
      <c r="W40" s="40" t="s">
        <v>46</v>
      </c>
      <c r="X40" s="30">
        <v>0.03</v>
      </c>
      <c r="Y40" s="30">
        <v>0.05</v>
      </c>
      <c r="Z40" s="30">
        <v>0.05</v>
      </c>
      <c r="AA40" s="30">
        <v>0.08</v>
      </c>
      <c r="AC40" s="40"/>
      <c r="AD40" s="30"/>
      <c r="AE40" s="30"/>
      <c r="AF40" s="30"/>
      <c r="AG40" s="30"/>
      <c r="AI40" s="40"/>
      <c r="AJ40" s="30"/>
      <c r="AK40" s="30"/>
      <c r="AL40" s="30"/>
      <c r="AM40" s="30"/>
      <c r="AO40" s="40"/>
      <c r="AP40" s="30"/>
      <c r="AQ40" s="30"/>
      <c r="AR40" s="30"/>
      <c r="AS40" s="30"/>
    </row>
    <row r="41" spans="1:45">
      <c r="A41" s="11"/>
      <c r="B41" s="4" t="str">
        <f>'Populations &amp; programs'!$D$8</f>
        <v>Clients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73</v>
      </c>
      <c r="T41" s="30">
        <v>7.0000000000000007E-2</v>
      </c>
      <c r="U41" s="6"/>
      <c r="V41" s="6"/>
      <c r="W41" s="40" t="s">
        <v>42</v>
      </c>
      <c r="X41" s="30">
        <v>0.05</v>
      </c>
      <c r="Y41" s="30">
        <v>7.0000000000000007E-2</v>
      </c>
      <c r="Z41" s="30">
        <v>0.08</v>
      </c>
      <c r="AA41" s="30">
        <v>0.12</v>
      </c>
      <c r="AC41" s="40"/>
      <c r="AD41" s="30"/>
      <c r="AE41" s="30"/>
      <c r="AF41" s="30"/>
      <c r="AG41" s="30"/>
      <c r="AI41" s="40"/>
      <c r="AJ41" s="30"/>
      <c r="AK41" s="30"/>
      <c r="AL41" s="30"/>
      <c r="AM41" s="30"/>
      <c r="AO41" s="40"/>
      <c r="AP41" s="30"/>
      <c r="AQ41" s="30"/>
      <c r="AR41" s="30"/>
      <c r="AS41" s="30"/>
    </row>
    <row r="43" spans="1:45" s="18" customFormat="1">
      <c r="B43" s="6"/>
      <c r="T43" s="31"/>
    </row>
    <row r="44" spans="1:45" s="18" customFormat="1">
      <c r="B44" s="6"/>
      <c r="T44" s="31"/>
    </row>
    <row r="45" spans="1:45">
      <c r="A45" s="19" t="s">
        <v>90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X45" s="19" t="s">
        <v>79</v>
      </c>
      <c r="Y45" s="18"/>
      <c r="Z45" s="19" t="s">
        <v>80</v>
      </c>
      <c r="AA45" s="18"/>
      <c r="AD45" s="19" t="s">
        <v>79</v>
      </c>
      <c r="AF45" s="19" t="s">
        <v>80</v>
      </c>
      <c r="AJ45" s="19" t="s">
        <v>79</v>
      </c>
      <c r="AL45" s="19" t="s">
        <v>80</v>
      </c>
      <c r="AP45" s="19" t="s">
        <v>79</v>
      </c>
      <c r="AR45" s="19" t="s">
        <v>80</v>
      </c>
    </row>
    <row r="46" spans="1:45">
      <c r="A46" s="11"/>
      <c r="C46" s="12">
        <v>2000</v>
      </c>
      <c r="D46" s="12">
        <v>2001</v>
      </c>
      <c r="E46" s="12">
        <v>2002</v>
      </c>
      <c r="F46" s="12">
        <v>2003</v>
      </c>
      <c r="G46" s="12">
        <v>2004</v>
      </c>
      <c r="H46" s="12">
        <v>2005</v>
      </c>
      <c r="I46" s="12">
        <v>2006</v>
      </c>
      <c r="J46" s="12">
        <v>2007</v>
      </c>
      <c r="K46" s="12">
        <v>2008</v>
      </c>
      <c r="L46" s="12">
        <v>2009</v>
      </c>
      <c r="M46" s="12">
        <v>2010</v>
      </c>
      <c r="N46" s="12">
        <v>2011</v>
      </c>
      <c r="O46" s="12">
        <v>2012</v>
      </c>
      <c r="P46" s="12">
        <v>2013</v>
      </c>
      <c r="Q46" s="12">
        <v>2014</v>
      </c>
      <c r="R46" s="12">
        <v>2015</v>
      </c>
      <c r="S46" s="11"/>
      <c r="T46" s="4" t="s">
        <v>50</v>
      </c>
      <c r="U46" s="6"/>
      <c r="V46" s="6"/>
      <c r="W46" s="4" t="s">
        <v>27</v>
      </c>
      <c r="X46" s="6" t="s">
        <v>77</v>
      </c>
      <c r="Y46" s="6" t="s">
        <v>78</v>
      </c>
      <c r="Z46" s="6" t="s">
        <v>77</v>
      </c>
      <c r="AA46" s="6" t="s">
        <v>78</v>
      </c>
      <c r="AC46" s="4" t="s">
        <v>28</v>
      </c>
      <c r="AD46" s="6" t="s">
        <v>77</v>
      </c>
      <c r="AE46" s="6" t="s">
        <v>78</v>
      </c>
      <c r="AF46" s="6" t="s">
        <v>77</v>
      </c>
      <c r="AG46" s="6" t="s">
        <v>78</v>
      </c>
      <c r="AI46" s="4" t="s">
        <v>29</v>
      </c>
      <c r="AJ46" s="6" t="s">
        <v>77</v>
      </c>
      <c r="AK46" s="6" t="s">
        <v>78</v>
      </c>
      <c r="AL46" s="6" t="s">
        <v>77</v>
      </c>
      <c r="AM46" s="6" t="s">
        <v>78</v>
      </c>
      <c r="AO46" s="4" t="s">
        <v>30</v>
      </c>
      <c r="AP46" s="6" t="s">
        <v>77</v>
      </c>
      <c r="AQ46" s="6" t="s">
        <v>78</v>
      </c>
      <c r="AR46" s="6" t="s">
        <v>77</v>
      </c>
      <c r="AS46" s="6" t="s">
        <v>78</v>
      </c>
    </row>
    <row r="47" spans="1:45">
      <c r="A47" s="11"/>
      <c r="B47" s="4" t="str">
        <f>'Populations &amp; programs'!$D$3</f>
        <v>MSM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5" t="s">
        <v>73</v>
      </c>
      <c r="T47" s="30">
        <v>0.6</v>
      </c>
      <c r="U47" s="6"/>
      <c r="V47" s="6"/>
      <c r="W47" s="40" t="s">
        <v>41</v>
      </c>
      <c r="X47" s="30">
        <v>0.3</v>
      </c>
      <c r="Y47" s="30">
        <v>0.5</v>
      </c>
      <c r="Z47" s="30">
        <v>0.7</v>
      </c>
      <c r="AA47" s="30">
        <v>0.9</v>
      </c>
      <c r="AC47" s="40"/>
      <c r="AD47" s="30"/>
      <c r="AE47" s="30"/>
      <c r="AF47" s="30"/>
      <c r="AG47" s="30"/>
      <c r="AI47" s="40"/>
      <c r="AJ47" s="30"/>
      <c r="AK47" s="30"/>
      <c r="AL47" s="30"/>
      <c r="AM47" s="30"/>
      <c r="AO47" s="40"/>
      <c r="AP47" s="30"/>
      <c r="AQ47" s="30"/>
      <c r="AR47" s="30"/>
      <c r="AS47" s="30"/>
    </row>
    <row r="48" spans="1:45">
      <c r="A48" s="11"/>
      <c r="B48" s="4" t="str">
        <f>'Populations &amp; programs'!$D$4</f>
        <v>FSW</v>
      </c>
      <c r="C48" s="22"/>
      <c r="D48" s="22"/>
      <c r="E48" s="22"/>
      <c r="F48" s="25">
        <v>0.8</v>
      </c>
      <c r="G48" s="22"/>
      <c r="H48" s="22"/>
      <c r="I48" s="25">
        <v>0.85</v>
      </c>
      <c r="J48" s="22"/>
      <c r="K48" s="22"/>
      <c r="L48" s="25">
        <v>0.94</v>
      </c>
      <c r="M48" s="22"/>
      <c r="N48" s="25">
        <v>0.91</v>
      </c>
      <c r="O48" s="22"/>
      <c r="P48" s="25">
        <v>0.96</v>
      </c>
      <c r="Q48" s="22"/>
      <c r="R48" s="22"/>
      <c r="S48" s="5" t="s">
        <v>73</v>
      </c>
      <c r="T48" s="30"/>
      <c r="U48" s="6"/>
      <c r="V48" s="6"/>
      <c r="W48" s="40" t="s">
        <v>42</v>
      </c>
      <c r="X48" s="30">
        <v>0.6</v>
      </c>
      <c r="Y48" s="30">
        <v>0.7</v>
      </c>
      <c r="Z48" s="30">
        <v>0.9</v>
      </c>
      <c r="AA48" s="30">
        <v>0.95</v>
      </c>
      <c r="AC48" s="40"/>
      <c r="AD48" s="30"/>
      <c r="AE48" s="30"/>
      <c r="AF48" s="30"/>
      <c r="AG48" s="30"/>
      <c r="AI48" s="40"/>
      <c r="AJ48" s="30"/>
      <c r="AK48" s="30"/>
      <c r="AL48" s="30"/>
      <c r="AM48" s="30"/>
      <c r="AO48" s="40"/>
      <c r="AP48" s="30"/>
      <c r="AQ48" s="30"/>
      <c r="AR48" s="30"/>
      <c r="AS48" s="30"/>
    </row>
    <row r="49" spans="1:45">
      <c r="A49" s="11"/>
      <c r="B49" s="4" t="str">
        <f>'Populations &amp; programs'!$D$5</f>
        <v>Male PWID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5" t="s">
        <v>73</v>
      </c>
      <c r="T49" s="30">
        <v>0.5</v>
      </c>
      <c r="U49" s="6"/>
      <c r="V49" s="6"/>
      <c r="W49" s="40" t="s">
        <v>46</v>
      </c>
      <c r="X49" s="30">
        <v>0.3</v>
      </c>
      <c r="Y49" s="30">
        <v>0.5</v>
      </c>
      <c r="Z49" s="30">
        <v>0.5</v>
      </c>
      <c r="AA49" s="30">
        <v>0.7</v>
      </c>
      <c r="AC49" s="40"/>
      <c r="AD49" s="30"/>
      <c r="AE49" s="30"/>
      <c r="AF49" s="30"/>
      <c r="AG49" s="30"/>
      <c r="AI49" s="40"/>
      <c r="AJ49" s="30"/>
      <c r="AK49" s="30"/>
      <c r="AL49" s="30"/>
      <c r="AM49" s="30"/>
      <c r="AO49" s="40"/>
      <c r="AP49" s="30"/>
      <c r="AQ49" s="30"/>
      <c r="AR49" s="30"/>
      <c r="AS49" s="30"/>
    </row>
    <row r="50" spans="1:45">
      <c r="A50" s="11"/>
      <c r="B50" s="4" t="str">
        <f>'Populations &amp; programs'!$D$6</f>
        <v>Other males</v>
      </c>
      <c r="C50" s="22"/>
      <c r="D50" s="22"/>
      <c r="E50" s="22"/>
      <c r="F50" s="22"/>
      <c r="G50" s="22"/>
      <c r="H50" s="25">
        <v>0.4</v>
      </c>
      <c r="I50" s="22"/>
      <c r="J50" s="22"/>
      <c r="K50" s="25">
        <v>0.37</v>
      </c>
      <c r="L50" s="22"/>
      <c r="M50" s="22"/>
      <c r="N50" s="25">
        <v>0.42</v>
      </c>
      <c r="O50" s="22"/>
      <c r="P50" s="22"/>
      <c r="Q50" s="22"/>
      <c r="R50" s="22"/>
      <c r="S50" s="5" t="s">
        <v>73</v>
      </c>
      <c r="T50" s="30"/>
      <c r="U50" s="6"/>
      <c r="V50" s="6"/>
      <c r="W50" s="40" t="s">
        <v>46</v>
      </c>
      <c r="X50" s="30">
        <v>0.35</v>
      </c>
      <c r="Y50" s="30">
        <v>0.4</v>
      </c>
      <c r="Z50" s="30">
        <v>0.45</v>
      </c>
      <c r="AA50" s="30">
        <v>0.5</v>
      </c>
      <c r="AC50" s="40"/>
      <c r="AD50" s="30"/>
      <c r="AE50" s="30"/>
      <c r="AF50" s="30"/>
      <c r="AG50" s="30"/>
      <c r="AI50" s="40"/>
      <c r="AJ50" s="30"/>
      <c r="AK50" s="30"/>
      <c r="AL50" s="30"/>
      <c r="AM50" s="30"/>
      <c r="AO50" s="40"/>
      <c r="AP50" s="30"/>
      <c r="AQ50" s="30"/>
      <c r="AR50" s="30"/>
      <c r="AS50" s="30"/>
    </row>
    <row r="51" spans="1:45">
      <c r="A51" s="11"/>
      <c r="B51" s="4" t="str">
        <f>'Populations &amp; programs'!$D$7</f>
        <v>Other females</v>
      </c>
      <c r="C51" s="22"/>
      <c r="D51" s="22"/>
      <c r="E51" s="22"/>
      <c r="F51" s="22"/>
      <c r="G51" s="22"/>
      <c r="H51" s="25">
        <v>0.4</v>
      </c>
      <c r="I51" s="22"/>
      <c r="J51" s="22"/>
      <c r="K51" s="25">
        <v>0.37</v>
      </c>
      <c r="L51" s="22"/>
      <c r="M51" s="22"/>
      <c r="N51" s="25">
        <v>0.42</v>
      </c>
      <c r="O51" s="22"/>
      <c r="P51" s="22"/>
      <c r="Q51" s="22"/>
      <c r="R51" s="22"/>
      <c r="S51" s="5" t="s">
        <v>73</v>
      </c>
      <c r="T51" s="30"/>
      <c r="U51" s="6"/>
      <c r="V51" s="6"/>
      <c r="W51" s="40" t="s">
        <v>46</v>
      </c>
      <c r="X51" s="30">
        <v>0.35</v>
      </c>
      <c r="Y51" s="30">
        <v>0.4</v>
      </c>
      <c r="Z51" s="30">
        <v>0.45</v>
      </c>
      <c r="AA51" s="30">
        <v>0.5</v>
      </c>
      <c r="AC51" s="40"/>
      <c r="AD51" s="30"/>
      <c r="AE51" s="30"/>
      <c r="AF51" s="30"/>
      <c r="AG51" s="30"/>
      <c r="AI51" s="40"/>
      <c r="AJ51" s="30"/>
      <c r="AK51" s="30"/>
      <c r="AL51" s="30"/>
      <c r="AM51" s="30"/>
      <c r="AO51" s="40"/>
      <c r="AP51" s="30"/>
      <c r="AQ51" s="30"/>
      <c r="AR51" s="30"/>
      <c r="AS51" s="30"/>
    </row>
    <row r="52" spans="1:45">
      <c r="A52" s="11"/>
      <c r="B52" s="4" t="str">
        <f>'Populations &amp; programs'!$D$8</f>
        <v>Clients</v>
      </c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5" t="s">
        <v>73</v>
      </c>
      <c r="T52" s="30">
        <v>0.5</v>
      </c>
      <c r="U52" s="6"/>
      <c r="V52" s="6"/>
      <c r="W52" s="40" t="s">
        <v>42</v>
      </c>
      <c r="X52" s="30">
        <v>0.4</v>
      </c>
      <c r="Y52" s="30">
        <v>0.5</v>
      </c>
      <c r="Z52" s="30">
        <v>0.6</v>
      </c>
      <c r="AA52" s="30">
        <v>0.7</v>
      </c>
      <c r="AC52" s="40"/>
      <c r="AD52" s="30"/>
      <c r="AE52" s="30"/>
      <c r="AF52" s="30"/>
      <c r="AG52" s="30"/>
      <c r="AI52" s="40"/>
      <c r="AJ52" s="30"/>
      <c r="AK52" s="30"/>
      <c r="AL52" s="30"/>
      <c r="AM52" s="30"/>
      <c r="AO52" s="40"/>
      <c r="AP52" s="30"/>
      <c r="AQ52" s="30"/>
      <c r="AR52" s="30"/>
      <c r="AS52" s="30"/>
    </row>
    <row r="54" spans="1:45" s="18" customFormat="1">
      <c r="B54" s="6"/>
      <c r="T54" s="31"/>
    </row>
    <row r="55" spans="1:45" s="18" customFormat="1">
      <c r="B55" s="6"/>
      <c r="T55" s="31"/>
    </row>
    <row r="56" spans="1:45">
      <c r="A56" s="19" t="s">
        <v>89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X56" s="19" t="s">
        <v>79</v>
      </c>
      <c r="Y56" s="18"/>
      <c r="Z56" s="19" t="s">
        <v>80</v>
      </c>
      <c r="AA56" s="18"/>
      <c r="AD56" s="19" t="s">
        <v>79</v>
      </c>
      <c r="AF56" s="19" t="s">
        <v>80</v>
      </c>
      <c r="AJ56" s="19" t="s">
        <v>79</v>
      </c>
      <c r="AL56" s="19" t="s">
        <v>80</v>
      </c>
      <c r="AP56" s="19" t="s">
        <v>79</v>
      </c>
      <c r="AR56" s="19" t="s">
        <v>80</v>
      </c>
    </row>
    <row r="57" spans="1:45">
      <c r="A57" s="11"/>
      <c r="C57" s="12">
        <v>2000</v>
      </c>
      <c r="D57" s="12">
        <v>2001</v>
      </c>
      <c r="E57" s="12">
        <v>2002</v>
      </c>
      <c r="F57" s="12">
        <v>2003</v>
      </c>
      <c r="G57" s="12">
        <v>2004</v>
      </c>
      <c r="H57" s="12">
        <v>2005</v>
      </c>
      <c r="I57" s="12">
        <v>2006</v>
      </c>
      <c r="J57" s="12">
        <v>2007</v>
      </c>
      <c r="K57" s="12">
        <v>2008</v>
      </c>
      <c r="L57" s="12">
        <v>2009</v>
      </c>
      <c r="M57" s="12">
        <v>2010</v>
      </c>
      <c r="N57" s="12">
        <v>2011</v>
      </c>
      <c r="O57" s="12">
        <v>2012</v>
      </c>
      <c r="P57" s="12">
        <v>2013</v>
      </c>
      <c r="Q57" s="12">
        <v>2014</v>
      </c>
      <c r="R57" s="12">
        <v>2015</v>
      </c>
      <c r="S57" s="11"/>
      <c r="T57" s="4" t="s">
        <v>50</v>
      </c>
      <c r="U57" s="6"/>
      <c r="V57" s="6"/>
      <c r="W57" s="4" t="s">
        <v>27</v>
      </c>
      <c r="X57" s="6" t="s">
        <v>77</v>
      </c>
      <c r="Y57" s="6" t="s">
        <v>78</v>
      </c>
      <c r="Z57" s="6" t="s">
        <v>77</v>
      </c>
      <c r="AA57" s="6" t="s">
        <v>78</v>
      </c>
      <c r="AC57" s="4" t="s">
        <v>28</v>
      </c>
      <c r="AD57" s="6" t="s">
        <v>77</v>
      </c>
      <c r="AE57" s="6" t="s">
        <v>78</v>
      </c>
      <c r="AF57" s="6" t="s">
        <v>77</v>
      </c>
      <c r="AG57" s="6" t="s">
        <v>78</v>
      </c>
      <c r="AI57" s="4" t="s">
        <v>29</v>
      </c>
      <c r="AJ57" s="6" t="s">
        <v>77</v>
      </c>
      <c r="AK57" s="6" t="s">
        <v>78</v>
      </c>
      <c r="AL57" s="6" t="s">
        <v>77</v>
      </c>
      <c r="AM57" s="6" t="s">
        <v>78</v>
      </c>
      <c r="AO57" s="4" t="s">
        <v>30</v>
      </c>
      <c r="AP57" s="6" t="s">
        <v>77</v>
      </c>
      <c r="AQ57" s="6" t="s">
        <v>78</v>
      </c>
      <c r="AR57" s="6" t="s">
        <v>77</v>
      </c>
      <c r="AS57" s="6" t="s">
        <v>78</v>
      </c>
    </row>
    <row r="58" spans="1:45">
      <c r="A58" s="11"/>
      <c r="B58" s="4" t="str">
        <f>'Populations &amp; programs'!$D$3</f>
        <v>MSM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5" t="s">
        <v>73</v>
      </c>
      <c r="T58" s="29">
        <v>0</v>
      </c>
      <c r="U58" s="6"/>
      <c r="V58" s="6"/>
      <c r="W58" s="35"/>
      <c r="X58" s="30"/>
      <c r="Y58" s="30"/>
      <c r="Z58" s="30"/>
      <c r="AA58" s="30"/>
      <c r="AC58" s="35"/>
      <c r="AD58" s="30"/>
      <c r="AE58" s="30"/>
      <c r="AF58" s="30"/>
      <c r="AG58" s="30"/>
      <c r="AI58" s="35"/>
      <c r="AJ58" s="30"/>
      <c r="AK58" s="30"/>
      <c r="AL58" s="30"/>
      <c r="AM58" s="30"/>
      <c r="AO58" s="35"/>
      <c r="AP58" s="30"/>
      <c r="AQ58" s="30"/>
      <c r="AR58" s="30"/>
      <c r="AS58" s="30"/>
    </row>
    <row r="59" spans="1:45">
      <c r="A59" s="11"/>
      <c r="B59" s="4" t="str">
        <f>'Populations &amp; programs'!$D$4</f>
        <v>FSW</v>
      </c>
      <c r="C59" s="22"/>
      <c r="D59" s="22"/>
      <c r="E59" s="22"/>
      <c r="F59" s="25">
        <v>0.84</v>
      </c>
      <c r="G59" s="22"/>
      <c r="H59" s="22"/>
      <c r="I59" s="25">
        <v>0.89</v>
      </c>
      <c r="J59" s="22"/>
      <c r="K59" s="22"/>
      <c r="L59" s="25">
        <v>0.96</v>
      </c>
      <c r="M59" s="22"/>
      <c r="N59" s="25">
        <v>0.94</v>
      </c>
      <c r="O59" s="22"/>
      <c r="P59" s="25">
        <v>0.98</v>
      </c>
      <c r="Q59" s="22"/>
      <c r="R59" s="22"/>
      <c r="S59" s="5" t="s">
        <v>73</v>
      </c>
      <c r="T59" s="40"/>
      <c r="U59" s="6"/>
      <c r="V59" s="6"/>
      <c r="W59" s="42" t="s">
        <v>42</v>
      </c>
      <c r="X59" s="30">
        <v>0.7</v>
      </c>
      <c r="Y59" s="30">
        <v>0.8</v>
      </c>
      <c r="Z59" s="30">
        <v>0.92</v>
      </c>
      <c r="AA59" s="30">
        <v>0.97</v>
      </c>
      <c r="AC59" s="42"/>
      <c r="AD59" s="30"/>
      <c r="AE59" s="30"/>
      <c r="AF59" s="30"/>
      <c r="AG59" s="30"/>
      <c r="AI59" s="42"/>
      <c r="AJ59" s="30"/>
      <c r="AK59" s="30"/>
      <c r="AL59" s="30"/>
      <c r="AM59" s="30"/>
      <c r="AO59" s="42"/>
      <c r="AP59" s="30"/>
      <c r="AQ59" s="30"/>
      <c r="AR59" s="30"/>
      <c r="AS59" s="30"/>
    </row>
    <row r="60" spans="1:45">
      <c r="A60" s="11"/>
      <c r="B60" s="4" t="str">
        <f>'Populations &amp; programs'!$D$5</f>
        <v>Male PWID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73</v>
      </c>
      <c r="T60" s="30">
        <v>0</v>
      </c>
      <c r="U60" s="6"/>
      <c r="V60" s="6"/>
      <c r="W60" s="35"/>
      <c r="X60" s="30"/>
      <c r="Y60" s="30"/>
      <c r="Z60" s="30"/>
      <c r="AA60" s="30"/>
      <c r="AC60" s="35"/>
      <c r="AD60" s="30"/>
      <c r="AE60" s="30"/>
      <c r="AF60" s="30"/>
      <c r="AG60" s="30"/>
      <c r="AI60" s="35"/>
      <c r="AJ60" s="30"/>
      <c r="AK60" s="30"/>
      <c r="AL60" s="30"/>
      <c r="AM60" s="30"/>
      <c r="AO60" s="35"/>
      <c r="AP60" s="30"/>
      <c r="AQ60" s="30"/>
      <c r="AR60" s="30"/>
      <c r="AS60" s="30"/>
    </row>
    <row r="61" spans="1:45">
      <c r="A61" s="11"/>
      <c r="B61" s="4" t="str">
        <f>'Populations &amp; programs'!$D$6</f>
        <v>Other males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5" t="s">
        <v>73</v>
      </c>
      <c r="T61" s="30">
        <v>0</v>
      </c>
      <c r="U61" s="6"/>
      <c r="V61" s="6"/>
      <c r="W61" s="35"/>
      <c r="X61" s="30"/>
      <c r="Y61" s="30"/>
      <c r="Z61" s="30"/>
      <c r="AA61" s="30"/>
      <c r="AC61" s="35"/>
      <c r="AD61" s="30"/>
      <c r="AE61" s="30"/>
      <c r="AF61" s="30"/>
      <c r="AG61" s="30"/>
      <c r="AI61" s="35"/>
      <c r="AJ61" s="30"/>
      <c r="AK61" s="30"/>
      <c r="AL61" s="30"/>
      <c r="AM61" s="30"/>
      <c r="AO61" s="35"/>
      <c r="AP61" s="30"/>
      <c r="AQ61" s="30"/>
      <c r="AR61" s="30"/>
      <c r="AS61" s="30"/>
    </row>
    <row r="62" spans="1:45">
      <c r="A62" s="11"/>
      <c r="B62" s="4" t="str">
        <f>'Populations &amp; programs'!$D$7</f>
        <v>Other females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5" t="s">
        <v>73</v>
      </c>
      <c r="T62" s="29">
        <v>0</v>
      </c>
      <c r="U62" s="6"/>
      <c r="V62" s="6"/>
      <c r="W62" s="35"/>
      <c r="X62" s="30"/>
      <c r="Y62" s="30"/>
      <c r="Z62" s="30"/>
      <c r="AA62" s="30"/>
      <c r="AC62" s="35"/>
      <c r="AD62" s="30"/>
      <c r="AE62" s="30"/>
      <c r="AF62" s="30"/>
      <c r="AG62" s="30"/>
      <c r="AI62" s="35"/>
      <c r="AJ62" s="30"/>
      <c r="AK62" s="30"/>
      <c r="AL62" s="30"/>
      <c r="AM62" s="30"/>
      <c r="AO62" s="35"/>
      <c r="AP62" s="30"/>
      <c r="AQ62" s="30"/>
      <c r="AR62" s="30"/>
      <c r="AS62" s="30"/>
    </row>
    <row r="63" spans="1:45">
      <c r="A63" s="11"/>
      <c r="B63" s="4" t="str">
        <f>'Populations &amp; programs'!$D$8</f>
        <v>Clients</v>
      </c>
      <c r="C63" s="22"/>
      <c r="D63" s="22"/>
      <c r="E63" s="22"/>
      <c r="F63" s="25">
        <v>0.84</v>
      </c>
      <c r="G63" s="22"/>
      <c r="H63" s="22"/>
      <c r="I63" s="25">
        <v>0.89</v>
      </c>
      <c r="J63" s="22"/>
      <c r="K63" s="22"/>
      <c r="L63" s="25">
        <v>0.96</v>
      </c>
      <c r="M63" s="22"/>
      <c r="N63" s="25">
        <v>0.94</v>
      </c>
      <c r="O63" s="22"/>
      <c r="P63" s="25">
        <v>0.98</v>
      </c>
      <c r="Q63" s="22"/>
      <c r="R63" s="22"/>
      <c r="S63" s="5" t="s">
        <v>73</v>
      </c>
      <c r="T63" s="41"/>
      <c r="U63" s="6"/>
      <c r="V63" s="6"/>
      <c r="W63" s="42" t="s">
        <v>42</v>
      </c>
      <c r="X63" s="30">
        <v>0.7</v>
      </c>
      <c r="Y63" s="30">
        <v>0.8</v>
      </c>
      <c r="Z63" s="30">
        <v>0.92</v>
      </c>
      <c r="AA63" s="30">
        <v>0.97</v>
      </c>
      <c r="AC63" s="42"/>
      <c r="AD63" s="30"/>
      <c r="AE63" s="30"/>
      <c r="AF63" s="30"/>
      <c r="AG63" s="30"/>
      <c r="AI63" s="42"/>
      <c r="AJ63" s="30"/>
      <c r="AK63" s="30"/>
      <c r="AL63" s="30"/>
      <c r="AM63" s="30"/>
      <c r="AO63" s="42"/>
      <c r="AP63" s="30"/>
      <c r="AQ63" s="30"/>
      <c r="AR63" s="30"/>
      <c r="AS63" s="30"/>
    </row>
    <row r="65" spans="1:45" s="18" customFormat="1">
      <c r="B65" s="6"/>
      <c r="T65" s="31"/>
    </row>
    <row r="66" spans="1:45" s="18" customFormat="1">
      <c r="B66" s="6"/>
      <c r="T66" s="31"/>
    </row>
    <row r="67" spans="1:45">
      <c r="A67" s="12" t="s">
        <v>145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X67" s="19" t="s">
        <v>79</v>
      </c>
      <c r="Y67" s="18"/>
      <c r="Z67" s="19" t="s">
        <v>80</v>
      </c>
      <c r="AA67" s="18"/>
      <c r="AD67" s="19" t="s">
        <v>79</v>
      </c>
      <c r="AF67" s="19" t="s">
        <v>80</v>
      </c>
      <c r="AJ67" s="19" t="s">
        <v>79</v>
      </c>
      <c r="AL67" s="19" t="s">
        <v>80</v>
      </c>
      <c r="AP67" s="19" t="s">
        <v>79</v>
      </c>
      <c r="AR67" s="19" t="s">
        <v>80</v>
      </c>
    </row>
    <row r="68" spans="1:45">
      <c r="A68" s="11"/>
      <c r="C68" s="12">
        <v>2000</v>
      </c>
      <c r="D68" s="12">
        <v>2001</v>
      </c>
      <c r="E68" s="12">
        <v>2002</v>
      </c>
      <c r="F68" s="12">
        <v>2003</v>
      </c>
      <c r="G68" s="12">
        <v>2004</v>
      </c>
      <c r="H68" s="12">
        <v>2005</v>
      </c>
      <c r="I68" s="12">
        <v>2006</v>
      </c>
      <c r="J68" s="12">
        <v>2007</v>
      </c>
      <c r="K68" s="12">
        <v>2008</v>
      </c>
      <c r="L68" s="12">
        <v>2009</v>
      </c>
      <c r="M68" s="12">
        <v>2010</v>
      </c>
      <c r="N68" s="12">
        <v>2011</v>
      </c>
      <c r="O68" s="12">
        <v>2012</v>
      </c>
      <c r="P68" s="12">
        <v>2013</v>
      </c>
      <c r="Q68" s="12">
        <v>2014</v>
      </c>
      <c r="R68" s="12">
        <v>2015</v>
      </c>
      <c r="S68" s="11"/>
      <c r="T68" s="4" t="s">
        <v>50</v>
      </c>
      <c r="U68" s="6"/>
      <c r="V68" s="6"/>
      <c r="W68" s="4" t="s">
        <v>27</v>
      </c>
      <c r="X68" s="6" t="s">
        <v>77</v>
      </c>
      <c r="Y68" s="6" t="s">
        <v>78</v>
      </c>
      <c r="Z68" s="6" t="s">
        <v>77</v>
      </c>
      <c r="AA68" s="6" t="s">
        <v>78</v>
      </c>
      <c r="AC68" s="4" t="s">
        <v>28</v>
      </c>
      <c r="AD68" s="6" t="s">
        <v>77</v>
      </c>
      <c r="AE68" s="6" t="s">
        <v>78</v>
      </c>
      <c r="AF68" s="6" t="s">
        <v>77</v>
      </c>
      <c r="AG68" s="6" t="s">
        <v>78</v>
      </c>
      <c r="AI68" s="4" t="s">
        <v>29</v>
      </c>
      <c r="AJ68" s="6" t="s">
        <v>77</v>
      </c>
      <c r="AK68" s="6" t="s">
        <v>78</v>
      </c>
      <c r="AL68" s="6" t="s">
        <v>77</v>
      </c>
      <c r="AM68" s="6" t="s">
        <v>78</v>
      </c>
      <c r="AO68" s="4" t="s">
        <v>30</v>
      </c>
      <c r="AP68" s="6" t="s">
        <v>77</v>
      </c>
      <c r="AQ68" s="6" t="s">
        <v>78</v>
      </c>
      <c r="AR68" s="6" t="s">
        <v>77</v>
      </c>
      <c r="AS68" s="6" t="s">
        <v>78</v>
      </c>
    </row>
    <row r="69" spans="1:45">
      <c r="A69" s="11"/>
      <c r="B69" s="4" t="str">
        <f>'Populations &amp; programs'!$D$3</f>
        <v>MSM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5" t="s">
        <v>73</v>
      </c>
      <c r="T69" s="30">
        <v>0.03</v>
      </c>
      <c r="U69" s="6"/>
      <c r="V69" s="6"/>
      <c r="W69" s="35"/>
      <c r="X69" s="30"/>
      <c r="Y69" s="30"/>
      <c r="Z69" s="30"/>
      <c r="AA69" s="30"/>
      <c r="AC69" s="35"/>
      <c r="AD69" s="30"/>
      <c r="AE69" s="30"/>
      <c r="AF69" s="30"/>
      <c r="AG69" s="30"/>
      <c r="AI69" s="35"/>
      <c r="AJ69" s="30"/>
      <c r="AK69" s="30"/>
      <c r="AL69" s="30"/>
      <c r="AM69" s="30"/>
      <c r="AO69" s="35"/>
      <c r="AP69" s="30"/>
      <c r="AQ69" s="30"/>
      <c r="AR69" s="30"/>
      <c r="AS69" s="30"/>
    </row>
    <row r="70" spans="1:45">
      <c r="A70" s="11"/>
      <c r="B70" s="4" t="str">
        <f>'Populations &amp; programs'!$D$4</f>
        <v>FSW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5" t="s">
        <v>73</v>
      </c>
      <c r="T70" s="29">
        <v>0</v>
      </c>
      <c r="U70" s="6"/>
      <c r="V70" s="6"/>
      <c r="W70" s="35"/>
      <c r="X70" s="30"/>
      <c r="Y70" s="30"/>
      <c r="Z70" s="30"/>
      <c r="AA70" s="30"/>
      <c r="AC70" s="35"/>
      <c r="AD70" s="30"/>
      <c r="AE70" s="30"/>
      <c r="AF70" s="30"/>
      <c r="AG70" s="30"/>
      <c r="AI70" s="35"/>
      <c r="AJ70" s="30"/>
      <c r="AK70" s="30"/>
      <c r="AL70" s="30"/>
      <c r="AM70" s="30"/>
      <c r="AO70" s="35"/>
      <c r="AP70" s="30"/>
      <c r="AQ70" s="30"/>
      <c r="AR70" s="30"/>
      <c r="AS70" s="30"/>
    </row>
    <row r="71" spans="1:45">
      <c r="A71" s="11"/>
      <c r="B71" s="4" t="str">
        <f>'Populations &amp; programs'!$D$5</f>
        <v>Male PWID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73</v>
      </c>
      <c r="T71" s="30">
        <v>2.5999999999999999E-2</v>
      </c>
      <c r="U71" s="6"/>
      <c r="V71" s="6"/>
      <c r="W71" s="35"/>
      <c r="X71" s="30"/>
      <c r="Y71" s="30"/>
      <c r="Z71" s="30"/>
      <c r="AA71" s="30"/>
      <c r="AC71" s="35"/>
      <c r="AD71" s="30"/>
      <c r="AE71" s="30"/>
      <c r="AF71" s="30"/>
      <c r="AG71" s="30"/>
      <c r="AI71" s="35"/>
      <c r="AJ71" s="30"/>
      <c r="AK71" s="30"/>
      <c r="AL71" s="30"/>
      <c r="AM71" s="30"/>
      <c r="AO71" s="35"/>
      <c r="AP71" s="30"/>
      <c r="AQ71" s="30"/>
      <c r="AR71" s="30"/>
      <c r="AS71" s="30"/>
    </row>
    <row r="72" spans="1:45">
      <c r="A72" s="11"/>
      <c r="B72" s="4" t="str">
        <f>'Populations &amp; programs'!$D$6</f>
        <v>Other males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5" t="s">
        <v>73</v>
      </c>
      <c r="T72" s="30">
        <v>0.03</v>
      </c>
      <c r="U72" s="6"/>
      <c r="V72" s="6"/>
      <c r="W72" s="35"/>
      <c r="X72" s="30"/>
      <c r="Y72" s="30"/>
      <c r="Z72" s="30"/>
      <c r="AA72" s="30"/>
      <c r="AC72" s="35"/>
      <c r="AD72" s="30"/>
      <c r="AE72" s="30"/>
      <c r="AF72" s="30"/>
      <c r="AG72" s="30"/>
      <c r="AI72" s="35"/>
      <c r="AJ72" s="30"/>
      <c r="AK72" s="30"/>
      <c r="AL72" s="30"/>
      <c r="AM72" s="30"/>
      <c r="AO72" s="35"/>
      <c r="AP72" s="30"/>
      <c r="AQ72" s="30"/>
      <c r="AR72" s="30"/>
      <c r="AS72" s="30"/>
    </row>
    <row r="73" spans="1:45">
      <c r="A73" s="11"/>
      <c r="B73" s="4" t="str">
        <f>'Populations &amp; programs'!$D$7</f>
        <v>Other females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5" t="s">
        <v>73</v>
      </c>
      <c r="T73" s="30">
        <v>0</v>
      </c>
      <c r="U73" s="6"/>
      <c r="V73" s="6"/>
      <c r="W73" s="35"/>
      <c r="X73" s="30"/>
      <c r="Y73" s="30"/>
      <c r="Z73" s="30"/>
      <c r="AA73" s="30"/>
      <c r="AC73" s="35"/>
      <c r="AD73" s="30"/>
      <c r="AE73" s="30"/>
      <c r="AF73" s="30"/>
      <c r="AG73" s="30"/>
      <c r="AI73" s="35"/>
      <c r="AJ73" s="30"/>
      <c r="AK73" s="30"/>
      <c r="AL73" s="30"/>
      <c r="AM73" s="30"/>
      <c r="AO73" s="35"/>
      <c r="AP73" s="30"/>
      <c r="AQ73" s="30"/>
      <c r="AR73" s="30"/>
      <c r="AS73" s="30"/>
    </row>
    <row r="74" spans="1:45">
      <c r="A74" s="11"/>
      <c r="B74" s="4" t="str">
        <f>'Populations &amp; programs'!$D$8</f>
        <v>Clients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5" t="s">
        <v>73</v>
      </c>
      <c r="T74" s="30">
        <v>0.03</v>
      </c>
      <c r="U74" s="6"/>
      <c r="V74" s="6"/>
      <c r="W74" s="35"/>
      <c r="X74" s="30"/>
      <c r="Y74" s="30"/>
      <c r="Z74" s="30"/>
      <c r="AA74" s="30"/>
      <c r="AC74" s="35"/>
      <c r="AD74" s="30"/>
      <c r="AE74" s="30"/>
      <c r="AF74" s="30"/>
      <c r="AG74" s="30"/>
      <c r="AI74" s="35"/>
      <c r="AJ74" s="30"/>
      <c r="AK74" s="30"/>
      <c r="AL74" s="30"/>
      <c r="AM74" s="30"/>
      <c r="AO74" s="35"/>
      <c r="AP74" s="30"/>
      <c r="AQ74" s="30"/>
      <c r="AR74" s="30"/>
      <c r="AS74" s="30"/>
    </row>
    <row r="75" spans="1:45" s="18" customFormat="1">
      <c r="B75" s="6"/>
      <c r="T75" s="31"/>
    </row>
    <row r="76" spans="1:45" s="18" customFormat="1">
      <c r="B76" s="6"/>
      <c r="T76" s="31"/>
    </row>
    <row r="77" spans="1:45" s="18" customFormat="1">
      <c r="B77" s="6"/>
      <c r="T77" s="31"/>
    </row>
    <row r="78" spans="1:45" s="18" customFormat="1">
      <c r="A78" s="19" t="s">
        <v>33</v>
      </c>
      <c r="B78" s="6"/>
      <c r="T78" s="31"/>
      <c r="X78" s="19" t="s">
        <v>79</v>
      </c>
      <c r="Z78" s="19" t="s">
        <v>80</v>
      </c>
      <c r="AD78" s="19" t="s">
        <v>79</v>
      </c>
      <c r="AF78" s="19" t="s">
        <v>80</v>
      </c>
      <c r="AJ78" s="19" t="s">
        <v>79</v>
      </c>
      <c r="AL78" s="19" t="s">
        <v>80</v>
      </c>
      <c r="AP78" s="19" t="s">
        <v>79</v>
      </c>
      <c r="AR78" s="19" t="s">
        <v>80</v>
      </c>
    </row>
    <row r="79" spans="1:45" s="18" customFormat="1">
      <c r="B79" s="6"/>
      <c r="C79" s="19">
        <v>2000</v>
      </c>
      <c r="D79" s="19">
        <v>2001</v>
      </c>
      <c r="E79" s="19">
        <v>2002</v>
      </c>
      <c r="F79" s="19">
        <v>2003</v>
      </c>
      <c r="G79" s="19">
        <v>2004</v>
      </c>
      <c r="H79" s="19">
        <v>2005</v>
      </c>
      <c r="I79" s="19">
        <v>2006</v>
      </c>
      <c r="J79" s="19">
        <v>2007</v>
      </c>
      <c r="K79" s="19">
        <v>2008</v>
      </c>
      <c r="L79" s="19">
        <v>2009</v>
      </c>
      <c r="M79" s="19">
        <v>2010</v>
      </c>
      <c r="N79" s="19">
        <v>2011</v>
      </c>
      <c r="O79" s="19">
        <v>2012</v>
      </c>
      <c r="P79" s="19">
        <v>2013</v>
      </c>
      <c r="Q79" s="19">
        <v>2014</v>
      </c>
      <c r="R79" s="19">
        <v>2015</v>
      </c>
      <c r="T79" s="4" t="s">
        <v>50</v>
      </c>
      <c r="U79" s="6"/>
      <c r="V79" s="6"/>
      <c r="W79" s="4" t="s">
        <v>27</v>
      </c>
      <c r="X79" s="6" t="s">
        <v>77</v>
      </c>
      <c r="Y79" s="6" t="s">
        <v>78</v>
      </c>
      <c r="Z79" s="6" t="s">
        <v>77</v>
      </c>
      <c r="AA79" s="6" t="s">
        <v>78</v>
      </c>
      <c r="AC79" s="4" t="s">
        <v>28</v>
      </c>
      <c r="AD79" s="6" t="s">
        <v>77</v>
      </c>
      <c r="AE79" s="6" t="s">
        <v>78</v>
      </c>
      <c r="AF79" s="6" t="s">
        <v>77</v>
      </c>
      <c r="AG79" s="6" t="s">
        <v>78</v>
      </c>
      <c r="AI79" s="4" t="s">
        <v>29</v>
      </c>
      <c r="AJ79" s="6" t="s">
        <v>77</v>
      </c>
      <c r="AK79" s="6" t="s">
        <v>78</v>
      </c>
      <c r="AL79" s="6" t="s">
        <v>77</v>
      </c>
      <c r="AM79" s="6" t="s">
        <v>78</v>
      </c>
      <c r="AO79" s="4" t="s">
        <v>30</v>
      </c>
      <c r="AP79" s="6" t="s">
        <v>77</v>
      </c>
      <c r="AQ79" s="6" t="s">
        <v>78</v>
      </c>
      <c r="AR79" s="6" t="s">
        <v>77</v>
      </c>
      <c r="AS79" s="6" t="s">
        <v>78</v>
      </c>
    </row>
    <row r="80" spans="1:45" s="18" customFormat="1">
      <c r="B80" s="4" t="str">
        <f>'Populations &amp; programs'!$D$3</f>
        <v>MSM</v>
      </c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5" t="s">
        <v>73</v>
      </c>
      <c r="T80" s="30">
        <v>0.03</v>
      </c>
      <c r="U80" s="6"/>
      <c r="V80" s="6"/>
      <c r="W80" s="35"/>
      <c r="X80" s="30"/>
      <c r="Y80" s="30"/>
      <c r="Z80" s="30"/>
      <c r="AA80" s="30"/>
      <c r="AC80" s="35"/>
      <c r="AD80" s="30"/>
      <c r="AE80" s="30"/>
      <c r="AF80" s="30"/>
      <c r="AG80" s="30"/>
      <c r="AI80" s="35"/>
      <c r="AJ80" s="30"/>
      <c r="AK80" s="30"/>
      <c r="AL80" s="30"/>
      <c r="AM80" s="30"/>
      <c r="AO80" s="35"/>
      <c r="AP80" s="30"/>
      <c r="AQ80" s="30"/>
      <c r="AR80" s="30"/>
      <c r="AS80" s="30"/>
    </row>
    <row r="81" spans="2:45" s="18" customFormat="1">
      <c r="B81" s="4" t="str">
        <f>'Populations &amp; programs'!$D$4</f>
        <v>FSW</v>
      </c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5" t="s">
        <v>73</v>
      </c>
      <c r="T81" s="29">
        <v>0</v>
      </c>
      <c r="U81" s="6"/>
      <c r="V81" s="6"/>
      <c r="W81" s="35"/>
      <c r="X81" s="30"/>
      <c r="Y81" s="30"/>
      <c r="Z81" s="30"/>
      <c r="AA81" s="30"/>
      <c r="AC81" s="35"/>
      <c r="AD81" s="30"/>
      <c r="AE81" s="30"/>
      <c r="AF81" s="30"/>
      <c r="AG81" s="30"/>
      <c r="AI81" s="35"/>
      <c r="AJ81" s="30"/>
      <c r="AK81" s="30"/>
      <c r="AL81" s="30"/>
      <c r="AM81" s="30"/>
      <c r="AO81" s="35"/>
      <c r="AP81" s="30"/>
      <c r="AQ81" s="30"/>
      <c r="AR81" s="30"/>
      <c r="AS81" s="30"/>
    </row>
    <row r="82" spans="2:45" s="18" customFormat="1">
      <c r="B82" s="4" t="str">
        <f>'Populations &amp; programs'!$D$5</f>
        <v>Male PWID</v>
      </c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5" t="s">
        <v>73</v>
      </c>
      <c r="T82" s="30">
        <v>2.5999999999999999E-2</v>
      </c>
      <c r="U82" s="6"/>
      <c r="V82" s="6"/>
      <c r="W82" s="35"/>
      <c r="X82" s="30"/>
      <c r="Y82" s="30"/>
      <c r="Z82" s="30"/>
      <c r="AA82" s="30"/>
      <c r="AC82" s="35"/>
      <c r="AD82" s="30"/>
      <c r="AE82" s="30"/>
      <c r="AF82" s="30"/>
      <c r="AG82" s="30"/>
      <c r="AI82" s="35"/>
      <c r="AJ82" s="30"/>
      <c r="AK82" s="30"/>
      <c r="AL82" s="30"/>
      <c r="AM82" s="30"/>
      <c r="AO82" s="35"/>
      <c r="AP82" s="30"/>
      <c r="AQ82" s="30"/>
      <c r="AR82" s="30"/>
      <c r="AS82" s="30"/>
    </row>
    <row r="83" spans="2:45" s="18" customFormat="1">
      <c r="B83" s="4" t="str">
        <f>'Populations &amp; programs'!$D$6</f>
        <v>Other males</v>
      </c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5" t="s">
        <v>73</v>
      </c>
      <c r="T83" s="30">
        <v>0.03</v>
      </c>
      <c r="U83" s="6"/>
      <c r="V83" s="6"/>
      <c r="W83" s="35"/>
      <c r="X83" s="30"/>
      <c r="Y83" s="30"/>
      <c r="Z83" s="30"/>
      <c r="AA83" s="30"/>
      <c r="AC83" s="35"/>
      <c r="AD83" s="30"/>
      <c r="AE83" s="30"/>
      <c r="AF83" s="30"/>
      <c r="AG83" s="30"/>
      <c r="AI83" s="35"/>
      <c r="AJ83" s="30"/>
      <c r="AK83" s="30"/>
      <c r="AL83" s="30"/>
      <c r="AM83" s="30"/>
      <c r="AO83" s="35"/>
      <c r="AP83" s="30"/>
      <c r="AQ83" s="30"/>
      <c r="AR83" s="30"/>
      <c r="AS83" s="30"/>
    </row>
    <row r="84" spans="2:45" s="18" customFormat="1">
      <c r="B84" s="4" t="str">
        <f>'Populations &amp; programs'!$D$7</f>
        <v>Other females</v>
      </c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5" t="s">
        <v>73</v>
      </c>
      <c r="T84" s="30">
        <v>0</v>
      </c>
      <c r="U84" s="6"/>
      <c r="V84" s="6"/>
      <c r="W84" s="35"/>
      <c r="X84" s="30"/>
      <c r="Y84" s="30"/>
      <c r="Z84" s="30"/>
      <c r="AA84" s="30"/>
      <c r="AC84" s="35"/>
      <c r="AD84" s="30"/>
      <c r="AE84" s="30"/>
      <c r="AF84" s="30"/>
      <c r="AG84" s="30"/>
      <c r="AI84" s="35"/>
      <c r="AJ84" s="30"/>
      <c r="AK84" s="30"/>
      <c r="AL84" s="30"/>
      <c r="AM84" s="30"/>
      <c r="AO84" s="35"/>
      <c r="AP84" s="30"/>
      <c r="AQ84" s="30"/>
      <c r="AR84" s="30"/>
      <c r="AS84" s="30"/>
    </row>
    <row r="85" spans="2:45" s="18" customFormat="1">
      <c r="B85" s="4" t="str">
        <f>'Populations &amp; programs'!$D$8</f>
        <v>Clients</v>
      </c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5" t="s">
        <v>73</v>
      </c>
      <c r="T85" s="30">
        <v>0.03</v>
      </c>
      <c r="U85" s="6"/>
      <c r="V85" s="6"/>
      <c r="W85" s="35"/>
      <c r="X85" s="30"/>
      <c r="Y85" s="30"/>
      <c r="Z85" s="30"/>
      <c r="AA85" s="30"/>
      <c r="AC85" s="35"/>
      <c r="AD85" s="30"/>
      <c r="AE85" s="30"/>
      <c r="AF85" s="30"/>
      <c r="AG85" s="30"/>
      <c r="AI85" s="35"/>
      <c r="AJ85" s="30"/>
      <c r="AK85" s="30"/>
      <c r="AL85" s="30"/>
      <c r="AM85" s="30"/>
      <c r="AO85" s="35"/>
      <c r="AP85" s="30"/>
      <c r="AQ85" s="30"/>
      <c r="AR85" s="30"/>
      <c r="AS85" s="30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S20"/>
  <sheetViews>
    <sheetView topLeftCell="A10" workbookViewId="0">
      <selection activeCell="L11" sqref="L11"/>
    </sheetView>
  </sheetViews>
  <sheetFormatPr baseColWidth="10" defaultColWidth="8.625" defaultRowHeight="15"/>
  <cols>
    <col min="2" max="2" width="10.875" style="6" bestFit="1" customWidth="1"/>
    <col min="20" max="20" width="14.375" style="31" customWidth="1"/>
    <col min="21" max="21" width="8.625" style="31"/>
    <col min="22" max="22" width="9.125" style="31" customWidth="1"/>
    <col min="23" max="23" width="11.75" style="6" customWidth="1"/>
    <col min="24" max="27" width="8.625" style="31"/>
    <col min="29" max="29" width="11.75" style="6" customWidth="1"/>
    <col min="30" max="33" width="8.625" style="31"/>
    <col min="35" max="35" width="11.75" style="6" customWidth="1"/>
    <col min="36" max="39" width="8.625" style="31"/>
    <col min="41" max="41" width="11.75" style="6" customWidth="1"/>
    <col min="42" max="45" width="8.625" style="31"/>
  </cols>
  <sheetData>
    <row r="1" spans="1:45">
      <c r="A1" s="14" t="s">
        <v>92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X1" s="32" t="s">
        <v>79</v>
      </c>
      <c r="Z1" s="32" t="s">
        <v>80</v>
      </c>
      <c r="AD1" s="32" t="s">
        <v>79</v>
      </c>
      <c r="AF1" s="32" t="s">
        <v>80</v>
      </c>
      <c r="AJ1" s="32" t="s">
        <v>79</v>
      </c>
      <c r="AL1" s="32" t="s">
        <v>80</v>
      </c>
      <c r="AP1" s="32" t="s">
        <v>79</v>
      </c>
      <c r="AR1" s="32" t="s">
        <v>80</v>
      </c>
    </row>
    <row r="2" spans="1:45">
      <c r="A2" s="13"/>
      <c r="C2" s="14">
        <v>2000</v>
      </c>
      <c r="D2" s="14">
        <v>2001</v>
      </c>
      <c r="E2" s="14">
        <v>2002</v>
      </c>
      <c r="F2" s="14">
        <v>2003</v>
      </c>
      <c r="G2" s="14">
        <v>2004</v>
      </c>
      <c r="H2" s="14">
        <v>2005</v>
      </c>
      <c r="I2" s="14">
        <v>2006</v>
      </c>
      <c r="J2" s="14">
        <v>2007</v>
      </c>
      <c r="K2" s="14">
        <v>2008</v>
      </c>
      <c r="L2" s="14">
        <v>2009</v>
      </c>
      <c r="M2" s="14">
        <v>2010</v>
      </c>
      <c r="N2" s="14">
        <v>2011</v>
      </c>
      <c r="O2" s="14">
        <v>2012</v>
      </c>
      <c r="P2" s="14">
        <v>2013</v>
      </c>
      <c r="Q2" s="14">
        <v>2014</v>
      </c>
      <c r="R2" s="14">
        <v>2015</v>
      </c>
      <c r="S2" s="13"/>
      <c r="T2" s="4" t="s">
        <v>50</v>
      </c>
      <c r="U2" s="6"/>
      <c r="V2" s="6"/>
      <c r="W2" s="4" t="s">
        <v>27</v>
      </c>
      <c r="X2" s="6" t="s">
        <v>77</v>
      </c>
      <c r="Y2" s="6" t="s">
        <v>78</v>
      </c>
      <c r="Z2" s="6" t="s">
        <v>77</v>
      </c>
      <c r="AA2" s="6" t="s">
        <v>78</v>
      </c>
      <c r="AC2" s="4" t="s">
        <v>28</v>
      </c>
      <c r="AD2" s="6" t="s">
        <v>77</v>
      </c>
      <c r="AE2" s="6" t="s">
        <v>78</v>
      </c>
      <c r="AF2" s="6" t="s">
        <v>77</v>
      </c>
      <c r="AG2" s="6" t="s">
        <v>78</v>
      </c>
      <c r="AI2" s="4" t="s">
        <v>29</v>
      </c>
      <c r="AJ2" s="6" t="s">
        <v>77</v>
      </c>
      <c r="AK2" s="6" t="s">
        <v>78</v>
      </c>
      <c r="AL2" s="6" t="s">
        <v>77</v>
      </c>
      <c r="AM2" s="6" t="s">
        <v>78</v>
      </c>
      <c r="AO2" s="4" t="s">
        <v>30</v>
      </c>
      <c r="AP2" s="6" t="s">
        <v>77</v>
      </c>
      <c r="AQ2" s="6" t="s">
        <v>78</v>
      </c>
      <c r="AR2" s="6" t="s">
        <v>77</v>
      </c>
      <c r="AS2" s="6" t="s">
        <v>78</v>
      </c>
    </row>
    <row r="3" spans="1:45">
      <c r="A3" s="13"/>
      <c r="B3" s="4" t="str">
        <f>'Populations &amp; programs'!$D$3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73</v>
      </c>
      <c r="T3" s="29">
        <v>0</v>
      </c>
      <c r="U3" s="6"/>
      <c r="V3" s="6"/>
      <c r="W3" s="29"/>
      <c r="X3" s="30"/>
      <c r="Y3" s="30"/>
      <c r="Z3" s="30"/>
      <c r="AA3" s="30"/>
      <c r="AC3" s="29"/>
      <c r="AD3" s="30"/>
      <c r="AE3" s="30"/>
      <c r="AF3" s="30"/>
      <c r="AG3" s="30"/>
      <c r="AI3" s="29"/>
      <c r="AJ3" s="30"/>
      <c r="AK3" s="30"/>
      <c r="AL3" s="30"/>
      <c r="AM3" s="30"/>
      <c r="AO3" s="29"/>
      <c r="AP3" s="30"/>
      <c r="AQ3" s="30"/>
      <c r="AR3" s="30"/>
      <c r="AS3" s="30"/>
    </row>
    <row r="4" spans="1:45">
      <c r="A4" s="13"/>
      <c r="B4" s="4" t="str">
        <f>'Populations &amp; programs'!$D$4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73</v>
      </c>
      <c r="T4" s="29">
        <v>0</v>
      </c>
      <c r="U4" s="6"/>
      <c r="V4" s="6"/>
      <c r="W4" s="29"/>
      <c r="X4" s="30"/>
      <c r="Y4" s="30"/>
      <c r="Z4" s="30"/>
      <c r="AA4" s="30"/>
      <c r="AC4" s="29"/>
      <c r="AD4" s="30"/>
      <c r="AE4" s="30"/>
      <c r="AF4" s="30"/>
      <c r="AG4" s="30"/>
      <c r="AI4" s="29"/>
      <c r="AJ4" s="30"/>
      <c r="AK4" s="30"/>
      <c r="AL4" s="30"/>
      <c r="AM4" s="30"/>
      <c r="AO4" s="29"/>
      <c r="AP4" s="30"/>
      <c r="AQ4" s="30"/>
      <c r="AR4" s="30"/>
      <c r="AS4" s="30"/>
    </row>
    <row r="5" spans="1:45">
      <c r="A5" s="13"/>
      <c r="B5" s="4" t="str">
        <f>'Populations &amp; programs'!$D$5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73</v>
      </c>
      <c r="T5" s="29">
        <v>400</v>
      </c>
      <c r="U5" s="6"/>
      <c r="V5" s="6"/>
      <c r="W5" s="29"/>
      <c r="X5" s="30"/>
      <c r="Y5" s="30"/>
      <c r="Z5" s="30"/>
      <c r="AA5" s="30"/>
      <c r="AC5" s="29"/>
      <c r="AD5" s="30"/>
      <c r="AE5" s="30"/>
      <c r="AF5" s="30"/>
      <c r="AG5" s="30"/>
      <c r="AI5" s="29"/>
      <c r="AJ5" s="30"/>
      <c r="AK5" s="30"/>
      <c r="AL5" s="30"/>
      <c r="AM5" s="30"/>
      <c r="AO5" s="29"/>
      <c r="AP5" s="30"/>
      <c r="AQ5" s="30"/>
      <c r="AR5" s="30"/>
      <c r="AS5" s="30"/>
    </row>
    <row r="6" spans="1:45">
      <c r="A6" s="13"/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73</v>
      </c>
      <c r="T6" s="29">
        <v>0</v>
      </c>
      <c r="U6" s="6"/>
      <c r="V6" s="6"/>
      <c r="W6" s="29"/>
      <c r="X6" s="30"/>
      <c r="Y6" s="30"/>
      <c r="Z6" s="30"/>
      <c r="AA6" s="30"/>
      <c r="AC6" s="29"/>
      <c r="AD6" s="30"/>
      <c r="AE6" s="30"/>
      <c r="AF6" s="30"/>
      <c r="AG6" s="30"/>
      <c r="AI6" s="29"/>
      <c r="AJ6" s="30"/>
      <c r="AK6" s="30"/>
      <c r="AL6" s="30"/>
      <c r="AM6" s="30"/>
      <c r="AO6" s="29"/>
      <c r="AP6" s="30"/>
      <c r="AQ6" s="30"/>
      <c r="AR6" s="30"/>
      <c r="AS6" s="30"/>
    </row>
    <row r="7" spans="1:45">
      <c r="A7" s="13"/>
      <c r="B7" s="4" t="str">
        <f>'Populations &amp; programs'!$D$7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73</v>
      </c>
      <c r="T7" s="29">
        <v>0</v>
      </c>
      <c r="U7" s="6"/>
      <c r="V7" s="6"/>
      <c r="W7" s="29"/>
      <c r="X7" s="30"/>
      <c r="Y7" s="30"/>
      <c r="Z7" s="30"/>
      <c r="AA7" s="30"/>
      <c r="AC7" s="29"/>
      <c r="AD7" s="30"/>
      <c r="AE7" s="30"/>
      <c r="AF7" s="30"/>
      <c r="AG7" s="30"/>
      <c r="AI7" s="29"/>
      <c r="AJ7" s="30"/>
      <c r="AK7" s="30"/>
      <c r="AL7" s="30"/>
      <c r="AM7" s="30"/>
      <c r="AO7" s="29"/>
      <c r="AP7" s="30"/>
      <c r="AQ7" s="30"/>
      <c r="AR7" s="30"/>
      <c r="AS7" s="30"/>
    </row>
    <row r="8" spans="1:45">
      <c r="A8" s="13"/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73</v>
      </c>
      <c r="T8" s="29">
        <v>0</v>
      </c>
      <c r="U8" s="6"/>
      <c r="V8" s="6"/>
      <c r="W8" s="29"/>
      <c r="X8" s="30"/>
      <c r="Y8" s="30"/>
      <c r="Z8" s="30"/>
      <c r="AA8" s="30"/>
      <c r="AC8" s="29"/>
      <c r="AD8" s="30"/>
      <c r="AE8" s="30"/>
      <c r="AF8" s="30"/>
      <c r="AG8" s="30"/>
      <c r="AI8" s="29"/>
      <c r="AJ8" s="30"/>
      <c r="AK8" s="30"/>
      <c r="AL8" s="30"/>
      <c r="AM8" s="30"/>
      <c r="AO8" s="29"/>
      <c r="AP8" s="30"/>
      <c r="AQ8" s="30"/>
      <c r="AR8" s="30"/>
      <c r="AS8" s="30"/>
    </row>
    <row r="10" spans="1:45" s="18" customFormat="1">
      <c r="B10" s="6"/>
      <c r="T10" s="31"/>
      <c r="U10" s="31"/>
      <c r="V10" s="31"/>
      <c r="W10" s="6"/>
      <c r="X10" s="31"/>
      <c r="Y10" s="31"/>
      <c r="Z10" s="31"/>
      <c r="AA10" s="31"/>
      <c r="AC10" s="6"/>
      <c r="AD10" s="31"/>
      <c r="AE10" s="31"/>
      <c r="AF10" s="31"/>
      <c r="AG10" s="31"/>
      <c r="AI10" s="6"/>
      <c r="AJ10" s="31"/>
      <c r="AK10" s="31"/>
      <c r="AL10" s="31"/>
      <c r="AM10" s="31"/>
      <c r="AO10" s="6"/>
      <c r="AP10" s="31"/>
      <c r="AQ10" s="31"/>
      <c r="AR10" s="31"/>
      <c r="AS10" s="31"/>
    </row>
    <row r="11" spans="1:45" s="18" customFormat="1">
      <c r="B11" s="6"/>
      <c r="T11" s="31"/>
      <c r="U11" s="31"/>
      <c r="V11" s="31"/>
      <c r="W11" s="6"/>
      <c r="X11" s="31"/>
      <c r="Y11" s="31"/>
      <c r="Z11" s="31"/>
      <c r="AA11" s="31"/>
      <c r="AC11" s="6"/>
      <c r="AD11" s="31"/>
      <c r="AE11" s="31"/>
      <c r="AF11" s="31"/>
      <c r="AG11" s="31"/>
      <c r="AI11" s="6"/>
      <c r="AJ11" s="31"/>
      <c r="AK11" s="31"/>
      <c r="AL11" s="31"/>
      <c r="AM11" s="31"/>
      <c r="AO11" s="6"/>
      <c r="AP11" s="31"/>
      <c r="AQ11" s="31"/>
      <c r="AR11" s="31"/>
      <c r="AS11" s="31"/>
    </row>
    <row r="12" spans="1:45">
      <c r="A12" s="14" t="s">
        <v>122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X12" s="32" t="s">
        <v>79</v>
      </c>
      <c r="Z12" s="32" t="s">
        <v>80</v>
      </c>
      <c r="AD12" s="32" t="s">
        <v>79</v>
      </c>
      <c r="AF12" s="32" t="s">
        <v>80</v>
      </c>
      <c r="AJ12" s="32" t="s">
        <v>79</v>
      </c>
      <c r="AL12" s="32" t="s">
        <v>80</v>
      </c>
      <c r="AP12" s="32" t="s">
        <v>79</v>
      </c>
      <c r="AR12" s="32" t="s">
        <v>80</v>
      </c>
    </row>
    <row r="13" spans="1:45">
      <c r="A13" s="13"/>
      <c r="C13" s="14">
        <v>2000</v>
      </c>
      <c r="D13" s="14">
        <v>2001</v>
      </c>
      <c r="E13" s="14">
        <v>2002</v>
      </c>
      <c r="F13" s="14">
        <v>2003</v>
      </c>
      <c r="G13" s="14">
        <v>2004</v>
      </c>
      <c r="H13" s="14">
        <v>2005</v>
      </c>
      <c r="I13" s="14">
        <v>2006</v>
      </c>
      <c r="J13" s="14">
        <v>2007</v>
      </c>
      <c r="K13" s="14">
        <v>2008</v>
      </c>
      <c r="L13" s="14">
        <v>2009</v>
      </c>
      <c r="M13" s="14">
        <v>2010</v>
      </c>
      <c r="N13" s="14">
        <v>2011</v>
      </c>
      <c r="O13" s="14">
        <v>2012</v>
      </c>
      <c r="P13" s="14">
        <v>2013</v>
      </c>
      <c r="Q13" s="14">
        <v>2014</v>
      </c>
      <c r="R13" s="14">
        <v>2015</v>
      </c>
      <c r="S13" s="13"/>
      <c r="T13" s="32" t="s">
        <v>50</v>
      </c>
      <c r="W13" s="4" t="s">
        <v>27</v>
      </c>
      <c r="X13" s="6" t="s">
        <v>77</v>
      </c>
      <c r="Y13" s="6" t="s">
        <v>78</v>
      </c>
      <c r="Z13" s="6" t="s">
        <v>77</v>
      </c>
      <c r="AA13" s="6" t="s">
        <v>78</v>
      </c>
      <c r="AC13" s="4" t="s">
        <v>28</v>
      </c>
      <c r="AD13" s="6" t="s">
        <v>77</v>
      </c>
      <c r="AE13" s="6" t="s">
        <v>78</v>
      </c>
      <c r="AF13" s="6" t="s">
        <v>77</v>
      </c>
      <c r="AG13" s="6" t="s">
        <v>78</v>
      </c>
      <c r="AI13" s="4" t="s">
        <v>29</v>
      </c>
      <c r="AJ13" s="6" t="s">
        <v>77</v>
      </c>
      <c r="AK13" s="6" t="s">
        <v>78</v>
      </c>
      <c r="AL13" s="6" t="s">
        <v>77</v>
      </c>
      <c r="AM13" s="6" t="s">
        <v>78</v>
      </c>
      <c r="AO13" s="4" t="s">
        <v>30</v>
      </c>
      <c r="AP13" s="6" t="s">
        <v>77</v>
      </c>
      <c r="AQ13" s="6" t="s">
        <v>78</v>
      </c>
      <c r="AR13" s="6" t="s">
        <v>77</v>
      </c>
      <c r="AS13" s="6" t="s">
        <v>78</v>
      </c>
    </row>
    <row r="14" spans="1:45">
      <c r="A14" s="13"/>
      <c r="B14" s="48" t="s">
        <v>119</v>
      </c>
      <c r="C14" s="22"/>
      <c r="D14" s="25">
        <v>0.3</v>
      </c>
      <c r="E14" s="22"/>
      <c r="F14" s="25">
        <v>0.25</v>
      </c>
      <c r="G14" s="22"/>
      <c r="H14" s="25">
        <v>0.2</v>
      </c>
      <c r="I14" s="22"/>
      <c r="J14" s="22"/>
      <c r="K14" s="22"/>
      <c r="L14" s="25">
        <v>0.2</v>
      </c>
      <c r="M14" s="22"/>
      <c r="N14" s="22"/>
      <c r="O14" s="22"/>
      <c r="P14" s="22"/>
      <c r="Q14" s="22"/>
      <c r="R14" s="22"/>
      <c r="S14" s="5" t="s">
        <v>73</v>
      </c>
      <c r="T14" s="40"/>
      <c r="U14" s="6"/>
      <c r="V14" s="6"/>
      <c r="W14" s="40" t="s">
        <v>43</v>
      </c>
      <c r="X14" s="30">
        <v>0.3</v>
      </c>
      <c r="Y14" s="30">
        <v>0.4</v>
      </c>
      <c r="Z14" s="30">
        <v>0.1</v>
      </c>
      <c r="AA14" s="30">
        <v>0.14000000000000001</v>
      </c>
      <c r="AC14" s="40"/>
      <c r="AD14" s="30"/>
      <c r="AE14" s="30"/>
      <c r="AF14" s="30"/>
      <c r="AG14" s="30"/>
      <c r="AI14" s="40"/>
      <c r="AJ14" s="30"/>
      <c r="AK14" s="30"/>
      <c r="AL14" s="30"/>
      <c r="AM14" s="30"/>
      <c r="AO14" s="40"/>
      <c r="AP14" s="30"/>
      <c r="AQ14" s="30"/>
      <c r="AR14" s="30"/>
      <c r="AS14" s="30"/>
    </row>
    <row r="16" spans="1:45" s="18" customFormat="1">
      <c r="B16" s="6"/>
      <c r="T16" s="31"/>
      <c r="U16" s="31"/>
      <c r="V16" s="31"/>
      <c r="W16" s="6"/>
      <c r="X16" s="31"/>
      <c r="Y16" s="31"/>
      <c r="Z16" s="31"/>
      <c r="AA16" s="31"/>
      <c r="AC16" s="6"/>
      <c r="AD16" s="31"/>
      <c r="AE16" s="31"/>
      <c r="AF16" s="31"/>
      <c r="AG16" s="31"/>
      <c r="AI16" s="6"/>
      <c r="AJ16" s="31"/>
      <c r="AK16" s="31"/>
      <c r="AL16" s="31"/>
      <c r="AM16" s="31"/>
      <c r="AO16" s="6"/>
      <c r="AP16" s="31"/>
      <c r="AQ16" s="31"/>
      <c r="AR16" s="31"/>
      <c r="AS16" s="31"/>
    </row>
    <row r="17" spans="1:45" s="18" customFormat="1">
      <c r="B17" s="6"/>
      <c r="T17" s="31"/>
      <c r="U17" s="31"/>
      <c r="V17" s="31"/>
      <c r="W17" s="6"/>
      <c r="X17" s="31"/>
      <c r="Y17" s="31"/>
      <c r="Z17" s="31"/>
      <c r="AA17" s="31"/>
      <c r="AC17" s="6"/>
      <c r="AD17" s="31"/>
      <c r="AE17" s="31"/>
      <c r="AF17" s="31"/>
      <c r="AG17" s="31"/>
      <c r="AI17" s="6"/>
      <c r="AJ17" s="31"/>
      <c r="AK17" s="31"/>
      <c r="AL17" s="31"/>
      <c r="AM17" s="31"/>
      <c r="AO17" s="6"/>
      <c r="AP17" s="31"/>
      <c r="AQ17" s="31"/>
      <c r="AR17" s="31"/>
      <c r="AS17" s="31"/>
    </row>
    <row r="18" spans="1:45">
      <c r="A18" s="14" t="s">
        <v>31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X18" s="32" t="s">
        <v>79</v>
      </c>
      <c r="Z18" s="32" t="s">
        <v>80</v>
      </c>
      <c r="AD18" s="32" t="s">
        <v>79</v>
      </c>
      <c r="AF18" s="32" t="s">
        <v>80</v>
      </c>
      <c r="AJ18" s="32" t="s">
        <v>79</v>
      </c>
      <c r="AL18" s="32" t="s">
        <v>80</v>
      </c>
      <c r="AP18" s="32" t="s">
        <v>79</v>
      </c>
      <c r="AR18" s="32" t="s">
        <v>80</v>
      </c>
    </row>
    <row r="19" spans="1:45">
      <c r="A19" s="13"/>
      <c r="C19" s="14">
        <v>2000</v>
      </c>
      <c r="D19" s="14">
        <v>2001</v>
      </c>
      <c r="E19" s="14">
        <v>2002</v>
      </c>
      <c r="F19" s="14">
        <v>2003</v>
      </c>
      <c r="G19" s="14">
        <v>2004</v>
      </c>
      <c r="H19" s="14">
        <v>2005</v>
      </c>
      <c r="I19" s="14">
        <v>2006</v>
      </c>
      <c r="J19" s="14">
        <v>2007</v>
      </c>
      <c r="K19" s="14">
        <v>2008</v>
      </c>
      <c r="L19" s="14">
        <v>2009</v>
      </c>
      <c r="M19" s="14">
        <v>2010</v>
      </c>
      <c r="N19" s="14">
        <v>2011</v>
      </c>
      <c r="O19" s="14">
        <v>2012</v>
      </c>
      <c r="P19" s="14">
        <v>2013</v>
      </c>
      <c r="Q19" s="14">
        <v>2014</v>
      </c>
      <c r="R19" s="14">
        <v>2015</v>
      </c>
      <c r="S19" s="13"/>
      <c r="T19" s="4" t="s">
        <v>50</v>
      </c>
      <c r="U19" s="6"/>
      <c r="V19" s="6"/>
      <c r="W19" s="4" t="s">
        <v>27</v>
      </c>
      <c r="X19" s="6" t="s">
        <v>77</v>
      </c>
      <c r="Y19" s="6" t="s">
        <v>78</v>
      </c>
      <c r="Z19" s="6" t="s">
        <v>77</v>
      </c>
      <c r="AA19" s="6" t="s">
        <v>78</v>
      </c>
      <c r="AC19" s="4" t="s">
        <v>28</v>
      </c>
      <c r="AD19" s="6" t="s">
        <v>77</v>
      </c>
      <c r="AE19" s="6" t="s">
        <v>78</v>
      </c>
      <c r="AF19" s="6" t="s">
        <v>77</v>
      </c>
      <c r="AG19" s="6" t="s">
        <v>78</v>
      </c>
      <c r="AI19" s="4" t="s">
        <v>29</v>
      </c>
      <c r="AJ19" s="6" t="s">
        <v>77</v>
      </c>
      <c r="AK19" s="6" t="s">
        <v>78</v>
      </c>
      <c r="AL19" s="6" t="s">
        <v>77</v>
      </c>
      <c r="AM19" s="6" t="s">
        <v>78</v>
      </c>
      <c r="AO19" s="4" t="s">
        <v>30</v>
      </c>
      <c r="AP19" s="6" t="s">
        <v>77</v>
      </c>
      <c r="AQ19" s="6" t="s">
        <v>78</v>
      </c>
      <c r="AR19" s="6" t="s">
        <v>77</v>
      </c>
      <c r="AS19" s="6" t="s">
        <v>78</v>
      </c>
    </row>
    <row r="20" spans="1:45">
      <c r="A20" s="13"/>
      <c r="B20" s="48" t="s">
        <v>119</v>
      </c>
      <c r="C20" s="40"/>
      <c r="D20" s="40">
        <v>50</v>
      </c>
      <c r="E20" s="40"/>
      <c r="F20" s="40">
        <v>70</v>
      </c>
      <c r="G20" s="40"/>
      <c r="H20" s="40"/>
      <c r="I20" s="40"/>
      <c r="J20" s="40">
        <v>190</v>
      </c>
      <c r="K20" s="40"/>
      <c r="L20" s="40"/>
      <c r="M20" s="40"/>
      <c r="N20" s="40"/>
      <c r="O20" s="40"/>
      <c r="P20" s="40"/>
      <c r="Q20" s="40"/>
      <c r="R20" s="40"/>
      <c r="S20" s="5" t="s">
        <v>73</v>
      </c>
      <c r="T20" s="40"/>
      <c r="U20" s="6"/>
      <c r="V20" s="6"/>
      <c r="W20" s="40" t="s">
        <v>44</v>
      </c>
      <c r="X20" s="30">
        <v>0</v>
      </c>
      <c r="Y20" s="30">
        <v>0</v>
      </c>
      <c r="Z20" s="30">
        <v>0.15</v>
      </c>
      <c r="AA20" s="30">
        <v>0.18</v>
      </c>
      <c r="AC20" s="40"/>
      <c r="AD20" s="30"/>
      <c r="AE20" s="30"/>
      <c r="AF20" s="30"/>
      <c r="AG20" s="30"/>
      <c r="AI20" s="40"/>
      <c r="AJ20" s="30"/>
      <c r="AK20" s="30"/>
      <c r="AL20" s="30"/>
      <c r="AM20" s="30"/>
      <c r="AO20" s="40"/>
      <c r="AP20" s="30"/>
      <c r="AQ20" s="30"/>
      <c r="AR20" s="30"/>
      <c r="AS20" s="30"/>
    </row>
  </sheetData>
  <sheetCalcPr fullCalcOnLoad="1"/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Z41"/>
  <sheetViews>
    <sheetView workbookViewId="0">
      <selection activeCell="K17" sqref="K17"/>
    </sheetView>
  </sheetViews>
  <sheetFormatPr baseColWidth="10" defaultColWidth="8.625" defaultRowHeight="15"/>
  <cols>
    <col min="1" max="15" width="6.625" customWidth="1"/>
  </cols>
  <sheetData>
    <row r="1" spans="1:26" ht="15" customHeight="1">
      <c r="A1" s="17" t="s">
        <v>103</v>
      </c>
      <c r="B1" s="16"/>
      <c r="C1" s="16"/>
      <c r="D1" s="16"/>
      <c r="E1" s="16"/>
      <c r="F1" s="16"/>
      <c r="G1" s="16"/>
      <c r="H1" s="16"/>
      <c r="I1" s="1"/>
      <c r="J1" s="1"/>
      <c r="K1" s="1"/>
      <c r="L1" s="1"/>
      <c r="M1" s="1"/>
      <c r="N1" s="1"/>
      <c r="O1" s="1"/>
      <c r="P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6"/>
      <c r="B2" s="37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MWID</v>
      </c>
      <c r="F2" s="4" t="str">
        <f>'Populations &amp; programs'!$C$6</f>
        <v>OM</v>
      </c>
      <c r="G2" s="4" t="str">
        <f>'Populations &amp; programs'!$C$7</f>
        <v>OF</v>
      </c>
      <c r="H2" s="4" t="str">
        <f>'Populations &amp; programs'!$C$8</f>
        <v>CSW</v>
      </c>
      <c r="I2" s="2"/>
      <c r="J2" s="2"/>
      <c r="K2" s="2"/>
      <c r="L2" s="2"/>
      <c r="M2" s="2"/>
      <c r="N2" s="2"/>
      <c r="O2" s="2"/>
      <c r="P2" s="1"/>
      <c r="Q2" s="2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5"/>
      <c r="B3" s="4" t="str">
        <f>'Populations &amp; programs'!$D$3</f>
        <v>MSM</v>
      </c>
      <c r="C3" s="36">
        <v>1</v>
      </c>
      <c r="D3" s="36"/>
      <c r="E3" s="36"/>
      <c r="F3" s="36"/>
      <c r="G3" s="36"/>
      <c r="H3" s="3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15"/>
      <c r="B4" s="4" t="str">
        <f>'Populations &amp; programs'!$D$4</f>
        <v>FSW</v>
      </c>
      <c r="C4" s="36"/>
      <c r="D4" s="36"/>
      <c r="E4" s="36"/>
      <c r="F4" s="36"/>
      <c r="G4" s="36"/>
      <c r="H4" s="36"/>
      <c r="I4" s="2"/>
      <c r="J4" s="2"/>
      <c r="K4" s="2"/>
      <c r="L4" s="2"/>
      <c r="M4" s="2"/>
      <c r="N4" s="2"/>
      <c r="O4" s="2"/>
      <c r="P4" s="2"/>
      <c r="Q4" s="1"/>
      <c r="R4" s="2"/>
      <c r="S4" s="2"/>
      <c r="T4" s="2"/>
      <c r="U4" s="2"/>
      <c r="V4" s="2"/>
      <c r="W4" s="2"/>
      <c r="X4" s="2"/>
      <c r="Y4" s="2"/>
      <c r="Z4" s="2"/>
    </row>
    <row r="5" spans="1:26">
      <c r="A5" s="15"/>
      <c r="B5" s="4" t="str">
        <f>'Populations &amp; programs'!$D$5</f>
        <v>Male PWID</v>
      </c>
      <c r="C5" s="36"/>
      <c r="D5" s="36">
        <v>1</v>
      </c>
      <c r="E5" s="36"/>
      <c r="F5" s="36"/>
      <c r="G5" s="36">
        <v>1</v>
      </c>
      <c r="H5" s="36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15"/>
      <c r="B6" s="4" t="str">
        <f>'Populations &amp; programs'!$D$6</f>
        <v>Other males</v>
      </c>
      <c r="C6" s="36"/>
      <c r="D6" s="36">
        <v>1</v>
      </c>
      <c r="E6" s="36"/>
      <c r="F6" s="36"/>
      <c r="G6" s="36">
        <v>1</v>
      </c>
      <c r="H6" s="36"/>
      <c r="I6" s="2"/>
      <c r="J6" s="2"/>
      <c r="K6" s="2"/>
      <c r="L6" s="2"/>
      <c r="M6" s="2"/>
      <c r="N6" s="2"/>
      <c r="O6" s="2"/>
      <c r="P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15"/>
      <c r="B7" s="4" t="str">
        <f>'Populations &amp; programs'!$D$7</f>
        <v>Other females</v>
      </c>
      <c r="C7" s="36"/>
      <c r="D7" s="36"/>
      <c r="E7" s="36"/>
      <c r="F7" s="36"/>
      <c r="G7" s="36"/>
      <c r="H7" s="36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5"/>
      <c r="B8" s="4" t="str">
        <f>'Populations &amp; programs'!$D$8</f>
        <v>Clients</v>
      </c>
      <c r="C8" s="36"/>
      <c r="D8" s="36">
        <v>1</v>
      </c>
      <c r="E8" s="36"/>
      <c r="F8" s="36"/>
      <c r="G8" s="36">
        <v>1</v>
      </c>
      <c r="H8" s="36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16"/>
      <c r="B9" s="16"/>
      <c r="C9" s="16"/>
      <c r="D9" s="16"/>
      <c r="E9" s="16"/>
      <c r="F9" s="16"/>
      <c r="G9" s="16"/>
      <c r="H9" s="1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18" customFormat="1"/>
    <row r="11" spans="1:26" s="18" customFormat="1"/>
    <row r="12" spans="1:26">
      <c r="A12" s="17" t="s">
        <v>101</v>
      </c>
      <c r="B12" s="16"/>
      <c r="C12" s="16"/>
      <c r="D12" s="16"/>
      <c r="E12" s="16"/>
      <c r="F12" s="16"/>
      <c r="G12" s="16"/>
      <c r="H12" s="16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16"/>
      <c r="B13" s="37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MWID</v>
      </c>
      <c r="F13" s="4" t="str">
        <f>'Populations &amp; programs'!$C$6</f>
        <v>OM</v>
      </c>
      <c r="G13" s="4" t="str">
        <f>'Populations &amp; programs'!$C$7</f>
        <v>OF</v>
      </c>
      <c r="H13" s="4" t="str">
        <f>'Populations &amp; programs'!$C$8</f>
        <v>CSW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15"/>
      <c r="B14" s="4" t="str">
        <f>'Populations &amp; programs'!$D$3</f>
        <v>MSM</v>
      </c>
      <c r="C14" s="36">
        <v>1</v>
      </c>
      <c r="D14" s="36"/>
      <c r="E14" s="36"/>
      <c r="F14" s="36"/>
      <c r="G14" s="36"/>
      <c r="H14" s="36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15"/>
      <c r="B15" s="4" t="str">
        <f>'Populations &amp; programs'!$D$4</f>
        <v>FSW</v>
      </c>
      <c r="C15" s="36"/>
      <c r="D15" s="36"/>
      <c r="E15" s="36"/>
      <c r="F15" s="36"/>
      <c r="G15" s="36"/>
      <c r="H15" s="36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5"/>
      <c r="B16" s="4" t="str">
        <f>'Populations &amp; programs'!$D$5</f>
        <v>Male PWID</v>
      </c>
      <c r="C16" s="36"/>
      <c r="D16" s="36">
        <v>1</v>
      </c>
      <c r="E16" s="36"/>
      <c r="F16" s="36"/>
      <c r="G16" s="36">
        <v>1</v>
      </c>
      <c r="H16" s="36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15"/>
      <c r="B17" s="4" t="str">
        <f>'Populations &amp; programs'!$D$6</f>
        <v>Other males</v>
      </c>
      <c r="C17" s="36"/>
      <c r="D17" s="36">
        <v>1</v>
      </c>
      <c r="E17" s="36"/>
      <c r="F17" s="36"/>
      <c r="G17" s="36">
        <v>1</v>
      </c>
      <c r="H17" s="36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5"/>
      <c r="B18" s="4" t="str">
        <f>'Populations &amp; programs'!$D$7</f>
        <v>Other females</v>
      </c>
      <c r="C18" s="36"/>
      <c r="D18" s="36"/>
      <c r="E18" s="36"/>
      <c r="F18" s="36"/>
      <c r="G18" s="36"/>
      <c r="H18" s="36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5"/>
      <c r="B19" s="4" t="str">
        <f>'Populations &amp; programs'!$D$8</f>
        <v>Clients</v>
      </c>
      <c r="C19" s="36"/>
      <c r="D19" s="36">
        <v>1</v>
      </c>
      <c r="E19" s="36"/>
      <c r="F19" s="36"/>
      <c r="G19" s="36">
        <v>1</v>
      </c>
      <c r="H19" s="36"/>
    </row>
    <row r="20" spans="1:26">
      <c r="A20" s="16"/>
      <c r="B20" s="16"/>
      <c r="C20" s="16"/>
      <c r="D20" s="16"/>
      <c r="E20" s="16"/>
      <c r="F20" s="16"/>
      <c r="G20" s="16"/>
      <c r="H20" s="16"/>
    </row>
    <row r="21" spans="1:26" s="18" customForma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s="18" customFormat="1"/>
    <row r="23" spans="1:26">
      <c r="A23" s="17" t="s">
        <v>102</v>
      </c>
      <c r="B23" s="16"/>
      <c r="C23" s="16"/>
      <c r="D23" s="16"/>
      <c r="E23" s="16"/>
      <c r="F23" s="16"/>
      <c r="G23" s="16"/>
      <c r="H23" s="16"/>
    </row>
    <row r="24" spans="1:26">
      <c r="A24" s="16"/>
      <c r="B24" s="37"/>
      <c r="C24" s="4" t="str">
        <f>'Populations &amp; programs'!$C$3</f>
        <v>MSM</v>
      </c>
      <c r="D24" s="4" t="str">
        <f>'Populations &amp; programs'!$C$4</f>
        <v>FSW</v>
      </c>
      <c r="E24" s="4" t="str">
        <f>'Populations &amp; programs'!$C$5</f>
        <v>MWID</v>
      </c>
      <c r="F24" s="4" t="str">
        <f>'Populations &amp; programs'!$C$6</f>
        <v>OM</v>
      </c>
      <c r="G24" s="4" t="str">
        <f>'Populations &amp; programs'!$C$7</f>
        <v>OF</v>
      </c>
      <c r="H24" s="4" t="str">
        <f>'Populations &amp; programs'!$C$8</f>
        <v>CSW</v>
      </c>
    </row>
    <row r="25" spans="1:26">
      <c r="A25" s="15"/>
      <c r="B25" s="4" t="str">
        <f>'Populations &amp; programs'!$D$3</f>
        <v>MSM</v>
      </c>
      <c r="C25" s="36"/>
      <c r="D25" s="36"/>
      <c r="E25" s="36"/>
      <c r="F25" s="36"/>
      <c r="G25" s="36"/>
      <c r="H25" s="36"/>
    </row>
    <row r="26" spans="1:26">
      <c r="A26" s="15"/>
      <c r="B26" s="4" t="str">
        <f>'Populations &amp; programs'!$D$4</f>
        <v>FSW</v>
      </c>
      <c r="C26" s="36"/>
      <c r="D26" s="36"/>
      <c r="E26" s="36"/>
      <c r="F26" s="36"/>
      <c r="G26" s="36"/>
      <c r="H26" s="36"/>
    </row>
    <row r="27" spans="1:26">
      <c r="A27" s="15"/>
      <c r="B27" s="4" t="str">
        <f>'Populations &amp; programs'!$D$5</f>
        <v>Male PWID</v>
      </c>
      <c r="C27" s="36"/>
      <c r="D27" s="36"/>
      <c r="E27" s="36"/>
      <c r="F27" s="36"/>
      <c r="G27" s="36"/>
      <c r="H27" s="36"/>
    </row>
    <row r="28" spans="1:26">
      <c r="A28" s="15"/>
      <c r="B28" s="4" t="str">
        <f>'Populations &amp; programs'!$D$6</f>
        <v>Other males</v>
      </c>
      <c r="C28" s="36"/>
      <c r="D28" s="36"/>
      <c r="E28" s="36"/>
      <c r="F28" s="36"/>
      <c r="G28" s="36"/>
      <c r="H28" s="36"/>
    </row>
    <row r="29" spans="1:26">
      <c r="A29" s="15"/>
      <c r="B29" s="4" t="str">
        <f>'Populations &amp; programs'!$D$7</f>
        <v>Other females</v>
      </c>
      <c r="C29" s="36"/>
      <c r="D29" s="36"/>
      <c r="E29" s="36"/>
      <c r="F29" s="36"/>
      <c r="G29" s="36"/>
      <c r="H29" s="36"/>
    </row>
    <row r="30" spans="1:26">
      <c r="A30" s="15"/>
      <c r="B30" s="4" t="str">
        <f>'Populations &amp; programs'!$D$8</f>
        <v>Clients</v>
      </c>
      <c r="C30" s="36"/>
      <c r="D30" s="36">
        <v>1</v>
      </c>
      <c r="E30" s="36"/>
      <c r="F30" s="36"/>
      <c r="G30" s="36"/>
      <c r="H30" s="36"/>
    </row>
    <row r="31" spans="1:26">
      <c r="A31" s="16"/>
      <c r="B31" s="16"/>
      <c r="C31" s="16"/>
      <c r="D31" s="16"/>
      <c r="E31" s="16"/>
      <c r="F31" s="16"/>
      <c r="G31" s="16"/>
      <c r="H31" s="16"/>
    </row>
    <row r="32" spans="1:26" s="18" customForma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8" s="18" customFormat="1"/>
    <row r="34" spans="1:8">
      <c r="A34" s="17" t="s">
        <v>104</v>
      </c>
      <c r="B34" s="16"/>
      <c r="C34" s="16"/>
      <c r="D34" s="16"/>
      <c r="E34" s="16"/>
      <c r="F34" s="16"/>
      <c r="G34" s="16"/>
      <c r="H34" s="16"/>
    </row>
    <row r="35" spans="1:8">
      <c r="A35" s="16"/>
      <c r="B35" s="37"/>
      <c r="C35" s="4" t="str">
        <f>'Populations &amp; programs'!$C$3</f>
        <v>MSM</v>
      </c>
      <c r="D35" s="4" t="str">
        <f>'Populations &amp; programs'!$C$4</f>
        <v>FSW</v>
      </c>
      <c r="E35" s="4" t="str">
        <f>'Populations &amp; programs'!$C$5</f>
        <v>MWID</v>
      </c>
      <c r="F35" s="4" t="str">
        <f>'Populations &amp; programs'!$C$6</f>
        <v>OM</v>
      </c>
      <c r="G35" s="4" t="str">
        <f>'Populations &amp; programs'!$C$7</f>
        <v>OF</v>
      </c>
      <c r="H35" s="4" t="str">
        <f>'Populations &amp; programs'!$C$8</f>
        <v>CSW</v>
      </c>
    </row>
    <row r="36" spans="1:8">
      <c r="A36" s="15"/>
      <c r="B36" s="4" t="str">
        <f>'Populations &amp; programs'!$D$3</f>
        <v>MSM</v>
      </c>
      <c r="C36" s="36"/>
      <c r="D36" s="36"/>
      <c r="E36" s="36"/>
      <c r="F36" s="36"/>
      <c r="G36" s="36"/>
      <c r="H36" s="36"/>
    </row>
    <row r="37" spans="1:8">
      <c r="A37" s="15"/>
      <c r="B37" s="4" t="str">
        <f>'Populations &amp; programs'!$D$4</f>
        <v>FSW</v>
      </c>
      <c r="C37" s="36"/>
      <c r="D37" s="36"/>
      <c r="E37" s="36"/>
      <c r="F37" s="36"/>
      <c r="G37" s="36"/>
      <c r="H37" s="36"/>
    </row>
    <row r="38" spans="1:8">
      <c r="A38" s="15"/>
      <c r="B38" s="4" t="str">
        <f>'Populations &amp; programs'!$D$5</f>
        <v>Male PWID</v>
      </c>
      <c r="C38" s="36"/>
      <c r="D38" s="36"/>
      <c r="E38" s="36">
        <v>1</v>
      </c>
      <c r="F38" s="36"/>
      <c r="G38" s="36"/>
      <c r="H38" s="36"/>
    </row>
    <row r="39" spans="1:8">
      <c r="A39" s="15"/>
      <c r="B39" s="4" t="str">
        <f>'Populations &amp; programs'!$D$6</f>
        <v>Other males</v>
      </c>
      <c r="C39" s="36"/>
      <c r="D39" s="36"/>
      <c r="E39" s="36"/>
      <c r="F39" s="36"/>
      <c r="G39" s="36"/>
      <c r="H39" s="36"/>
    </row>
    <row r="40" spans="1:8">
      <c r="A40" s="15"/>
      <c r="B40" s="4" t="str">
        <f>'Populations &amp; programs'!$D$7</f>
        <v>Other females</v>
      </c>
      <c r="C40" s="36"/>
      <c r="D40" s="36"/>
      <c r="E40" s="36"/>
      <c r="F40" s="36"/>
      <c r="G40" s="36"/>
      <c r="H40" s="36"/>
    </row>
    <row r="41" spans="1:8">
      <c r="A41" s="15"/>
      <c r="B41" s="4" t="str">
        <f>'Populations &amp; programs'!$D$8</f>
        <v>Clients</v>
      </c>
      <c r="C41" s="36"/>
      <c r="D41" s="36"/>
      <c r="E41" s="36"/>
      <c r="F41" s="36"/>
      <c r="G41" s="36"/>
      <c r="H41" s="36"/>
    </row>
  </sheetData>
  <sheetCalcPr fullCalcOnLoad="1"/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Populations &amp; programs</vt:lpstr>
      <vt:lpstr>Cost &amp; coverage</vt:lpstr>
      <vt:lpstr>Demographics &amp; HIV prevalence</vt:lpstr>
      <vt:lpstr>Optional indicators</vt:lpstr>
      <vt:lpstr>Other epidemiology</vt:lpstr>
      <vt:lpstr>Testing &amp; treatment</vt:lpstr>
      <vt:lpstr>Sexual behavior</vt:lpstr>
      <vt:lpstr>Injecting behavior</vt:lpstr>
      <vt:lpstr>Partnerships</vt:lpstr>
      <vt:lpstr>Transitions</vt:lpstr>
      <vt:lpstr>Constants</vt:lpstr>
      <vt:lpstr>Disutilities &amp; costs</vt:lpstr>
      <vt:lpstr>Macroeconomics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cliffk</dc:creator>
  <cp:lastModifiedBy>R S</cp:lastModifiedBy>
  <dcterms:created xsi:type="dcterms:W3CDTF">2012-04-02T12:53:17Z</dcterms:created>
  <dcterms:modified xsi:type="dcterms:W3CDTF">2014-11-25T03:22:34Z</dcterms:modified>
</cp:coreProperties>
</file>