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40" windowWidth="19420" windowHeight="10960" tabRatio="863" activeTab="1"/>
  </bookViews>
  <sheets>
    <sheet name="Populations &amp; programs" sheetId="12" r:id="rId1"/>
    <sheet name="Cost &amp; coverage" sheetId="16" r:id="rId2"/>
    <sheet name="Demographics &amp; HIV prevalence" sheetId="20" r:id="rId3"/>
    <sheet name="Other epidemiology" sheetId="1" r:id="rId4"/>
    <sheet name="Optional indicators" sheetId="19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8" i="16"/>
  <c r="B37"/>
  <c r="B36"/>
  <c r="B35"/>
  <c r="B34"/>
  <c r="B33"/>
  <c r="B32"/>
  <c r="B31"/>
  <c r="B25"/>
  <c r="B24"/>
  <c r="B23"/>
  <c r="B22"/>
  <c r="B21"/>
  <c r="B20"/>
  <c r="B19"/>
  <c r="B18"/>
  <c r="B10"/>
  <c r="B9"/>
  <c r="B8"/>
  <c r="B7"/>
  <c r="B6"/>
  <c r="B5"/>
  <c r="B4"/>
  <c r="B3"/>
  <c r="B53" i="20"/>
  <c r="B52"/>
  <c r="B51"/>
  <c r="B49"/>
  <c r="B48"/>
  <c r="B47"/>
  <c r="B45"/>
  <c r="B44"/>
  <c r="B43"/>
  <c r="B41"/>
  <c r="B40"/>
  <c r="B39"/>
  <c r="B37"/>
  <c r="B36"/>
  <c r="B35"/>
  <c r="B33"/>
  <c r="B32"/>
  <c r="B31"/>
  <c r="B25"/>
  <c r="B24"/>
  <c r="B23"/>
  <c r="B21"/>
  <c r="B20"/>
  <c r="B19"/>
  <c r="B17"/>
  <c r="B16"/>
  <c r="B15"/>
  <c r="B13"/>
  <c r="B12"/>
  <c r="B11"/>
  <c r="B9"/>
  <c r="B8"/>
  <c r="B7"/>
  <c r="B5"/>
  <c r="B4"/>
  <c r="B3"/>
  <c r="B8" i="4"/>
  <c r="B7"/>
  <c r="B6"/>
  <c r="B5"/>
  <c r="B4"/>
  <c r="B3"/>
  <c r="R27" i="18"/>
  <c r="Q27"/>
  <c r="P27"/>
  <c r="O27"/>
  <c r="N27"/>
  <c r="M27"/>
  <c r="L27"/>
  <c r="K27"/>
  <c r="J27"/>
  <c r="I27"/>
  <c r="H27"/>
  <c r="G27"/>
  <c r="F27"/>
  <c r="E27"/>
  <c r="D27"/>
  <c r="C27"/>
  <c r="R15"/>
  <c r="Q15"/>
  <c r="P15"/>
  <c r="O15"/>
  <c r="N15"/>
  <c r="M15"/>
  <c r="L15"/>
  <c r="K15"/>
  <c r="J15"/>
  <c r="I15"/>
  <c r="H15"/>
  <c r="G15"/>
  <c r="F15"/>
  <c r="E15"/>
  <c r="D15"/>
  <c r="R9"/>
  <c r="Q9"/>
  <c r="P9"/>
  <c r="O9"/>
  <c r="N9"/>
  <c r="M9"/>
  <c r="L9"/>
  <c r="K9"/>
  <c r="J9"/>
  <c r="I9"/>
  <c r="H9"/>
  <c r="G9"/>
  <c r="F9"/>
  <c r="E9"/>
  <c r="D9"/>
  <c r="R3"/>
  <c r="Q3"/>
  <c r="P3"/>
  <c r="O3"/>
  <c r="N3"/>
  <c r="M3"/>
  <c r="L3"/>
  <c r="K3"/>
  <c r="J3"/>
  <c r="I3"/>
  <c r="H3"/>
  <c r="G3"/>
  <c r="F3"/>
  <c r="E3"/>
  <c r="D3"/>
  <c r="B41" i="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41" i="9"/>
  <c r="B40"/>
  <c r="B39"/>
  <c r="B38"/>
  <c r="B37"/>
  <c r="B36"/>
  <c r="H35"/>
  <c r="G35"/>
  <c r="F35"/>
  <c r="E35"/>
  <c r="D35"/>
  <c r="C35"/>
  <c r="B30"/>
  <c r="B29"/>
  <c r="B28"/>
  <c r="B27"/>
  <c r="B26"/>
  <c r="B25"/>
  <c r="H24"/>
  <c r="G24"/>
  <c r="F24"/>
  <c r="E24"/>
  <c r="D24"/>
  <c r="C24"/>
  <c r="B19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  <c r="B74" i="3"/>
  <c r="B73"/>
  <c r="B72"/>
  <c r="B71"/>
  <c r="B70"/>
  <c r="B69"/>
  <c r="B63"/>
  <c r="B62"/>
  <c r="AE61"/>
  <c r="B61"/>
  <c r="B60"/>
  <c r="AE59"/>
  <c r="AD59"/>
  <c r="B59"/>
  <c r="B58"/>
  <c r="B52"/>
  <c r="B51"/>
  <c r="B50"/>
  <c r="B49"/>
  <c r="B48"/>
  <c r="B47"/>
  <c r="B4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43" i="2"/>
  <c r="T42"/>
  <c r="B42"/>
  <c r="B41"/>
  <c r="B40"/>
  <c r="B39"/>
  <c r="B38"/>
  <c r="B8"/>
  <c r="B7"/>
  <c r="B6"/>
  <c r="B5"/>
  <c r="B4"/>
  <c r="B3"/>
  <c r="B19" i="10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</calcChain>
</file>

<file path=xl/sharedStrings.xml><?xml version="1.0" encoding="utf-8"?>
<sst xmlns="http://schemas.openxmlformats.org/spreadsheetml/2006/main" count="637" uniqueCount="139">
  <si>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</si>
  <si>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</si>
  <si>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</si>
  <si>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</si>
  <si>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</si>
  <si>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</si>
  <si>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</si>
  <si>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</si>
  <si>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</si>
  <si>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</si>
  <si>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</si>
  <si>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</si>
  <si>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</si>
  <si>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</si>
  <si>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</si>
  <si>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</si>
  <si>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</si>
  <si>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</si>
  <si>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</si>
  <si>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</si>
  <si>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</si>
  <si>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</si>
  <si>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</si>
  <si>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</si>
  <si>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</si>
  <si>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PWID</t>
  </si>
  <si>
    <t>GM</t>
  </si>
  <si>
    <t>GF</t>
  </si>
  <si>
    <t>NSP</t>
  </si>
  <si>
    <t>OST</t>
  </si>
  <si>
    <t>ART</t>
  </si>
  <si>
    <t>BCC</t>
  </si>
  <si>
    <t>STI</t>
  </si>
  <si>
    <t>HTC</t>
  </si>
  <si>
    <t>PMTCT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</si>
  <si>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</si>
  <si>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</si>
  <si>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</si>
  <si>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</si>
  <si>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</si>
  <si>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</si>
  <si>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</si>
  <si>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</si>
  <si>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</si>
  <si>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</si>
  <si>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</si>
  <si>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</si>
  <si>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</si>
  <si>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</si>
  <si>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</si>
  <si>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</si>
  <si>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</si>
  <si>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</si>
  <si>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</si>
  <si>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</si>
  <si>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</si>
  <si>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</si>
  <si>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</si>
  <si>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</si>
  <si>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</si>
  <si>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</si>
  <si>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</si>
  <si>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</si>
  <si>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</si>
  <si>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</si>
  <si>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</si>
  <si>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</si>
  <si>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</si>
  <si>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</si>
  <si>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</si>
  <si>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</si>
  <si>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</si>
  <si>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</si>
  <si>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</si>
  <si>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women on PMTCT (Option B/B+)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</si>
  <si>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</si>
  <si>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</si>
  <si>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</si>
  <si>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</si>
  <si>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</si>
  <si>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</si>
  <si>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</si>
  <si>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</si>
  <si>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</si>
  <si>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</si>
  <si>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</si>
  <si>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Men who have sex with men</t>
  </si>
  <si>
    <t>Female sex workers</t>
  </si>
  <si>
    <t>People who inject drugs</t>
  </si>
  <si>
    <t>General males</t>
  </si>
  <si>
    <t>General females</t>
  </si>
  <si>
    <t>Clients</t>
  </si>
  <si>
    <t>Needle-syringe program</t>
  </si>
  <si>
    <t>Opiate substition therapy</t>
  </si>
  <si>
    <t>Antiretroviral therapy</t>
  </si>
  <si>
    <t>HIV counseling and testing</t>
  </si>
  <si>
    <t>Behavior change &amp; communiction</t>
  </si>
  <si>
    <t>Sexually transmitted infections</t>
  </si>
  <si>
    <t>CSW</t>
  </si>
  <si>
    <t>PMTCT</t>
    <phoneticPr fontId="9" type="noConversion"/>
  </si>
  <si>
    <t>Prevention of mother-to-child transmission</t>
    <phoneticPr fontId="9" type="noConversion"/>
  </si>
  <si>
    <r>
      <t>HT</t>
    </r>
    <r>
      <rPr>
        <sz val="11"/>
        <color indexed="8"/>
        <rFont val="Calibri"/>
        <family val="2"/>
      </rPr>
      <t>C</t>
    </r>
    <phoneticPr fontId="9" type="noConversion"/>
  </si>
  <si>
    <t>Average</t>
    <phoneticPr fontId="9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</si>
  <si>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</si>
  <si>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</si>
  <si>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</si>
  <si>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</si>
  <si>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</si>
  <si>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</si>
  <si>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</si>
  <si>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</si>
  <si>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</si>
  <si>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</si>
  <si>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</si>
  <si>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AND EITHER</t>
  </si>
  <si>
    <t>Number of people on first-line treatment</t>
  </si>
  <si>
    <t>Number of people on second-line treatment</t>
  </si>
  <si>
    <t>Total program costs</t>
  </si>
  <si>
    <t>Unit costs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</si>
  <si>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</si>
  <si>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</si>
  <si>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</si>
  <si>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</si>
  <si>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</si>
  <si>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</si>
  <si>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</si>
  <si>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</si>
  <si>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</si>
  <si>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</si>
  <si>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</si>
  <si>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</si>
  <si>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</si>
  <si>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Percentage of people who inject drugs who are on opiate substitution therapy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</si>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</sst>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7" formatCode="0.00%"/>
    <numFmt numFmtId="168" formatCode="0.00000%"/>
  </numFmts>
  <fonts count="13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4">
    <xf numFmtId="0" fontId="0" fillId="0" borderId="0"/>
    <xf numFmtId="0" fontId="6" fillId="2" borderId="1" applyNumberFormat="0" applyAlignment="0" applyProtection="0"/>
    <xf numFmtId="0" fontId="6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9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</cellStyleXfs>
  <cellXfs count="59">
    <xf numFmtId="0" fontId="0" fillId="0" borderId="0" xfId="0"/>
    <xf numFmtId="0" fontId="7" fillId="0" borderId="0" xfId="0" applyFont="1"/>
    <xf numFmtId="0" fontId="10" fillId="0" borderId="0" xfId="655" applyBorder="1" applyAlignment="1">
      <alignment vertical="center" wrapText="1"/>
    </xf>
    <xf numFmtId="0" fontId="10" fillId="0" borderId="0" xfId="655"/>
    <xf numFmtId="0" fontId="11" fillId="0" borderId="0" xfId="655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5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10" fillId="0" borderId="0" xfId="655"/>
    <xf numFmtId="0" fontId="11" fillId="0" borderId="0" xfId="655" applyFont="1"/>
    <xf numFmtId="0" fontId="0" fillId="0" borderId="0" xfId="0"/>
    <xf numFmtId="0" fontId="5" fillId="0" borderId="0" xfId="0" applyFont="1"/>
    <xf numFmtId="0" fontId="12" fillId="0" borderId="0" xfId="0" applyFont="1"/>
    <xf numFmtId="0" fontId="0" fillId="0" borderId="0" xfId="0" applyProtection="1"/>
    <xf numFmtId="0" fontId="5" fillId="0" borderId="0" xfId="0" applyFont="1" applyProtection="1"/>
    <xf numFmtId="0" fontId="6" fillId="3" borderId="2" xfId="1" applyFill="1" applyBorder="1" applyProtection="1">
      <protection locked="0"/>
    </xf>
    <xf numFmtId="11" fontId="6" fillId="3" borderId="2" xfId="1" applyNumberFormat="1" applyFill="1" applyBorder="1" applyProtection="1">
      <protection locked="0"/>
    </xf>
    <xf numFmtId="2" fontId="6" fillId="3" borderId="2" xfId="1" applyNumberFormat="1" applyFill="1" applyBorder="1" applyProtection="1">
      <protection locked="0"/>
    </xf>
    <xf numFmtId="9" fontId="6" fillId="3" borderId="2" xfId="1" applyNumberFormat="1" applyFill="1" applyBorder="1" applyProtection="1">
      <protection locked="0"/>
    </xf>
    <xf numFmtId="10" fontId="6" fillId="3" borderId="2" xfId="1" applyNumberFormat="1" applyFill="1" applyBorder="1" applyProtection="1">
      <protection locked="0"/>
    </xf>
    <xf numFmtId="9" fontId="4" fillId="2" borderId="1" xfId="662" applyFill="1" applyBorder="1" applyProtection="1">
      <protection locked="0"/>
    </xf>
    <xf numFmtId="164" fontId="6" fillId="3" borderId="2" xfId="1" applyNumberFormat="1" applyFill="1" applyBorder="1" applyProtection="1">
      <protection locked="0"/>
    </xf>
    <xf numFmtId="164" fontId="4" fillId="2" borderId="1" xfId="662" applyNumberFormat="1" applyFill="1" applyBorder="1" applyProtection="1">
      <protection locked="0"/>
    </xf>
    <xf numFmtId="1" fontId="6" fillId="3" borderId="2" xfId="1" applyNumberFormat="1" applyFill="1" applyBorder="1" applyProtection="1">
      <protection locked="0"/>
    </xf>
    <xf numFmtId="1" fontId="0" fillId="0" borderId="0" xfId="0" applyNumberFormat="1"/>
    <xf numFmtId="0" fontId="6" fillId="3" borderId="2" xfId="1" applyFill="1" applyBorder="1" applyAlignment="1" applyProtection="1">
      <alignment horizontal="right"/>
      <protection locked="0"/>
    </xf>
    <xf numFmtId="9" fontId="6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5" fillId="0" borderId="0" xfId="0" applyFont="1" applyAlignment="1"/>
    <xf numFmtId="0" fontId="6" fillId="3" borderId="2" xfId="1" applyFill="1" applyBorder="1" applyAlignment="1" applyProtection="1">
      <protection locked="0"/>
    </xf>
    <xf numFmtId="9" fontId="6" fillId="3" borderId="2" xfId="1" applyNumberFormat="1" applyFill="1" applyBorder="1" applyAlignment="1" applyProtection="1">
      <protection locked="0"/>
    </xf>
    <xf numFmtId="0" fontId="7" fillId="0" borderId="0" xfId="0" applyFont="1" applyAlignment="1"/>
    <xf numFmtId="0" fontId="6" fillId="3" borderId="2" xfId="1" applyFill="1" applyBorder="1" applyAlignment="1">
      <alignment horizontal="right"/>
    </xf>
    <xf numFmtId="0" fontId="6" fillId="3" borderId="2" xfId="1" applyFill="1" applyBorder="1" applyAlignment="1" applyProtection="1">
      <alignment horizontal="center"/>
      <protection locked="0"/>
    </xf>
    <xf numFmtId="0" fontId="10" fillId="0" borderId="0" xfId="655" applyAlignment="1">
      <alignment horizontal="right"/>
    </xf>
    <xf numFmtId="0" fontId="2" fillId="3" borderId="2" xfId="1" applyFont="1" applyFill="1" applyBorder="1" applyProtection="1">
      <protection locked="0"/>
    </xf>
    <xf numFmtId="9" fontId="2" fillId="3" borderId="2" xfId="1" applyNumberFormat="1" applyFont="1" applyFill="1" applyBorder="1" applyProtection="1">
      <protection locked="0"/>
    </xf>
    <xf numFmtId="0" fontId="2" fillId="3" borderId="2" xfId="1" applyFont="1" applyFill="1" applyBorder="1" applyAlignment="1" applyProtection="1">
      <alignment horizontal="right"/>
      <protection locked="0"/>
    </xf>
    <xf numFmtId="9" fontId="2" fillId="3" borderId="2" xfId="1" applyNumberFormat="1" applyFont="1" applyFill="1" applyBorder="1" applyAlignment="1" applyProtection="1">
      <alignment horizontal="right"/>
      <protection locked="0"/>
    </xf>
    <xf numFmtId="0" fontId="2" fillId="3" borderId="2" xfId="1" applyFont="1" applyFill="1" applyBorder="1" applyAlignment="1">
      <alignment horizontal="right"/>
    </xf>
    <xf numFmtId="3" fontId="6" fillId="3" borderId="2" xfId="1" applyNumberFormat="1" applyFill="1" applyBorder="1" applyProtection="1">
      <protection locked="0"/>
    </xf>
    <xf numFmtId="0" fontId="1" fillId="3" borderId="2" xfId="1" applyFont="1" applyFill="1" applyBorder="1" applyProtection="1">
      <protection locked="0"/>
    </xf>
    <xf numFmtId="165" fontId="6" fillId="3" borderId="2" xfId="1" applyNumberFormat="1" applyFill="1" applyBorder="1" applyAlignment="1" applyProtection="1">
      <alignment horizontal="center" vertical="center"/>
      <protection locked="0"/>
    </xf>
    <xf numFmtId="0" fontId="1" fillId="3" borderId="2" xfId="1" applyFont="1" applyFill="1" applyBorder="1" applyAlignment="1" applyProtection="1">
      <alignment horizontal="right"/>
      <protection locked="0"/>
    </xf>
    <xf numFmtId="0" fontId="6" fillId="3" borderId="2" xfId="1" applyFill="1" applyBorder="1"/>
    <xf numFmtId="9" fontId="6" fillId="3" borderId="2" xfId="1" applyNumberFormat="1" applyFont="1" applyFill="1" applyBorder="1" applyProtection="1">
      <protection locked="0"/>
    </xf>
    <xf numFmtId="0" fontId="6" fillId="3" borderId="2" xfId="1" applyFont="1" applyFill="1" applyBorder="1" applyProtection="1">
      <protection locked="0"/>
    </xf>
    <xf numFmtId="0" fontId="7" fillId="0" borderId="0" xfId="0" applyFont="1" applyAlignment="1">
      <alignment horizontal="right"/>
    </xf>
    <xf numFmtId="167" fontId="0" fillId="0" borderId="0" xfId="0" applyNumberFormat="1"/>
    <xf numFmtId="168" fontId="0" fillId="0" borderId="0" xfId="0" applyNumberFormat="1"/>
  </cellXfs>
  <cellStyles count="664">
    <cellStyle name="Comma 2" xfId="13"/>
    <cellStyle name="Comma 2 2" xfId="661"/>
    <cellStyle name="Input" xfId="1" builtinId="20" customBuiltin="1"/>
    <cellStyle name="Normal" xfId="0" builtinId="0" customBuiltin="1"/>
    <cellStyle name="Normal 10" xfId="663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" xfId="662" builtinId="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22"/>
  <sheetViews>
    <sheetView workbookViewId="0">
      <selection activeCell="C20" sqref="C20"/>
    </sheetView>
  </sheetViews>
  <sheetFormatPr baseColWidth="10" defaultColWidth="9.125" defaultRowHeight="15"/>
  <cols>
    <col min="1" max="1" width="9.125" style="22"/>
    <col min="2" max="2" width="5" style="22" customWidth="1"/>
    <col min="3" max="3" width="13.875" style="22" customWidth="1"/>
    <col min="4" max="4" width="40.875" style="22" customWidth="1"/>
    <col min="5" max="16384" width="9.125" style="22"/>
  </cols>
  <sheetData>
    <row r="1" spans="1:6">
      <c r="A1" s="23" t="s">
        <v>61</v>
      </c>
    </row>
    <row r="2" spans="1:6">
      <c r="C2" s="23" t="s">
        <v>53</v>
      </c>
      <c r="D2" s="23" t="s">
        <v>54</v>
      </c>
      <c r="E2" s="23"/>
      <c r="F2" s="23"/>
    </row>
    <row r="3" spans="1:6">
      <c r="B3" s="23">
        <v>1</v>
      </c>
      <c r="C3" s="44" t="s">
        <v>23</v>
      </c>
      <c r="D3" s="50" t="s">
        <v>86</v>
      </c>
      <c r="E3" s="23"/>
      <c r="F3" s="23"/>
    </row>
    <row r="4" spans="1:6">
      <c r="B4" s="23">
        <v>2</v>
      </c>
      <c r="C4" s="44" t="s">
        <v>24</v>
      </c>
      <c r="D4" s="50" t="s">
        <v>87</v>
      </c>
      <c r="E4" s="23"/>
      <c r="F4" s="23"/>
    </row>
    <row r="5" spans="1:6">
      <c r="B5" s="23">
        <v>3</v>
      </c>
      <c r="C5" s="44" t="s">
        <v>25</v>
      </c>
      <c r="D5" s="50" t="s">
        <v>88</v>
      </c>
      <c r="E5" s="23"/>
      <c r="F5" s="23"/>
    </row>
    <row r="6" spans="1:6">
      <c r="B6" s="23">
        <v>4</v>
      </c>
      <c r="C6" s="44" t="s">
        <v>26</v>
      </c>
      <c r="D6" s="50" t="s">
        <v>89</v>
      </c>
      <c r="E6" s="23"/>
      <c r="F6" s="23"/>
    </row>
    <row r="7" spans="1:6">
      <c r="B7" s="23">
        <v>5</v>
      </c>
      <c r="C7" s="44" t="s">
        <v>27</v>
      </c>
      <c r="D7" s="50" t="s">
        <v>90</v>
      </c>
      <c r="E7" s="23"/>
      <c r="F7" s="23"/>
    </row>
    <row r="8" spans="1:6">
      <c r="B8" s="23">
        <v>6</v>
      </c>
      <c r="C8" s="50" t="s">
        <v>98</v>
      </c>
      <c r="D8" s="50" t="s">
        <v>91</v>
      </c>
      <c r="E8" s="23"/>
      <c r="F8" s="23"/>
    </row>
    <row r="9" spans="1:6">
      <c r="B9" s="23"/>
    </row>
    <row r="10" spans="1:6">
      <c r="B10" s="23"/>
    </row>
    <row r="11" spans="1:6">
      <c r="B11" s="23"/>
    </row>
    <row r="12" spans="1:6">
      <c r="A12" s="23" t="s">
        <v>49</v>
      </c>
      <c r="B12" s="23"/>
    </row>
    <row r="13" spans="1:6">
      <c r="B13" s="23"/>
      <c r="C13" s="23" t="s">
        <v>53</v>
      </c>
      <c r="D13" s="23" t="s">
        <v>54</v>
      </c>
    </row>
    <row r="14" spans="1:6">
      <c r="B14" s="23">
        <v>1</v>
      </c>
      <c r="C14" s="44" t="s">
        <v>28</v>
      </c>
      <c r="D14" s="50" t="s">
        <v>92</v>
      </c>
    </row>
    <row r="15" spans="1:6">
      <c r="B15" s="23">
        <v>2</v>
      </c>
      <c r="C15" s="44" t="s">
        <v>29</v>
      </c>
      <c r="D15" s="50" t="s">
        <v>93</v>
      </c>
    </row>
    <row r="16" spans="1:6">
      <c r="B16" s="23">
        <v>3</v>
      </c>
      <c r="C16" s="50" t="s">
        <v>23</v>
      </c>
      <c r="D16" s="50" t="s">
        <v>86</v>
      </c>
    </row>
    <row r="17" spans="2:4">
      <c r="B17" s="23">
        <v>4</v>
      </c>
      <c r="C17" s="50" t="s">
        <v>24</v>
      </c>
      <c r="D17" s="50" t="s">
        <v>87</v>
      </c>
    </row>
    <row r="18" spans="2:4">
      <c r="B18" s="23">
        <v>5</v>
      </c>
      <c r="C18" s="44" t="s">
        <v>30</v>
      </c>
      <c r="D18" s="50" t="s">
        <v>94</v>
      </c>
    </row>
    <row r="19" spans="2:4">
      <c r="B19" s="23">
        <v>6</v>
      </c>
      <c r="C19" s="44" t="s">
        <v>101</v>
      </c>
      <c r="D19" s="50" t="s">
        <v>95</v>
      </c>
    </row>
    <row r="20" spans="2:4">
      <c r="B20" s="23">
        <v>7</v>
      </c>
      <c r="C20" s="44" t="s">
        <v>31</v>
      </c>
      <c r="D20" s="50" t="s">
        <v>96</v>
      </c>
    </row>
    <row r="21" spans="2:4">
      <c r="B21" s="23">
        <v>8</v>
      </c>
      <c r="C21" s="44" t="s">
        <v>32</v>
      </c>
      <c r="D21" s="50" t="s">
        <v>97</v>
      </c>
    </row>
    <row r="22" spans="2:4">
      <c r="B22" s="23">
        <v>9</v>
      </c>
      <c r="C22" s="55" t="s">
        <v>99</v>
      </c>
      <c r="D22" s="55" t="s">
        <v>100</v>
      </c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19"/>
  <sheetViews>
    <sheetView workbookViewId="0">
      <selection activeCell="K19" sqref="K19"/>
    </sheetView>
  </sheetViews>
  <sheetFormatPr baseColWidth="10" defaultColWidth="8.625" defaultRowHeight="15"/>
  <cols>
    <col min="2" max="2" width="8.625" style="7"/>
  </cols>
  <sheetData>
    <row r="1" spans="1:26">
      <c r="A1" s="4" t="s">
        <v>104</v>
      </c>
      <c r="B1" s="43"/>
      <c r="C1" s="3"/>
      <c r="D1" s="3"/>
      <c r="E1" s="3"/>
      <c r="F1" s="3"/>
      <c r="G1" s="3"/>
      <c r="H1" s="3"/>
    </row>
    <row r="2" spans="1:26" s="7" customFormat="1">
      <c r="A2" s="43"/>
      <c r="B2" s="43"/>
      <c r="C2" s="5" t="str">
        <f>'Populations &amp; programs'!$C$3</f>
        <v>MSM</v>
      </c>
      <c r="D2" s="5" t="str">
        <f>'Populations &amp; programs'!$C$4</f>
        <v>FSW</v>
      </c>
      <c r="E2" s="5" t="str">
        <f>'Populations &amp; programs'!$C$5</f>
        <v>PWID</v>
      </c>
      <c r="F2" s="5" t="str">
        <f>'Populations &amp; programs'!$C$6</f>
        <v>GM</v>
      </c>
      <c r="G2" s="5" t="str">
        <f>'Populations &amp; programs'!$C$7</f>
        <v>GF</v>
      </c>
      <c r="H2" s="5" t="str">
        <f>'Populations &amp; programs'!$C$8</f>
        <v>CSW</v>
      </c>
    </row>
    <row r="3" spans="1:26">
      <c r="B3" s="5" t="str">
        <f>'Populations &amp; programs'!$C$3</f>
        <v>MSM</v>
      </c>
      <c r="C3" s="26"/>
      <c r="D3" s="26"/>
      <c r="E3" s="26"/>
      <c r="F3" s="26"/>
      <c r="G3" s="26"/>
      <c r="H3" s="26"/>
    </row>
    <row r="4" spans="1:26">
      <c r="B4" s="5" t="str">
        <f>'Populations &amp; programs'!$C$4</f>
        <v>FSW</v>
      </c>
      <c r="C4" s="26"/>
      <c r="D4" s="26"/>
      <c r="E4" s="26"/>
      <c r="F4" s="26"/>
      <c r="G4" s="26"/>
      <c r="H4" s="26"/>
    </row>
    <row r="5" spans="1:26">
      <c r="B5" s="5" t="str">
        <f>'Populations &amp; programs'!$C$5</f>
        <v>PWID</v>
      </c>
      <c r="C5" s="26"/>
      <c r="D5" s="26"/>
      <c r="E5" s="26"/>
      <c r="F5" s="26"/>
      <c r="G5" s="26"/>
      <c r="H5" s="26"/>
    </row>
    <row r="6" spans="1:26">
      <c r="B6" s="5" t="str">
        <f>'Populations &amp; programs'!$C$6</f>
        <v>GM</v>
      </c>
      <c r="C6" s="26"/>
      <c r="D6" s="26"/>
      <c r="E6" s="26"/>
      <c r="F6" s="26"/>
      <c r="G6" s="26"/>
      <c r="H6" s="26"/>
    </row>
    <row r="7" spans="1:26">
      <c r="B7" s="5" t="str">
        <f>'Populations &amp; programs'!$C$7</f>
        <v>GF</v>
      </c>
      <c r="C7" s="26"/>
      <c r="D7" s="26"/>
      <c r="E7" s="26"/>
      <c r="F7" s="26"/>
      <c r="G7" s="26"/>
      <c r="H7" s="26"/>
    </row>
    <row r="8" spans="1:26">
      <c r="B8" s="5" t="str">
        <f>'Populations &amp; programs'!$C$8</f>
        <v>CSW</v>
      </c>
      <c r="C8" s="26"/>
      <c r="D8" s="26"/>
      <c r="E8" s="26"/>
      <c r="F8" s="26"/>
      <c r="G8" s="26"/>
      <c r="H8" s="26"/>
    </row>
    <row r="9" spans="1:26" s="19" customFormat="1">
      <c r="A9" s="17"/>
      <c r="B9" s="43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s="19" customFormat="1">
      <c r="B10" s="7"/>
    </row>
    <row r="11" spans="1:26">
      <c r="A11" s="3"/>
      <c r="B11" s="43"/>
      <c r="C11" s="3"/>
      <c r="D11" s="3"/>
      <c r="E11" s="3"/>
      <c r="F11" s="3"/>
      <c r="G11" s="3"/>
      <c r="H11" s="3"/>
    </row>
    <row r="12" spans="1:26">
      <c r="A12" s="18" t="s">
        <v>133</v>
      </c>
      <c r="B12" s="43"/>
      <c r="C12" s="3"/>
      <c r="D12" s="3"/>
      <c r="E12" s="3"/>
      <c r="F12" s="3"/>
      <c r="G12" s="3"/>
      <c r="H12" s="3"/>
    </row>
    <row r="13" spans="1:26" s="7" customFormat="1">
      <c r="A13" s="43"/>
      <c r="B13" s="43"/>
      <c r="C13" s="5" t="str">
        <f>'Populations &amp; programs'!$C$3</f>
        <v>MSM</v>
      </c>
      <c r="D13" s="5" t="str">
        <f>'Populations &amp; programs'!$C$4</f>
        <v>FSW</v>
      </c>
      <c r="E13" s="5" t="str">
        <f>'Populations &amp; programs'!$C$5</f>
        <v>PWID</v>
      </c>
      <c r="F13" s="5" t="str">
        <f>'Populations &amp; programs'!$C$6</f>
        <v>GM</v>
      </c>
      <c r="G13" s="5" t="str">
        <f>'Populations &amp; programs'!$C$7</f>
        <v>GF</v>
      </c>
      <c r="H13" s="5" t="str">
        <f>'Populations &amp; programs'!$C$8</f>
        <v>CSW</v>
      </c>
    </row>
    <row r="14" spans="1:26">
      <c r="B14" s="5" t="str">
        <f>'Populations &amp; programs'!$C$3</f>
        <v>MSM</v>
      </c>
      <c r="C14" s="26"/>
      <c r="D14" s="26"/>
      <c r="E14" s="26"/>
      <c r="F14" s="26"/>
      <c r="G14" s="26"/>
      <c r="H14" s="26"/>
    </row>
    <row r="15" spans="1:26">
      <c r="B15" s="5" t="str">
        <f>'Populations &amp; programs'!$C$4</f>
        <v>FSW</v>
      </c>
      <c r="C15" s="26"/>
      <c r="D15" s="26"/>
      <c r="E15" s="26"/>
      <c r="F15" s="26"/>
      <c r="G15" s="26"/>
      <c r="H15" s="26"/>
    </row>
    <row r="16" spans="1:26">
      <c r="B16" s="5" t="str">
        <f>'Populations &amp; programs'!$C$5</f>
        <v>PWID</v>
      </c>
      <c r="C16" s="26"/>
      <c r="D16" s="26"/>
      <c r="E16" s="26"/>
      <c r="F16" s="26"/>
      <c r="G16" s="26"/>
      <c r="H16" s="26"/>
    </row>
    <row r="17" spans="2:8">
      <c r="B17" s="5" t="str">
        <f>'Populations &amp; programs'!$C$6</f>
        <v>GM</v>
      </c>
      <c r="C17" s="26"/>
      <c r="D17" s="26"/>
      <c r="E17" s="26"/>
      <c r="F17" s="26"/>
      <c r="G17" s="26"/>
      <c r="H17" s="26"/>
    </row>
    <row r="18" spans="2:8">
      <c r="B18" s="5" t="str">
        <f>'Populations &amp; programs'!$C$7</f>
        <v>GF</v>
      </c>
      <c r="C18" s="26"/>
      <c r="D18" s="26"/>
      <c r="E18" s="26"/>
      <c r="F18" s="26"/>
      <c r="G18" s="26"/>
      <c r="H18" s="26"/>
    </row>
    <row r="19" spans="2:8">
      <c r="B19" s="5" t="str">
        <f>'Populations &amp; programs'!$C$8</f>
        <v>CSW</v>
      </c>
      <c r="C19" s="26"/>
      <c r="D19" s="26"/>
      <c r="E19" s="26"/>
      <c r="F19" s="26"/>
      <c r="G19" s="26"/>
      <c r="H19" s="26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67"/>
  <sheetViews>
    <sheetView workbookViewId="0">
      <selection activeCell="E44" sqref="E44"/>
    </sheetView>
  </sheetViews>
  <sheetFormatPr baseColWidth="10" defaultColWidth="9.125" defaultRowHeight="15"/>
  <cols>
    <col min="1" max="1" width="9.125" style="19"/>
    <col min="2" max="2" width="33.25" style="19" customWidth="1"/>
    <col min="3" max="16384" width="9.125" style="19"/>
  </cols>
  <sheetData>
    <row r="1" spans="1:8">
      <c r="A1" s="20" t="s">
        <v>5</v>
      </c>
    </row>
    <row r="2" spans="1:8" s="7" customFormat="1">
      <c r="C2" s="5" t="s">
        <v>41</v>
      </c>
      <c r="D2" s="5" t="s">
        <v>42</v>
      </c>
      <c r="E2" s="5" t="s">
        <v>43</v>
      </c>
    </row>
    <row r="3" spans="1:8">
      <c r="B3" s="20" t="s">
        <v>37</v>
      </c>
      <c r="C3" s="28">
        <v>4.0000000000000002E-4</v>
      </c>
      <c r="D3" s="24"/>
      <c r="E3" s="24"/>
    </row>
    <row r="4" spans="1:8">
      <c r="B4" s="20" t="s">
        <v>38</v>
      </c>
      <c r="C4" s="28">
        <v>1E-3</v>
      </c>
      <c r="D4" s="24"/>
      <c r="E4" s="24"/>
    </row>
    <row r="5" spans="1:8">
      <c r="B5" s="20" t="s">
        <v>39</v>
      </c>
      <c r="C5" s="28">
        <v>5.9999999999999995E-4</v>
      </c>
      <c r="D5" s="24"/>
      <c r="E5" s="24"/>
    </row>
    <row r="6" spans="1:8">
      <c r="B6" s="20" t="s">
        <v>40</v>
      </c>
      <c r="C6" s="28">
        <v>5.0000000000000001E-3</v>
      </c>
      <c r="D6" s="24"/>
      <c r="E6" s="24"/>
    </row>
    <row r="7" spans="1:8">
      <c r="B7" s="20" t="s">
        <v>36</v>
      </c>
      <c r="C7" s="28">
        <v>3.0000000000000001E-3</v>
      </c>
      <c r="D7" s="24"/>
      <c r="E7" s="24"/>
    </row>
    <row r="8" spans="1:8">
      <c r="B8" s="20" t="s">
        <v>80</v>
      </c>
      <c r="C8" s="27">
        <v>0.05</v>
      </c>
      <c r="D8" s="24"/>
      <c r="E8" s="24"/>
    </row>
    <row r="9" spans="1:8">
      <c r="B9" s="20" t="s">
        <v>81</v>
      </c>
      <c r="C9" s="27">
        <v>0.03</v>
      </c>
      <c r="D9" s="24"/>
      <c r="E9" s="24"/>
    </row>
    <row r="12" spans="1:8">
      <c r="A12" s="17"/>
      <c r="B12" s="17"/>
      <c r="C12" s="17"/>
      <c r="D12" s="17"/>
      <c r="E12" s="17"/>
      <c r="F12" s="17"/>
      <c r="G12" s="17"/>
      <c r="H12" s="17"/>
    </row>
    <row r="13" spans="1:8">
      <c r="A13" s="20" t="s">
        <v>82</v>
      </c>
    </row>
    <row r="14" spans="1:8" s="7" customFormat="1">
      <c r="C14" s="5" t="s">
        <v>41</v>
      </c>
      <c r="D14" s="5" t="s">
        <v>42</v>
      </c>
      <c r="E14" s="5" t="s">
        <v>43</v>
      </c>
    </row>
    <row r="15" spans="1:8">
      <c r="B15" s="20" t="s">
        <v>44</v>
      </c>
      <c r="C15" s="24">
        <v>10</v>
      </c>
      <c r="D15" s="24"/>
      <c r="E15" s="24"/>
    </row>
    <row r="16" spans="1:8">
      <c r="B16" s="20" t="s">
        <v>15</v>
      </c>
      <c r="C16" s="24">
        <v>1</v>
      </c>
      <c r="D16" s="24"/>
      <c r="E16" s="24"/>
    </row>
    <row r="17" spans="1:8">
      <c r="B17" s="20" t="s">
        <v>134</v>
      </c>
      <c r="C17" s="24">
        <v>1</v>
      </c>
      <c r="D17" s="24"/>
      <c r="E17" s="24"/>
    </row>
    <row r="18" spans="1:8">
      <c r="B18" s="20" t="s">
        <v>135</v>
      </c>
      <c r="C18" s="24">
        <v>1</v>
      </c>
      <c r="D18" s="24"/>
      <c r="E18" s="24"/>
    </row>
    <row r="19" spans="1:8">
      <c r="B19" s="20" t="s">
        <v>17</v>
      </c>
      <c r="C19" s="24">
        <v>3.8</v>
      </c>
      <c r="D19" s="24"/>
      <c r="E19" s="24"/>
    </row>
    <row r="22" spans="1:8">
      <c r="A22" s="17"/>
      <c r="B22" s="17"/>
      <c r="C22" s="17"/>
      <c r="D22" s="17"/>
      <c r="E22" s="17"/>
      <c r="F22" s="17"/>
      <c r="G22" s="17"/>
      <c r="H22" s="17"/>
    </row>
    <row r="23" spans="1:8">
      <c r="A23" s="20" t="s">
        <v>79</v>
      </c>
      <c r="B23" s="20"/>
    </row>
    <row r="24" spans="1:8">
      <c r="C24" s="5" t="s">
        <v>41</v>
      </c>
      <c r="D24" s="5" t="s">
        <v>42</v>
      </c>
      <c r="E24" s="5" t="s">
        <v>43</v>
      </c>
    </row>
    <row r="25" spans="1:8">
      <c r="B25" s="20" t="s">
        <v>136</v>
      </c>
      <c r="C25" s="27">
        <v>1</v>
      </c>
      <c r="D25" s="24"/>
      <c r="E25" s="24"/>
    </row>
    <row r="26" spans="1:8">
      <c r="B26" s="20" t="s">
        <v>134</v>
      </c>
      <c r="C26" s="27">
        <v>0.25</v>
      </c>
      <c r="D26" s="24"/>
      <c r="E26" s="24"/>
    </row>
    <row r="27" spans="1:8">
      <c r="B27" s="20" t="s">
        <v>137</v>
      </c>
      <c r="C27" s="27">
        <v>0.25</v>
      </c>
      <c r="D27" s="24"/>
      <c r="E27" s="24"/>
    </row>
    <row r="28" spans="1:8">
      <c r="B28" s="20" t="s">
        <v>18</v>
      </c>
      <c r="C28" s="27">
        <v>0.5</v>
      </c>
      <c r="D28" s="24"/>
      <c r="E28" s="24"/>
    </row>
    <row r="31" spans="1:8">
      <c r="A31" s="17"/>
      <c r="B31" s="17"/>
      <c r="C31" s="17"/>
      <c r="D31" s="17"/>
      <c r="E31" s="17"/>
      <c r="F31" s="17"/>
      <c r="G31" s="17"/>
      <c r="H31" s="17"/>
    </row>
    <row r="32" spans="1:8">
      <c r="A32" s="20" t="s">
        <v>6</v>
      </c>
    </row>
    <row r="33" spans="1:8">
      <c r="C33" s="5" t="s">
        <v>41</v>
      </c>
      <c r="D33" s="5" t="s">
        <v>42</v>
      </c>
      <c r="E33" s="5" t="s">
        <v>43</v>
      </c>
    </row>
    <row r="34" spans="1:8">
      <c r="B34" s="20" t="s">
        <v>138</v>
      </c>
      <c r="C34" s="27">
        <v>0.45</v>
      </c>
      <c r="D34" s="24"/>
      <c r="E34" s="24"/>
    </row>
    <row r="35" spans="1:8">
      <c r="B35" s="20" t="s">
        <v>11</v>
      </c>
      <c r="C35" s="27">
        <v>0.7</v>
      </c>
      <c r="D35" s="24"/>
      <c r="E35" s="24"/>
    </row>
    <row r="36" spans="1:8">
      <c r="B36" s="20" t="s">
        <v>12</v>
      </c>
      <c r="C36" s="27">
        <v>0.36</v>
      </c>
      <c r="D36" s="24"/>
      <c r="E36" s="24"/>
    </row>
    <row r="37" spans="1:8">
      <c r="B37" s="20"/>
    </row>
    <row r="39" spans="1:8">
      <c r="A39" s="17"/>
      <c r="B39" s="17"/>
      <c r="C39" s="17"/>
      <c r="D39" s="17"/>
      <c r="E39" s="17"/>
      <c r="F39" s="17"/>
      <c r="G39" s="17"/>
      <c r="H39" s="17"/>
    </row>
    <row r="40" spans="1:8">
      <c r="A40" s="20" t="s">
        <v>7</v>
      </c>
    </row>
    <row r="41" spans="1:8">
      <c r="C41" s="5" t="s">
        <v>41</v>
      </c>
      <c r="D41" s="5" t="s">
        <v>42</v>
      </c>
      <c r="E41" s="5" t="s">
        <v>43</v>
      </c>
    </row>
    <row r="42" spans="1:8">
      <c r="B42" s="20" t="s">
        <v>13</v>
      </c>
      <c r="C42" s="27">
        <v>0.2</v>
      </c>
      <c r="D42" s="27">
        <v>0.15</v>
      </c>
      <c r="E42" s="27">
        <v>0.25</v>
      </c>
    </row>
    <row r="43" spans="1:8">
      <c r="B43" s="20" t="s">
        <v>14</v>
      </c>
      <c r="C43" s="27">
        <v>0.1</v>
      </c>
      <c r="D43" s="27">
        <v>0.05</v>
      </c>
      <c r="E43" s="27">
        <v>0.15</v>
      </c>
    </row>
    <row r="46" spans="1:8">
      <c r="A46" s="17"/>
      <c r="B46" s="17"/>
      <c r="C46" s="17"/>
      <c r="D46" s="17"/>
      <c r="E46" s="17"/>
      <c r="F46" s="17"/>
      <c r="G46" s="17"/>
      <c r="H46" s="17"/>
    </row>
    <row r="47" spans="1:8">
      <c r="A47" s="20" t="s">
        <v>8</v>
      </c>
    </row>
    <row r="48" spans="1:8">
      <c r="C48" s="5" t="s">
        <v>41</v>
      </c>
      <c r="D48" s="5" t="s">
        <v>42</v>
      </c>
      <c r="E48" s="5" t="s">
        <v>43</v>
      </c>
    </row>
    <row r="49" spans="1:8">
      <c r="B49" s="20" t="s">
        <v>44</v>
      </c>
      <c r="C49" s="27">
        <v>0</v>
      </c>
      <c r="D49" s="24"/>
      <c r="E49" s="24"/>
    </row>
    <row r="50" spans="1:8">
      <c r="B50" s="20" t="s">
        <v>15</v>
      </c>
      <c r="C50" s="28">
        <v>5.0000000000000001E-4</v>
      </c>
      <c r="D50" s="24"/>
      <c r="E50" s="24"/>
    </row>
    <row r="51" spans="1:8">
      <c r="B51" s="20" t="s">
        <v>16</v>
      </c>
      <c r="C51" s="28">
        <v>1E-3</v>
      </c>
      <c r="D51" s="24"/>
      <c r="E51" s="24"/>
    </row>
    <row r="52" spans="1:8">
      <c r="B52" s="20" t="s">
        <v>135</v>
      </c>
      <c r="C52" s="27">
        <v>0.01</v>
      </c>
      <c r="D52" s="24"/>
      <c r="E52" s="24"/>
    </row>
    <row r="53" spans="1:8">
      <c r="B53" s="20" t="s">
        <v>17</v>
      </c>
      <c r="C53" s="27">
        <v>0.49</v>
      </c>
      <c r="D53" s="24"/>
      <c r="E53" s="24"/>
    </row>
    <row r="54" spans="1:8">
      <c r="B54" s="20" t="s">
        <v>45</v>
      </c>
      <c r="C54" s="27">
        <v>0.04</v>
      </c>
      <c r="D54" s="24"/>
      <c r="E54" s="24"/>
    </row>
    <row r="55" spans="1:8">
      <c r="B55" s="20" t="s">
        <v>56</v>
      </c>
      <c r="C55" s="24">
        <v>2</v>
      </c>
      <c r="D55" s="24"/>
      <c r="E55" s="24"/>
    </row>
    <row r="58" spans="1:8">
      <c r="A58" s="17"/>
      <c r="B58" s="17"/>
      <c r="C58" s="17"/>
      <c r="D58" s="17"/>
      <c r="E58" s="17"/>
      <c r="F58" s="17"/>
      <c r="G58" s="17"/>
      <c r="H58" s="17"/>
    </row>
    <row r="59" spans="1:8">
      <c r="A59" s="20" t="s">
        <v>9</v>
      </c>
    </row>
    <row r="60" spans="1:8">
      <c r="C60" s="5" t="s">
        <v>41</v>
      </c>
      <c r="D60" s="5" t="s">
        <v>42</v>
      </c>
      <c r="E60" s="5" t="s">
        <v>43</v>
      </c>
    </row>
    <row r="61" spans="1:8">
      <c r="B61" s="20" t="s">
        <v>123</v>
      </c>
      <c r="C61" s="27">
        <v>0.05</v>
      </c>
      <c r="D61" s="24"/>
      <c r="E61" s="24"/>
    </row>
    <row r="62" spans="1:8">
      <c r="B62" s="20" t="s">
        <v>46</v>
      </c>
      <c r="C62" s="27">
        <v>0.3</v>
      </c>
      <c r="D62" s="24"/>
      <c r="E62" s="24"/>
    </row>
    <row r="63" spans="1:8">
      <c r="B63" s="20" t="s">
        <v>57</v>
      </c>
      <c r="C63" s="27">
        <v>0.65</v>
      </c>
      <c r="D63" s="24"/>
      <c r="E63" s="24"/>
    </row>
    <row r="64" spans="1:8">
      <c r="B64" s="20" t="s">
        <v>47</v>
      </c>
      <c r="C64" s="27">
        <v>3.5</v>
      </c>
      <c r="D64" s="24"/>
      <c r="E64" s="24"/>
    </row>
    <row r="65" spans="2:5">
      <c r="B65" s="20" t="s">
        <v>124</v>
      </c>
      <c r="C65" s="27">
        <v>0.05</v>
      </c>
      <c r="D65" s="24"/>
      <c r="E65" s="24"/>
    </row>
    <row r="66" spans="2:5">
      <c r="B66" s="20" t="s">
        <v>48</v>
      </c>
      <c r="C66" s="27">
        <v>0.05</v>
      </c>
      <c r="D66" s="24"/>
      <c r="E66" s="24"/>
    </row>
    <row r="67" spans="2:5">
      <c r="B67" s="20" t="s">
        <v>125</v>
      </c>
      <c r="C67" s="27">
        <v>0.3</v>
      </c>
      <c r="D67" s="24"/>
      <c r="E67" s="24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8"/>
  <sheetViews>
    <sheetView workbookViewId="0">
      <selection activeCell="C29" sqref="C29"/>
    </sheetView>
  </sheetViews>
  <sheetFormatPr baseColWidth="10" defaultColWidth="8.625" defaultRowHeight="15"/>
  <cols>
    <col min="2" max="2" width="26.75" bestFit="1" customWidth="1"/>
  </cols>
  <sheetData>
    <row r="1" spans="1:8">
      <c r="A1" s="20" t="s">
        <v>0</v>
      </c>
      <c r="B1" s="19"/>
      <c r="C1" s="19"/>
      <c r="D1" s="19"/>
      <c r="E1" s="19"/>
    </row>
    <row r="2" spans="1:8">
      <c r="A2" s="19"/>
      <c r="B2" s="19"/>
      <c r="C2" s="5" t="s">
        <v>41</v>
      </c>
      <c r="D2" s="5" t="s">
        <v>42</v>
      </c>
      <c r="E2" s="5" t="s">
        <v>43</v>
      </c>
    </row>
    <row r="3" spans="1:8" s="19" customFormat="1">
      <c r="B3" s="20" t="s">
        <v>85</v>
      </c>
      <c r="C3" s="26">
        <v>0.05</v>
      </c>
      <c r="D3" s="24"/>
      <c r="E3" s="24"/>
    </row>
    <row r="4" spans="1:8">
      <c r="A4" s="19"/>
      <c r="B4" s="20" t="s">
        <v>19</v>
      </c>
      <c r="C4" s="26">
        <v>0.05</v>
      </c>
      <c r="D4" s="24"/>
      <c r="E4" s="24"/>
    </row>
    <row r="5" spans="1:8">
      <c r="A5" s="19"/>
      <c r="B5" s="20" t="s">
        <v>20</v>
      </c>
      <c r="C5" s="26">
        <v>0.1</v>
      </c>
      <c r="D5" s="24"/>
      <c r="E5" s="24"/>
    </row>
    <row r="6" spans="1:8">
      <c r="A6" s="19"/>
      <c r="B6" s="20" t="s">
        <v>21</v>
      </c>
      <c r="C6" s="26">
        <v>0.15</v>
      </c>
      <c r="D6" s="24"/>
      <c r="E6" s="24"/>
    </row>
    <row r="7" spans="1:8">
      <c r="A7" s="19"/>
      <c r="B7" s="20" t="s">
        <v>22</v>
      </c>
      <c r="C7" s="26">
        <v>0.5</v>
      </c>
      <c r="D7" s="24"/>
      <c r="E7" s="24"/>
    </row>
    <row r="8" spans="1:8">
      <c r="A8" s="19"/>
      <c r="B8" s="20" t="s">
        <v>60</v>
      </c>
      <c r="C8" s="26">
        <v>5.2999999999999999E-2</v>
      </c>
      <c r="D8" s="24"/>
      <c r="E8" s="24"/>
    </row>
    <row r="9" spans="1:8">
      <c r="A9" s="19"/>
      <c r="B9" s="19"/>
      <c r="C9" s="19"/>
      <c r="D9" s="19"/>
      <c r="E9" s="19"/>
    </row>
    <row r="10" spans="1:8" s="19" customFormat="1"/>
    <row r="11" spans="1:8" s="19" customFormat="1">
      <c r="A11" s="17"/>
      <c r="B11" s="17"/>
      <c r="C11" s="17"/>
      <c r="D11" s="17"/>
      <c r="E11" s="17"/>
      <c r="F11" s="17"/>
      <c r="G11" s="17"/>
      <c r="H11" s="17"/>
    </row>
    <row r="12" spans="1:8">
      <c r="A12" s="20" t="s">
        <v>84</v>
      </c>
      <c r="B12" s="19"/>
      <c r="C12" s="19"/>
      <c r="D12" s="19"/>
      <c r="E12" s="19"/>
    </row>
    <row r="13" spans="1:8">
      <c r="A13" s="19"/>
      <c r="B13" s="19"/>
      <c r="C13" s="5" t="s">
        <v>41</v>
      </c>
      <c r="D13" s="5" t="s">
        <v>42</v>
      </c>
      <c r="E13" s="5" t="s">
        <v>43</v>
      </c>
    </row>
    <row r="14" spans="1:8">
      <c r="A14" s="19"/>
      <c r="B14" s="20" t="s">
        <v>44</v>
      </c>
      <c r="C14" s="24">
        <v>0</v>
      </c>
      <c r="D14" s="24"/>
      <c r="E14" s="24"/>
    </row>
    <row r="15" spans="1:8">
      <c r="A15" s="19"/>
      <c r="B15" s="20" t="s">
        <v>15</v>
      </c>
      <c r="C15" s="24">
        <v>100</v>
      </c>
      <c r="D15" s="24"/>
      <c r="E15" s="24"/>
    </row>
    <row r="16" spans="1:8">
      <c r="A16" s="19"/>
      <c r="B16" s="20" t="s">
        <v>16</v>
      </c>
      <c r="C16" s="24">
        <v>100</v>
      </c>
      <c r="D16" s="24"/>
      <c r="E16" s="24"/>
    </row>
    <row r="17" spans="1:5">
      <c r="A17" s="19"/>
      <c r="B17" s="20" t="s">
        <v>135</v>
      </c>
      <c r="C17" s="24">
        <v>200</v>
      </c>
      <c r="D17" s="24"/>
      <c r="E17" s="24"/>
    </row>
    <row r="18" spans="1:5">
      <c r="A18" s="19"/>
      <c r="B18" s="20" t="s">
        <v>17</v>
      </c>
      <c r="C18" s="24">
        <v>450</v>
      </c>
      <c r="D18" s="24"/>
      <c r="E18" s="24"/>
    </row>
    <row r="22" spans="1:5">
      <c r="A22" s="20" t="s">
        <v>83</v>
      </c>
      <c r="B22" s="19"/>
      <c r="C22" s="19"/>
      <c r="D22" s="19"/>
      <c r="E22" s="19"/>
    </row>
    <row r="23" spans="1:5">
      <c r="A23" s="19"/>
      <c r="B23" s="19"/>
      <c r="C23" s="5" t="s">
        <v>41</v>
      </c>
      <c r="D23" s="5" t="s">
        <v>42</v>
      </c>
      <c r="E23" s="5" t="s">
        <v>43</v>
      </c>
    </row>
    <row r="24" spans="1:5">
      <c r="A24" s="19"/>
      <c r="B24" s="20" t="s">
        <v>44</v>
      </c>
      <c r="C24" s="24">
        <v>0</v>
      </c>
      <c r="D24" s="24"/>
      <c r="E24" s="24"/>
    </row>
    <row r="25" spans="1:5">
      <c r="A25" s="19"/>
      <c r="B25" s="20" t="s">
        <v>15</v>
      </c>
      <c r="C25" s="24">
        <v>0</v>
      </c>
      <c r="D25" s="24"/>
      <c r="E25" s="24"/>
    </row>
    <row r="26" spans="1:5">
      <c r="A26" s="19"/>
      <c r="B26" s="20" t="s">
        <v>16</v>
      </c>
      <c r="C26" s="24">
        <v>0</v>
      </c>
      <c r="D26" s="24"/>
      <c r="E26" s="24"/>
    </row>
    <row r="27" spans="1:5">
      <c r="A27" s="19"/>
      <c r="B27" s="20" t="s">
        <v>135</v>
      </c>
      <c r="C27" s="24">
        <v>0</v>
      </c>
      <c r="D27" s="24"/>
      <c r="E27" s="24"/>
    </row>
    <row r="28" spans="1:5">
      <c r="A28" s="19"/>
      <c r="B28" s="20" t="s">
        <v>17</v>
      </c>
      <c r="C28" s="24">
        <v>0</v>
      </c>
      <c r="D28" s="24"/>
      <c r="E28" s="24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57"/>
  <sheetViews>
    <sheetView workbookViewId="0">
      <selection activeCell="H16" sqref="H16"/>
    </sheetView>
  </sheetViews>
  <sheetFormatPr baseColWidth="10" defaultColWidth="8.625" defaultRowHeight="15"/>
  <cols>
    <col min="2" max="2" width="8.625" style="7"/>
    <col min="3" max="4" width="13.875" bestFit="1" customWidth="1"/>
    <col min="12" max="12" width="12" bestFit="1" customWidth="1"/>
    <col min="20" max="20" width="11.25" style="7" bestFit="1" customWidth="1"/>
  </cols>
  <sheetData>
    <row r="1" spans="1:20">
      <c r="A1" s="20" t="s">
        <v>70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20">
      <c r="A2" s="19"/>
      <c r="C2" s="20">
        <v>2015</v>
      </c>
      <c r="D2" s="20">
        <v>2016</v>
      </c>
      <c r="E2" s="20">
        <v>2017</v>
      </c>
      <c r="F2" s="20">
        <v>2018</v>
      </c>
      <c r="G2" s="20">
        <v>2019</v>
      </c>
      <c r="H2" s="20">
        <v>2020</v>
      </c>
      <c r="I2" s="20">
        <v>2021</v>
      </c>
      <c r="J2" s="20">
        <v>2022</v>
      </c>
      <c r="K2" s="20">
        <v>2023</v>
      </c>
      <c r="L2" s="20">
        <v>2024</v>
      </c>
      <c r="M2" s="20">
        <v>2025</v>
      </c>
      <c r="N2" s="20">
        <v>2026</v>
      </c>
      <c r="O2" s="20">
        <v>2027</v>
      </c>
      <c r="P2" s="20">
        <v>2028</v>
      </c>
      <c r="Q2" s="20">
        <v>2029</v>
      </c>
      <c r="R2" s="20">
        <v>2030</v>
      </c>
      <c r="S2" s="19"/>
      <c r="T2" s="5" t="s">
        <v>35</v>
      </c>
    </row>
    <row r="3" spans="1:20">
      <c r="A3" s="19"/>
      <c r="B3" s="5" t="s">
        <v>51</v>
      </c>
      <c r="C3" s="24">
        <v>71700000000</v>
      </c>
      <c r="D3" s="24">
        <f>C3*1.12</f>
        <v>80304000000.000015</v>
      </c>
      <c r="E3" s="24">
        <f t="shared" ref="E3:R3" si="0">D3*1.12</f>
        <v>89940480000.000031</v>
      </c>
      <c r="F3" s="24">
        <f t="shared" si="0"/>
        <v>100733337600.00005</v>
      </c>
      <c r="G3" s="24">
        <f t="shared" si="0"/>
        <v>112821338112.00006</v>
      </c>
      <c r="H3" s="24">
        <f t="shared" si="0"/>
        <v>126359898685.44008</v>
      </c>
      <c r="I3" s="24">
        <f t="shared" si="0"/>
        <v>141523086527.6929</v>
      </c>
      <c r="J3" s="24">
        <f t="shared" si="0"/>
        <v>158505856911.01605</v>
      </c>
      <c r="K3" s="24">
        <f t="shared" si="0"/>
        <v>177526559740.33798</v>
      </c>
      <c r="L3" s="24">
        <f t="shared" si="0"/>
        <v>198829746909.17856</v>
      </c>
      <c r="M3" s="24">
        <f t="shared" si="0"/>
        <v>222689316538.28</v>
      </c>
      <c r="N3" s="24">
        <f t="shared" si="0"/>
        <v>249412034522.87363</v>
      </c>
      <c r="O3" s="24">
        <f t="shared" si="0"/>
        <v>279341478665.61847</v>
      </c>
      <c r="P3" s="24">
        <f t="shared" si="0"/>
        <v>312862456105.49274</v>
      </c>
      <c r="Q3" s="24">
        <f t="shared" si="0"/>
        <v>350405950838.15192</v>
      </c>
      <c r="R3" s="24">
        <f t="shared" si="0"/>
        <v>392454664938.73016</v>
      </c>
      <c r="S3" s="6" t="s">
        <v>58</v>
      </c>
      <c r="T3" s="34"/>
    </row>
    <row r="7" spans="1:20">
      <c r="A7" s="20" t="s">
        <v>71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20">
      <c r="A8" s="19"/>
      <c r="C8" s="20">
        <v>2015</v>
      </c>
      <c r="D8" s="20">
        <v>2016</v>
      </c>
      <c r="E8" s="20">
        <v>2017</v>
      </c>
      <c r="F8" s="20">
        <v>2018</v>
      </c>
      <c r="G8" s="20">
        <v>2019</v>
      </c>
      <c r="H8" s="20">
        <v>2020</v>
      </c>
      <c r="I8" s="20">
        <v>2021</v>
      </c>
      <c r="J8" s="20">
        <v>2022</v>
      </c>
      <c r="K8" s="20">
        <v>2023</v>
      </c>
      <c r="L8" s="20">
        <v>2024</v>
      </c>
      <c r="M8" s="20">
        <v>2025</v>
      </c>
      <c r="N8" s="20">
        <v>2026</v>
      </c>
      <c r="O8" s="20">
        <v>2027</v>
      </c>
      <c r="P8" s="20">
        <v>2028</v>
      </c>
      <c r="Q8" s="20">
        <v>2029</v>
      </c>
      <c r="R8" s="20">
        <v>2030</v>
      </c>
      <c r="S8" s="19"/>
      <c r="T8" s="5" t="s">
        <v>35</v>
      </c>
    </row>
    <row r="9" spans="1:20">
      <c r="A9" s="19"/>
      <c r="B9" s="5" t="s">
        <v>51</v>
      </c>
      <c r="C9" s="49">
        <v>30000000000</v>
      </c>
      <c r="D9" s="49">
        <f>C9+5000000000</f>
        <v>35000000000</v>
      </c>
      <c r="E9" s="49">
        <f t="shared" ref="E9:R9" si="1">D9+5000000000</f>
        <v>40000000000</v>
      </c>
      <c r="F9" s="49">
        <f t="shared" si="1"/>
        <v>45000000000</v>
      </c>
      <c r="G9" s="49">
        <f t="shared" si="1"/>
        <v>50000000000</v>
      </c>
      <c r="H9" s="49">
        <f t="shared" si="1"/>
        <v>55000000000</v>
      </c>
      <c r="I9" s="49">
        <f t="shared" si="1"/>
        <v>60000000000</v>
      </c>
      <c r="J9" s="49">
        <f t="shared" si="1"/>
        <v>65000000000</v>
      </c>
      <c r="K9" s="49">
        <f t="shared" si="1"/>
        <v>70000000000</v>
      </c>
      <c r="L9" s="49">
        <f t="shared" si="1"/>
        <v>75000000000</v>
      </c>
      <c r="M9" s="49">
        <f t="shared" si="1"/>
        <v>80000000000</v>
      </c>
      <c r="N9" s="49">
        <f t="shared" si="1"/>
        <v>85000000000</v>
      </c>
      <c r="O9" s="49">
        <f t="shared" si="1"/>
        <v>90000000000</v>
      </c>
      <c r="P9" s="49">
        <f t="shared" si="1"/>
        <v>95000000000</v>
      </c>
      <c r="Q9" s="49">
        <f t="shared" si="1"/>
        <v>100000000000</v>
      </c>
      <c r="R9" s="49">
        <f t="shared" si="1"/>
        <v>105000000000</v>
      </c>
      <c r="S9" s="6" t="s">
        <v>58</v>
      </c>
      <c r="T9" s="34"/>
    </row>
    <row r="13" spans="1:20">
      <c r="A13" s="20" t="s">
        <v>106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 spans="1:20">
      <c r="A14" s="19"/>
      <c r="C14" s="20">
        <v>2015</v>
      </c>
      <c r="D14" s="20">
        <v>2016</v>
      </c>
      <c r="E14" s="20">
        <v>2017</v>
      </c>
      <c r="F14" s="20">
        <v>2018</v>
      </c>
      <c r="G14" s="20">
        <v>2019</v>
      </c>
      <c r="H14" s="20">
        <v>2020</v>
      </c>
      <c r="I14" s="20">
        <v>2021</v>
      </c>
      <c r="J14" s="20">
        <v>2022</v>
      </c>
      <c r="K14" s="20">
        <v>2023</v>
      </c>
      <c r="L14" s="20">
        <v>2024</v>
      </c>
      <c r="M14" s="20">
        <v>2025</v>
      </c>
      <c r="N14" s="20">
        <v>2026</v>
      </c>
      <c r="O14" s="20">
        <v>2027</v>
      </c>
      <c r="P14" s="20">
        <v>2028</v>
      </c>
      <c r="Q14" s="20">
        <v>2029</v>
      </c>
      <c r="R14" s="20">
        <v>2030</v>
      </c>
      <c r="S14" s="19"/>
      <c r="T14" s="5" t="s">
        <v>35</v>
      </c>
    </row>
    <row r="15" spans="1:20">
      <c r="A15" s="19"/>
      <c r="B15" s="5" t="s">
        <v>51</v>
      </c>
      <c r="C15" s="24">
        <v>10000000000</v>
      </c>
      <c r="D15" s="24">
        <f>C15*1.05</f>
        <v>10500000000</v>
      </c>
      <c r="E15" s="24">
        <f t="shared" ref="E15:R15" si="2">D15*1.05</f>
        <v>11025000000</v>
      </c>
      <c r="F15" s="24">
        <f t="shared" si="2"/>
        <v>11576250000</v>
      </c>
      <c r="G15" s="24">
        <f t="shared" si="2"/>
        <v>12155062500</v>
      </c>
      <c r="H15" s="24">
        <f t="shared" si="2"/>
        <v>12762815625</v>
      </c>
      <c r="I15" s="24">
        <f t="shared" si="2"/>
        <v>13400956406.25</v>
      </c>
      <c r="J15" s="24">
        <f t="shared" si="2"/>
        <v>14071004226.5625</v>
      </c>
      <c r="K15" s="24">
        <f t="shared" si="2"/>
        <v>14774554437.890625</v>
      </c>
      <c r="L15" s="24">
        <f t="shared" si="2"/>
        <v>15513282159.785156</v>
      </c>
      <c r="M15" s="24">
        <f t="shared" si="2"/>
        <v>16288946267.774414</v>
      </c>
      <c r="N15" s="24">
        <f t="shared" si="2"/>
        <v>17103393581.163136</v>
      </c>
      <c r="O15" s="24">
        <f t="shared" si="2"/>
        <v>17958563260.221294</v>
      </c>
      <c r="P15" s="24">
        <f t="shared" si="2"/>
        <v>18856491423.232361</v>
      </c>
      <c r="Q15" s="24">
        <f t="shared" si="2"/>
        <v>19799315994.393978</v>
      </c>
      <c r="R15" s="24">
        <f t="shared" si="2"/>
        <v>20789281794.113678</v>
      </c>
      <c r="S15" s="6" t="s">
        <v>58</v>
      </c>
      <c r="T15" s="34"/>
    </row>
    <row r="19" spans="1:20" s="19" customFormat="1">
      <c r="A19" s="20" t="s">
        <v>113</v>
      </c>
      <c r="B19" s="7"/>
      <c r="T19" s="7"/>
    </row>
    <row r="20" spans="1:20" s="19" customFormat="1">
      <c r="B20" s="7"/>
      <c r="C20" s="20">
        <v>2015</v>
      </c>
      <c r="D20" s="20">
        <v>2016</v>
      </c>
      <c r="E20" s="20">
        <v>2017</v>
      </c>
      <c r="F20" s="20">
        <v>2018</v>
      </c>
      <c r="G20" s="20">
        <v>2019</v>
      </c>
      <c r="H20" s="20">
        <v>2020</v>
      </c>
      <c r="I20" s="20">
        <v>2021</v>
      </c>
      <c r="J20" s="20">
        <v>2022</v>
      </c>
      <c r="K20" s="20">
        <v>2023</v>
      </c>
      <c r="L20" s="20">
        <v>2024</v>
      </c>
      <c r="M20" s="20">
        <v>2025</v>
      </c>
      <c r="N20" s="20">
        <v>2026</v>
      </c>
      <c r="O20" s="20">
        <v>2027</v>
      </c>
      <c r="P20" s="20">
        <v>2028</v>
      </c>
      <c r="Q20" s="20">
        <v>2029</v>
      </c>
      <c r="R20" s="20">
        <v>2030</v>
      </c>
      <c r="T20" s="5" t="s">
        <v>35</v>
      </c>
    </row>
    <row r="21" spans="1:20" s="19" customFormat="1">
      <c r="B21" s="5" t="s">
        <v>51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6" t="s">
        <v>58</v>
      </c>
      <c r="T21" s="34"/>
    </row>
    <row r="22" spans="1:20" s="19" customFormat="1">
      <c r="B22" s="7"/>
      <c r="T22" s="7"/>
    </row>
    <row r="23" spans="1:20" s="19" customFormat="1">
      <c r="B23" s="7"/>
      <c r="I23" s="53"/>
      <c r="T23" s="7"/>
    </row>
    <row r="24" spans="1:20" s="19" customFormat="1">
      <c r="B24" s="7"/>
      <c r="T24" s="7"/>
    </row>
    <row r="25" spans="1:20" s="19" customFormat="1">
      <c r="A25" s="20" t="s">
        <v>107</v>
      </c>
      <c r="B25" s="7"/>
      <c r="T25" s="7"/>
    </row>
    <row r="26" spans="1:20" s="19" customFormat="1">
      <c r="B26" s="7"/>
      <c r="C26" s="20">
        <v>2015</v>
      </c>
      <c r="D26" s="20">
        <v>2016</v>
      </c>
      <c r="E26" s="20">
        <v>2017</v>
      </c>
      <c r="F26" s="20">
        <v>2018</v>
      </c>
      <c r="G26" s="20">
        <v>2019</v>
      </c>
      <c r="H26" s="20">
        <v>2020</v>
      </c>
      <c r="I26" s="20">
        <v>2021</v>
      </c>
      <c r="J26" s="20">
        <v>2022</v>
      </c>
      <c r="K26" s="20">
        <v>2023</v>
      </c>
      <c r="L26" s="20">
        <v>2024</v>
      </c>
      <c r="M26" s="20">
        <v>2025</v>
      </c>
      <c r="N26" s="20">
        <v>2026</v>
      </c>
      <c r="O26" s="20">
        <v>2027</v>
      </c>
      <c r="P26" s="20">
        <v>2028</v>
      </c>
      <c r="Q26" s="20">
        <v>2029</v>
      </c>
      <c r="R26" s="20">
        <v>2030</v>
      </c>
      <c r="T26" s="5" t="s">
        <v>35</v>
      </c>
    </row>
    <row r="27" spans="1:20" s="19" customFormat="1">
      <c r="B27" s="5" t="s">
        <v>51</v>
      </c>
      <c r="C27" s="24">
        <f>12%*C15</f>
        <v>1200000000</v>
      </c>
      <c r="D27" s="24">
        <f t="shared" ref="D27:R27" si="3">12%*D15</f>
        <v>1260000000</v>
      </c>
      <c r="E27" s="24">
        <f t="shared" si="3"/>
        <v>1323000000</v>
      </c>
      <c r="F27" s="24">
        <f t="shared" si="3"/>
        <v>1389150000</v>
      </c>
      <c r="G27" s="24">
        <f t="shared" si="3"/>
        <v>1458607500</v>
      </c>
      <c r="H27" s="24">
        <f t="shared" si="3"/>
        <v>1531537875</v>
      </c>
      <c r="I27" s="24">
        <f t="shared" si="3"/>
        <v>1608114768.75</v>
      </c>
      <c r="J27" s="24">
        <f t="shared" si="3"/>
        <v>1688520507.1875</v>
      </c>
      <c r="K27" s="24">
        <f t="shared" si="3"/>
        <v>1772946532.546875</v>
      </c>
      <c r="L27" s="24">
        <f t="shared" si="3"/>
        <v>1861593859.1742187</v>
      </c>
      <c r="M27" s="24">
        <f t="shared" si="3"/>
        <v>1954673552.1329296</v>
      </c>
      <c r="N27" s="24">
        <f t="shared" si="3"/>
        <v>2052407229.7395761</v>
      </c>
      <c r="O27" s="24">
        <f t="shared" si="3"/>
        <v>2155027591.2265553</v>
      </c>
      <c r="P27" s="24">
        <f t="shared" si="3"/>
        <v>2262778970.7878833</v>
      </c>
      <c r="Q27" s="24">
        <f t="shared" si="3"/>
        <v>2375917919.3272772</v>
      </c>
      <c r="R27" s="24">
        <f t="shared" si="3"/>
        <v>2494713815.2936411</v>
      </c>
      <c r="S27" s="6" t="s">
        <v>58</v>
      </c>
      <c r="T27" s="34"/>
    </row>
    <row r="31" spans="1:20" s="19" customFormat="1">
      <c r="A31" s="20" t="s">
        <v>108</v>
      </c>
      <c r="B31" s="7"/>
      <c r="T31" s="7"/>
    </row>
    <row r="32" spans="1:20" s="19" customFormat="1">
      <c r="B32" s="7"/>
      <c r="C32" s="20">
        <v>2015</v>
      </c>
      <c r="D32" s="20">
        <v>2016</v>
      </c>
      <c r="E32" s="20">
        <v>2017</v>
      </c>
      <c r="F32" s="20">
        <v>2018</v>
      </c>
      <c r="G32" s="20">
        <v>2019</v>
      </c>
      <c r="H32" s="20">
        <v>2020</v>
      </c>
      <c r="I32" s="20">
        <v>2021</v>
      </c>
      <c r="J32" s="20">
        <v>2022</v>
      </c>
      <c r="K32" s="20">
        <v>2023</v>
      </c>
      <c r="L32" s="20">
        <v>2024</v>
      </c>
      <c r="M32" s="20">
        <v>2025</v>
      </c>
      <c r="N32" s="20">
        <v>2026</v>
      </c>
      <c r="O32" s="20">
        <v>2027</v>
      </c>
      <c r="P32" s="20">
        <v>2028</v>
      </c>
      <c r="Q32" s="20">
        <v>2029</v>
      </c>
      <c r="R32" s="20">
        <v>2030</v>
      </c>
      <c r="T32" s="5" t="s">
        <v>35</v>
      </c>
    </row>
    <row r="33" spans="1:20" s="19" customFormat="1">
      <c r="B33" s="5" t="s">
        <v>51</v>
      </c>
      <c r="C33" s="24">
        <v>15000000</v>
      </c>
      <c r="D33" s="24">
        <v>16000000</v>
      </c>
      <c r="E33" s="24">
        <v>17000000</v>
      </c>
      <c r="F33" s="24">
        <v>18000000</v>
      </c>
      <c r="G33" s="24">
        <v>18000000</v>
      </c>
      <c r="H33" s="24">
        <v>18000000</v>
      </c>
      <c r="I33" s="24">
        <v>18000000</v>
      </c>
      <c r="J33" s="24">
        <v>18000000</v>
      </c>
      <c r="K33" s="24">
        <v>18000000</v>
      </c>
      <c r="L33" s="24">
        <v>18000000</v>
      </c>
      <c r="M33" s="24">
        <v>18000000</v>
      </c>
      <c r="N33" s="24">
        <v>18000000</v>
      </c>
      <c r="O33" s="24">
        <v>18000000</v>
      </c>
      <c r="P33" s="24">
        <v>18000000</v>
      </c>
      <c r="Q33" s="24">
        <v>18000000</v>
      </c>
      <c r="R33" s="24">
        <v>18000000</v>
      </c>
      <c r="S33" s="6" t="s">
        <v>58</v>
      </c>
      <c r="T33" s="34"/>
    </row>
    <row r="34" spans="1:20" s="19" customFormat="1">
      <c r="B34" s="7"/>
      <c r="T34" s="7"/>
    </row>
    <row r="35" spans="1:20" s="19" customFormat="1">
      <c r="B35" s="7"/>
      <c r="T35" s="7"/>
    </row>
    <row r="36" spans="1:20" s="19" customFormat="1">
      <c r="B36" s="7"/>
      <c r="T36" s="7"/>
    </row>
    <row r="37" spans="1:20" s="19" customFormat="1">
      <c r="A37" s="20" t="s">
        <v>109</v>
      </c>
      <c r="B37" s="7"/>
      <c r="T37" s="7"/>
    </row>
    <row r="38" spans="1:20" s="19" customFormat="1">
      <c r="B38" s="7"/>
      <c r="C38" s="20">
        <v>2015</v>
      </c>
      <c r="D38" s="20">
        <v>2016</v>
      </c>
      <c r="E38" s="20">
        <v>2017</v>
      </c>
      <c r="F38" s="20">
        <v>2018</v>
      </c>
      <c r="G38" s="20">
        <v>2019</v>
      </c>
      <c r="H38" s="20">
        <v>2020</v>
      </c>
      <c r="I38" s="20">
        <v>2021</v>
      </c>
      <c r="J38" s="20">
        <v>2022</v>
      </c>
      <c r="K38" s="20">
        <v>2023</v>
      </c>
      <c r="L38" s="20">
        <v>2024</v>
      </c>
      <c r="M38" s="20">
        <v>2025</v>
      </c>
      <c r="N38" s="20">
        <v>2026</v>
      </c>
      <c r="O38" s="20">
        <v>2027</v>
      </c>
      <c r="P38" s="20">
        <v>2028</v>
      </c>
      <c r="Q38" s="20">
        <v>2029</v>
      </c>
      <c r="R38" s="20">
        <v>2030</v>
      </c>
      <c r="T38" s="5" t="s">
        <v>35</v>
      </c>
    </row>
    <row r="39" spans="1:20" s="19" customFormat="1">
      <c r="B39" s="5" t="s">
        <v>51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58</v>
      </c>
      <c r="T39" s="34"/>
    </row>
    <row r="40" spans="1:20" s="19" customFormat="1">
      <c r="B40" s="7"/>
      <c r="T40" s="7"/>
    </row>
    <row r="41" spans="1:20" s="19" customFormat="1">
      <c r="B41" s="7"/>
      <c r="T41" s="7"/>
    </row>
    <row r="42" spans="1:20" s="19" customFormat="1">
      <c r="B42" s="7"/>
      <c r="T42" s="7"/>
    </row>
    <row r="43" spans="1:20" s="19" customFormat="1">
      <c r="A43" s="20" t="s">
        <v>110</v>
      </c>
      <c r="B43" s="7"/>
      <c r="T43" s="7"/>
    </row>
    <row r="44" spans="1:20" s="19" customFormat="1">
      <c r="B44" s="7"/>
      <c r="C44" s="20">
        <v>2015</v>
      </c>
      <c r="D44" s="20">
        <v>2016</v>
      </c>
      <c r="E44" s="20">
        <v>2017</v>
      </c>
      <c r="F44" s="20">
        <v>2018</v>
      </c>
      <c r="G44" s="20">
        <v>2019</v>
      </c>
      <c r="H44" s="20">
        <v>2020</v>
      </c>
      <c r="I44" s="20">
        <v>2021</v>
      </c>
      <c r="J44" s="20">
        <v>2022</v>
      </c>
      <c r="K44" s="20">
        <v>2023</v>
      </c>
      <c r="L44" s="20">
        <v>2024</v>
      </c>
      <c r="M44" s="20">
        <v>2025</v>
      </c>
      <c r="N44" s="20">
        <v>2026</v>
      </c>
      <c r="O44" s="20">
        <v>2027</v>
      </c>
      <c r="P44" s="20">
        <v>2028</v>
      </c>
      <c r="Q44" s="20">
        <v>2029</v>
      </c>
      <c r="R44" s="20">
        <v>2030</v>
      </c>
      <c r="T44" s="5" t="s">
        <v>35</v>
      </c>
    </row>
    <row r="45" spans="1:20" s="19" customFormat="1">
      <c r="B45" s="5" t="s">
        <v>51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6" t="s">
        <v>58</v>
      </c>
      <c r="T45" s="34"/>
    </row>
    <row r="49" spans="1:20" s="19" customFormat="1">
      <c r="A49" s="20" t="s">
        <v>111</v>
      </c>
      <c r="B49" s="7"/>
      <c r="T49" s="7"/>
    </row>
    <row r="50" spans="1:20" s="19" customFormat="1">
      <c r="B50" s="7"/>
      <c r="C50" s="20">
        <v>2015</v>
      </c>
      <c r="D50" s="20">
        <v>2016</v>
      </c>
      <c r="E50" s="20">
        <v>2017</v>
      </c>
      <c r="F50" s="20">
        <v>2018</v>
      </c>
      <c r="G50" s="20">
        <v>2019</v>
      </c>
      <c r="H50" s="20">
        <v>2020</v>
      </c>
      <c r="I50" s="20">
        <v>2021</v>
      </c>
      <c r="J50" s="20">
        <v>2022</v>
      </c>
      <c r="K50" s="20">
        <v>2023</v>
      </c>
      <c r="L50" s="20">
        <v>2024</v>
      </c>
      <c r="M50" s="20">
        <v>2025</v>
      </c>
      <c r="N50" s="20">
        <v>2026</v>
      </c>
      <c r="O50" s="20">
        <v>2027</v>
      </c>
      <c r="P50" s="20">
        <v>2028</v>
      </c>
      <c r="Q50" s="20">
        <v>2029</v>
      </c>
      <c r="R50" s="20">
        <v>2030</v>
      </c>
      <c r="T50" s="5" t="s">
        <v>35</v>
      </c>
    </row>
    <row r="51" spans="1:20" s="19" customFormat="1">
      <c r="B51" s="5" t="s">
        <v>51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6" t="s">
        <v>58</v>
      </c>
      <c r="T51" s="34"/>
    </row>
    <row r="52" spans="1:20" s="19" customFormat="1">
      <c r="B52" s="7"/>
      <c r="T52" s="7"/>
    </row>
    <row r="53" spans="1:20" s="19" customFormat="1">
      <c r="B53" s="7"/>
      <c r="T53" s="7"/>
    </row>
    <row r="54" spans="1:20" s="19" customFormat="1">
      <c r="B54" s="7"/>
      <c r="T54" s="7"/>
    </row>
    <row r="55" spans="1:20" s="19" customFormat="1">
      <c r="A55" s="20" t="s">
        <v>112</v>
      </c>
      <c r="B55" s="7"/>
      <c r="T55" s="7"/>
    </row>
    <row r="56" spans="1:20" s="19" customFormat="1">
      <c r="B56" s="7"/>
      <c r="C56" s="20">
        <v>2015</v>
      </c>
      <c r="D56" s="20">
        <v>2016</v>
      </c>
      <c r="E56" s="20">
        <v>2017</v>
      </c>
      <c r="F56" s="20">
        <v>2018</v>
      </c>
      <c r="G56" s="20">
        <v>2019</v>
      </c>
      <c r="H56" s="20">
        <v>2020</v>
      </c>
      <c r="I56" s="20">
        <v>2021</v>
      </c>
      <c r="J56" s="20">
        <v>2022</v>
      </c>
      <c r="K56" s="20">
        <v>2023</v>
      </c>
      <c r="L56" s="20">
        <v>2024</v>
      </c>
      <c r="M56" s="20">
        <v>2025</v>
      </c>
      <c r="N56" s="20">
        <v>2026</v>
      </c>
      <c r="O56" s="20">
        <v>2027</v>
      </c>
      <c r="P56" s="20">
        <v>2028</v>
      </c>
      <c r="Q56" s="20">
        <v>2029</v>
      </c>
      <c r="R56" s="20">
        <v>2030</v>
      </c>
      <c r="T56" s="5" t="s">
        <v>35</v>
      </c>
    </row>
    <row r="57" spans="1:20" s="19" customFormat="1">
      <c r="B57" s="5" t="s">
        <v>51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6" t="s">
        <v>58</v>
      </c>
      <c r="T57" s="34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39"/>
  <sheetViews>
    <sheetView tabSelected="1" topLeftCell="J1" workbookViewId="0">
      <selection activeCell="S14" sqref="S14"/>
    </sheetView>
  </sheetViews>
  <sheetFormatPr baseColWidth="10" defaultColWidth="9.125" defaultRowHeight="15"/>
  <cols>
    <col min="1" max="19" width="9.125" style="19"/>
    <col min="20" max="20" width="15.25" style="19" bestFit="1" customWidth="1"/>
    <col min="21" max="16384" width="9.125" style="19"/>
  </cols>
  <sheetData>
    <row r="1" spans="1:21">
      <c r="A1" s="20" t="s">
        <v>59</v>
      </c>
    </row>
    <row r="2" spans="1:21">
      <c r="C2" s="20">
        <v>2000</v>
      </c>
      <c r="D2" s="20">
        <v>2001</v>
      </c>
      <c r="E2" s="20">
        <v>2002</v>
      </c>
      <c r="F2" s="20">
        <v>2003</v>
      </c>
      <c r="G2" s="20">
        <v>2004</v>
      </c>
      <c r="H2" s="20">
        <v>2005</v>
      </c>
      <c r="I2" s="20">
        <v>2006</v>
      </c>
      <c r="J2" s="20">
        <v>2007</v>
      </c>
      <c r="K2" s="20">
        <v>2008</v>
      </c>
      <c r="L2" s="20">
        <v>2009</v>
      </c>
      <c r="M2" s="20">
        <v>2010</v>
      </c>
      <c r="N2" s="20">
        <v>2011</v>
      </c>
      <c r="O2" s="20">
        <v>2012</v>
      </c>
      <c r="P2" s="20">
        <v>2013</v>
      </c>
      <c r="Q2" s="20">
        <v>2014</v>
      </c>
      <c r="R2" s="20">
        <v>2015</v>
      </c>
      <c r="T2" s="20" t="s">
        <v>35</v>
      </c>
    </row>
    <row r="3" spans="1:21">
      <c r="B3" s="5" t="str">
        <f>'Populations &amp; programs'!$C$14</f>
        <v>NSP</v>
      </c>
      <c r="C3" s="24"/>
      <c r="D3" s="27">
        <v>0.02</v>
      </c>
      <c r="E3" s="24"/>
      <c r="F3" s="24"/>
      <c r="G3" s="27">
        <v>0.14000000000000001</v>
      </c>
      <c r="H3" s="27">
        <v>0.17</v>
      </c>
      <c r="I3" s="27">
        <v>0.05</v>
      </c>
      <c r="J3" s="24"/>
      <c r="K3" s="27">
        <v>0.2</v>
      </c>
      <c r="L3" s="24"/>
      <c r="M3" s="25"/>
      <c r="N3" s="27">
        <v>0.39</v>
      </c>
      <c r="O3" s="24"/>
      <c r="P3" s="27">
        <v>0.28000000000000003</v>
      </c>
      <c r="Q3" s="24"/>
      <c r="R3" s="24"/>
      <c r="S3" s="6" t="s">
        <v>58</v>
      </c>
      <c r="T3" s="27"/>
    </row>
    <row r="4" spans="1:21">
      <c r="B4" s="5" t="str">
        <f>'Populations &amp; programs'!$C$15</f>
        <v>OST</v>
      </c>
      <c r="C4" s="24"/>
      <c r="D4" s="25"/>
      <c r="E4" s="27">
        <v>0.04</v>
      </c>
      <c r="F4" s="24"/>
      <c r="G4" s="24"/>
      <c r="H4" s="24"/>
      <c r="I4" s="24"/>
      <c r="J4" s="27">
        <v>0.03</v>
      </c>
      <c r="K4" s="24"/>
      <c r="L4" s="24"/>
      <c r="M4" s="25"/>
      <c r="N4" s="25"/>
      <c r="O4" s="24"/>
      <c r="P4" s="27">
        <v>0.06</v>
      </c>
      <c r="Q4" s="24"/>
      <c r="R4" s="24"/>
      <c r="S4" s="6" t="s">
        <v>58</v>
      </c>
      <c r="T4" s="45"/>
    </row>
    <row r="5" spans="1:21">
      <c r="B5" s="5" t="str">
        <f>'Populations &amp; programs'!$C$16</f>
        <v>MSM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58</v>
      </c>
      <c r="T5" s="27">
        <v>0.08</v>
      </c>
    </row>
    <row r="6" spans="1:21">
      <c r="B6" s="5" t="str">
        <f>'Populations &amp; programs'!$C$17</f>
        <v>FSW</v>
      </c>
      <c r="C6" s="24"/>
      <c r="D6" s="27">
        <v>0.3</v>
      </c>
      <c r="E6" s="24"/>
      <c r="F6" s="27">
        <v>0.35</v>
      </c>
      <c r="G6" s="24"/>
      <c r="H6" s="45"/>
      <c r="I6" s="24"/>
      <c r="J6" s="27">
        <v>0.5</v>
      </c>
      <c r="K6" s="24"/>
      <c r="L6" s="45">
        <v>0.32</v>
      </c>
      <c r="M6" s="24"/>
      <c r="N6" s="24"/>
      <c r="O6" s="24"/>
      <c r="P6" s="27">
        <v>0.65</v>
      </c>
      <c r="Q6" s="24"/>
      <c r="R6" s="24"/>
      <c r="S6" s="6" t="s">
        <v>58</v>
      </c>
      <c r="T6" s="27"/>
    </row>
    <row r="7" spans="1:21">
      <c r="B7" s="5" t="str">
        <f>'Populations &amp; programs'!$C$18</f>
        <v>ART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6" t="s">
        <v>58</v>
      </c>
      <c r="T7" s="45">
        <v>0.2</v>
      </c>
    </row>
    <row r="8" spans="1:21">
      <c r="B8" s="5" t="str">
        <f>'Populations &amp; programs'!$C$19</f>
        <v>HTC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6" t="s">
        <v>58</v>
      </c>
      <c r="T8" s="27">
        <v>0.2</v>
      </c>
    </row>
    <row r="9" spans="1:21">
      <c r="B9" s="5" t="str">
        <f>'Populations &amp; programs'!$C$20</f>
        <v>BCC</v>
      </c>
      <c r="C9" s="24"/>
      <c r="D9" s="24"/>
      <c r="E9" s="24"/>
      <c r="F9" s="24"/>
      <c r="G9" s="27">
        <v>0.15</v>
      </c>
      <c r="H9" s="24"/>
      <c r="I9" s="24"/>
      <c r="J9" s="24"/>
      <c r="K9" s="24"/>
      <c r="L9" s="27">
        <v>0.24</v>
      </c>
      <c r="M9" s="24"/>
      <c r="N9" s="24"/>
      <c r="O9" s="24"/>
      <c r="P9" s="24"/>
      <c r="Q9" s="24"/>
      <c r="R9" s="24"/>
      <c r="S9" s="6" t="s">
        <v>58</v>
      </c>
      <c r="T9" s="27"/>
    </row>
    <row r="10" spans="1:21">
      <c r="A10" s="7"/>
      <c r="B10" s="5" t="str">
        <f>'Populations &amp; programs'!$C$21</f>
        <v>STI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6" t="s">
        <v>58</v>
      </c>
      <c r="T10" s="27">
        <v>0.2</v>
      </c>
    </row>
    <row r="11" spans="1:21">
      <c r="A11" s="7"/>
      <c r="B11" s="56" t="s">
        <v>99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6" t="s">
        <v>58</v>
      </c>
      <c r="T11" s="27">
        <v>0.2</v>
      </c>
    </row>
    <row r="12" spans="1:21">
      <c r="A12" s="7"/>
      <c r="B12" s="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>
      <c r="B14" s="21"/>
      <c r="K14" s="21" t="s">
        <v>114</v>
      </c>
    </row>
    <row r="16" spans="1:21">
      <c r="A16" s="20" t="s">
        <v>117</v>
      </c>
    </row>
    <row r="17" spans="1:20">
      <c r="B17" s="7"/>
      <c r="C17" s="20">
        <v>2000</v>
      </c>
      <c r="D17" s="20">
        <v>2001</v>
      </c>
      <c r="E17" s="20">
        <v>2002</v>
      </c>
      <c r="F17" s="20">
        <v>2003</v>
      </c>
      <c r="G17" s="20">
        <v>2004</v>
      </c>
      <c r="H17" s="20">
        <v>2005</v>
      </c>
      <c r="I17" s="20">
        <v>2006</v>
      </c>
      <c r="J17" s="20">
        <v>2007</v>
      </c>
      <c r="K17" s="20">
        <v>2008</v>
      </c>
      <c r="L17" s="20">
        <v>2009</v>
      </c>
      <c r="M17" s="20">
        <v>2010</v>
      </c>
      <c r="N17" s="20">
        <v>2011</v>
      </c>
      <c r="O17" s="20">
        <v>2012</v>
      </c>
      <c r="P17" s="20">
        <v>2013</v>
      </c>
      <c r="Q17" s="20">
        <v>2014</v>
      </c>
      <c r="R17" s="20">
        <v>2015</v>
      </c>
      <c r="T17" s="20" t="s">
        <v>35</v>
      </c>
    </row>
    <row r="18" spans="1:20">
      <c r="B18" s="5" t="str">
        <f>'Populations &amp; programs'!$C$14</f>
        <v>NSP</v>
      </c>
      <c r="C18" s="24"/>
      <c r="D18" s="25"/>
      <c r="E18" s="24"/>
      <c r="F18" s="24"/>
      <c r="G18" s="24"/>
      <c r="H18" s="24"/>
      <c r="I18" s="24"/>
      <c r="J18" s="24"/>
      <c r="K18" s="24"/>
      <c r="L18" s="24"/>
      <c r="M18" s="51">
        <v>437848</v>
      </c>
      <c r="N18" s="25"/>
      <c r="O18" s="24"/>
      <c r="P18" s="51">
        <v>500000</v>
      </c>
      <c r="Q18" s="24"/>
      <c r="R18" s="24"/>
      <c r="S18" s="6" t="s">
        <v>58</v>
      </c>
      <c r="T18" s="30"/>
    </row>
    <row r="19" spans="1:20">
      <c r="B19" s="5" t="str">
        <f>'Populations &amp; programs'!$C$15</f>
        <v>OST</v>
      </c>
      <c r="C19" s="24"/>
      <c r="D19" s="25"/>
      <c r="E19" s="24"/>
      <c r="F19" s="24"/>
      <c r="G19" s="24"/>
      <c r="H19" s="24"/>
      <c r="I19" s="24"/>
      <c r="J19" s="24"/>
      <c r="K19" s="24"/>
      <c r="L19" s="24"/>
      <c r="M19" s="51">
        <v>283074</v>
      </c>
      <c r="N19" s="25"/>
      <c r="O19" s="24"/>
      <c r="P19" s="51">
        <v>300000</v>
      </c>
      <c r="Q19" s="24"/>
      <c r="R19" s="24"/>
      <c r="S19" s="6" t="s">
        <v>58</v>
      </c>
      <c r="T19" s="30"/>
    </row>
    <row r="20" spans="1:20">
      <c r="B20" s="5" t="str">
        <f>'Populations &amp; programs'!$C$16</f>
        <v>MSM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51">
        <v>235251</v>
      </c>
      <c r="N20" s="24"/>
      <c r="O20" s="24"/>
      <c r="P20" s="51">
        <v>250000</v>
      </c>
      <c r="Q20" s="24"/>
      <c r="R20" s="24"/>
      <c r="S20" s="6" t="s">
        <v>58</v>
      </c>
      <c r="T20" s="30"/>
    </row>
    <row r="21" spans="1:20">
      <c r="B21" s="5" t="str">
        <f>'Populations &amp; programs'!$C$17</f>
        <v>FSW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51">
        <v>256481</v>
      </c>
      <c r="N21" s="24"/>
      <c r="O21" s="24"/>
      <c r="P21" s="51">
        <v>300000</v>
      </c>
      <c r="Q21" s="24"/>
      <c r="R21" s="24"/>
      <c r="S21" s="6" t="s">
        <v>58</v>
      </c>
      <c r="T21" s="30"/>
    </row>
    <row r="22" spans="1:20">
      <c r="B22" s="5" t="str">
        <f>'Populations &amp; programs'!$C$18</f>
        <v>ART</v>
      </c>
      <c r="C22" s="24"/>
      <c r="D22" s="24"/>
      <c r="E22" s="24"/>
      <c r="F22" s="24"/>
      <c r="G22" s="24"/>
      <c r="H22" s="24"/>
      <c r="I22" s="25"/>
      <c r="J22" s="24"/>
      <c r="K22" s="24"/>
      <c r="L22" s="24"/>
      <c r="M22" s="51">
        <v>652699</v>
      </c>
      <c r="N22" s="24"/>
      <c r="O22" s="24"/>
      <c r="P22" s="51">
        <v>800000</v>
      </c>
      <c r="Q22" s="24"/>
      <c r="R22" s="24"/>
      <c r="S22" s="6" t="s">
        <v>58</v>
      </c>
      <c r="T22" s="30"/>
    </row>
    <row r="23" spans="1:20">
      <c r="B23" s="5" t="str">
        <f>'Populations &amp; programs'!$C$19</f>
        <v>HTC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51">
        <v>329280</v>
      </c>
      <c r="N23" s="24"/>
      <c r="O23" s="24"/>
      <c r="P23" s="51">
        <v>300000</v>
      </c>
      <c r="Q23" s="24"/>
      <c r="R23" s="24"/>
      <c r="S23" s="6" t="s">
        <v>58</v>
      </c>
      <c r="T23" s="30"/>
    </row>
    <row r="24" spans="1:20">
      <c r="B24" s="5" t="str">
        <f>'Populations &amp; programs'!$C$20</f>
        <v>BCC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51">
        <v>37640</v>
      </c>
      <c r="N24" s="24"/>
      <c r="O24" s="24"/>
      <c r="P24" s="51">
        <v>20000</v>
      </c>
      <c r="Q24" s="24"/>
      <c r="R24" s="24"/>
      <c r="S24" s="6" t="s">
        <v>58</v>
      </c>
      <c r="T24" s="30"/>
    </row>
    <row r="25" spans="1:20">
      <c r="B25" s="5" t="str">
        <f>'Populations &amp; programs'!$C$21</f>
        <v>STI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51">
        <v>69839</v>
      </c>
      <c r="N25" s="24"/>
      <c r="O25" s="24"/>
      <c r="P25" s="51">
        <v>100000</v>
      </c>
      <c r="Q25" s="24"/>
      <c r="R25" s="24"/>
      <c r="S25" s="6" t="s">
        <v>58</v>
      </c>
      <c r="T25" s="30"/>
    </row>
    <row r="26" spans="1:20">
      <c r="B26" s="56" t="s">
        <v>99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51">
        <v>69839</v>
      </c>
      <c r="N26" s="24"/>
      <c r="O26" s="24"/>
      <c r="P26" s="51">
        <v>50000</v>
      </c>
      <c r="Q26" s="24"/>
      <c r="R26" s="24"/>
      <c r="S26" s="6" t="s">
        <v>58</v>
      </c>
      <c r="T26" s="30"/>
    </row>
    <row r="27" spans="1:20">
      <c r="K27" s="21" t="s">
        <v>58</v>
      </c>
    </row>
    <row r="28" spans="1:20">
      <c r="K28" s="21"/>
    </row>
    <row r="29" spans="1:20">
      <c r="A29" s="20" t="s">
        <v>118</v>
      </c>
    </row>
    <row r="30" spans="1:20">
      <c r="B30" s="7"/>
      <c r="C30" s="20">
        <v>2000</v>
      </c>
      <c r="D30" s="20">
        <v>2001</v>
      </c>
      <c r="E30" s="20">
        <v>2002</v>
      </c>
      <c r="F30" s="20">
        <v>2003</v>
      </c>
      <c r="G30" s="20">
        <v>2004</v>
      </c>
      <c r="H30" s="20">
        <v>2005</v>
      </c>
      <c r="I30" s="20">
        <v>2006</v>
      </c>
      <c r="J30" s="20">
        <v>2007</v>
      </c>
      <c r="K30" s="20">
        <v>2008</v>
      </c>
      <c r="L30" s="20">
        <v>2009</v>
      </c>
      <c r="M30" s="20">
        <v>2010</v>
      </c>
      <c r="N30" s="20">
        <v>2011</v>
      </c>
      <c r="O30" s="20">
        <v>2012</v>
      </c>
      <c r="P30" s="20">
        <v>2013</v>
      </c>
      <c r="Q30" s="20">
        <v>2014</v>
      </c>
      <c r="R30" s="20">
        <v>2015</v>
      </c>
      <c r="T30" s="20" t="s">
        <v>35</v>
      </c>
    </row>
    <row r="31" spans="1:20">
      <c r="B31" s="5" t="str">
        <f>'Populations &amp; programs'!$C$14</f>
        <v>NSP</v>
      </c>
      <c r="C31" s="24"/>
      <c r="D31" s="25"/>
      <c r="E31" s="24"/>
      <c r="F31" s="24"/>
      <c r="G31" s="24"/>
      <c r="H31" s="24"/>
      <c r="I31" s="24"/>
      <c r="J31" s="24"/>
      <c r="K31" s="24"/>
      <c r="L31" s="24"/>
      <c r="M31" s="25"/>
      <c r="N31" s="25"/>
      <c r="O31" s="24"/>
      <c r="P31" s="24"/>
      <c r="Q31" s="24"/>
      <c r="R31" s="24"/>
      <c r="S31" s="6" t="s">
        <v>58</v>
      </c>
      <c r="T31" s="31"/>
    </row>
    <row r="32" spans="1:20">
      <c r="B32" s="5" t="str">
        <f>'Populations &amp; programs'!$C$15</f>
        <v>OST</v>
      </c>
      <c r="C32" s="24"/>
      <c r="D32" s="25"/>
      <c r="E32" s="24"/>
      <c r="F32" s="24"/>
      <c r="G32" s="24"/>
      <c r="H32" s="24"/>
      <c r="I32" s="24"/>
      <c r="J32" s="24"/>
      <c r="K32" s="24"/>
      <c r="L32" s="24"/>
      <c r="M32" s="25"/>
      <c r="N32" s="25"/>
      <c r="O32" s="24"/>
      <c r="P32" s="24"/>
      <c r="Q32" s="24"/>
      <c r="R32" s="24"/>
      <c r="S32" s="6" t="s">
        <v>58</v>
      </c>
      <c r="T32" s="31"/>
    </row>
    <row r="33" spans="2:20">
      <c r="B33" s="5" t="str">
        <f>'Populations &amp; programs'!$C$16</f>
        <v>MSM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6" t="s">
        <v>58</v>
      </c>
      <c r="T33" s="31"/>
    </row>
    <row r="34" spans="2:20">
      <c r="B34" s="5" t="str">
        <f>'Populations &amp; programs'!$C$17</f>
        <v>FSW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6" t="s">
        <v>58</v>
      </c>
      <c r="T34" s="31"/>
    </row>
    <row r="35" spans="2:20">
      <c r="B35" s="5" t="str">
        <f>'Populations &amp; programs'!$C$18</f>
        <v>ART</v>
      </c>
      <c r="C35" s="24"/>
      <c r="D35" s="24"/>
      <c r="E35" s="24"/>
      <c r="F35" s="24"/>
      <c r="G35" s="24"/>
      <c r="H35" s="24"/>
      <c r="I35" s="25"/>
      <c r="J35" s="24"/>
      <c r="K35" s="24"/>
      <c r="L35" s="24"/>
      <c r="M35" s="24"/>
      <c r="N35" s="24"/>
      <c r="O35" s="24"/>
      <c r="P35" s="24"/>
      <c r="Q35" s="24"/>
      <c r="R35" s="24"/>
      <c r="S35" s="6" t="s">
        <v>58</v>
      </c>
      <c r="T35" s="31"/>
    </row>
    <row r="36" spans="2:20">
      <c r="B36" s="5" t="str">
        <f>'Populations &amp; programs'!$C$19</f>
        <v>HTC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58</v>
      </c>
      <c r="T36" s="31"/>
    </row>
    <row r="37" spans="2:20">
      <c r="B37" s="5" t="str">
        <f>'Populations &amp; programs'!$C$20</f>
        <v>BCC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6" t="s">
        <v>58</v>
      </c>
      <c r="T37" s="31"/>
    </row>
    <row r="38" spans="2:20">
      <c r="B38" s="5" t="str">
        <f>'Populations &amp; programs'!$C$21</f>
        <v>STI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58</v>
      </c>
      <c r="T38" s="30"/>
    </row>
    <row r="39" spans="2:20">
      <c r="B39" s="56" t="s">
        <v>99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58</v>
      </c>
      <c r="T39" s="30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53"/>
  <sheetViews>
    <sheetView workbookViewId="0">
      <selection activeCell="W9" sqref="W9"/>
    </sheetView>
  </sheetViews>
  <sheetFormatPr baseColWidth="10" defaultColWidth="9.125" defaultRowHeight="15"/>
  <cols>
    <col min="1" max="3" width="9.125" style="19"/>
    <col min="4" max="4" width="9.375" style="19" customWidth="1"/>
    <col min="5" max="20" width="9.125" style="19"/>
    <col min="21" max="21" width="15.25" style="19" bestFit="1" customWidth="1"/>
    <col min="22" max="22" width="8.875" style="19" customWidth="1"/>
    <col min="23" max="16384" width="9.125" style="19"/>
  </cols>
  <sheetData>
    <row r="1" spans="1:21">
      <c r="A1" s="20" t="s">
        <v>50</v>
      </c>
    </row>
    <row r="2" spans="1:21">
      <c r="D2" s="20">
        <v>2000</v>
      </c>
      <c r="E2" s="20">
        <v>2001</v>
      </c>
      <c r="F2" s="20">
        <v>2002</v>
      </c>
      <c r="G2" s="20">
        <v>2003</v>
      </c>
      <c r="H2" s="20">
        <v>2004</v>
      </c>
      <c r="I2" s="20">
        <v>2005</v>
      </c>
      <c r="J2" s="20">
        <v>2006</v>
      </c>
      <c r="K2" s="20">
        <v>2007</v>
      </c>
      <c r="L2" s="20">
        <v>2008</v>
      </c>
      <c r="M2" s="20">
        <v>2009</v>
      </c>
      <c r="N2" s="20">
        <v>2010</v>
      </c>
      <c r="O2" s="20">
        <v>2011</v>
      </c>
      <c r="P2" s="20">
        <v>2012</v>
      </c>
      <c r="Q2" s="20">
        <v>2013</v>
      </c>
      <c r="R2" s="20">
        <v>2014</v>
      </c>
      <c r="S2" s="20">
        <v>2015</v>
      </c>
      <c r="U2" s="20" t="s">
        <v>35</v>
      </c>
    </row>
    <row r="3" spans="1:21">
      <c r="B3" s="5" t="str">
        <f>'Populations &amp; programs'!$C$3</f>
        <v>MSM</v>
      </c>
      <c r="C3" s="7" t="s">
        <v>43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6" t="s">
        <v>58</v>
      </c>
      <c r="U3" s="32">
        <v>37500</v>
      </c>
    </row>
    <row r="4" spans="1:21">
      <c r="B4" s="5" t="str">
        <f>'Populations &amp; programs'!$C$3</f>
        <v>MSM</v>
      </c>
      <c r="C4" s="7" t="s">
        <v>41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6" t="s">
        <v>58</v>
      </c>
      <c r="U4" s="32">
        <v>21000</v>
      </c>
    </row>
    <row r="5" spans="1:21">
      <c r="B5" s="5" t="str">
        <f>'Populations &amp; programs'!$C$3</f>
        <v>MSM</v>
      </c>
      <c r="C5" s="7" t="s">
        <v>42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6" t="s">
        <v>58</v>
      </c>
      <c r="U5" s="32">
        <v>11000</v>
      </c>
    </row>
    <row r="6" spans="1:21">
      <c r="B6" s="7"/>
      <c r="C6" s="7"/>
      <c r="U6" s="33"/>
    </row>
    <row r="7" spans="1:21">
      <c r="B7" s="5" t="str">
        <f>'Populations &amp; programs'!$C$4</f>
        <v>FSW</v>
      </c>
      <c r="C7" s="7" t="s">
        <v>43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6" t="s">
        <v>58</v>
      </c>
      <c r="U7" s="32"/>
    </row>
    <row r="8" spans="1:21">
      <c r="B8" s="5" t="str">
        <f>'Populations &amp; programs'!$C$4</f>
        <v>FSW</v>
      </c>
      <c r="C8" s="7" t="s">
        <v>41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6" t="s">
        <v>58</v>
      </c>
      <c r="U8" s="32">
        <v>15000</v>
      </c>
    </row>
    <row r="9" spans="1:21">
      <c r="B9" s="5" t="str">
        <f>'Populations &amp; programs'!$C$4</f>
        <v>FSW</v>
      </c>
      <c r="C9" s="7" t="s">
        <v>42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6" t="s">
        <v>58</v>
      </c>
      <c r="U9" s="32"/>
    </row>
    <row r="10" spans="1:21">
      <c r="B10" s="7"/>
      <c r="C10" s="7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U10" s="33"/>
    </row>
    <row r="11" spans="1:21">
      <c r="B11" s="5" t="str">
        <f>'Populations &amp; programs'!$C$5</f>
        <v>PWID</v>
      </c>
      <c r="C11" s="7" t="s">
        <v>43</v>
      </c>
      <c r="D11" s="32"/>
      <c r="E11" s="32"/>
      <c r="F11" s="32"/>
      <c r="G11" s="32">
        <v>8000</v>
      </c>
      <c r="H11" s="32"/>
      <c r="I11" s="32"/>
      <c r="J11" s="32">
        <v>7600</v>
      </c>
      <c r="K11" s="32"/>
      <c r="L11" s="32">
        <v>3500</v>
      </c>
      <c r="M11" s="32"/>
      <c r="N11" s="32">
        <v>3500</v>
      </c>
      <c r="O11" s="32"/>
      <c r="P11" s="32"/>
      <c r="Q11" s="32">
        <v>6500</v>
      </c>
      <c r="R11" s="32"/>
      <c r="S11" s="32"/>
      <c r="T11" s="6" t="s">
        <v>58</v>
      </c>
      <c r="U11" s="32"/>
    </row>
    <row r="12" spans="1:21">
      <c r="B12" s="5" t="str">
        <f>'Populations &amp; programs'!$C$5</f>
        <v>PWID</v>
      </c>
      <c r="C12" s="7" t="s">
        <v>41</v>
      </c>
      <c r="D12" s="32"/>
      <c r="E12" s="32"/>
      <c r="F12" s="32"/>
      <c r="G12" s="32">
        <v>6700</v>
      </c>
      <c r="H12" s="32"/>
      <c r="I12" s="32"/>
      <c r="J12" s="32">
        <v>6400</v>
      </c>
      <c r="K12" s="32"/>
      <c r="L12" s="32">
        <v>3100</v>
      </c>
      <c r="M12" s="32"/>
      <c r="N12" s="32">
        <v>2900</v>
      </c>
      <c r="O12" s="32"/>
      <c r="P12" s="32"/>
      <c r="Q12" s="32">
        <v>5400</v>
      </c>
      <c r="R12" s="32"/>
      <c r="S12" s="32"/>
      <c r="T12" s="6" t="s">
        <v>58</v>
      </c>
      <c r="U12" s="32"/>
    </row>
    <row r="13" spans="1:21">
      <c r="B13" s="5" t="str">
        <f>'Populations &amp; programs'!$C$5</f>
        <v>PWID</v>
      </c>
      <c r="C13" s="7" t="s">
        <v>42</v>
      </c>
      <c r="D13" s="32"/>
      <c r="E13" s="32"/>
      <c r="F13" s="32"/>
      <c r="G13" s="32">
        <v>5800</v>
      </c>
      <c r="H13" s="32"/>
      <c r="I13" s="32"/>
      <c r="J13" s="32">
        <v>5500</v>
      </c>
      <c r="K13" s="32"/>
      <c r="L13" s="32">
        <v>2700</v>
      </c>
      <c r="M13" s="32"/>
      <c r="N13" s="32">
        <v>2000</v>
      </c>
      <c r="O13" s="32"/>
      <c r="P13" s="32"/>
      <c r="Q13" s="32">
        <v>4500</v>
      </c>
      <c r="R13" s="32"/>
      <c r="S13" s="32"/>
      <c r="T13" s="6" t="s">
        <v>58</v>
      </c>
      <c r="U13" s="32"/>
    </row>
    <row r="14" spans="1:21">
      <c r="B14" s="7"/>
      <c r="C14" s="7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U14" s="33"/>
    </row>
    <row r="15" spans="1:21">
      <c r="B15" s="5" t="str">
        <f>'Populations &amp; programs'!$C$6</f>
        <v>GM</v>
      </c>
      <c r="C15" s="7" t="s">
        <v>43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6" t="s">
        <v>58</v>
      </c>
      <c r="U15" s="32"/>
    </row>
    <row r="16" spans="1:21">
      <c r="B16" s="5" t="str">
        <f>'Populations &amp; programs'!$C$6</f>
        <v>GM</v>
      </c>
      <c r="C16" s="7" t="s">
        <v>41</v>
      </c>
      <c r="D16" s="24">
        <v>4227500</v>
      </c>
      <c r="E16" s="24">
        <v>4347514.6250282973</v>
      </c>
      <c r="F16" s="24">
        <v>4487640.8789434247</v>
      </c>
      <c r="G16" s="24">
        <v>4572453.3246642966</v>
      </c>
      <c r="H16" s="24">
        <v>4661618.2629822288</v>
      </c>
      <c r="I16" s="24">
        <v>4773354.4249130553</v>
      </c>
      <c r="J16" s="24">
        <v>4921937.2199101411</v>
      </c>
      <c r="K16" s="24">
        <v>5063866.3505386794</v>
      </c>
      <c r="L16" s="24">
        <v>5214964.7263065614</v>
      </c>
      <c r="M16" s="24">
        <v>5363645.4803475449</v>
      </c>
      <c r="N16" s="24">
        <v>5462712.8609177079</v>
      </c>
      <c r="O16" s="24">
        <v>5601769.100526724</v>
      </c>
      <c r="P16" s="24">
        <v>5729523.2270718683</v>
      </c>
      <c r="Q16" s="24">
        <v>5840624.7452027677</v>
      </c>
      <c r="R16" s="24">
        <v>6001524.1714541083</v>
      </c>
      <c r="S16" s="24">
        <v>6118320.6906761518</v>
      </c>
      <c r="T16" s="6" t="s">
        <v>58</v>
      </c>
      <c r="U16" s="32"/>
    </row>
    <row r="17" spans="1:21">
      <c r="B17" s="5" t="str">
        <f>'Populations &amp; programs'!$C$6</f>
        <v>GM</v>
      </c>
      <c r="C17" s="7" t="s">
        <v>42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6" t="s">
        <v>58</v>
      </c>
      <c r="U17" s="32"/>
    </row>
    <row r="18" spans="1:21">
      <c r="B18" s="7"/>
      <c r="C18" s="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U18" s="33"/>
    </row>
    <row r="19" spans="1:21">
      <c r="B19" s="5" t="str">
        <f>'Populations &amp; programs'!$C$7</f>
        <v>GF</v>
      </c>
      <c r="C19" s="7" t="s">
        <v>43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6" t="s">
        <v>58</v>
      </c>
      <c r="U19" s="32"/>
    </row>
    <row r="20" spans="1:21">
      <c r="B20" s="5" t="str">
        <f>'Populations &amp; programs'!$C$7</f>
        <v>GF</v>
      </c>
      <c r="C20" s="7" t="s">
        <v>41</v>
      </c>
      <c r="D20" s="24">
        <v>4759641.7668505535</v>
      </c>
      <c r="E20" s="24">
        <v>4885089.9281567223</v>
      </c>
      <c r="F20" s="24">
        <v>4976997.0827123625</v>
      </c>
      <c r="G20" s="24">
        <v>5132209.4334626822</v>
      </c>
      <c r="H20" s="24">
        <v>5279755.2630680595</v>
      </c>
      <c r="I20" s="24">
        <v>5432714.2365125362</v>
      </c>
      <c r="J20" s="24">
        <v>5585603.6752903881</v>
      </c>
      <c r="K20" s="24">
        <v>5725407.3259365689</v>
      </c>
      <c r="L20" s="24">
        <v>5849558.7574059051</v>
      </c>
      <c r="M20" s="24">
        <v>6002154.3326567328</v>
      </c>
      <c r="N20" s="24">
        <v>6150881.9076231467</v>
      </c>
      <c r="O20" s="24">
        <v>6328922.1089482224</v>
      </c>
      <c r="P20" s="24">
        <v>6512932.7308945665</v>
      </c>
      <c r="Q20" s="24">
        <v>6707898.8266156269</v>
      </c>
      <c r="R20" s="24">
        <v>6902081.6436150949</v>
      </c>
      <c r="S20" s="24">
        <v>7061706.1901886221</v>
      </c>
      <c r="T20" s="6" t="s">
        <v>58</v>
      </c>
      <c r="U20" s="32"/>
    </row>
    <row r="21" spans="1:21">
      <c r="B21" s="5" t="str">
        <f>'Populations &amp; programs'!$C$7</f>
        <v>GF</v>
      </c>
      <c r="C21" s="7" t="s">
        <v>42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6" t="s">
        <v>58</v>
      </c>
      <c r="U21" s="32"/>
    </row>
    <row r="22" spans="1:21">
      <c r="B22" s="7"/>
      <c r="C22" s="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U22" s="33"/>
    </row>
    <row r="23" spans="1:21">
      <c r="B23" s="5" t="str">
        <f>'Populations &amp; programs'!$C$8</f>
        <v>CSW</v>
      </c>
      <c r="C23" s="7" t="s">
        <v>43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6" t="s">
        <v>58</v>
      </c>
      <c r="U23" s="32"/>
    </row>
    <row r="24" spans="1:21">
      <c r="B24" s="5" t="str">
        <f>'Populations &amp; programs'!$C$8</f>
        <v>CSW</v>
      </c>
      <c r="C24" s="7" t="s">
        <v>41</v>
      </c>
      <c r="D24" s="24">
        <v>522500</v>
      </c>
      <c r="E24" s="24">
        <v>537333.26826192439</v>
      </c>
      <c r="F24" s="24">
        <v>554652.24346491764</v>
      </c>
      <c r="G24" s="24">
        <v>565134.68057648616</v>
      </c>
      <c r="H24" s="24">
        <v>576155.0662112867</v>
      </c>
      <c r="I24" s="24">
        <v>589965.15364093939</v>
      </c>
      <c r="J24" s="24">
        <v>608329.31931473652</v>
      </c>
      <c r="K24" s="24">
        <v>625871.12197669072</v>
      </c>
      <c r="L24" s="24">
        <v>644546.20212777727</v>
      </c>
      <c r="M24" s="24">
        <v>662922.47509913484</v>
      </c>
      <c r="N24" s="24">
        <v>675166.75809095264</v>
      </c>
      <c r="O24" s="24">
        <v>692353.48433476361</v>
      </c>
      <c r="P24" s="24">
        <v>708143.32019989379</v>
      </c>
      <c r="Q24" s="24">
        <v>721874.96850820724</v>
      </c>
      <c r="R24" s="24">
        <v>741761.4144493842</v>
      </c>
      <c r="S24" s="24">
        <v>756196.93929705245</v>
      </c>
      <c r="T24" s="6" t="s">
        <v>58</v>
      </c>
      <c r="U24" s="32"/>
    </row>
    <row r="25" spans="1:21">
      <c r="B25" s="5" t="str">
        <f>'Populations &amp; programs'!$C$8</f>
        <v>CSW</v>
      </c>
      <c r="C25" s="7" t="s">
        <v>42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6" t="s">
        <v>58</v>
      </c>
      <c r="U25" s="32"/>
    </row>
    <row r="29" spans="1:21">
      <c r="A29" s="20" t="s">
        <v>66</v>
      </c>
    </row>
    <row r="30" spans="1:21">
      <c r="D30" s="20">
        <v>2000</v>
      </c>
      <c r="E30" s="20">
        <v>2001</v>
      </c>
      <c r="F30" s="20">
        <v>2002</v>
      </c>
      <c r="G30" s="20">
        <v>2003</v>
      </c>
      <c r="H30" s="20">
        <v>2004</v>
      </c>
      <c r="I30" s="20">
        <v>2005</v>
      </c>
      <c r="J30" s="20">
        <v>2006</v>
      </c>
      <c r="K30" s="20">
        <v>2007</v>
      </c>
      <c r="L30" s="20">
        <v>2008</v>
      </c>
      <c r="M30" s="20">
        <v>2009</v>
      </c>
      <c r="N30" s="20">
        <v>2010</v>
      </c>
      <c r="O30" s="20">
        <v>2011</v>
      </c>
      <c r="P30" s="20">
        <v>2012</v>
      </c>
      <c r="Q30" s="20">
        <v>2013</v>
      </c>
      <c r="R30" s="20">
        <v>2014</v>
      </c>
      <c r="S30" s="20">
        <v>2015</v>
      </c>
      <c r="U30" s="20" t="s">
        <v>35</v>
      </c>
    </row>
    <row r="31" spans="1:21">
      <c r="B31" s="5" t="str">
        <f>'Populations &amp; programs'!$C$3</f>
        <v>MSM</v>
      </c>
      <c r="C31" s="7" t="s">
        <v>43</v>
      </c>
      <c r="D31" s="24"/>
      <c r="E31" s="24"/>
      <c r="F31" s="24"/>
      <c r="G31" s="24"/>
      <c r="H31" s="24"/>
      <c r="I31" s="24"/>
      <c r="J31" s="24"/>
      <c r="K31" s="24"/>
      <c r="L31" s="24"/>
      <c r="M31" s="27"/>
      <c r="N31" s="27"/>
      <c r="O31" s="24"/>
      <c r="P31" s="27">
        <v>0.19</v>
      </c>
      <c r="Q31" s="24"/>
      <c r="R31" s="24"/>
      <c r="S31" s="24"/>
      <c r="T31" s="6" t="s">
        <v>58</v>
      </c>
      <c r="U31" s="28"/>
    </row>
    <row r="32" spans="1:21">
      <c r="B32" s="5" t="str">
        <f>'Populations &amp; programs'!$C$3</f>
        <v>MSM</v>
      </c>
      <c r="C32" s="7" t="s">
        <v>41</v>
      </c>
      <c r="D32" s="24"/>
      <c r="E32" s="24"/>
      <c r="F32" s="24"/>
      <c r="G32" s="24"/>
      <c r="H32" s="24"/>
      <c r="I32" s="24"/>
      <c r="J32" s="24"/>
      <c r="K32" s="24"/>
      <c r="L32" s="24"/>
      <c r="M32" s="28"/>
      <c r="N32" s="27"/>
      <c r="O32" s="24"/>
      <c r="P32" s="27">
        <v>0.12</v>
      </c>
      <c r="Q32" s="24"/>
      <c r="R32" s="24"/>
      <c r="S32" s="24"/>
      <c r="T32" s="6" t="s">
        <v>58</v>
      </c>
      <c r="U32" s="28"/>
    </row>
    <row r="33" spans="2:21">
      <c r="B33" s="5" t="str">
        <f>'Populations &amp; programs'!$C$3</f>
        <v>MSM</v>
      </c>
      <c r="C33" s="7" t="s">
        <v>42</v>
      </c>
      <c r="D33" s="24"/>
      <c r="E33" s="24"/>
      <c r="F33" s="24"/>
      <c r="G33" s="24"/>
      <c r="H33" s="24"/>
      <c r="I33" s="24"/>
      <c r="J33" s="24"/>
      <c r="K33" s="24"/>
      <c r="L33" s="24"/>
      <c r="M33" s="27"/>
      <c r="N33" s="27"/>
      <c r="O33" s="24"/>
      <c r="P33" s="27">
        <v>0.04</v>
      </c>
      <c r="Q33" s="24"/>
      <c r="R33" s="24"/>
      <c r="S33" s="24"/>
      <c r="T33" s="6" t="s">
        <v>58</v>
      </c>
      <c r="U33" s="28"/>
    </row>
    <row r="34" spans="2:21">
      <c r="B34" s="7"/>
      <c r="C34" s="7"/>
    </row>
    <row r="35" spans="2:21">
      <c r="B35" s="5" t="str">
        <f>'Populations &amp; programs'!$C$4</f>
        <v>FSW</v>
      </c>
      <c r="C35" s="7" t="s">
        <v>43</v>
      </c>
      <c r="D35" s="24"/>
      <c r="E35" s="24"/>
      <c r="F35" s="24"/>
      <c r="G35" s="24"/>
      <c r="H35" s="24"/>
      <c r="I35" s="24"/>
      <c r="J35" s="24"/>
      <c r="K35" s="24"/>
      <c r="L35" s="24"/>
      <c r="M35" s="27">
        <v>0.12</v>
      </c>
      <c r="N35" s="27">
        <v>7.0000000000000007E-2</v>
      </c>
      <c r="O35" s="24"/>
      <c r="P35" s="27">
        <v>0.21</v>
      </c>
      <c r="Q35" s="24"/>
      <c r="R35" s="24"/>
      <c r="S35" s="24"/>
      <c r="T35" s="6" t="s">
        <v>58</v>
      </c>
      <c r="U35" s="28"/>
    </row>
    <row r="36" spans="2:21">
      <c r="B36" s="5" t="str">
        <f>'Populations &amp; programs'!$C$4</f>
        <v>FSW</v>
      </c>
      <c r="C36" s="7" t="s">
        <v>41</v>
      </c>
      <c r="D36" s="24"/>
      <c r="E36" s="24"/>
      <c r="F36" s="24"/>
      <c r="G36" s="24"/>
      <c r="H36" s="24"/>
      <c r="I36" s="24"/>
      <c r="J36" s="24"/>
      <c r="K36" s="24"/>
      <c r="L36" s="24"/>
      <c r="M36" s="28">
        <v>7.3999999999999996E-2</v>
      </c>
      <c r="N36" s="27">
        <v>0.05</v>
      </c>
      <c r="O36" s="24"/>
      <c r="P36" s="27">
        <v>0.13</v>
      </c>
      <c r="Q36" s="24"/>
      <c r="R36" s="24"/>
      <c r="S36" s="24"/>
      <c r="T36" s="6" t="s">
        <v>58</v>
      </c>
      <c r="U36" s="28"/>
    </row>
    <row r="37" spans="2:21">
      <c r="B37" s="5" t="str">
        <f>'Populations &amp; programs'!$C$4</f>
        <v>FSW</v>
      </c>
      <c r="C37" s="7" t="s">
        <v>42</v>
      </c>
      <c r="D37" s="24"/>
      <c r="E37" s="24"/>
      <c r="F37" s="24"/>
      <c r="G37" s="24"/>
      <c r="H37" s="24"/>
      <c r="I37" s="24"/>
      <c r="J37" s="24"/>
      <c r="K37" s="24"/>
      <c r="L37" s="24"/>
      <c r="M37" s="27">
        <v>0.04</v>
      </c>
      <c r="N37" s="27">
        <v>0.03</v>
      </c>
      <c r="O37" s="24"/>
      <c r="P37" s="27">
        <v>0.02</v>
      </c>
      <c r="Q37" s="24"/>
      <c r="R37" s="24"/>
      <c r="S37" s="24"/>
      <c r="T37" s="6" t="s">
        <v>58</v>
      </c>
      <c r="U37" s="28"/>
    </row>
    <row r="38" spans="2:21">
      <c r="B38" s="7"/>
      <c r="C38" s="7"/>
    </row>
    <row r="39" spans="2:21">
      <c r="B39" s="5" t="str">
        <f>'Populations &amp; programs'!$C$5</f>
        <v>PWID</v>
      </c>
      <c r="C39" s="7" t="s">
        <v>43</v>
      </c>
      <c r="D39" s="24"/>
      <c r="E39" s="24"/>
      <c r="F39" s="24"/>
      <c r="G39" s="24"/>
      <c r="H39" s="27">
        <v>0.4</v>
      </c>
      <c r="I39" s="24"/>
      <c r="J39" s="27">
        <v>0.38</v>
      </c>
      <c r="K39" s="24"/>
      <c r="L39" s="24"/>
      <c r="M39" s="24"/>
      <c r="N39" s="24"/>
      <c r="O39" s="45">
        <v>0.16</v>
      </c>
      <c r="P39" s="24"/>
      <c r="Q39" s="24"/>
      <c r="R39" s="24"/>
      <c r="S39" s="24"/>
      <c r="T39" s="6" t="s">
        <v>58</v>
      </c>
      <c r="U39" s="28"/>
    </row>
    <row r="40" spans="2:21">
      <c r="B40" s="5" t="str">
        <f>'Populations &amp; programs'!$C$5</f>
        <v>PWID</v>
      </c>
      <c r="C40" s="7" t="s">
        <v>41</v>
      </c>
      <c r="D40" s="24"/>
      <c r="E40" s="24"/>
      <c r="F40" s="24"/>
      <c r="G40" s="24"/>
      <c r="H40" s="27">
        <v>0.31</v>
      </c>
      <c r="I40" s="24"/>
      <c r="J40" s="27">
        <v>0.28000000000000003</v>
      </c>
      <c r="K40" s="24"/>
      <c r="L40" s="24"/>
      <c r="M40" s="24"/>
      <c r="N40" s="24"/>
      <c r="O40" s="27">
        <v>0.1</v>
      </c>
      <c r="P40" s="24"/>
      <c r="Q40" s="24"/>
      <c r="R40" s="24"/>
      <c r="S40" s="24"/>
      <c r="T40" s="6" t="s">
        <v>58</v>
      </c>
      <c r="U40" s="28"/>
    </row>
    <row r="41" spans="2:21">
      <c r="B41" s="5" t="str">
        <f>'Populations &amp; programs'!$C$5</f>
        <v>PWID</v>
      </c>
      <c r="C41" s="7" t="s">
        <v>42</v>
      </c>
      <c r="D41" s="24"/>
      <c r="E41" s="24"/>
      <c r="F41" s="24"/>
      <c r="G41" s="24"/>
      <c r="H41" s="27">
        <v>0.23</v>
      </c>
      <c r="I41" s="24"/>
      <c r="J41" s="27">
        <v>0.14000000000000001</v>
      </c>
      <c r="K41" s="24"/>
      <c r="L41" s="24"/>
      <c r="M41" s="24"/>
      <c r="N41" s="24"/>
      <c r="O41" s="27">
        <v>0.06</v>
      </c>
      <c r="P41" s="24"/>
      <c r="Q41" s="24"/>
      <c r="R41" s="24"/>
      <c r="S41" s="24"/>
      <c r="T41" s="6" t="s">
        <v>58</v>
      </c>
      <c r="U41" s="28"/>
    </row>
    <row r="42" spans="2:21">
      <c r="B42" s="7"/>
      <c r="C42" s="7"/>
    </row>
    <row r="43" spans="2:21">
      <c r="B43" s="5" t="str">
        <f>'Populations &amp; programs'!$C$6</f>
        <v>GM</v>
      </c>
      <c r="C43" s="7" t="s">
        <v>43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6" t="s">
        <v>58</v>
      </c>
      <c r="U43" s="28"/>
    </row>
    <row r="44" spans="2:21">
      <c r="B44" s="5" t="str">
        <f>'Populations &amp; programs'!$C$6</f>
        <v>GM</v>
      </c>
      <c r="C44" s="7" t="s">
        <v>41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6" t="s">
        <v>58</v>
      </c>
      <c r="U44" s="28">
        <v>5.0000000000000001E-4</v>
      </c>
    </row>
    <row r="45" spans="2:21">
      <c r="B45" s="5" t="str">
        <f>'Populations &amp; programs'!$C$6</f>
        <v>GM</v>
      </c>
      <c r="C45" s="7" t="s">
        <v>42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6" t="s">
        <v>58</v>
      </c>
      <c r="U45" s="28"/>
    </row>
    <row r="46" spans="2:21">
      <c r="B46" s="7"/>
      <c r="C46" s="7"/>
    </row>
    <row r="47" spans="2:21">
      <c r="B47" s="5" t="str">
        <f>'Populations &amp; programs'!$C$7</f>
        <v>GF</v>
      </c>
      <c r="C47" s="7" t="s">
        <v>43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6" t="s">
        <v>58</v>
      </c>
      <c r="U47" s="28"/>
    </row>
    <row r="48" spans="2:21">
      <c r="B48" s="5" t="str">
        <f>'Populations &amp; programs'!$C$7</f>
        <v>GF</v>
      </c>
      <c r="C48" s="7" t="s">
        <v>41</v>
      </c>
      <c r="D48" s="24"/>
      <c r="E48" s="24"/>
      <c r="F48" s="24"/>
      <c r="G48" s="24"/>
      <c r="H48" s="24"/>
      <c r="I48" s="28">
        <v>5.9999999999999995E-4</v>
      </c>
      <c r="J48" s="24"/>
      <c r="K48" s="24"/>
      <c r="L48" s="28">
        <v>2.0000000000000001E-4</v>
      </c>
      <c r="M48" s="24"/>
      <c r="N48" s="28">
        <v>2.9999999999999997E-4</v>
      </c>
      <c r="O48" s="24"/>
      <c r="P48" s="24"/>
      <c r="Q48" s="28">
        <v>5.0000000000000001E-4</v>
      </c>
      <c r="R48" s="24"/>
      <c r="S48" s="24"/>
      <c r="T48" s="6" t="s">
        <v>58</v>
      </c>
      <c r="U48" s="28"/>
    </row>
    <row r="49" spans="2:21">
      <c r="B49" s="5" t="str">
        <f>'Populations &amp; programs'!$C$7</f>
        <v>GF</v>
      </c>
      <c r="C49" s="7" t="s">
        <v>42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6" t="s">
        <v>58</v>
      </c>
      <c r="U49" s="28"/>
    </row>
    <row r="50" spans="2:21">
      <c r="B50" s="7"/>
      <c r="C50" s="7"/>
    </row>
    <row r="51" spans="2:21">
      <c r="B51" s="5" t="str">
        <f>'Populations &amp; programs'!$C$8</f>
        <v>CSW</v>
      </c>
      <c r="C51" s="7" t="s">
        <v>43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6" t="s">
        <v>58</v>
      </c>
      <c r="U51" s="28"/>
    </row>
    <row r="52" spans="2:21">
      <c r="B52" s="5" t="str">
        <f>'Populations &amp; programs'!$C$8</f>
        <v>CSW</v>
      </c>
      <c r="C52" s="7" t="s">
        <v>41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6" t="s">
        <v>58</v>
      </c>
      <c r="U52" s="28">
        <v>0.01</v>
      </c>
    </row>
    <row r="53" spans="2:21">
      <c r="B53" s="5" t="str">
        <f>'Populations &amp; programs'!$C$8</f>
        <v>CSW</v>
      </c>
      <c r="C53" s="7" t="s">
        <v>42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6" t="s">
        <v>58</v>
      </c>
      <c r="U53" s="28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C42"/>
  <sheetViews>
    <sheetView topLeftCell="A19" workbookViewId="0">
      <selection activeCell="Y25" sqref="Y25:AC30"/>
    </sheetView>
  </sheetViews>
  <sheetFormatPr baseColWidth="10" defaultColWidth="8.625" defaultRowHeight="15"/>
  <cols>
    <col min="2" max="2" width="8.625" style="7"/>
    <col min="21" max="21" width="9.125" customWidth="1"/>
    <col min="22" max="22" width="8.875" customWidth="1"/>
    <col min="23" max="23" width="8.625" style="7"/>
  </cols>
  <sheetData>
    <row r="1" spans="1:29" s="19" customFormat="1">
      <c r="A1" s="20" t="s">
        <v>126</v>
      </c>
      <c r="B1" s="7"/>
      <c r="W1" s="7"/>
      <c r="X1" s="1"/>
      <c r="Y1" s="20" t="s">
        <v>64</v>
      </c>
      <c r="AB1" s="20" t="s">
        <v>65</v>
      </c>
    </row>
    <row r="2" spans="1:29" s="19" customFormat="1">
      <c r="B2" s="7"/>
      <c r="C2" s="20">
        <v>2000</v>
      </c>
      <c r="D2" s="20">
        <v>2001</v>
      </c>
      <c r="E2" s="20">
        <v>2002</v>
      </c>
      <c r="F2" s="20">
        <v>2003</v>
      </c>
      <c r="G2" s="20">
        <v>2004</v>
      </c>
      <c r="H2" s="20">
        <v>2005</v>
      </c>
      <c r="I2" s="20">
        <v>2006</v>
      </c>
      <c r="J2" s="20">
        <v>2007</v>
      </c>
      <c r="K2" s="20">
        <v>2008</v>
      </c>
      <c r="L2" s="20">
        <v>2009</v>
      </c>
      <c r="M2" s="20">
        <v>2010</v>
      </c>
      <c r="N2" s="20">
        <v>2011</v>
      </c>
      <c r="O2" s="20">
        <v>2012</v>
      </c>
      <c r="P2" s="20">
        <v>2013</v>
      </c>
      <c r="Q2" s="20">
        <v>2014</v>
      </c>
      <c r="R2" s="20">
        <v>2015</v>
      </c>
      <c r="T2" s="20" t="s">
        <v>35</v>
      </c>
      <c r="W2" s="5" t="s">
        <v>49</v>
      </c>
      <c r="Y2" s="7" t="s">
        <v>62</v>
      </c>
      <c r="Z2" s="7" t="s">
        <v>63</v>
      </c>
      <c r="AA2" s="7"/>
      <c r="AB2" s="7" t="s">
        <v>62</v>
      </c>
      <c r="AC2" s="7" t="s">
        <v>63</v>
      </c>
    </row>
    <row r="3" spans="1:29" s="19" customFormat="1">
      <c r="B3" s="5" t="str">
        <f>'Populations &amp; programs'!$C$3</f>
        <v>MSM</v>
      </c>
      <c r="C3" s="27"/>
      <c r="D3" s="27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7"/>
      <c r="R3" s="27"/>
      <c r="S3" s="6" t="s">
        <v>58</v>
      </c>
      <c r="T3" s="27">
        <v>0.01</v>
      </c>
      <c r="W3" s="46"/>
      <c r="Y3" s="27"/>
      <c r="Z3" s="27"/>
      <c r="AB3" s="27"/>
      <c r="AC3" s="27"/>
    </row>
    <row r="4" spans="1:29" s="19" customFormat="1">
      <c r="B4" s="5" t="str">
        <f>'Populations &amp; programs'!$C$4</f>
        <v>FSW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58</v>
      </c>
      <c r="T4" s="27">
        <v>0.01</v>
      </c>
      <c r="W4" s="46"/>
      <c r="Y4" s="27"/>
      <c r="Z4" s="27"/>
      <c r="AB4" s="27"/>
      <c r="AC4" s="27"/>
    </row>
    <row r="5" spans="1:29" s="19" customFormat="1">
      <c r="B5" s="5" t="str">
        <f>'Populations &amp; programs'!$C$5</f>
        <v>PWID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58</v>
      </c>
      <c r="T5" s="27">
        <v>0.03</v>
      </c>
      <c r="W5" s="46"/>
      <c r="Y5" s="27"/>
      <c r="Z5" s="27"/>
      <c r="AB5" s="27"/>
      <c r="AC5" s="27"/>
    </row>
    <row r="6" spans="1:29" s="19" customFormat="1"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58</v>
      </c>
      <c r="T6" s="27">
        <v>0.01</v>
      </c>
      <c r="W6" s="46"/>
      <c r="Y6" s="27"/>
      <c r="Z6" s="27"/>
      <c r="AB6" s="27"/>
      <c r="AC6" s="27"/>
    </row>
    <row r="7" spans="1:29" s="19" customFormat="1">
      <c r="B7" s="5" t="str">
        <f>'Populations &amp; programs'!$C$7</f>
        <v>GF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58</v>
      </c>
      <c r="T7" s="27">
        <v>0.01</v>
      </c>
      <c r="W7" s="46"/>
      <c r="Y7" s="27"/>
      <c r="Z7" s="27"/>
      <c r="AB7" s="27"/>
      <c r="AC7" s="27"/>
    </row>
    <row r="8" spans="1:29" s="19" customFormat="1"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58</v>
      </c>
      <c r="T8" s="27">
        <v>0.01</v>
      </c>
      <c r="W8" s="46"/>
      <c r="Y8" s="27"/>
      <c r="Z8" s="27"/>
      <c r="AB8" s="27"/>
      <c r="AC8" s="27"/>
    </row>
    <row r="9" spans="1:29" s="19" customFormat="1">
      <c r="B9" s="7"/>
      <c r="W9" s="7"/>
    </row>
    <row r="10" spans="1:29" s="19" customFormat="1">
      <c r="B10" s="7"/>
      <c r="W10" s="7"/>
    </row>
    <row r="11" spans="1:29" s="19" customFormat="1">
      <c r="B11" s="7"/>
      <c r="W11" s="7"/>
    </row>
    <row r="12" spans="1:29">
      <c r="A12" s="9" t="s">
        <v>72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V12" s="19"/>
      <c r="X12" s="1"/>
      <c r="Y12" s="20" t="s">
        <v>64</v>
      </c>
      <c r="AB12" s="20" t="s">
        <v>65</v>
      </c>
    </row>
    <row r="13" spans="1:29">
      <c r="A13" s="8"/>
      <c r="C13" s="9">
        <v>2000</v>
      </c>
      <c r="D13" s="9">
        <v>2001</v>
      </c>
      <c r="E13" s="9">
        <v>2002</v>
      </c>
      <c r="F13" s="9">
        <v>2003</v>
      </c>
      <c r="G13" s="9">
        <v>2004</v>
      </c>
      <c r="H13" s="9">
        <v>2005</v>
      </c>
      <c r="I13" s="9">
        <v>2006</v>
      </c>
      <c r="J13" s="9">
        <v>2007</v>
      </c>
      <c r="K13" s="9">
        <v>2008</v>
      </c>
      <c r="L13" s="9">
        <v>2009</v>
      </c>
      <c r="M13" s="9">
        <v>2010</v>
      </c>
      <c r="N13" s="9">
        <v>2011</v>
      </c>
      <c r="O13" s="9">
        <v>2012</v>
      </c>
      <c r="P13" s="9">
        <v>2013</v>
      </c>
      <c r="Q13" s="9">
        <v>2014</v>
      </c>
      <c r="R13" s="9">
        <v>2015</v>
      </c>
      <c r="S13" s="8"/>
      <c r="T13" s="9" t="s">
        <v>35</v>
      </c>
      <c r="W13" s="5" t="s">
        <v>49</v>
      </c>
      <c r="X13" s="19"/>
      <c r="Y13" s="7" t="s">
        <v>62</v>
      </c>
      <c r="Z13" s="7" t="s">
        <v>63</v>
      </c>
      <c r="AA13" s="7"/>
      <c r="AB13" s="7" t="s">
        <v>62</v>
      </c>
      <c r="AC13" s="7" t="s">
        <v>63</v>
      </c>
    </row>
    <row r="14" spans="1:29">
      <c r="A14" s="8"/>
      <c r="B14" s="5" t="str">
        <f>'Populations &amp; programs'!$C$3</f>
        <v>MSM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58</v>
      </c>
      <c r="T14" s="27">
        <v>0</v>
      </c>
      <c r="W14" s="46" t="s">
        <v>32</v>
      </c>
      <c r="X14" s="19"/>
      <c r="Y14" s="54">
        <v>0.2</v>
      </c>
      <c r="Z14" s="27">
        <v>0.25</v>
      </c>
      <c r="AB14" s="27">
        <v>0.05</v>
      </c>
      <c r="AC14" s="27">
        <v>0.1</v>
      </c>
    </row>
    <row r="15" spans="1:29">
      <c r="A15" s="8"/>
      <c r="B15" s="5" t="str">
        <f>'Populations &amp; programs'!$C$4</f>
        <v>FSW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58</v>
      </c>
      <c r="T15" s="27">
        <v>0</v>
      </c>
      <c r="W15" s="46" t="s">
        <v>32</v>
      </c>
      <c r="X15" s="19"/>
      <c r="Y15" s="27">
        <v>0.2</v>
      </c>
      <c r="Z15" s="27">
        <v>0.25</v>
      </c>
      <c r="AB15" s="27">
        <v>0.05</v>
      </c>
      <c r="AC15" s="27">
        <v>0.1</v>
      </c>
    </row>
    <row r="16" spans="1:29">
      <c r="A16" s="8"/>
      <c r="B16" s="5" t="str">
        <f>'Populations &amp; programs'!$C$5</f>
        <v>PWID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6" t="s">
        <v>58</v>
      </c>
      <c r="T16" s="27">
        <v>0</v>
      </c>
      <c r="W16" s="46" t="s">
        <v>32</v>
      </c>
      <c r="X16" s="19"/>
      <c r="Y16" s="27">
        <v>0.2</v>
      </c>
      <c r="Z16" s="27">
        <v>0.25</v>
      </c>
      <c r="AB16" s="27">
        <v>0.05</v>
      </c>
      <c r="AC16" s="27">
        <v>0.1</v>
      </c>
    </row>
    <row r="17" spans="1:29">
      <c r="A17" s="8"/>
      <c r="B17" s="5" t="str">
        <f>'Populations &amp; programs'!$C$6</f>
        <v>GM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6" t="s">
        <v>58</v>
      </c>
      <c r="T17" s="27">
        <v>0</v>
      </c>
      <c r="W17" s="46" t="s">
        <v>32</v>
      </c>
      <c r="X17" s="19"/>
      <c r="Y17" s="27">
        <v>0.1</v>
      </c>
      <c r="Z17" s="27">
        <v>0.15</v>
      </c>
      <c r="AB17" s="27">
        <v>0.02</v>
      </c>
      <c r="AC17" s="27">
        <v>0.05</v>
      </c>
    </row>
    <row r="18" spans="1:29">
      <c r="A18" s="8"/>
      <c r="B18" s="5" t="str">
        <f>'Populations &amp; programs'!$C$7</f>
        <v>GF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6" t="s">
        <v>58</v>
      </c>
      <c r="T18" s="27">
        <v>0</v>
      </c>
      <c r="W18" s="46" t="s">
        <v>32</v>
      </c>
      <c r="X18" s="19"/>
      <c r="Y18" s="27">
        <v>0.1</v>
      </c>
      <c r="Z18" s="27">
        <v>0.15</v>
      </c>
      <c r="AB18" s="27">
        <v>0.02</v>
      </c>
      <c r="AC18" s="27">
        <v>0.05</v>
      </c>
    </row>
    <row r="19" spans="1:29">
      <c r="A19" s="8"/>
      <c r="B19" s="5" t="str">
        <f>'Populations &amp; programs'!$C$8</f>
        <v>CSW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6" t="s">
        <v>58</v>
      </c>
      <c r="T19" s="27">
        <v>0</v>
      </c>
      <c r="W19" s="46" t="s">
        <v>32</v>
      </c>
      <c r="X19" s="19"/>
      <c r="Y19" s="27">
        <v>0.2</v>
      </c>
      <c r="Z19" s="27">
        <v>0.25</v>
      </c>
      <c r="AB19" s="27">
        <v>0.05</v>
      </c>
      <c r="AC19" s="27">
        <v>0.1</v>
      </c>
    </row>
    <row r="20" spans="1:29" s="19" customFormat="1">
      <c r="B20" s="7"/>
      <c r="W20" s="7"/>
    </row>
    <row r="21" spans="1:29" s="19" customFormat="1">
      <c r="B21" s="7"/>
      <c r="W21" s="7"/>
    </row>
    <row r="22" spans="1:29" s="19" customFormat="1">
      <c r="B22" s="7"/>
      <c r="W22" s="7"/>
    </row>
    <row r="23" spans="1:29" s="19" customFormat="1">
      <c r="A23" s="20" t="s">
        <v>103</v>
      </c>
      <c r="B23" s="7"/>
      <c r="W23" s="7"/>
      <c r="X23" s="1"/>
      <c r="Y23" s="20" t="s">
        <v>64</v>
      </c>
      <c r="AB23" s="20" t="s">
        <v>65</v>
      </c>
    </row>
    <row r="24" spans="1:29" s="19" customFormat="1">
      <c r="B24" s="7"/>
      <c r="C24" s="20">
        <v>2000</v>
      </c>
      <c r="D24" s="20">
        <v>2001</v>
      </c>
      <c r="E24" s="20">
        <v>2002</v>
      </c>
      <c r="F24" s="20">
        <v>2003</v>
      </c>
      <c r="G24" s="20">
        <v>2004</v>
      </c>
      <c r="H24" s="20">
        <v>2005</v>
      </c>
      <c r="I24" s="20">
        <v>2006</v>
      </c>
      <c r="J24" s="20">
        <v>2007</v>
      </c>
      <c r="K24" s="20">
        <v>2008</v>
      </c>
      <c r="L24" s="20">
        <v>2009</v>
      </c>
      <c r="M24" s="20">
        <v>2010</v>
      </c>
      <c r="N24" s="20">
        <v>2011</v>
      </c>
      <c r="O24" s="20">
        <v>2012</v>
      </c>
      <c r="P24" s="20">
        <v>2013</v>
      </c>
      <c r="Q24" s="20">
        <v>2014</v>
      </c>
      <c r="R24" s="20">
        <v>2015</v>
      </c>
      <c r="T24" s="20" t="s">
        <v>35</v>
      </c>
      <c r="W24" s="5" t="s">
        <v>49</v>
      </c>
      <c r="Y24" s="7" t="s">
        <v>62</v>
      </c>
      <c r="Z24" s="7" t="s">
        <v>63</v>
      </c>
      <c r="AA24" s="7"/>
      <c r="AB24" s="7" t="s">
        <v>62</v>
      </c>
      <c r="AC24" s="7" t="s">
        <v>63</v>
      </c>
    </row>
    <row r="25" spans="1:29" s="19" customFormat="1">
      <c r="B25" s="5" t="str">
        <f>'Populations &amp; programs'!$C$3</f>
        <v>MSM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6" t="s">
        <v>58</v>
      </c>
      <c r="T25" s="27">
        <v>0</v>
      </c>
      <c r="W25" s="46" t="s">
        <v>32</v>
      </c>
      <c r="Y25" s="54">
        <v>0.2</v>
      </c>
      <c r="Z25" s="27">
        <v>0.25</v>
      </c>
      <c r="AB25" s="27">
        <v>0.05</v>
      </c>
      <c r="AC25" s="27">
        <v>0.1</v>
      </c>
    </row>
    <row r="26" spans="1:29" s="19" customFormat="1">
      <c r="B26" s="5" t="str">
        <f>'Populations &amp; programs'!$C$4</f>
        <v>FSW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6" t="s">
        <v>58</v>
      </c>
      <c r="T26" s="27">
        <v>0</v>
      </c>
      <c r="W26" s="46" t="s">
        <v>32</v>
      </c>
      <c r="Y26" s="27">
        <v>0.2</v>
      </c>
      <c r="Z26" s="27">
        <v>0.25</v>
      </c>
      <c r="AB26" s="27">
        <v>0.05</v>
      </c>
      <c r="AC26" s="27">
        <v>0.1</v>
      </c>
    </row>
    <row r="27" spans="1:29" s="19" customFormat="1">
      <c r="B27" s="5" t="str">
        <f>'Populations &amp; programs'!$C$5</f>
        <v>PWID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58</v>
      </c>
      <c r="T27" s="27">
        <v>0</v>
      </c>
      <c r="W27" s="46" t="s">
        <v>32</v>
      </c>
      <c r="Y27" s="27">
        <v>0.2</v>
      </c>
      <c r="Z27" s="27">
        <v>0.25</v>
      </c>
      <c r="AB27" s="27">
        <v>0.05</v>
      </c>
      <c r="AC27" s="27">
        <v>0.1</v>
      </c>
    </row>
    <row r="28" spans="1:29" s="19" customFormat="1">
      <c r="B28" s="5" t="str">
        <f>'Populations &amp; programs'!$C$6</f>
        <v>GM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6" t="s">
        <v>58</v>
      </c>
      <c r="T28" s="27">
        <v>0</v>
      </c>
      <c r="W28" s="46" t="s">
        <v>32</v>
      </c>
      <c r="Y28" s="27">
        <v>0.1</v>
      </c>
      <c r="Z28" s="27">
        <v>0.15</v>
      </c>
      <c r="AB28" s="27">
        <v>0.02</v>
      </c>
      <c r="AC28" s="27">
        <v>0.05</v>
      </c>
    </row>
    <row r="29" spans="1:29" s="19" customFormat="1">
      <c r="B29" s="5" t="str">
        <f>'Populations &amp; programs'!$C$7</f>
        <v>GF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6" t="s">
        <v>58</v>
      </c>
      <c r="T29" s="27">
        <v>0</v>
      </c>
      <c r="W29" s="46" t="s">
        <v>32</v>
      </c>
      <c r="Y29" s="27">
        <v>0.1</v>
      </c>
      <c r="Z29" s="27">
        <v>0.15</v>
      </c>
      <c r="AB29" s="27">
        <v>0.02</v>
      </c>
      <c r="AC29" s="27">
        <v>0.05</v>
      </c>
    </row>
    <row r="30" spans="1:29" s="19" customFormat="1">
      <c r="B30" s="5" t="str">
        <f>'Populations &amp; programs'!$C$8</f>
        <v>CSW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6" t="s">
        <v>58</v>
      </c>
      <c r="T30" s="27">
        <v>0</v>
      </c>
      <c r="W30" s="46" t="s">
        <v>32</v>
      </c>
      <c r="Y30" s="27">
        <v>0.2</v>
      </c>
      <c r="Z30" s="27">
        <v>0.25</v>
      </c>
      <c r="AB30" s="27">
        <v>0.05</v>
      </c>
      <c r="AC30" s="27">
        <v>0.1</v>
      </c>
    </row>
    <row r="31" spans="1:29">
      <c r="S31" s="6"/>
    </row>
    <row r="32" spans="1:29" s="19" customFormat="1">
      <c r="B32" s="7"/>
      <c r="S32" s="6"/>
      <c r="W32" s="7"/>
    </row>
    <row r="33" spans="1:29" s="19" customFormat="1">
      <c r="B33" s="7"/>
      <c r="S33" s="6"/>
      <c r="W33" s="7"/>
    </row>
    <row r="34" spans="1:29">
      <c r="A34" s="9" t="s">
        <v>55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X34" s="1"/>
      <c r="Y34" s="20" t="s">
        <v>64</v>
      </c>
      <c r="Z34" s="19"/>
      <c r="AA34" s="19"/>
      <c r="AB34" s="20" t="s">
        <v>65</v>
      </c>
      <c r="AC34" s="19"/>
    </row>
    <row r="35" spans="1:29">
      <c r="A35" s="8"/>
      <c r="C35" s="9">
        <v>2000</v>
      </c>
      <c r="D35" s="9">
        <v>2001</v>
      </c>
      <c r="E35" s="9">
        <v>2002</v>
      </c>
      <c r="F35" s="9">
        <v>2003</v>
      </c>
      <c r="G35" s="9">
        <v>2004</v>
      </c>
      <c r="H35" s="9">
        <v>2005</v>
      </c>
      <c r="I35" s="9">
        <v>2006</v>
      </c>
      <c r="J35" s="9">
        <v>2007</v>
      </c>
      <c r="K35" s="9">
        <v>2008</v>
      </c>
      <c r="L35" s="9">
        <v>2009</v>
      </c>
      <c r="M35" s="9">
        <v>2010</v>
      </c>
      <c r="N35" s="9">
        <v>2011</v>
      </c>
      <c r="O35" s="9">
        <v>2012</v>
      </c>
      <c r="P35" s="9">
        <v>2013</v>
      </c>
      <c r="Q35" s="9">
        <v>2014</v>
      </c>
      <c r="R35" s="9">
        <v>2015</v>
      </c>
      <c r="S35" s="8"/>
      <c r="T35" s="9" t="s">
        <v>35</v>
      </c>
      <c r="W35" s="5" t="s">
        <v>49</v>
      </c>
      <c r="X35" s="19"/>
      <c r="Y35" s="7" t="s">
        <v>62</v>
      </c>
      <c r="Z35" s="7" t="s">
        <v>63</v>
      </c>
      <c r="AA35" s="7"/>
      <c r="AB35" s="7" t="s">
        <v>62</v>
      </c>
      <c r="AC35" s="7" t="s">
        <v>63</v>
      </c>
    </row>
    <row r="36" spans="1:29">
      <c r="A36" s="8"/>
      <c r="B36" s="5" t="str">
        <f>'Populations &amp; programs'!$C$3</f>
        <v>MSM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58</v>
      </c>
      <c r="T36" s="27">
        <v>0</v>
      </c>
      <c r="W36" s="34"/>
      <c r="X36" s="19"/>
      <c r="Y36" s="27"/>
      <c r="Z36" s="27"/>
      <c r="AA36" s="19"/>
      <c r="AB36" s="27"/>
      <c r="AC36" s="27"/>
    </row>
    <row r="37" spans="1:29">
      <c r="B37" s="5" t="str">
        <f>'Populations &amp; programs'!$C$4</f>
        <v>FSW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6" t="s">
        <v>58</v>
      </c>
      <c r="T37" s="27">
        <v>0</v>
      </c>
      <c r="W37" s="34"/>
      <c r="X37" s="19"/>
      <c r="Y37" s="27"/>
      <c r="Z37" s="27"/>
      <c r="AA37" s="19"/>
      <c r="AB37" s="27"/>
      <c r="AC37" s="27"/>
    </row>
    <row r="38" spans="1:29">
      <c r="B38" s="5" t="str">
        <f>'Populations &amp; programs'!$C$5</f>
        <v>PWID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58</v>
      </c>
      <c r="T38" s="27">
        <v>0</v>
      </c>
      <c r="W38" s="34"/>
      <c r="X38" s="19"/>
      <c r="Y38" s="27"/>
      <c r="Z38" s="27"/>
      <c r="AA38" s="19"/>
      <c r="AB38" s="27"/>
      <c r="AC38" s="27"/>
    </row>
    <row r="39" spans="1:29">
      <c r="B39" s="5" t="str">
        <f>'Populations &amp; programs'!$C$6</f>
        <v>GM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58</v>
      </c>
      <c r="T39" s="27">
        <v>0</v>
      </c>
      <c r="W39" s="34"/>
      <c r="X39" s="19"/>
      <c r="Y39" s="27"/>
      <c r="Z39" s="27"/>
      <c r="AA39" s="19"/>
      <c r="AB39" s="27"/>
      <c r="AC39" s="27"/>
    </row>
    <row r="40" spans="1:29">
      <c r="B40" s="5" t="str">
        <f>'Populations &amp; programs'!$C$7</f>
        <v>GF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6" t="s">
        <v>58</v>
      </c>
      <c r="T40" s="27">
        <v>0</v>
      </c>
      <c r="W40" s="34"/>
      <c r="X40" s="19"/>
      <c r="Y40" s="27"/>
      <c r="Z40" s="27"/>
      <c r="AA40" s="19"/>
      <c r="AB40" s="27"/>
      <c r="AC40" s="27"/>
    </row>
    <row r="41" spans="1:29">
      <c r="B41" s="5" t="str">
        <f>'Populations &amp; programs'!$C$8</f>
        <v>CSW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58</v>
      </c>
      <c r="T41" s="27">
        <v>0</v>
      </c>
      <c r="W41" s="34"/>
      <c r="X41" s="19"/>
      <c r="Y41" s="27"/>
      <c r="Z41" s="27"/>
      <c r="AA41" s="19"/>
      <c r="AB41" s="27"/>
      <c r="AC41" s="27"/>
    </row>
    <row r="42" spans="1:29">
      <c r="S42" s="6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33"/>
  <sheetViews>
    <sheetView workbookViewId="0">
      <selection activeCell="N11" sqref="N11"/>
    </sheetView>
  </sheetViews>
  <sheetFormatPr baseColWidth="10" defaultColWidth="8.625" defaultRowHeight="15"/>
  <cols>
    <col min="2" max="2" width="8.625" style="7"/>
    <col min="20" max="20" width="14.25" customWidth="1"/>
  </cols>
  <sheetData>
    <row r="1" spans="1:20">
      <c r="A1" s="11" t="s">
        <v>127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>
      <c r="A2" s="10"/>
      <c r="C2" s="11">
        <v>2000</v>
      </c>
      <c r="D2" s="11">
        <v>2001</v>
      </c>
      <c r="E2" s="11">
        <v>2002</v>
      </c>
      <c r="F2" s="11">
        <v>2003</v>
      </c>
      <c r="G2" s="11">
        <v>2004</v>
      </c>
      <c r="H2" s="11">
        <v>2005</v>
      </c>
      <c r="I2" s="11">
        <v>2006</v>
      </c>
      <c r="J2" s="11">
        <v>2007</v>
      </c>
      <c r="K2" s="11">
        <v>2008</v>
      </c>
      <c r="L2" s="11">
        <v>2009</v>
      </c>
      <c r="M2" s="11">
        <v>2010</v>
      </c>
      <c r="N2" s="11">
        <v>2011</v>
      </c>
      <c r="O2" s="11">
        <v>2012</v>
      </c>
      <c r="P2" s="11">
        <v>2013</v>
      </c>
      <c r="Q2" s="11">
        <v>2014</v>
      </c>
      <c r="R2" s="11">
        <v>2015</v>
      </c>
      <c r="S2" s="10"/>
      <c r="T2" s="11" t="s">
        <v>35</v>
      </c>
    </row>
    <row r="3" spans="1:20">
      <c r="A3" s="10"/>
      <c r="B3" s="5" t="s">
        <v>51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58</v>
      </c>
      <c r="T3" s="24"/>
    </row>
    <row r="5" spans="1:20" s="19" customFormat="1">
      <c r="B5" s="7"/>
    </row>
    <row r="6" spans="1:20" s="19" customFormat="1">
      <c r="B6" s="7"/>
    </row>
    <row r="7" spans="1:20">
      <c r="A7" s="11" t="s">
        <v>128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0">
      <c r="A8" s="10"/>
      <c r="C8" s="11">
        <v>2000</v>
      </c>
      <c r="D8" s="11">
        <v>2001</v>
      </c>
      <c r="E8" s="11">
        <v>2002</v>
      </c>
      <c r="F8" s="11">
        <v>2003</v>
      </c>
      <c r="G8" s="11">
        <v>2004</v>
      </c>
      <c r="H8" s="11">
        <v>2005</v>
      </c>
      <c r="I8" s="11">
        <v>2006</v>
      </c>
      <c r="J8" s="11">
        <v>2007</v>
      </c>
      <c r="K8" s="11">
        <v>2008</v>
      </c>
      <c r="L8" s="11">
        <v>2009</v>
      </c>
      <c r="M8" s="11">
        <v>2010</v>
      </c>
      <c r="N8" s="11">
        <v>2011</v>
      </c>
      <c r="O8" s="11">
        <v>2012</v>
      </c>
      <c r="P8" s="11">
        <v>2013</v>
      </c>
      <c r="Q8" s="11">
        <v>2014</v>
      </c>
      <c r="R8" s="11">
        <v>2015</v>
      </c>
      <c r="S8" s="10"/>
      <c r="T8" s="11" t="s">
        <v>35</v>
      </c>
    </row>
    <row r="9" spans="1:20">
      <c r="A9" s="10"/>
      <c r="B9" s="5" t="s">
        <v>51</v>
      </c>
      <c r="C9" s="24"/>
      <c r="D9" s="24"/>
      <c r="E9" s="24">
        <v>543</v>
      </c>
      <c r="F9" s="24">
        <v>555</v>
      </c>
      <c r="G9" s="24">
        <v>567</v>
      </c>
      <c r="H9" s="24">
        <v>612</v>
      </c>
      <c r="I9" s="24">
        <v>587</v>
      </c>
      <c r="J9" s="24">
        <v>501</v>
      </c>
      <c r="K9" s="24">
        <v>603</v>
      </c>
      <c r="L9" s="24">
        <v>609</v>
      </c>
      <c r="M9" s="24">
        <v>598</v>
      </c>
      <c r="N9" s="24">
        <v>601</v>
      </c>
      <c r="O9" s="24">
        <v>656</v>
      </c>
      <c r="P9" s="24">
        <v>632</v>
      </c>
      <c r="Q9" s="24"/>
      <c r="R9" s="24"/>
      <c r="S9" s="6" t="s">
        <v>58</v>
      </c>
      <c r="T9" s="24"/>
    </row>
    <row r="11" spans="1:20" s="19" customFormat="1">
      <c r="B11" s="7"/>
    </row>
    <row r="12" spans="1:20" s="19" customFormat="1">
      <c r="B12" s="7"/>
    </row>
    <row r="13" spans="1:20">
      <c r="A13" s="11" t="s">
        <v>129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>
      <c r="A14" s="10"/>
      <c r="C14" s="11">
        <v>2000</v>
      </c>
      <c r="D14" s="11">
        <v>2001</v>
      </c>
      <c r="E14" s="11">
        <v>2002</v>
      </c>
      <c r="F14" s="11">
        <v>2003</v>
      </c>
      <c r="G14" s="11">
        <v>2004</v>
      </c>
      <c r="H14" s="11">
        <v>2005</v>
      </c>
      <c r="I14" s="11">
        <v>2006</v>
      </c>
      <c r="J14" s="11">
        <v>2007</v>
      </c>
      <c r="K14" s="11">
        <v>2008</v>
      </c>
      <c r="L14" s="11">
        <v>2009</v>
      </c>
      <c r="M14" s="11">
        <v>2010</v>
      </c>
      <c r="N14" s="11">
        <v>2011</v>
      </c>
      <c r="O14" s="11">
        <v>2012</v>
      </c>
      <c r="P14" s="11">
        <v>2013</v>
      </c>
      <c r="Q14" s="11">
        <v>2014</v>
      </c>
      <c r="R14" s="11">
        <v>2015</v>
      </c>
      <c r="S14" s="10"/>
      <c r="T14" s="11" t="s">
        <v>35</v>
      </c>
    </row>
    <row r="15" spans="1:20">
      <c r="A15" s="10"/>
      <c r="B15" s="5" t="s">
        <v>51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58</v>
      </c>
      <c r="T15" s="24"/>
    </row>
    <row r="17" spans="1:20" s="19" customFormat="1">
      <c r="B17" s="7"/>
    </row>
    <row r="18" spans="1:20" s="19" customFormat="1">
      <c r="B18" s="7"/>
    </row>
    <row r="19" spans="1:20" s="19" customFormat="1">
      <c r="A19" s="20" t="s">
        <v>10</v>
      </c>
      <c r="B19" s="7"/>
    </row>
    <row r="20" spans="1:20" s="19" customFormat="1">
      <c r="B20" s="7"/>
      <c r="C20" s="20">
        <v>2000</v>
      </c>
      <c r="D20" s="20">
        <v>2001</v>
      </c>
      <c r="E20" s="20">
        <v>2002</v>
      </c>
      <c r="F20" s="20">
        <v>2003</v>
      </c>
      <c r="G20" s="20">
        <v>2004</v>
      </c>
      <c r="H20" s="20">
        <v>2005</v>
      </c>
      <c r="I20" s="20">
        <v>2006</v>
      </c>
      <c r="J20" s="20">
        <v>2007</v>
      </c>
      <c r="K20" s="20">
        <v>2008</v>
      </c>
      <c r="L20" s="20">
        <v>2009</v>
      </c>
      <c r="M20" s="20">
        <v>2010</v>
      </c>
      <c r="N20" s="20">
        <v>2011</v>
      </c>
      <c r="O20" s="20">
        <v>2012</v>
      </c>
      <c r="P20" s="20">
        <v>2013</v>
      </c>
      <c r="Q20" s="20">
        <v>2014</v>
      </c>
      <c r="R20" s="20">
        <v>2015</v>
      </c>
      <c r="T20" s="20" t="s">
        <v>35</v>
      </c>
    </row>
    <row r="21" spans="1:20" s="19" customFormat="1">
      <c r="B21" s="5" t="s">
        <v>51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6" t="s">
        <v>58</v>
      </c>
      <c r="T21" s="24"/>
    </row>
    <row r="22" spans="1:20" s="19" customFormat="1">
      <c r="B22" s="7"/>
    </row>
    <row r="23" spans="1:20" s="19" customFormat="1">
      <c r="B23" s="7"/>
    </row>
    <row r="24" spans="1:20" s="19" customFormat="1">
      <c r="B24" s="7"/>
    </row>
    <row r="25" spans="1:20">
      <c r="A25" s="11" t="s">
        <v>119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>
      <c r="A26" s="10"/>
      <c r="C26" s="11">
        <v>2000</v>
      </c>
      <c r="D26" s="11">
        <v>2001</v>
      </c>
      <c r="E26" s="11">
        <v>2002</v>
      </c>
      <c r="F26" s="11">
        <v>2003</v>
      </c>
      <c r="G26" s="11">
        <v>2004</v>
      </c>
      <c r="H26" s="11">
        <v>2005</v>
      </c>
      <c r="I26" s="11">
        <v>2006</v>
      </c>
      <c r="J26" s="11">
        <v>2007</v>
      </c>
      <c r="K26" s="11">
        <v>2008</v>
      </c>
      <c r="L26" s="11">
        <v>2009</v>
      </c>
      <c r="M26" s="11">
        <v>2010</v>
      </c>
      <c r="N26" s="11">
        <v>2011</v>
      </c>
      <c r="O26" s="11">
        <v>2012</v>
      </c>
      <c r="P26" s="11">
        <v>2013</v>
      </c>
      <c r="Q26" s="11">
        <v>2014</v>
      </c>
      <c r="R26" s="11">
        <v>2015</v>
      </c>
      <c r="S26" s="10"/>
      <c r="T26" s="11" t="s">
        <v>35</v>
      </c>
    </row>
    <row r="27" spans="1:20">
      <c r="A27" s="10"/>
      <c r="B27" s="5" t="s">
        <v>51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58</v>
      </c>
      <c r="T27" s="24"/>
    </row>
    <row r="31" spans="1:20" s="19" customFormat="1">
      <c r="A31" s="20" t="s">
        <v>73</v>
      </c>
      <c r="B31" s="7"/>
    </row>
    <row r="32" spans="1:20" s="19" customFormat="1">
      <c r="B32" s="7"/>
      <c r="C32" s="20">
        <v>2000</v>
      </c>
      <c r="D32" s="20">
        <v>2001</v>
      </c>
      <c r="E32" s="20">
        <v>2002</v>
      </c>
      <c r="F32" s="20">
        <v>2003</v>
      </c>
      <c r="G32" s="20">
        <v>2004</v>
      </c>
      <c r="H32" s="20">
        <v>2005</v>
      </c>
      <c r="I32" s="20">
        <v>2006</v>
      </c>
      <c r="J32" s="20">
        <v>2007</v>
      </c>
      <c r="K32" s="20">
        <v>2008</v>
      </c>
      <c r="L32" s="20">
        <v>2009</v>
      </c>
      <c r="M32" s="20">
        <v>2010</v>
      </c>
      <c r="N32" s="20">
        <v>2011</v>
      </c>
      <c r="O32" s="20">
        <v>2012</v>
      </c>
      <c r="P32" s="20">
        <v>2013</v>
      </c>
      <c r="Q32" s="20">
        <v>2014</v>
      </c>
      <c r="R32" s="20">
        <v>2015</v>
      </c>
      <c r="T32" s="20" t="s">
        <v>35</v>
      </c>
    </row>
    <row r="33" spans="2:20" s="19" customFormat="1">
      <c r="B33" s="5" t="s">
        <v>51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6" t="s">
        <v>58</v>
      </c>
      <c r="T33" s="24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C49"/>
  <sheetViews>
    <sheetView topLeftCell="R1" workbookViewId="0">
      <selection activeCell="AC8" sqref="AC8"/>
    </sheetView>
  </sheetViews>
  <sheetFormatPr baseColWidth="10" defaultColWidth="8.625" defaultRowHeight="15"/>
  <cols>
    <col min="2" max="2" width="8.625" style="7"/>
    <col min="20" max="20" width="14.25" customWidth="1"/>
    <col min="23" max="23" width="12.375" style="7" customWidth="1"/>
  </cols>
  <sheetData>
    <row r="1" spans="1:29">
      <c r="A1" s="11" t="s">
        <v>120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Y1" s="20" t="s">
        <v>64</v>
      </c>
      <c r="Z1" s="19"/>
      <c r="AA1" s="19"/>
      <c r="AB1" s="20" t="s">
        <v>65</v>
      </c>
      <c r="AC1" s="19"/>
    </row>
    <row r="2" spans="1:29">
      <c r="A2" s="10"/>
      <c r="C2" s="11">
        <v>2000</v>
      </c>
      <c r="D2" s="11">
        <v>2001</v>
      </c>
      <c r="E2" s="11">
        <v>2002</v>
      </c>
      <c r="F2" s="11">
        <v>2003</v>
      </c>
      <c r="G2" s="11">
        <v>2004</v>
      </c>
      <c r="H2" s="11">
        <v>2005</v>
      </c>
      <c r="I2" s="11">
        <v>2006</v>
      </c>
      <c r="J2" s="11">
        <v>2007</v>
      </c>
      <c r="K2" s="11">
        <v>2008</v>
      </c>
      <c r="L2" s="11">
        <v>2009</v>
      </c>
      <c r="M2" s="11">
        <v>2010</v>
      </c>
      <c r="N2" s="11">
        <v>2011</v>
      </c>
      <c r="O2" s="11">
        <v>2012</v>
      </c>
      <c r="P2" s="11">
        <v>2013</v>
      </c>
      <c r="Q2" s="11">
        <v>2014</v>
      </c>
      <c r="R2" s="11">
        <v>2015</v>
      </c>
      <c r="S2" s="10"/>
      <c r="T2" s="11" t="s">
        <v>35</v>
      </c>
      <c r="W2" s="5" t="s">
        <v>49</v>
      </c>
      <c r="Y2" s="7" t="s">
        <v>62</v>
      </c>
      <c r="Z2" s="7" t="s">
        <v>63</v>
      </c>
      <c r="AA2" s="7"/>
      <c r="AB2" s="7" t="s">
        <v>62</v>
      </c>
      <c r="AC2" s="7" t="s">
        <v>63</v>
      </c>
    </row>
    <row r="3" spans="1:29">
      <c r="A3" s="10"/>
      <c r="B3" s="5" t="str">
        <f>'Populations &amp; programs'!$C$3</f>
        <v>MSM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58</v>
      </c>
      <c r="T3" s="27">
        <v>0.03</v>
      </c>
      <c r="W3" s="46" t="s">
        <v>23</v>
      </c>
      <c r="Y3" s="27">
        <v>0</v>
      </c>
      <c r="Z3" s="27">
        <v>0.3</v>
      </c>
      <c r="AB3" s="27">
        <v>0.6</v>
      </c>
      <c r="AC3" s="27">
        <v>0.9</v>
      </c>
    </row>
    <row r="4" spans="1:29">
      <c r="A4" s="10"/>
      <c r="B4" s="5" t="str">
        <f>'Populations &amp; programs'!$C$4</f>
        <v>FSW</v>
      </c>
      <c r="C4" s="24"/>
      <c r="D4" s="24"/>
      <c r="E4" s="27"/>
      <c r="F4" s="24"/>
      <c r="G4" s="24"/>
      <c r="H4" s="24"/>
      <c r="I4" s="27">
        <v>0.72</v>
      </c>
      <c r="J4" s="24"/>
      <c r="K4" s="24"/>
      <c r="L4" s="27">
        <v>0.76</v>
      </c>
      <c r="M4" s="24"/>
      <c r="N4" s="24"/>
      <c r="O4" s="24"/>
      <c r="P4" s="24"/>
      <c r="Q4" s="24"/>
      <c r="R4" s="24"/>
      <c r="S4" s="6" t="s">
        <v>58</v>
      </c>
      <c r="T4" s="27"/>
      <c r="W4" s="46" t="s">
        <v>24</v>
      </c>
      <c r="Y4" s="27">
        <v>0.5</v>
      </c>
      <c r="Z4" s="27">
        <v>0.6</v>
      </c>
      <c r="AB4" s="27">
        <v>0.8</v>
      </c>
      <c r="AC4" s="27">
        <v>0.95</v>
      </c>
    </row>
    <row r="5" spans="1:29">
      <c r="A5" s="10"/>
      <c r="B5" s="5" t="str">
        <f>'Populations &amp; programs'!$C$5</f>
        <v>PWID</v>
      </c>
      <c r="C5" s="24"/>
      <c r="D5" s="24"/>
      <c r="E5" s="27">
        <v>0.48</v>
      </c>
      <c r="F5" s="24"/>
      <c r="G5" s="24"/>
      <c r="H5" s="24"/>
      <c r="I5" s="27">
        <v>0.61</v>
      </c>
      <c r="J5" s="24"/>
      <c r="K5" s="24"/>
      <c r="L5" s="27">
        <v>0.55000000000000004</v>
      </c>
      <c r="M5" s="24"/>
      <c r="N5" s="27"/>
      <c r="O5" s="24"/>
      <c r="P5" s="24"/>
      <c r="Q5" s="24"/>
      <c r="R5" s="24"/>
      <c r="S5" s="6" t="s">
        <v>58</v>
      </c>
      <c r="T5" s="24"/>
      <c r="W5" s="46" t="s">
        <v>33</v>
      </c>
      <c r="Y5" s="27">
        <v>0.15</v>
      </c>
      <c r="Z5" s="27">
        <v>0.2</v>
      </c>
      <c r="AB5" s="27">
        <v>0.6</v>
      </c>
      <c r="AC5" s="27">
        <v>0.7</v>
      </c>
    </row>
    <row r="6" spans="1:29">
      <c r="A6" s="10"/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58</v>
      </c>
      <c r="T6" s="27">
        <v>0.01</v>
      </c>
      <c r="W6" s="46" t="s">
        <v>33</v>
      </c>
      <c r="Y6" s="27">
        <v>0</v>
      </c>
      <c r="Z6" s="27">
        <v>0.1</v>
      </c>
      <c r="AB6" s="27">
        <v>0.1</v>
      </c>
      <c r="AC6" s="27">
        <v>0.2</v>
      </c>
    </row>
    <row r="7" spans="1:29">
      <c r="A7" s="10"/>
      <c r="B7" s="5" t="str">
        <f>'Populations &amp; programs'!$C$7</f>
        <v>GF</v>
      </c>
      <c r="C7" s="24"/>
      <c r="D7" s="27"/>
      <c r="E7" s="24"/>
      <c r="F7" s="24"/>
      <c r="G7" s="24"/>
      <c r="H7" s="24"/>
      <c r="I7" s="24"/>
      <c r="J7" s="27"/>
      <c r="K7" s="24"/>
      <c r="L7" s="24"/>
      <c r="M7" s="24"/>
      <c r="N7" s="24"/>
      <c r="O7" s="27"/>
      <c r="P7" s="24"/>
      <c r="Q7" s="27"/>
      <c r="R7" s="24"/>
      <c r="S7" s="6" t="s">
        <v>58</v>
      </c>
      <c r="T7" s="27">
        <v>0.01</v>
      </c>
      <c r="W7" s="46" t="s">
        <v>33</v>
      </c>
      <c r="Y7" s="27">
        <v>0.05</v>
      </c>
      <c r="Z7" s="27">
        <v>0.15</v>
      </c>
      <c r="AB7" s="27">
        <v>0.2</v>
      </c>
      <c r="AC7" s="27">
        <v>0.35</v>
      </c>
    </row>
    <row r="8" spans="1:29">
      <c r="A8" s="10"/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58</v>
      </c>
      <c r="T8" s="27">
        <v>0.05</v>
      </c>
      <c r="W8" s="52" t="s">
        <v>33</v>
      </c>
      <c r="Y8" s="27">
        <v>0.1</v>
      </c>
      <c r="Z8" s="27">
        <v>0.4</v>
      </c>
      <c r="AB8" s="27">
        <v>0.4</v>
      </c>
      <c r="AC8" s="27">
        <v>0.5</v>
      </c>
    </row>
    <row r="10" spans="1:29" s="19" customFormat="1">
      <c r="B10" s="7"/>
      <c r="W10" s="7"/>
    </row>
    <row r="11" spans="1:29" s="19" customFormat="1">
      <c r="B11" s="7"/>
      <c r="W11" s="7"/>
    </row>
    <row r="12" spans="1:29">
      <c r="A12" s="11" t="s">
        <v>130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Y12" s="20" t="s">
        <v>64</v>
      </c>
      <c r="Z12" s="19"/>
      <c r="AA12" s="19"/>
      <c r="AB12" s="20" t="s">
        <v>65</v>
      </c>
      <c r="AC12" s="19"/>
    </row>
    <row r="13" spans="1:29">
      <c r="A13" s="10"/>
      <c r="C13" s="11">
        <v>2000</v>
      </c>
      <c r="D13" s="11">
        <v>2001</v>
      </c>
      <c r="E13" s="11">
        <v>2002</v>
      </c>
      <c r="F13" s="11">
        <v>2003</v>
      </c>
      <c r="G13" s="11">
        <v>2004</v>
      </c>
      <c r="H13" s="11">
        <v>2005</v>
      </c>
      <c r="I13" s="11">
        <v>2006</v>
      </c>
      <c r="J13" s="11">
        <v>2007</v>
      </c>
      <c r="K13" s="11">
        <v>2008</v>
      </c>
      <c r="L13" s="11">
        <v>2009</v>
      </c>
      <c r="M13" s="11">
        <v>2010</v>
      </c>
      <c r="N13" s="11">
        <v>2011</v>
      </c>
      <c r="O13" s="11">
        <v>2012</v>
      </c>
      <c r="P13" s="11">
        <v>2013</v>
      </c>
      <c r="Q13" s="11">
        <v>2014</v>
      </c>
      <c r="R13" s="11">
        <v>2015</v>
      </c>
      <c r="S13" s="10"/>
      <c r="T13" s="11" t="s">
        <v>35</v>
      </c>
      <c r="W13" s="5" t="s">
        <v>49</v>
      </c>
      <c r="Y13" s="7" t="s">
        <v>62</v>
      </c>
      <c r="Z13" s="7" t="s">
        <v>63</v>
      </c>
      <c r="AA13" s="7"/>
      <c r="AB13" s="7" t="s">
        <v>62</v>
      </c>
      <c r="AC13" s="7" t="s">
        <v>63</v>
      </c>
    </row>
    <row r="14" spans="1:29">
      <c r="A14" s="10"/>
      <c r="B14" s="5" t="s">
        <v>52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58</v>
      </c>
      <c r="T14" s="27">
        <v>0.5</v>
      </c>
      <c r="W14" s="46" t="s">
        <v>33</v>
      </c>
      <c r="Y14" s="27">
        <v>0.4</v>
      </c>
      <c r="Z14" s="27">
        <v>0.6</v>
      </c>
      <c r="AB14" s="27">
        <v>0.45</v>
      </c>
      <c r="AC14" s="27">
        <v>0.65</v>
      </c>
    </row>
    <row r="16" spans="1:29" s="19" customFormat="1">
      <c r="B16" s="7"/>
      <c r="W16" s="7"/>
    </row>
    <row r="17" spans="1:29" s="19" customFormat="1">
      <c r="B17" s="7"/>
      <c r="W17" s="7"/>
    </row>
    <row r="18" spans="1:29">
      <c r="A18" s="11" t="s">
        <v>115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Y18" s="20" t="s">
        <v>64</v>
      </c>
      <c r="Z18" s="19"/>
      <c r="AA18" s="19"/>
      <c r="AB18" s="20" t="s">
        <v>65</v>
      </c>
      <c r="AC18" s="19"/>
    </row>
    <row r="19" spans="1:29">
      <c r="A19" s="10"/>
      <c r="C19" s="11">
        <v>2000</v>
      </c>
      <c r="D19" s="11">
        <v>2001</v>
      </c>
      <c r="E19" s="11">
        <v>2002</v>
      </c>
      <c r="F19" s="11">
        <v>2003</v>
      </c>
      <c r="G19" s="11">
        <v>2004</v>
      </c>
      <c r="H19" s="11">
        <v>2005</v>
      </c>
      <c r="I19" s="11">
        <v>2006</v>
      </c>
      <c r="J19" s="11">
        <v>2007</v>
      </c>
      <c r="K19" s="11">
        <v>2008</v>
      </c>
      <c r="L19" s="11">
        <v>2009</v>
      </c>
      <c r="M19" s="11">
        <v>2010</v>
      </c>
      <c r="N19" s="11">
        <v>2011</v>
      </c>
      <c r="O19" s="11">
        <v>2012</v>
      </c>
      <c r="P19" s="11">
        <v>2013</v>
      </c>
      <c r="Q19" s="11">
        <v>2014</v>
      </c>
      <c r="R19" s="11">
        <v>2015</v>
      </c>
      <c r="S19" s="10"/>
      <c r="T19" s="11" t="s">
        <v>35</v>
      </c>
      <c r="W19" s="5" t="s">
        <v>49</v>
      </c>
      <c r="Y19" s="7" t="s">
        <v>62</v>
      </c>
      <c r="Z19" s="7" t="s">
        <v>63</v>
      </c>
      <c r="AA19" s="7"/>
      <c r="AB19" s="7" t="s">
        <v>62</v>
      </c>
      <c r="AC19" s="7" t="s">
        <v>63</v>
      </c>
    </row>
    <row r="20" spans="1:29">
      <c r="A20" s="10"/>
      <c r="B20" s="5" t="s">
        <v>51</v>
      </c>
      <c r="C20" s="24">
        <v>0</v>
      </c>
      <c r="D20" s="24">
        <v>0</v>
      </c>
      <c r="E20" s="24">
        <v>0</v>
      </c>
      <c r="F20" s="24">
        <v>40</v>
      </c>
      <c r="G20" s="24">
        <v>100</v>
      </c>
      <c r="H20" s="24">
        <v>200</v>
      </c>
      <c r="I20" s="24">
        <v>550</v>
      </c>
      <c r="J20" s="24">
        <v>1040</v>
      </c>
      <c r="K20" s="24">
        <v>1800</v>
      </c>
      <c r="L20" s="24">
        <v>2500</v>
      </c>
      <c r="M20" s="24">
        <v>3200</v>
      </c>
      <c r="N20" s="24">
        <v>3500</v>
      </c>
      <c r="O20" s="24">
        <v>3700</v>
      </c>
      <c r="P20" s="24">
        <v>4000</v>
      </c>
      <c r="Q20" s="24"/>
      <c r="R20" s="24"/>
      <c r="S20" s="6" t="s">
        <v>58</v>
      </c>
      <c r="T20" s="24"/>
      <c r="W20" s="46" t="s">
        <v>30</v>
      </c>
      <c r="Y20" s="45">
        <v>0</v>
      </c>
      <c r="Z20" s="45">
        <v>0.05</v>
      </c>
      <c r="AB20" s="45">
        <v>0.95</v>
      </c>
      <c r="AC20" s="45">
        <v>1</v>
      </c>
    </row>
    <row r="21" spans="1:29" s="19" customFormat="1">
      <c r="B21" s="7"/>
      <c r="W21" s="7"/>
    </row>
    <row r="22" spans="1:29" s="19" customFormat="1">
      <c r="B22" s="7"/>
      <c r="W22" s="7"/>
    </row>
    <row r="24" spans="1:29">
      <c r="A24" s="11" t="s">
        <v>116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Y24" s="20" t="s">
        <v>64</v>
      </c>
      <c r="Z24" s="19"/>
      <c r="AA24" s="19"/>
      <c r="AB24" s="20" t="s">
        <v>65</v>
      </c>
      <c r="AC24" s="19"/>
    </row>
    <row r="25" spans="1:29">
      <c r="A25" s="10"/>
      <c r="C25" s="11">
        <v>2000</v>
      </c>
      <c r="D25" s="11">
        <v>2001</v>
      </c>
      <c r="E25" s="11">
        <v>2002</v>
      </c>
      <c r="F25" s="11">
        <v>2003</v>
      </c>
      <c r="G25" s="11">
        <v>2004</v>
      </c>
      <c r="H25" s="11">
        <v>2005</v>
      </c>
      <c r="I25" s="11">
        <v>2006</v>
      </c>
      <c r="J25" s="11">
        <v>2007</v>
      </c>
      <c r="K25" s="11">
        <v>2008</v>
      </c>
      <c r="L25" s="11">
        <v>2009</v>
      </c>
      <c r="M25" s="11">
        <v>2010</v>
      </c>
      <c r="N25" s="11">
        <v>2011</v>
      </c>
      <c r="O25" s="11">
        <v>2012</v>
      </c>
      <c r="P25" s="11">
        <v>2013</v>
      </c>
      <c r="Q25" s="11">
        <v>2014</v>
      </c>
      <c r="R25" s="11">
        <v>2015</v>
      </c>
      <c r="S25" s="10"/>
      <c r="T25" s="11" t="s">
        <v>35</v>
      </c>
      <c r="W25" s="5" t="s">
        <v>49</v>
      </c>
      <c r="Y25" s="7" t="s">
        <v>62</v>
      </c>
      <c r="Z25" s="7" t="s">
        <v>63</v>
      </c>
      <c r="AA25" s="7"/>
      <c r="AB25" s="7" t="s">
        <v>62</v>
      </c>
      <c r="AC25" s="7" t="s">
        <v>63</v>
      </c>
    </row>
    <row r="26" spans="1:29">
      <c r="A26" s="10"/>
      <c r="B26" s="5" t="s">
        <v>51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25</v>
      </c>
      <c r="J26" s="24">
        <v>50</v>
      </c>
      <c r="K26" s="24">
        <v>100</v>
      </c>
      <c r="L26" s="24">
        <v>120</v>
      </c>
      <c r="M26" s="24">
        <v>140</v>
      </c>
      <c r="N26" s="24">
        <v>190</v>
      </c>
      <c r="O26" s="24">
        <v>260</v>
      </c>
      <c r="P26" s="24">
        <v>320</v>
      </c>
      <c r="Q26" s="24"/>
      <c r="R26" s="24"/>
      <c r="S26" s="6" t="s">
        <v>58</v>
      </c>
      <c r="T26" s="24"/>
      <c r="W26" s="46" t="s">
        <v>30</v>
      </c>
      <c r="Y26" s="45">
        <v>0</v>
      </c>
      <c r="Z26" s="45">
        <v>0.05</v>
      </c>
      <c r="AA26" s="19"/>
      <c r="AB26" s="45">
        <v>0.95</v>
      </c>
      <c r="AC26" s="45">
        <v>1</v>
      </c>
    </row>
    <row r="28" spans="1:29" s="19" customFormat="1">
      <c r="B28" s="7"/>
      <c r="W28" s="7"/>
    </row>
    <row r="29" spans="1:29" s="19" customFormat="1">
      <c r="B29" s="7"/>
      <c r="W29" s="7"/>
    </row>
    <row r="30" spans="1:29">
      <c r="A30" s="11" t="s">
        <v>74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Y30" s="20" t="s">
        <v>64</v>
      </c>
      <c r="Z30" s="19"/>
      <c r="AA30" s="19"/>
      <c r="AB30" s="20" t="s">
        <v>65</v>
      </c>
      <c r="AC30" s="19"/>
    </row>
    <row r="31" spans="1:29">
      <c r="A31" s="10"/>
      <c r="C31" s="11">
        <v>2000</v>
      </c>
      <c r="D31" s="11">
        <v>2001</v>
      </c>
      <c r="E31" s="11">
        <v>2002</v>
      </c>
      <c r="F31" s="11">
        <v>2003</v>
      </c>
      <c r="G31" s="11">
        <v>2004</v>
      </c>
      <c r="H31" s="11">
        <v>2005</v>
      </c>
      <c r="I31" s="11">
        <v>2006</v>
      </c>
      <c r="J31" s="11">
        <v>2007</v>
      </c>
      <c r="K31" s="11">
        <v>2008</v>
      </c>
      <c r="L31" s="11">
        <v>2009</v>
      </c>
      <c r="M31" s="11">
        <v>2010</v>
      </c>
      <c r="N31" s="11">
        <v>2011</v>
      </c>
      <c r="O31" s="11">
        <v>2012</v>
      </c>
      <c r="P31" s="11">
        <v>2013</v>
      </c>
      <c r="Q31" s="11">
        <v>2014</v>
      </c>
      <c r="R31" s="11">
        <v>2015</v>
      </c>
      <c r="S31" s="10"/>
      <c r="T31" s="11" t="s">
        <v>35</v>
      </c>
      <c r="W31" s="5" t="s">
        <v>49</v>
      </c>
      <c r="Y31" s="7" t="s">
        <v>62</v>
      </c>
      <c r="Z31" s="7" t="s">
        <v>63</v>
      </c>
      <c r="AA31" s="7"/>
      <c r="AB31" s="7" t="s">
        <v>62</v>
      </c>
      <c r="AC31" s="7" t="s">
        <v>63</v>
      </c>
    </row>
    <row r="32" spans="1:29">
      <c r="A32" s="10"/>
      <c r="B32" s="5" t="s">
        <v>51</v>
      </c>
      <c r="C32" s="24"/>
      <c r="D32" s="24"/>
      <c r="E32" s="24"/>
      <c r="F32" s="24"/>
      <c r="G32" s="24"/>
      <c r="H32" s="24"/>
      <c r="I32" s="24"/>
      <c r="J32" s="27">
        <v>0.77</v>
      </c>
      <c r="K32" s="27">
        <v>0.9</v>
      </c>
      <c r="L32" s="27">
        <v>0.89</v>
      </c>
      <c r="M32" s="27">
        <v>0.88</v>
      </c>
      <c r="N32" s="24"/>
      <c r="O32" s="27">
        <v>0.94</v>
      </c>
      <c r="P32" s="24"/>
      <c r="Q32" s="24"/>
      <c r="R32" s="24"/>
      <c r="S32" s="6" t="s">
        <v>58</v>
      </c>
      <c r="T32" s="24"/>
      <c r="W32" s="46" t="s">
        <v>34</v>
      </c>
      <c r="Y32" s="27">
        <v>0</v>
      </c>
      <c r="Z32" s="27">
        <v>0.3</v>
      </c>
      <c r="AA32" s="19"/>
      <c r="AB32" s="27">
        <v>0.95</v>
      </c>
      <c r="AC32" s="27">
        <v>1</v>
      </c>
    </row>
    <row r="33" spans="1:29" s="19" customFormat="1">
      <c r="B33" s="7"/>
      <c r="W33" s="7"/>
    </row>
    <row r="34" spans="1:29" s="19" customFormat="1">
      <c r="B34" s="7"/>
      <c r="W34" s="7"/>
    </row>
    <row r="35" spans="1:29" s="19" customFormat="1">
      <c r="B35" s="7"/>
      <c r="W35" s="7"/>
    </row>
    <row r="36" spans="1:29" s="19" customFormat="1">
      <c r="A36" s="20" t="s">
        <v>121</v>
      </c>
      <c r="B36" s="7"/>
      <c r="W36" s="7"/>
      <c r="Y36" s="20" t="s">
        <v>64</v>
      </c>
      <c r="AB36" s="20" t="s">
        <v>65</v>
      </c>
    </row>
    <row r="37" spans="1:29" s="19" customFormat="1">
      <c r="B37" s="7"/>
      <c r="C37" s="20">
        <v>2000</v>
      </c>
      <c r="D37" s="20">
        <v>2001</v>
      </c>
      <c r="E37" s="20">
        <v>2002</v>
      </c>
      <c r="F37" s="20">
        <v>2003</v>
      </c>
      <c r="G37" s="20">
        <v>2004</v>
      </c>
      <c r="H37" s="20">
        <v>2005</v>
      </c>
      <c r="I37" s="20">
        <v>2006</v>
      </c>
      <c r="J37" s="20">
        <v>2007</v>
      </c>
      <c r="K37" s="20">
        <v>2008</v>
      </c>
      <c r="L37" s="20">
        <v>2009</v>
      </c>
      <c r="M37" s="20">
        <v>2010</v>
      </c>
      <c r="N37" s="20">
        <v>2011</v>
      </c>
      <c r="O37" s="20">
        <v>2012</v>
      </c>
      <c r="P37" s="20">
        <v>2013</v>
      </c>
      <c r="Q37" s="20">
        <v>2014</v>
      </c>
      <c r="R37" s="20">
        <v>2015</v>
      </c>
      <c r="T37" s="20" t="s">
        <v>35</v>
      </c>
      <c r="W37" s="5" t="s">
        <v>49</v>
      </c>
      <c r="Y37" s="7" t="s">
        <v>62</v>
      </c>
      <c r="Z37" s="7" t="s">
        <v>63</v>
      </c>
      <c r="AA37" s="7"/>
      <c r="AB37" s="7" t="s">
        <v>62</v>
      </c>
      <c r="AC37" s="7" t="s">
        <v>63</v>
      </c>
    </row>
    <row r="38" spans="1:29" s="19" customFormat="1">
      <c r="B38" s="5" t="str">
        <f>'Populations &amp; programs'!$C$3</f>
        <v>MSM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58</v>
      </c>
      <c r="T38" s="26">
        <v>0</v>
      </c>
      <c r="W38" s="46"/>
      <c r="Y38" s="27"/>
      <c r="Z38" s="27"/>
      <c r="AB38" s="27"/>
      <c r="AC38" s="27"/>
    </row>
    <row r="39" spans="1:29" s="19" customFormat="1">
      <c r="B39" s="5" t="str">
        <f>'Populations &amp; programs'!$C$4</f>
        <v>FSW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58</v>
      </c>
      <c r="T39" s="26">
        <v>0</v>
      </c>
      <c r="W39" s="46"/>
      <c r="Y39" s="27"/>
      <c r="Z39" s="27"/>
      <c r="AB39" s="27"/>
      <c r="AC39" s="27"/>
    </row>
    <row r="40" spans="1:29" s="19" customFormat="1">
      <c r="B40" s="5" t="str">
        <f>'Populations &amp; programs'!$C$5</f>
        <v>PWID</v>
      </c>
      <c r="C40" s="24"/>
      <c r="D40" s="24"/>
      <c r="E40" s="24"/>
      <c r="F40" s="24"/>
      <c r="G40" s="24"/>
      <c r="H40" s="24"/>
      <c r="I40" s="27"/>
      <c r="J40" s="24"/>
      <c r="K40" s="27"/>
      <c r="L40" s="24"/>
      <c r="M40" s="24"/>
      <c r="N40" s="27"/>
      <c r="O40" s="24"/>
      <c r="P40" s="24"/>
      <c r="Q40" s="24"/>
      <c r="R40" s="24"/>
      <c r="S40" s="6" t="s">
        <v>58</v>
      </c>
      <c r="T40" s="26">
        <v>0</v>
      </c>
      <c r="W40" s="46"/>
      <c r="Y40" s="27"/>
      <c r="Z40" s="27"/>
      <c r="AB40" s="27"/>
      <c r="AC40" s="27"/>
    </row>
    <row r="41" spans="1:29" s="19" customFormat="1">
      <c r="B41" s="5" t="str">
        <f>'Populations &amp; programs'!$C$6</f>
        <v>GM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58</v>
      </c>
      <c r="T41" s="26">
        <v>0</v>
      </c>
      <c r="W41" s="46"/>
      <c r="Y41" s="27"/>
      <c r="Z41" s="27"/>
      <c r="AB41" s="27"/>
      <c r="AC41" s="27"/>
    </row>
    <row r="42" spans="1:29" s="19" customFormat="1">
      <c r="B42" s="5" t="str">
        <f>'Populations &amp; programs'!$C$7</f>
        <v>GF</v>
      </c>
      <c r="C42" s="24"/>
      <c r="D42" s="27"/>
      <c r="E42" s="24"/>
      <c r="F42" s="24"/>
      <c r="G42" s="24"/>
      <c r="H42" s="24"/>
      <c r="I42" s="24"/>
      <c r="J42" s="27"/>
      <c r="K42" s="24"/>
      <c r="L42" s="24"/>
      <c r="M42" s="24"/>
      <c r="N42" s="24"/>
      <c r="O42" s="27"/>
      <c r="P42" s="24"/>
      <c r="Q42" s="27"/>
      <c r="R42" s="24"/>
      <c r="S42" s="6" t="s">
        <v>58</v>
      </c>
      <c r="T42" s="26">
        <f>2/50</f>
        <v>0.04</v>
      </c>
      <c r="W42" s="46"/>
      <c r="Y42" s="27"/>
      <c r="Z42" s="27"/>
      <c r="AB42" s="27"/>
      <c r="AC42" s="27"/>
    </row>
    <row r="43" spans="1:29" s="19" customFormat="1">
      <c r="B43" s="5" t="str">
        <f>'Populations &amp; programs'!$C$8</f>
        <v>CSW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6" t="s">
        <v>58</v>
      </c>
      <c r="T43" s="26">
        <v>0</v>
      </c>
      <c r="W43" s="46"/>
      <c r="Y43" s="27"/>
      <c r="Z43" s="27"/>
      <c r="AB43" s="27"/>
      <c r="AC43" s="27"/>
    </row>
    <row r="47" spans="1:29" s="19" customFormat="1">
      <c r="A47" s="20" t="s">
        <v>122</v>
      </c>
      <c r="B47" s="7"/>
      <c r="W47" s="7"/>
      <c r="Y47" s="20" t="s">
        <v>64</v>
      </c>
      <c r="AB47" s="20" t="s">
        <v>65</v>
      </c>
    </row>
    <row r="48" spans="1:29" s="19" customFormat="1">
      <c r="B48" s="7"/>
      <c r="C48" s="20">
        <v>2000</v>
      </c>
      <c r="D48" s="20">
        <v>2001</v>
      </c>
      <c r="E48" s="20">
        <v>2002</v>
      </c>
      <c r="F48" s="20">
        <v>2003</v>
      </c>
      <c r="G48" s="20">
        <v>2004</v>
      </c>
      <c r="H48" s="20">
        <v>2005</v>
      </c>
      <c r="I48" s="20">
        <v>2006</v>
      </c>
      <c r="J48" s="20">
        <v>2007</v>
      </c>
      <c r="K48" s="20">
        <v>2008</v>
      </c>
      <c r="L48" s="20">
        <v>2009</v>
      </c>
      <c r="M48" s="20">
        <v>2010</v>
      </c>
      <c r="N48" s="20">
        <v>2011</v>
      </c>
      <c r="O48" s="20">
        <v>2012</v>
      </c>
      <c r="P48" s="20">
        <v>2013</v>
      </c>
      <c r="Q48" s="20">
        <v>2014</v>
      </c>
      <c r="R48" s="20">
        <v>2015</v>
      </c>
      <c r="T48" s="20" t="s">
        <v>35</v>
      </c>
      <c r="W48" s="5" t="s">
        <v>49</v>
      </c>
      <c r="Y48" s="7" t="s">
        <v>62</v>
      </c>
      <c r="Z48" s="7" t="s">
        <v>63</v>
      </c>
      <c r="AA48" s="7"/>
      <c r="AB48" s="7" t="s">
        <v>62</v>
      </c>
      <c r="AC48" s="7" t="s">
        <v>63</v>
      </c>
    </row>
    <row r="49" spans="2:29" s="19" customFormat="1">
      <c r="B49" s="5" t="s">
        <v>51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6" t="s">
        <v>58</v>
      </c>
      <c r="T49" s="27">
        <v>0.3</v>
      </c>
      <c r="W49" s="46" t="s">
        <v>34</v>
      </c>
      <c r="Y49" s="27">
        <v>0.05</v>
      </c>
      <c r="Z49" s="27">
        <v>0.1</v>
      </c>
      <c r="AB49" s="27">
        <v>0.2</v>
      </c>
      <c r="AC49" s="27">
        <v>0.4</v>
      </c>
    </row>
  </sheetData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E74"/>
  <sheetViews>
    <sheetView topLeftCell="A21" workbookViewId="0">
      <selection activeCell="C41" sqref="C41:Y42"/>
    </sheetView>
  </sheetViews>
  <sheetFormatPr baseColWidth="10" defaultColWidth="8.625" defaultRowHeight="15"/>
  <cols>
    <col min="2" max="2" width="8.625" style="7"/>
    <col min="20" max="20" width="14.375" style="36" customWidth="1"/>
    <col min="23" max="23" width="11.375" customWidth="1"/>
    <col min="31" max="31" width="10.875" bestFit="1" customWidth="1"/>
  </cols>
  <sheetData>
    <row r="1" spans="1:29">
      <c r="A1" s="13" t="s">
        <v>67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Y1" s="20" t="s">
        <v>64</v>
      </c>
      <c r="Z1" s="19"/>
      <c r="AA1" s="19"/>
      <c r="AB1" s="20" t="s">
        <v>65</v>
      </c>
      <c r="AC1" s="19"/>
    </row>
    <row r="2" spans="1:29">
      <c r="A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37" t="s">
        <v>35</v>
      </c>
      <c r="U2" s="36"/>
      <c r="V2" s="36"/>
      <c r="W2" s="37" t="s">
        <v>49</v>
      </c>
      <c r="X2" s="36"/>
      <c r="Y2" s="7" t="s">
        <v>62</v>
      </c>
      <c r="Z2" s="7" t="s">
        <v>63</v>
      </c>
      <c r="AA2" s="7"/>
      <c r="AB2" s="7" t="s">
        <v>62</v>
      </c>
      <c r="AC2" s="7" t="s">
        <v>63</v>
      </c>
    </row>
    <row r="3" spans="1:29">
      <c r="A3" s="12"/>
      <c r="B3" s="5" t="str">
        <f>'Populations &amp; programs'!$C$3</f>
        <v>MSM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58</v>
      </c>
      <c r="T3" s="38">
        <v>80</v>
      </c>
      <c r="U3" s="36"/>
      <c r="V3" s="36"/>
      <c r="W3" s="38"/>
      <c r="X3" s="36"/>
      <c r="Y3" s="39"/>
      <c r="Z3" s="39"/>
      <c r="AA3" s="36"/>
      <c r="AB3" s="39"/>
      <c r="AC3" s="39"/>
    </row>
    <row r="4" spans="1:29">
      <c r="A4" s="12"/>
      <c r="B4" s="5" t="str">
        <f>'Populations &amp; programs'!$C$4</f>
        <v>FSW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58</v>
      </c>
      <c r="T4" s="38">
        <v>80</v>
      </c>
      <c r="U4" s="36"/>
      <c r="V4" s="36"/>
      <c r="W4" s="38"/>
      <c r="X4" s="36"/>
      <c r="Y4" s="39"/>
      <c r="Z4" s="39"/>
      <c r="AA4" s="36"/>
      <c r="AB4" s="39"/>
      <c r="AC4" s="39"/>
    </row>
    <row r="5" spans="1:29">
      <c r="A5" s="12"/>
      <c r="B5" s="5" t="str">
        <f>'Populations &amp; programs'!$C$5</f>
        <v>PWID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58</v>
      </c>
      <c r="T5" s="38">
        <v>80</v>
      </c>
      <c r="U5" s="36"/>
      <c r="V5" s="36"/>
      <c r="W5" s="38"/>
      <c r="X5" s="36"/>
      <c r="Y5" s="39"/>
      <c r="Z5" s="39"/>
      <c r="AA5" s="36"/>
      <c r="AB5" s="39"/>
      <c r="AC5" s="39"/>
    </row>
    <row r="6" spans="1:29">
      <c r="A6" s="12"/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58</v>
      </c>
      <c r="T6" s="38">
        <v>80</v>
      </c>
      <c r="U6" s="36"/>
      <c r="V6" s="36"/>
      <c r="W6" s="38"/>
      <c r="X6" s="36"/>
      <c r="Y6" s="39"/>
      <c r="Z6" s="39"/>
      <c r="AA6" s="36"/>
      <c r="AB6" s="39"/>
      <c r="AC6" s="39"/>
    </row>
    <row r="7" spans="1:29">
      <c r="A7" s="12"/>
      <c r="B7" s="5" t="str">
        <f>'Populations &amp; programs'!$C$7</f>
        <v>GF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58</v>
      </c>
      <c r="T7" s="38">
        <v>80</v>
      </c>
      <c r="U7" s="36"/>
      <c r="V7" s="36"/>
      <c r="W7" s="38"/>
      <c r="X7" s="36"/>
      <c r="Y7" s="39"/>
      <c r="Z7" s="39"/>
      <c r="AA7" s="36"/>
      <c r="AB7" s="39"/>
      <c r="AC7" s="39"/>
    </row>
    <row r="8" spans="1:29">
      <c r="A8" s="12"/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58</v>
      </c>
      <c r="T8" s="38">
        <v>80</v>
      </c>
      <c r="U8" s="36"/>
      <c r="V8" s="36"/>
      <c r="W8" s="38"/>
      <c r="X8" s="36"/>
      <c r="Y8" s="39"/>
      <c r="Z8" s="39"/>
      <c r="AA8" s="36"/>
      <c r="AB8" s="39"/>
      <c r="AC8" s="39"/>
    </row>
    <row r="10" spans="1:29" s="19" customFormat="1">
      <c r="B10" s="7"/>
      <c r="T10" s="36"/>
    </row>
    <row r="11" spans="1:29" s="19" customFormat="1">
      <c r="B11" s="7"/>
      <c r="T11" s="36"/>
    </row>
    <row r="12" spans="1:29">
      <c r="A12" s="13" t="s">
        <v>68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Y12" s="20" t="s">
        <v>64</v>
      </c>
      <c r="Z12" s="19"/>
      <c r="AA12" s="19"/>
      <c r="AB12" s="20" t="s">
        <v>65</v>
      </c>
      <c r="AC12" s="19"/>
    </row>
    <row r="13" spans="1:29">
      <c r="A13" s="12"/>
      <c r="C13" s="13">
        <v>2000</v>
      </c>
      <c r="D13" s="13">
        <v>2001</v>
      </c>
      <c r="E13" s="13">
        <v>2002</v>
      </c>
      <c r="F13" s="13">
        <v>2003</v>
      </c>
      <c r="G13" s="13">
        <v>2004</v>
      </c>
      <c r="H13" s="13">
        <v>2005</v>
      </c>
      <c r="I13" s="13">
        <v>2006</v>
      </c>
      <c r="J13" s="13">
        <v>2007</v>
      </c>
      <c r="K13" s="13">
        <v>2008</v>
      </c>
      <c r="L13" s="13">
        <v>2009</v>
      </c>
      <c r="M13" s="13">
        <v>2010</v>
      </c>
      <c r="N13" s="13">
        <v>2011</v>
      </c>
      <c r="O13" s="13">
        <v>2012</v>
      </c>
      <c r="P13" s="13">
        <v>2013</v>
      </c>
      <c r="Q13" s="13">
        <v>2014</v>
      </c>
      <c r="R13" s="13">
        <v>2015</v>
      </c>
      <c r="S13" s="12"/>
      <c r="T13" s="5" t="s">
        <v>35</v>
      </c>
      <c r="U13" s="7"/>
      <c r="V13" s="7"/>
      <c r="W13" s="5" t="s">
        <v>49</v>
      </c>
      <c r="X13" s="7"/>
      <c r="Y13" s="7" t="s">
        <v>62</v>
      </c>
      <c r="Z13" s="7" t="s">
        <v>63</v>
      </c>
      <c r="AA13" s="7"/>
      <c r="AB13" s="7" t="s">
        <v>62</v>
      </c>
      <c r="AC13" s="7" t="s">
        <v>63</v>
      </c>
    </row>
    <row r="14" spans="1:29">
      <c r="A14" s="12"/>
      <c r="B14" s="5" t="str">
        <f>'Populations &amp; programs'!$C$3</f>
        <v>MSM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58</v>
      </c>
      <c r="T14" s="34">
        <v>10</v>
      </c>
      <c r="U14" s="7"/>
      <c r="V14" s="7"/>
      <c r="W14" s="34"/>
      <c r="X14" s="7"/>
      <c r="Y14" s="35"/>
      <c r="Z14" s="35"/>
      <c r="AA14" s="7"/>
      <c r="AB14" s="35"/>
      <c r="AC14" s="35"/>
    </row>
    <row r="15" spans="1:29">
      <c r="A15" s="12"/>
      <c r="B15" s="5" t="str">
        <f>'Populations &amp; programs'!$C$4</f>
        <v>FSW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58</v>
      </c>
      <c r="T15" s="34">
        <v>10</v>
      </c>
      <c r="U15" s="7"/>
      <c r="V15" s="7"/>
      <c r="W15" s="34"/>
      <c r="X15" s="7"/>
      <c r="Y15" s="35"/>
      <c r="Z15" s="35"/>
      <c r="AA15" s="7"/>
      <c r="AB15" s="35"/>
      <c r="AC15" s="35"/>
    </row>
    <row r="16" spans="1:29">
      <c r="A16" s="12"/>
      <c r="B16" s="5" t="str">
        <f>'Populations &amp; programs'!$C$5</f>
        <v>PWID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6" t="s">
        <v>58</v>
      </c>
      <c r="T16" s="34">
        <v>10</v>
      </c>
      <c r="U16" s="7"/>
      <c r="V16" s="7"/>
      <c r="W16" s="34"/>
      <c r="X16" s="7"/>
      <c r="Y16" s="35"/>
      <c r="Z16" s="35"/>
      <c r="AA16" s="7"/>
      <c r="AB16" s="35"/>
      <c r="AC16" s="35"/>
    </row>
    <row r="17" spans="1:29">
      <c r="A17" s="12"/>
      <c r="B17" s="5" t="str">
        <f>'Populations &amp; programs'!$C$6</f>
        <v>GM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6" t="s">
        <v>58</v>
      </c>
      <c r="T17" s="34">
        <v>10</v>
      </c>
      <c r="U17" s="7"/>
      <c r="V17" s="7"/>
      <c r="W17" s="34"/>
      <c r="X17" s="7"/>
      <c r="Y17" s="35"/>
      <c r="Z17" s="35"/>
      <c r="AA17" s="7"/>
      <c r="AB17" s="35"/>
      <c r="AC17" s="35"/>
    </row>
    <row r="18" spans="1:29">
      <c r="A18" s="12"/>
      <c r="B18" s="5" t="str">
        <f>'Populations &amp; programs'!$C$7</f>
        <v>GF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6" t="s">
        <v>58</v>
      </c>
      <c r="T18" s="34">
        <v>10</v>
      </c>
      <c r="U18" s="7"/>
      <c r="V18" s="7"/>
      <c r="W18" s="34"/>
      <c r="X18" s="7"/>
      <c r="Y18" s="35"/>
      <c r="Z18" s="35"/>
      <c r="AA18" s="7"/>
      <c r="AB18" s="35"/>
      <c r="AC18" s="35"/>
    </row>
    <row r="19" spans="1:29">
      <c r="A19" s="12"/>
      <c r="B19" s="5" t="str">
        <f>'Populations &amp; programs'!$C$8</f>
        <v>CSW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6" t="s">
        <v>58</v>
      </c>
      <c r="T19" s="34">
        <v>10</v>
      </c>
      <c r="U19" s="7"/>
      <c r="V19" s="7"/>
      <c r="W19" s="34"/>
      <c r="X19" s="7"/>
      <c r="Y19" s="35"/>
      <c r="Z19" s="35"/>
      <c r="AA19" s="7"/>
      <c r="AB19" s="35"/>
      <c r="AC19" s="35"/>
    </row>
    <row r="21" spans="1:29" s="19" customFormat="1">
      <c r="B21" s="7"/>
      <c r="T21" s="36"/>
    </row>
    <row r="22" spans="1:29" s="19" customFormat="1">
      <c r="B22" s="7"/>
      <c r="T22" s="36"/>
    </row>
    <row r="23" spans="1:29">
      <c r="A23" s="13" t="s">
        <v>69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Y23" s="20" t="s">
        <v>64</v>
      </c>
      <c r="Z23" s="19"/>
      <c r="AA23" s="19"/>
      <c r="AB23" s="20" t="s">
        <v>65</v>
      </c>
      <c r="AC23" s="19"/>
    </row>
    <row r="24" spans="1:29">
      <c r="A24" s="12"/>
      <c r="C24" s="13">
        <v>2000</v>
      </c>
      <c r="D24" s="13">
        <v>2001</v>
      </c>
      <c r="E24" s="13">
        <v>2002</v>
      </c>
      <c r="F24" s="13">
        <v>2003</v>
      </c>
      <c r="G24" s="13">
        <v>2004</v>
      </c>
      <c r="H24" s="13">
        <v>2005</v>
      </c>
      <c r="I24" s="13">
        <v>2006</v>
      </c>
      <c r="J24" s="13">
        <v>2007</v>
      </c>
      <c r="K24" s="13">
        <v>2008</v>
      </c>
      <c r="L24" s="13">
        <v>2009</v>
      </c>
      <c r="M24" s="13">
        <v>2010</v>
      </c>
      <c r="N24" s="13">
        <v>2011</v>
      </c>
      <c r="O24" s="13">
        <v>2012</v>
      </c>
      <c r="P24" s="13">
        <v>2013</v>
      </c>
      <c r="Q24" s="13">
        <v>2014</v>
      </c>
      <c r="R24" s="13">
        <v>2015</v>
      </c>
      <c r="S24" s="12"/>
      <c r="T24" s="5" t="s">
        <v>35</v>
      </c>
      <c r="U24" s="7"/>
      <c r="V24" s="7"/>
      <c r="W24" s="5" t="s">
        <v>49</v>
      </c>
      <c r="X24" s="7"/>
      <c r="Y24" s="7" t="s">
        <v>62</v>
      </c>
      <c r="Z24" s="7" t="s">
        <v>63</v>
      </c>
      <c r="AA24" s="7"/>
      <c r="AB24" s="7" t="s">
        <v>62</v>
      </c>
      <c r="AC24" s="7" t="s">
        <v>63</v>
      </c>
    </row>
    <row r="25" spans="1:29">
      <c r="A25" s="12"/>
      <c r="B25" s="5" t="str">
        <f>'Populations &amp; programs'!$C$3</f>
        <v>MSM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6" t="s">
        <v>58</v>
      </c>
      <c r="T25" s="34">
        <v>0</v>
      </c>
      <c r="U25" s="7"/>
      <c r="V25" s="7"/>
      <c r="W25" s="34"/>
      <c r="X25" s="7"/>
      <c r="Y25" s="35"/>
      <c r="Z25" s="35"/>
      <c r="AA25" s="7"/>
      <c r="AB25" s="35"/>
      <c r="AC25" s="35"/>
    </row>
    <row r="26" spans="1:29">
      <c r="A26" s="12"/>
      <c r="B26" s="5" t="str">
        <f>'Populations &amp; programs'!$C$4</f>
        <v>FSW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6" t="s">
        <v>58</v>
      </c>
      <c r="T26" s="34">
        <v>500</v>
      </c>
      <c r="U26" s="7"/>
      <c r="V26" s="7"/>
      <c r="W26" s="34"/>
      <c r="X26" s="7"/>
      <c r="Y26" s="35"/>
      <c r="Z26" s="35"/>
      <c r="AA26" s="7"/>
      <c r="AB26" s="35"/>
      <c r="AC26" s="35"/>
    </row>
    <row r="27" spans="1:29">
      <c r="A27" s="12"/>
      <c r="B27" s="5" t="str">
        <f>'Populations &amp; programs'!$C$5</f>
        <v>PWID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58</v>
      </c>
      <c r="T27" s="34">
        <v>0</v>
      </c>
      <c r="U27" s="7"/>
      <c r="V27" s="7"/>
      <c r="W27" s="34"/>
      <c r="X27" s="7"/>
      <c r="Y27" s="35"/>
      <c r="Z27" s="35"/>
      <c r="AA27" s="7"/>
      <c r="AB27" s="35"/>
      <c r="AC27" s="35"/>
    </row>
    <row r="28" spans="1:29">
      <c r="A28" s="12"/>
      <c r="B28" s="5" t="str">
        <f>'Populations &amp; programs'!$C$6</f>
        <v>GM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6" t="s">
        <v>58</v>
      </c>
      <c r="T28" s="34">
        <v>0</v>
      </c>
      <c r="U28" s="7"/>
      <c r="V28" s="7"/>
      <c r="W28" s="34"/>
      <c r="X28" s="7"/>
      <c r="Y28" s="35"/>
      <c r="Z28" s="35"/>
      <c r="AA28" s="7"/>
      <c r="AB28" s="35"/>
      <c r="AC28" s="35"/>
    </row>
    <row r="29" spans="1:29">
      <c r="A29" s="12"/>
      <c r="B29" s="5" t="str">
        <f>'Populations &amp; programs'!$C$7</f>
        <v>GF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6" t="s">
        <v>58</v>
      </c>
      <c r="T29" s="34">
        <v>0</v>
      </c>
      <c r="U29" s="7"/>
      <c r="V29" s="7"/>
      <c r="W29" s="34"/>
      <c r="X29" s="7"/>
      <c r="Y29" s="35"/>
      <c r="Z29" s="35"/>
      <c r="AA29" s="7"/>
      <c r="AB29" s="35"/>
      <c r="AC29" s="35"/>
    </row>
    <row r="30" spans="1:29">
      <c r="A30" s="12"/>
      <c r="B30" s="5" t="str">
        <f>'Populations &amp; programs'!$C$8</f>
        <v>CSW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6" t="s">
        <v>58</v>
      </c>
      <c r="T30" s="34">
        <v>10</v>
      </c>
      <c r="U30" s="7"/>
      <c r="V30" s="7"/>
      <c r="W30" s="34"/>
      <c r="X30" s="7"/>
      <c r="Y30" s="35"/>
      <c r="Z30" s="35"/>
      <c r="AA30" s="7"/>
      <c r="AB30" s="35"/>
      <c r="AC30" s="35"/>
    </row>
    <row r="32" spans="1:29" s="19" customFormat="1">
      <c r="B32" s="7"/>
      <c r="T32" s="36"/>
    </row>
    <row r="33" spans="1:29" s="19" customFormat="1">
      <c r="B33" s="7"/>
      <c r="T33" s="36"/>
    </row>
    <row r="34" spans="1:29">
      <c r="A34" s="13" t="s">
        <v>77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Y34" s="20" t="s">
        <v>64</v>
      </c>
      <c r="Z34" s="19"/>
      <c r="AA34" s="19"/>
      <c r="AB34" s="20" t="s">
        <v>65</v>
      </c>
      <c r="AC34" s="19"/>
    </row>
    <row r="35" spans="1:29">
      <c r="A35" s="12"/>
      <c r="C35" s="13">
        <v>2000</v>
      </c>
      <c r="D35" s="13">
        <v>2001</v>
      </c>
      <c r="E35" s="13">
        <v>2002</v>
      </c>
      <c r="F35" s="13">
        <v>2003</v>
      </c>
      <c r="G35" s="13">
        <v>2004</v>
      </c>
      <c r="H35" s="13">
        <v>2005</v>
      </c>
      <c r="I35" s="13">
        <v>2006</v>
      </c>
      <c r="J35" s="13">
        <v>2007</v>
      </c>
      <c r="K35" s="13">
        <v>2008</v>
      </c>
      <c r="L35" s="13">
        <v>2009</v>
      </c>
      <c r="M35" s="13">
        <v>2010</v>
      </c>
      <c r="N35" s="13">
        <v>2011</v>
      </c>
      <c r="O35" s="13">
        <v>2012</v>
      </c>
      <c r="P35" s="13">
        <v>2013</v>
      </c>
      <c r="Q35" s="13">
        <v>2014</v>
      </c>
      <c r="R35" s="13">
        <v>2015</v>
      </c>
      <c r="S35" s="12"/>
      <c r="T35" s="5" t="s">
        <v>35</v>
      </c>
      <c r="U35" s="7"/>
      <c r="V35" s="7"/>
      <c r="W35" s="5" t="s">
        <v>49</v>
      </c>
      <c r="X35" s="7"/>
      <c r="Y35" s="7" t="s">
        <v>62</v>
      </c>
      <c r="Z35" s="7" t="s">
        <v>63</v>
      </c>
      <c r="AA35" s="7"/>
      <c r="AB35" s="7" t="s">
        <v>62</v>
      </c>
      <c r="AC35" s="7" t="s">
        <v>63</v>
      </c>
    </row>
    <row r="36" spans="1:29">
      <c r="A36" s="12"/>
      <c r="B36" s="5" t="str">
        <f>'Populations &amp; programs'!$C$3</f>
        <v>MSM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58</v>
      </c>
      <c r="T36" s="35">
        <v>0.4</v>
      </c>
      <c r="U36" s="7"/>
      <c r="V36" s="7"/>
      <c r="W36" s="46" t="s">
        <v>23</v>
      </c>
      <c r="X36" s="7"/>
      <c r="Y36" s="35">
        <v>0.2</v>
      </c>
      <c r="Z36" s="35">
        <v>0.3</v>
      </c>
      <c r="AA36" s="7"/>
      <c r="AB36" s="35">
        <v>0.5</v>
      </c>
      <c r="AC36" s="35">
        <v>0.6</v>
      </c>
    </row>
    <row r="37" spans="1:29">
      <c r="A37" s="12"/>
      <c r="B37" s="5" t="str">
        <f>'Populations &amp; programs'!$C$4</f>
        <v>FSW</v>
      </c>
      <c r="C37" s="24"/>
      <c r="D37" s="24"/>
      <c r="E37" s="24"/>
      <c r="F37" s="27">
        <v>0.2</v>
      </c>
      <c r="G37" s="24"/>
      <c r="H37" s="24"/>
      <c r="I37" s="27">
        <v>0.24</v>
      </c>
      <c r="J37" s="24"/>
      <c r="K37" s="24"/>
      <c r="L37" s="27">
        <v>0.27</v>
      </c>
      <c r="M37" s="24"/>
      <c r="N37" s="27">
        <v>0.3</v>
      </c>
      <c r="O37" s="24"/>
      <c r="P37" s="27">
        <v>0.3</v>
      </c>
      <c r="Q37" s="24"/>
      <c r="R37" s="24"/>
      <c r="S37" s="6" t="s">
        <v>58</v>
      </c>
      <c r="T37" s="35"/>
      <c r="U37" s="7"/>
      <c r="V37" s="7"/>
      <c r="W37" s="46" t="s">
        <v>24</v>
      </c>
      <c r="X37" s="7"/>
      <c r="Y37" s="35">
        <v>0.2</v>
      </c>
      <c r="Z37" s="35">
        <v>0.3</v>
      </c>
      <c r="AA37" s="7"/>
      <c r="AB37" s="35">
        <v>0.5</v>
      </c>
      <c r="AC37" s="35">
        <v>0.6</v>
      </c>
    </row>
    <row r="38" spans="1:29">
      <c r="A38" s="12"/>
      <c r="B38" s="5" t="str">
        <f>'Populations &amp; programs'!$C$5</f>
        <v>PWID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58</v>
      </c>
      <c r="T38" s="35">
        <v>0.05</v>
      </c>
      <c r="U38" s="7"/>
      <c r="V38" s="7"/>
      <c r="W38" s="46" t="s">
        <v>31</v>
      </c>
      <c r="X38" s="7"/>
      <c r="Y38" s="35">
        <v>0.03</v>
      </c>
      <c r="Z38" s="35">
        <v>0.05</v>
      </c>
      <c r="AA38" s="7"/>
      <c r="AB38" s="35">
        <v>0.05</v>
      </c>
      <c r="AC38" s="35">
        <v>0.08</v>
      </c>
    </row>
    <row r="39" spans="1:29">
      <c r="A39" s="12"/>
      <c r="B39" s="5" t="str">
        <f>'Populations &amp; programs'!$C$6</f>
        <v>GM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58</v>
      </c>
      <c r="T39" s="35">
        <v>0.05</v>
      </c>
      <c r="U39" s="7"/>
      <c r="V39" s="7"/>
      <c r="W39" s="46" t="s">
        <v>31</v>
      </c>
      <c r="X39" s="7"/>
      <c r="Y39" s="35">
        <v>0.03</v>
      </c>
      <c r="Z39" s="35">
        <v>0.05</v>
      </c>
      <c r="AA39" s="7"/>
      <c r="AB39" s="35">
        <v>0.05</v>
      </c>
      <c r="AC39" s="35">
        <v>0.08</v>
      </c>
    </row>
    <row r="40" spans="1:29">
      <c r="A40" s="12"/>
      <c r="B40" s="5" t="str">
        <f>'Populations &amp; programs'!$C$7</f>
        <v>GF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6" t="s">
        <v>58</v>
      </c>
      <c r="T40" s="35">
        <v>0.05</v>
      </c>
      <c r="U40" s="7"/>
      <c r="V40" s="7"/>
      <c r="W40" s="46" t="s">
        <v>31</v>
      </c>
      <c r="X40" s="7"/>
      <c r="Y40" s="35">
        <v>0.03</v>
      </c>
      <c r="Z40" s="35">
        <v>0.05</v>
      </c>
      <c r="AA40" s="7"/>
      <c r="AB40" s="35">
        <v>0.05</v>
      </c>
      <c r="AC40" s="35">
        <v>0.08</v>
      </c>
    </row>
    <row r="41" spans="1:29">
      <c r="A41" s="12"/>
      <c r="B41" s="5" t="str">
        <f>'Populations &amp; programs'!$C$8</f>
        <v>CSW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58</v>
      </c>
      <c r="T41" s="35">
        <v>7.0000000000000007E-2</v>
      </c>
      <c r="U41" s="7"/>
      <c r="V41" s="7"/>
      <c r="W41" s="46" t="s">
        <v>24</v>
      </c>
      <c r="X41" s="7"/>
      <c r="Y41" s="35">
        <v>0.05</v>
      </c>
      <c r="Z41" s="35">
        <v>7.0000000000000007E-2</v>
      </c>
      <c r="AA41" s="7"/>
      <c r="AB41" s="35">
        <v>0.08</v>
      </c>
      <c r="AC41" s="35">
        <v>0.12</v>
      </c>
    </row>
    <row r="43" spans="1:29" s="19" customFormat="1">
      <c r="B43" s="7"/>
      <c r="T43" s="36"/>
    </row>
    <row r="44" spans="1:29" s="19" customFormat="1">
      <c r="B44" s="7"/>
      <c r="T44" s="36"/>
    </row>
    <row r="45" spans="1:29">
      <c r="A45" s="20" t="s">
        <v>76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Y45" s="20" t="s">
        <v>64</v>
      </c>
      <c r="Z45" s="19"/>
      <c r="AA45" s="19"/>
      <c r="AB45" s="20" t="s">
        <v>65</v>
      </c>
      <c r="AC45" s="19"/>
    </row>
    <row r="46" spans="1:29">
      <c r="A46" s="12"/>
      <c r="C46" s="13">
        <v>2000</v>
      </c>
      <c r="D46" s="13">
        <v>2001</v>
      </c>
      <c r="E46" s="13">
        <v>2002</v>
      </c>
      <c r="F46" s="13">
        <v>2003</v>
      </c>
      <c r="G46" s="13">
        <v>2004</v>
      </c>
      <c r="H46" s="13">
        <v>2005</v>
      </c>
      <c r="I46" s="13">
        <v>2006</v>
      </c>
      <c r="J46" s="13">
        <v>2007</v>
      </c>
      <c r="K46" s="13">
        <v>2008</v>
      </c>
      <c r="L46" s="13">
        <v>2009</v>
      </c>
      <c r="M46" s="13">
        <v>2010</v>
      </c>
      <c r="N46" s="13">
        <v>2011</v>
      </c>
      <c r="O46" s="13">
        <v>2012</v>
      </c>
      <c r="P46" s="13">
        <v>2013</v>
      </c>
      <c r="Q46" s="13">
        <v>2014</v>
      </c>
      <c r="R46" s="13">
        <v>2015</v>
      </c>
      <c r="S46" s="12"/>
      <c r="T46" s="5" t="s">
        <v>35</v>
      </c>
      <c r="U46" s="7"/>
      <c r="V46" s="7"/>
      <c r="W46" s="5" t="s">
        <v>49</v>
      </c>
      <c r="X46" s="7"/>
      <c r="Y46" s="7" t="s">
        <v>62</v>
      </c>
      <c r="Z46" s="7" t="s">
        <v>63</v>
      </c>
      <c r="AA46" s="7"/>
      <c r="AB46" s="7" t="s">
        <v>62</v>
      </c>
      <c r="AC46" s="7" t="s">
        <v>63</v>
      </c>
    </row>
    <row r="47" spans="1:29">
      <c r="A47" s="12"/>
      <c r="B47" s="5" t="str">
        <f>'Populations &amp; programs'!$C$3</f>
        <v>MSM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6" t="s">
        <v>58</v>
      </c>
      <c r="T47" s="35">
        <v>0.6</v>
      </c>
      <c r="U47" s="7"/>
      <c r="V47" s="7"/>
      <c r="W47" s="46" t="s">
        <v>23</v>
      </c>
      <c r="X47" s="7"/>
      <c r="Y47" s="35">
        <v>0.3</v>
      </c>
      <c r="Z47" s="35">
        <v>0.5</v>
      </c>
      <c r="AA47" s="7"/>
      <c r="AB47" s="35">
        <v>0.7</v>
      </c>
      <c r="AC47" s="35">
        <v>0.9</v>
      </c>
    </row>
    <row r="48" spans="1:29">
      <c r="A48" s="12"/>
      <c r="B48" s="5" t="str">
        <f>'Populations &amp; programs'!$C$4</f>
        <v>FSW</v>
      </c>
      <c r="C48" s="24"/>
      <c r="D48" s="24"/>
      <c r="E48" s="24"/>
      <c r="F48" s="27">
        <v>0.8</v>
      </c>
      <c r="G48" s="24"/>
      <c r="H48" s="24"/>
      <c r="I48" s="27">
        <v>0.85</v>
      </c>
      <c r="J48" s="24"/>
      <c r="K48" s="24"/>
      <c r="L48" s="27">
        <v>0.94</v>
      </c>
      <c r="M48" s="24"/>
      <c r="N48" s="27">
        <v>0.91</v>
      </c>
      <c r="O48" s="24"/>
      <c r="P48" s="27">
        <v>0.96</v>
      </c>
      <c r="Q48" s="24"/>
      <c r="R48" s="24"/>
      <c r="S48" s="6" t="s">
        <v>58</v>
      </c>
      <c r="T48" s="35"/>
      <c r="U48" s="7"/>
      <c r="V48" s="7"/>
      <c r="W48" s="46" t="s">
        <v>24</v>
      </c>
      <c r="X48" s="7"/>
      <c r="Y48" s="35">
        <v>0.6</v>
      </c>
      <c r="Z48" s="35">
        <v>0.7</v>
      </c>
      <c r="AA48" s="7"/>
      <c r="AB48" s="35">
        <v>0.9</v>
      </c>
      <c r="AC48" s="35">
        <v>0.95</v>
      </c>
    </row>
    <row r="49" spans="1:31">
      <c r="A49" s="12"/>
      <c r="B49" s="5" t="str">
        <f>'Populations &amp; programs'!$C$5</f>
        <v>PWID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6" t="s">
        <v>58</v>
      </c>
      <c r="T49" s="35">
        <v>0.5</v>
      </c>
      <c r="U49" s="7"/>
      <c r="V49" s="7"/>
      <c r="W49" s="46" t="s">
        <v>31</v>
      </c>
      <c r="X49" s="7"/>
      <c r="Y49" s="35">
        <v>0.3</v>
      </c>
      <c r="Z49" s="35">
        <v>0.5</v>
      </c>
      <c r="AA49" s="7"/>
      <c r="AB49" s="35">
        <v>0.5</v>
      </c>
      <c r="AC49" s="35">
        <v>0.7</v>
      </c>
    </row>
    <row r="50" spans="1:31">
      <c r="A50" s="12"/>
      <c r="B50" s="5" t="str">
        <f>'Populations &amp; programs'!$C$6</f>
        <v>GM</v>
      </c>
      <c r="C50" s="24"/>
      <c r="D50" s="24"/>
      <c r="E50" s="24"/>
      <c r="F50" s="24"/>
      <c r="G50" s="24"/>
      <c r="H50" s="27">
        <v>0.4</v>
      </c>
      <c r="I50" s="24"/>
      <c r="J50" s="24"/>
      <c r="K50" s="27">
        <v>0.37</v>
      </c>
      <c r="L50" s="24"/>
      <c r="M50" s="24"/>
      <c r="N50" s="27">
        <v>0.42</v>
      </c>
      <c r="O50" s="24"/>
      <c r="P50" s="24"/>
      <c r="Q50" s="24"/>
      <c r="R50" s="24"/>
      <c r="S50" s="6" t="s">
        <v>58</v>
      </c>
      <c r="T50" s="35"/>
      <c r="U50" s="7"/>
      <c r="V50" s="7"/>
      <c r="W50" s="46" t="s">
        <v>31</v>
      </c>
      <c r="X50" s="7"/>
      <c r="Y50" s="35">
        <v>0.35</v>
      </c>
      <c r="Z50" s="35">
        <v>0.4</v>
      </c>
      <c r="AA50" s="7"/>
      <c r="AB50" s="35">
        <v>0.45</v>
      </c>
      <c r="AC50" s="35">
        <v>0.5</v>
      </c>
    </row>
    <row r="51" spans="1:31">
      <c r="A51" s="12"/>
      <c r="B51" s="5" t="str">
        <f>'Populations &amp; programs'!$C$7</f>
        <v>GF</v>
      </c>
      <c r="C51" s="24"/>
      <c r="D51" s="24"/>
      <c r="E51" s="24"/>
      <c r="F51" s="24"/>
      <c r="G51" s="24"/>
      <c r="H51" s="27">
        <v>0.4</v>
      </c>
      <c r="I51" s="24"/>
      <c r="J51" s="24"/>
      <c r="K51" s="27">
        <v>0.37</v>
      </c>
      <c r="L51" s="24"/>
      <c r="M51" s="24"/>
      <c r="N51" s="27">
        <v>0.42</v>
      </c>
      <c r="O51" s="24"/>
      <c r="P51" s="24"/>
      <c r="Q51" s="24"/>
      <c r="R51" s="24"/>
      <c r="S51" s="6" t="s">
        <v>58</v>
      </c>
      <c r="T51" s="35"/>
      <c r="U51" s="7"/>
      <c r="V51" s="7"/>
      <c r="W51" s="46" t="s">
        <v>31</v>
      </c>
      <c r="X51" s="7"/>
      <c r="Y51" s="35">
        <v>0.35</v>
      </c>
      <c r="Z51" s="35">
        <v>0.4</v>
      </c>
      <c r="AA51" s="7"/>
      <c r="AB51" s="35">
        <v>0.45</v>
      </c>
      <c r="AC51" s="35">
        <v>0.5</v>
      </c>
    </row>
    <row r="52" spans="1:31">
      <c r="A52" s="12"/>
      <c r="B52" s="5" t="str">
        <f>'Populations &amp; programs'!$C$8</f>
        <v>CSW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6" t="s">
        <v>58</v>
      </c>
      <c r="T52" s="35">
        <v>0.5</v>
      </c>
      <c r="U52" s="7"/>
      <c r="V52" s="7"/>
      <c r="W52" s="46" t="s">
        <v>24</v>
      </c>
      <c r="X52" s="7"/>
      <c r="Y52" s="35">
        <v>0.4</v>
      </c>
      <c r="Z52" s="35">
        <v>0.5</v>
      </c>
      <c r="AA52" s="7"/>
      <c r="AB52" s="35">
        <v>0.6</v>
      </c>
      <c r="AC52" s="35">
        <v>0.7</v>
      </c>
    </row>
    <row r="54" spans="1:31" s="19" customFormat="1">
      <c r="B54" s="7"/>
      <c r="T54" s="36"/>
    </row>
    <row r="55" spans="1:31" s="19" customFormat="1">
      <c r="B55" s="7"/>
      <c r="T55" s="36"/>
    </row>
    <row r="56" spans="1:31">
      <c r="A56" s="20" t="s">
        <v>75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Y56" s="20" t="s">
        <v>64</v>
      </c>
      <c r="Z56" s="19"/>
      <c r="AA56" s="19"/>
      <c r="AB56" s="20" t="s">
        <v>65</v>
      </c>
      <c r="AC56" s="19"/>
    </row>
    <row r="57" spans="1:31">
      <c r="A57" s="12"/>
      <c r="C57" s="13">
        <v>2000</v>
      </c>
      <c r="D57" s="13">
        <v>2001</v>
      </c>
      <c r="E57" s="13">
        <v>2002</v>
      </c>
      <c r="F57" s="13">
        <v>2003</v>
      </c>
      <c r="G57" s="13">
        <v>2004</v>
      </c>
      <c r="H57" s="13">
        <v>2005</v>
      </c>
      <c r="I57" s="13">
        <v>2006</v>
      </c>
      <c r="J57" s="13">
        <v>2007</v>
      </c>
      <c r="K57" s="13">
        <v>2008</v>
      </c>
      <c r="L57" s="13">
        <v>2009</v>
      </c>
      <c r="M57" s="13">
        <v>2010</v>
      </c>
      <c r="N57" s="13">
        <v>2011</v>
      </c>
      <c r="O57" s="13">
        <v>2012</v>
      </c>
      <c r="P57" s="13">
        <v>2013</v>
      </c>
      <c r="Q57" s="13">
        <v>2014</v>
      </c>
      <c r="R57" s="13">
        <v>2015</v>
      </c>
      <c r="S57" s="12"/>
      <c r="T57" s="5" t="s">
        <v>35</v>
      </c>
      <c r="U57" s="7"/>
      <c r="V57" s="7"/>
      <c r="W57" s="5" t="s">
        <v>49</v>
      </c>
      <c r="X57" s="7"/>
      <c r="Y57" s="7" t="s">
        <v>62</v>
      </c>
      <c r="Z57" s="7" t="s">
        <v>63</v>
      </c>
      <c r="AA57" s="7"/>
      <c r="AB57" s="7" t="s">
        <v>62</v>
      </c>
      <c r="AC57" s="7" t="s">
        <v>63</v>
      </c>
    </row>
    <row r="58" spans="1:31">
      <c r="A58" s="12"/>
      <c r="B58" s="5" t="str">
        <f>'Populations &amp; programs'!$C$3</f>
        <v>MSM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6" t="s">
        <v>58</v>
      </c>
      <c r="T58" s="34">
        <v>0</v>
      </c>
      <c r="U58" s="7"/>
      <c r="V58" s="7"/>
      <c r="W58" s="41"/>
      <c r="X58" s="7"/>
      <c r="Y58" s="35"/>
      <c r="Z58" s="35"/>
      <c r="AA58" s="7"/>
      <c r="AB58" s="35"/>
      <c r="AC58" s="35"/>
    </row>
    <row r="59" spans="1:31">
      <c r="A59" s="12"/>
      <c r="B59" s="5" t="str">
        <f>'Populations &amp; programs'!$C$4</f>
        <v>FSW</v>
      </c>
      <c r="C59" s="24"/>
      <c r="D59" s="24"/>
      <c r="E59" s="24"/>
      <c r="F59" s="27">
        <v>0.84</v>
      </c>
      <c r="G59" s="24"/>
      <c r="H59" s="24"/>
      <c r="I59" s="27">
        <v>0.89</v>
      </c>
      <c r="J59" s="24"/>
      <c r="K59" s="24"/>
      <c r="L59" s="27">
        <v>0.96</v>
      </c>
      <c r="M59" s="24"/>
      <c r="N59" s="27">
        <v>0.94</v>
      </c>
      <c r="O59" s="24"/>
      <c r="P59" s="27">
        <v>0.98</v>
      </c>
      <c r="Q59" s="24"/>
      <c r="R59" s="24"/>
      <c r="S59" s="6" t="s">
        <v>58</v>
      </c>
      <c r="T59" s="46"/>
      <c r="U59" s="7"/>
      <c r="V59" s="7"/>
      <c r="W59" s="48" t="s">
        <v>24</v>
      </c>
      <c r="X59" s="7"/>
      <c r="Y59" s="35">
        <v>0.7</v>
      </c>
      <c r="Z59" s="35">
        <v>0.8</v>
      </c>
      <c r="AA59" s="7"/>
      <c r="AB59" s="35">
        <v>0.92</v>
      </c>
      <c r="AC59" s="35">
        <v>0.97</v>
      </c>
      <c r="AD59" s="57">
        <f>AVERAGE(AB59:AC59)</f>
        <v>0.94500000000000006</v>
      </c>
      <c r="AE59" s="57">
        <f>AD59-75%</f>
        <v>0.19500000000000006</v>
      </c>
    </row>
    <row r="60" spans="1:31">
      <c r="A60" s="12"/>
      <c r="B60" s="5" t="str">
        <f>'Populations &amp; programs'!$C$5</f>
        <v>PWID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6" t="s">
        <v>58</v>
      </c>
      <c r="T60" s="35">
        <v>0</v>
      </c>
      <c r="U60" s="7"/>
      <c r="V60" s="7"/>
      <c r="W60" s="41"/>
      <c r="X60" s="7"/>
      <c r="Y60" s="35"/>
      <c r="Z60" s="35"/>
      <c r="AA60" s="7"/>
      <c r="AB60" s="35"/>
      <c r="AC60" s="35"/>
      <c r="AE60" s="58"/>
    </row>
    <row r="61" spans="1:31">
      <c r="A61" s="12"/>
      <c r="B61" s="5" t="str">
        <f>'Populations &amp; programs'!$C$6</f>
        <v>GM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6" t="s">
        <v>58</v>
      </c>
      <c r="T61" s="35">
        <v>0</v>
      </c>
      <c r="U61" s="7"/>
      <c r="V61" s="7"/>
      <c r="W61" s="41"/>
      <c r="X61" s="7"/>
      <c r="Y61" s="35"/>
      <c r="Z61" s="35"/>
      <c r="AA61" s="7"/>
      <c r="AB61" s="35"/>
      <c r="AC61" s="35"/>
      <c r="AE61">
        <f>19.5%*65+75</f>
        <v>87.674999999999997</v>
      </c>
    </row>
    <row r="62" spans="1:31">
      <c r="A62" s="12"/>
      <c r="B62" s="5" t="str">
        <f>'Populations &amp; programs'!$C$7</f>
        <v>GF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6" t="s">
        <v>58</v>
      </c>
      <c r="T62" s="34">
        <v>0</v>
      </c>
      <c r="U62" s="7"/>
      <c r="V62" s="7"/>
      <c r="W62" s="41"/>
      <c r="X62" s="7"/>
      <c r="Y62" s="35"/>
      <c r="Z62" s="35"/>
      <c r="AA62" s="7"/>
      <c r="AB62" s="35"/>
      <c r="AC62" s="35"/>
    </row>
    <row r="63" spans="1:31">
      <c r="A63" s="12"/>
      <c r="B63" s="5" t="str">
        <f>'Populations &amp; programs'!$C$8</f>
        <v>CSW</v>
      </c>
      <c r="C63" s="24"/>
      <c r="D63" s="24"/>
      <c r="E63" s="24"/>
      <c r="F63" s="27">
        <v>0.84</v>
      </c>
      <c r="G63" s="24"/>
      <c r="H63" s="24"/>
      <c r="I63" s="27">
        <v>0.89</v>
      </c>
      <c r="J63" s="24"/>
      <c r="K63" s="24"/>
      <c r="L63" s="27">
        <v>0.96</v>
      </c>
      <c r="M63" s="24"/>
      <c r="N63" s="27">
        <v>0.94</v>
      </c>
      <c r="O63" s="24"/>
      <c r="P63" s="27">
        <v>0.98</v>
      </c>
      <c r="Q63" s="24"/>
      <c r="R63" s="24"/>
      <c r="S63" s="6" t="s">
        <v>58</v>
      </c>
      <c r="T63" s="47"/>
      <c r="U63" s="7"/>
      <c r="V63" s="7"/>
      <c r="W63" s="48" t="s">
        <v>24</v>
      </c>
      <c r="X63" s="7"/>
      <c r="Y63" s="35">
        <v>0.7</v>
      </c>
      <c r="Z63" s="35">
        <v>0.8</v>
      </c>
      <c r="AA63" s="7"/>
      <c r="AB63" s="35">
        <v>0.92</v>
      </c>
      <c r="AC63" s="35">
        <v>0.97</v>
      </c>
    </row>
    <row r="65" spans="1:29" s="19" customFormat="1">
      <c r="B65" s="7"/>
      <c r="T65" s="36"/>
    </row>
    <row r="66" spans="1:29" s="19" customFormat="1">
      <c r="B66" s="7"/>
      <c r="T66" s="36"/>
    </row>
    <row r="67" spans="1:29">
      <c r="A67" s="13" t="s">
        <v>131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Y67" s="20" t="s">
        <v>64</v>
      </c>
      <c r="Z67" s="19"/>
      <c r="AA67" s="19"/>
      <c r="AB67" s="20" t="s">
        <v>65</v>
      </c>
      <c r="AC67" s="19"/>
    </row>
    <row r="68" spans="1:29">
      <c r="A68" s="12"/>
      <c r="C68" s="13">
        <v>2000</v>
      </c>
      <c r="D68" s="13">
        <v>2001</v>
      </c>
      <c r="E68" s="13">
        <v>2002</v>
      </c>
      <c r="F68" s="13">
        <v>2003</v>
      </c>
      <c r="G68" s="13">
        <v>2004</v>
      </c>
      <c r="H68" s="13">
        <v>2005</v>
      </c>
      <c r="I68" s="13">
        <v>2006</v>
      </c>
      <c r="J68" s="13">
        <v>2007</v>
      </c>
      <c r="K68" s="13">
        <v>2008</v>
      </c>
      <c r="L68" s="13">
        <v>2009</v>
      </c>
      <c r="M68" s="13">
        <v>2010</v>
      </c>
      <c r="N68" s="13">
        <v>2011</v>
      </c>
      <c r="O68" s="13">
        <v>2012</v>
      </c>
      <c r="P68" s="13">
        <v>2013</v>
      </c>
      <c r="Q68" s="13">
        <v>2014</v>
      </c>
      <c r="R68" s="13">
        <v>2015</v>
      </c>
      <c r="S68" s="12"/>
      <c r="T68" s="5" t="s">
        <v>35</v>
      </c>
      <c r="U68" s="7"/>
      <c r="V68" s="7"/>
      <c r="W68" s="5" t="s">
        <v>49</v>
      </c>
      <c r="X68" s="7"/>
      <c r="Y68" s="7" t="s">
        <v>62</v>
      </c>
      <c r="Z68" s="7" t="s">
        <v>63</v>
      </c>
      <c r="AA68" s="7"/>
      <c r="AB68" s="7" t="s">
        <v>62</v>
      </c>
      <c r="AC68" s="7" t="s">
        <v>63</v>
      </c>
    </row>
    <row r="69" spans="1:29">
      <c r="A69" s="12"/>
      <c r="B69" s="5" t="str">
        <f>'Populations &amp; programs'!$C$3</f>
        <v>MSM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6" t="s">
        <v>58</v>
      </c>
      <c r="T69" s="35">
        <v>0.03</v>
      </c>
      <c r="U69" s="7"/>
      <c r="V69" s="7"/>
      <c r="W69" s="41"/>
      <c r="X69" s="7"/>
      <c r="Y69" s="35"/>
      <c r="Z69" s="35"/>
      <c r="AA69" s="7"/>
      <c r="AB69" s="35"/>
      <c r="AC69" s="35"/>
    </row>
    <row r="70" spans="1:29">
      <c r="A70" s="12"/>
      <c r="B70" s="5" t="str">
        <f>'Populations &amp; programs'!$C$4</f>
        <v>FSW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6" t="s">
        <v>58</v>
      </c>
      <c r="T70" s="34">
        <v>0</v>
      </c>
      <c r="U70" s="7"/>
      <c r="V70" s="7"/>
      <c r="W70" s="41"/>
      <c r="X70" s="7"/>
      <c r="Y70" s="35"/>
      <c r="Z70" s="35"/>
      <c r="AA70" s="7"/>
      <c r="AB70" s="35"/>
      <c r="AC70" s="35"/>
    </row>
    <row r="71" spans="1:29">
      <c r="A71" s="12"/>
      <c r="B71" s="5" t="str">
        <f>'Populations &amp; programs'!$C$5</f>
        <v>PWID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6" t="s">
        <v>58</v>
      </c>
      <c r="T71" s="35">
        <v>2.5999999999999999E-2</v>
      </c>
      <c r="U71" s="7"/>
      <c r="V71" s="7"/>
      <c r="W71" s="41"/>
      <c r="X71" s="7"/>
      <c r="Y71" s="35"/>
      <c r="Z71" s="35"/>
      <c r="AA71" s="7"/>
      <c r="AB71" s="35"/>
      <c r="AC71" s="35"/>
    </row>
    <row r="72" spans="1:29">
      <c r="A72" s="12"/>
      <c r="B72" s="5" t="str">
        <f>'Populations &amp; programs'!$C$6</f>
        <v>GM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6" t="s">
        <v>58</v>
      </c>
      <c r="T72" s="35">
        <v>0.03</v>
      </c>
      <c r="U72" s="7"/>
      <c r="V72" s="7"/>
      <c r="W72" s="41"/>
      <c r="X72" s="7"/>
      <c r="Y72" s="35"/>
      <c r="Z72" s="35"/>
      <c r="AA72" s="7"/>
      <c r="AB72" s="35"/>
      <c r="AC72" s="35"/>
    </row>
    <row r="73" spans="1:29">
      <c r="A73" s="12"/>
      <c r="B73" s="5" t="str">
        <f>'Populations &amp; programs'!$C$7</f>
        <v>GF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6" t="s">
        <v>58</v>
      </c>
      <c r="T73" s="35">
        <v>0</v>
      </c>
      <c r="U73" s="7"/>
      <c r="V73" s="7"/>
      <c r="W73" s="41"/>
      <c r="X73" s="7"/>
      <c r="Y73" s="35"/>
      <c r="Z73" s="35"/>
      <c r="AA73" s="7"/>
      <c r="AB73" s="35"/>
      <c r="AC73" s="35"/>
    </row>
    <row r="74" spans="1:29">
      <c r="A74" s="12"/>
      <c r="B74" s="5" t="str">
        <f>'Populations &amp; programs'!$C$8</f>
        <v>CSW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6" t="s">
        <v>58</v>
      </c>
      <c r="T74" s="35">
        <v>0.03</v>
      </c>
      <c r="U74" s="7"/>
      <c r="V74" s="7"/>
      <c r="W74" s="41"/>
      <c r="X74" s="7"/>
      <c r="Y74" s="35"/>
      <c r="Z74" s="35"/>
      <c r="AA74" s="7"/>
      <c r="AB74" s="35"/>
      <c r="AC74" s="35"/>
    </row>
  </sheetData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C20"/>
  <sheetViews>
    <sheetView workbookViewId="0">
      <selection activeCell="B14" sqref="B14"/>
    </sheetView>
  </sheetViews>
  <sheetFormatPr baseColWidth="10" defaultColWidth="8.625" defaultRowHeight="15"/>
  <cols>
    <col min="2" max="2" width="10.875" style="7" bestFit="1" customWidth="1"/>
    <col min="20" max="20" width="14.375" style="36" customWidth="1"/>
    <col min="21" max="21" width="8.625" style="36"/>
    <col min="22" max="22" width="9.125" style="36" customWidth="1"/>
    <col min="23" max="23" width="11.75" style="7" customWidth="1"/>
    <col min="24" max="29" width="8.625" style="36"/>
  </cols>
  <sheetData>
    <row r="1" spans="1:29">
      <c r="A1" s="15" t="s">
        <v>78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Y1" s="37" t="s">
        <v>64</v>
      </c>
      <c r="AB1" s="37" t="s">
        <v>65</v>
      </c>
    </row>
    <row r="2" spans="1:29">
      <c r="A2" s="14"/>
      <c r="C2" s="15">
        <v>2000</v>
      </c>
      <c r="D2" s="15">
        <v>2001</v>
      </c>
      <c r="E2" s="15">
        <v>2002</v>
      </c>
      <c r="F2" s="15">
        <v>2003</v>
      </c>
      <c r="G2" s="15">
        <v>2004</v>
      </c>
      <c r="H2" s="15">
        <v>2005</v>
      </c>
      <c r="I2" s="15">
        <v>2006</v>
      </c>
      <c r="J2" s="15">
        <v>2007</v>
      </c>
      <c r="K2" s="15">
        <v>2008</v>
      </c>
      <c r="L2" s="15">
        <v>2009</v>
      </c>
      <c r="M2" s="15">
        <v>2010</v>
      </c>
      <c r="N2" s="15">
        <v>2011</v>
      </c>
      <c r="O2" s="15">
        <v>2012</v>
      </c>
      <c r="P2" s="15">
        <v>2013</v>
      </c>
      <c r="Q2" s="15">
        <v>2014</v>
      </c>
      <c r="R2" s="15">
        <v>2015</v>
      </c>
      <c r="S2" s="14"/>
      <c r="T2" s="5" t="s">
        <v>35</v>
      </c>
      <c r="U2" s="7"/>
      <c r="V2" s="7"/>
      <c r="W2" s="5" t="s">
        <v>49</v>
      </c>
      <c r="X2" s="7"/>
      <c r="Y2" s="7" t="s">
        <v>62</v>
      </c>
      <c r="Z2" s="7" t="s">
        <v>63</v>
      </c>
      <c r="AA2" s="7"/>
      <c r="AB2" s="7" t="s">
        <v>62</v>
      </c>
      <c r="AC2" s="7" t="s">
        <v>63</v>
      </c>
    </row>
    <row r="3" spans="1:29">
      <c r="A3" s="14"/>
      <c r="B3" s="5" t="str">
        <f>'Populations &amp; programs'!$C$3</f>
        <v>MSM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58</v>
      </c>
      <c r="T3" s="34">
        <v>0</v>
      </c>
      <c r="U3" s="7"/>
      <c r="V3" s="7"/>
      <c r="W3" s="34"/>
      <c r="X3" s="7"/>
      <c r="Y3" s="35"/>
      <c r="Z3" s="35"/>
      <c r="AA3" s="7"/>
      <c r="AB3" s="35"/>
      <c r="AC3" s="35"/>
    </row>
    <row r="4" spans="1:29">
      <c r="A4" s="14"/>
      <c r="B4" s="5" t="str">
        <f>'Populations &amp; programs'!$C$4</f>
        <v>FSW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58</v>
      </c>
      <c r="T4" s="34">
        <v>0</v>
      </c>
      <c r="U4" s="7"/>
      <c r="V4" s="7"/>
      <c r="W4" s="34"/>
      <c r="X4" s="7"/>
      <c r="Y4" s="35"/>
      <c r="Z4" s="35"/>
      <c r="AA4" s="7"/>
      <c r="AB4" s="35"/>
      <c r="AC4" s="35"/>
    </row>
    <row r="5" spans="1:29">
      <c r="A5" s="14"/>
      <c r="B5" s="5" t="str">
        <f>'Populations &amp; programs'!$C$5</f>
        <v>PWID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58</v>
      </c>
      <c r="T5" s="34">
        <v>400</v>
      </c>
      <c r="U5" s="7"/>
      <c r="V5" s="7"/>
      <c r="W5" s="34"/>
      <c r="X5" s="7"/>
      <c r="Y5" s="35"/>
      <c r="Z5" s="35"/>
      <c r="AA5" s="7"/>
      <c r="AB5" s="35"/>
      <c r="AC5" s="35"/>
    </row>
    <row r="6" spans="1:29">
      <c r="A6" s="14"/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58</v>
      </c>
      <c r="T6" s="34">
        <v>0</v>
      </c>
      <c r="U6" s="7"/>
      <c r="V6" s="7"/>
      <c r="W6" s="34"/>
      <c r="X6" s="7"/>
      <c r="Y6" s="35"/>
      <c r="Z6" s="35"/>
      <c r="AA6" s="7"/>
      <c r="AB6" s="35"/>
      <c r="AC6" s="35"/>
    </row>
    <row r="7" spans="1:29">
      <c r="A7" s="14"/>
      <c r="B7" s="5" t="str">
        <f>'Populations &amp; programs'!$C$7</f>
        <v>GF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58</v>
      </c>
      <c r="T7" s="34">
        <v>0</v>
      </c>
      <c r="U7" s="7"/>
      <c r="V7" s="7"/>
      <c r="W7" s="34"/>
      <c r="X7" s="7"/>
      <c r="Y7" s="35"/>
      <c r="Z7" s="35"/>
      <c r="AA7" s="7"/>
      <c r="AB7" s="35"/>
      <c r="AC7" s="35"/>
    </row>
    <row r="8" spans="1:29">
      <c r="A8" s="14"/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58</v>
      </c>
      <c r="T8" s="34">
        <v>0</v>
      </c>
      <c r="U8" s="7"/>
      <c r="V8" s="7"/>
      <c r="W8" s="34"/>
      <c r="X8" s="7"/>
      <c r="Y8" s="35"/>
      <c r="Z8" s="35"/>
      <c r="AA8" s="7"/>
      <c r="AB8" s="35"/>
      <c r="AC8" s="35"/>
    </row>
    <row r="10" spans="1:29" s="19" customFormat="1">
      <c r="B10" s="7"/>
      <c r="T10" s="36"/>
      <c r="U10" s="36"/>
      <c r="V10" s="36"/>
      <c r="W10" s="7"/>
      <c r="X10" s="36"/>
      <c r="Y10" s="36"/>
      <c r="Z10" s="36"/>
      <c r="AA10" s="36"/>
      <c r="AB10" s="36"/>
      <c r="AC10" s="36"/>
    </row>
    <row r="11" spans="1:29" s="19" customFormat="1">
      <c r="B11" s="7"/>
      <c r="T11" s="36"/>
      <c r="U11" s="36"/>
      <c r="V11" s="36"/>
      <c r="W11" s="7"/>
      <c r="X11" s="36"/>
      <c r="Y11" s="36"/>
      <c r="Z11" s="36"/>
      <c r="AA11" s="36"/>
      <c r="AB11" s="36"/>
      <c r="AC11" s="36"/>
    </row>
    <row r="12" spans="1:29">
      <c r="A12" s="15" t="s">
        <v>105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X12" s="40"/>
      <c r="Y12" s="37" t="s">
        <v>64</v>
      </c>
      <c r="AB12" s="37" t="s">
        <v>65</v>
      </c>
    </row>
    <row r="13" spans="1:29">
      <c r="A13" s="14"/>
      <c r="C13" s="15">
        <v>2000</v>
      </c>
      <c r="D13" s="15">
        <v>2001</v>
      </c>
      <c r="E13" s="15">
        <v>2002</v>
      </c>
      <c r="F13" s="15">
        <v>2003</v>
      </c>
      <c r="G13" s="15">
        <v>2004</v>
      </c>
      <c r="H13" s="15">
        <v>2005</v>
      </c>
      <c r="I13" s="15">
        <v>2006</v>
      </c>
      <c r="J13" s="15">
        <v>2007</v>
      </c>
      <c r="K13" s="15">
        <v>2008</v>
      </c>
      <c r="L13" s="15">
        <v>2009</v>
      </c>
      <c r="M13" s="15">
        <v>2010</v>
      </c>
      <c r="N13" s="15">
        <v>2011</v>
      </c>
      <c r="O13" s="15">
        <v>2012</v>
      </c>
      <c r="P13" s="15">
        <v>2013</v>
      </c>
      <c r="Q13" s="15">
        <v>2014</v>
      </c>
      <c r="R13" s="15">
        <v>2015</v>
      </c>
      <c r="S13" s="14"/>
      <c r="T13" s="37" t="s">
        <v>35</v>
      </c>
      <c r="W13" s="5" t="s">
        <v>49</v>
      </c>
      <c r="Y13" s="7" t="s">
        <v>62</v>
      </c>
      <c r="Z13" s="7" t="s">
        <v>63</v>
      </c>
      <c r="AA13" s="7"/>
      <c r="AB13" s="7" t="s">
        <v>62</v>
      </c>
      <c r="AC13" s="7" t="s">
        <v>63</v>
      </c>
    </row>
    <row r="14" spans="1:29">
      <c r="A14" s="14"/>
      <c r="B14" s="56" t="s">
        <v>102</v>
      </c>
      <c r="C14" s="24"/>
      <c r="D14" s="27">
        <v>0.3</v>
      </c>
      <c r="E14" s="24"/>
      <c r="F14" s="27">
        <v>0.25</v>
      </c>
      <c r="G14" s="24"/>
      <c r="H14" s="27">
        <v>0.2</v>
      </c>
      <c r="I14" s="24"/>
      <c r="J14" s="24"/>
      <c r="K14" s="24"/>
      <c r="L14" s="27">
        <v>0.2</v>
      </c>
      <c r="M14" s="24"/>
      <c r="N14" s="24"/>
      <c r="O14" s="24"/>
      <c r="P14" s="24"/>
      <c r="Q14" s="24"/>
      <c r="R14" s="24"/>
      <c r="S14" s="6" t="s">
        <v>58</v>
      </c>
      <c r="T14" s="46"/>
      <c r="U14" s="7"/>
      <c r="V14" s="7"/>
      <c r="W14" s="46" t="s">
        <v>28</v>
      </c>
      <c r="X14" s="7"/>
      <c r="Y14" s="35">
        <v>0.3</v>
      </c>
      <c r="Z14" s="35">
        <v>0.4</v>
      </c>
      <c r="AA14" s="7"/>
      <c r="AB14" s="35">
        <v>0.1</v>
      </c>
      <c r="AC14" s="35">
        <v>0.14000000000000001</v>
      </c>
    </row>
    <row r="16" spans="1:29" s="19" customFormat="1">
      <c r="B16" s="7"/>
      <c r="T16" s="36"/>
      <c r="U16" s="36"/>
      <c r="V16" s="36"/>
      <c r="W16" s="7"/>
      <c r="X16" s="36"/>
      <c r="Y16" s="36"/>
      <c r="Z16" s="36"/>
      <c r="AA16" s="36"/>
      <c r="AB16" s="36"/>
      <c r="AC16" s="36"/>
    </row>
    <row r="17" spans="1:29" s="19" customFormat="1">
      <c r="B17" s="7"/>
      <c r="T17" s="36"/>
      <c r="U17" s="36"/>
      <c r="V17" s="36"/>
      <c r="W17" s="7"/>
      <c r="X17" s="36"/>
      <c r="Y17" s="36"/>
      <c r="Z17" s="36"/>
      <c r="AA17" s="36"/>
      <c r="AB17" s="36"/>
      <c r="AC17" s="36"/>
    </row>
    <row r="18" spans="1:29">
      <c r="A18" s="15" t="s">
        <v>132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Y18" s="37" t="s">
        <v>64</v>
      </c>
      <c r="AB18" s="37" t="s">
        <v>65</v>
      </c>
    </row>
    <row r="19" spans="1:29">
      <c r="A19" s="14"/>
      <c r="C19" s="15">
        <v>2000</v>
      </c>
      <c r="D19" s="15">
        <v>2001</v>
      </c>
      <c r="E19" s="15">
        <v>2002</v>
      </c>
      <c r="F19" s="15">
        <v>2003</v>
      </c>
      <c r="G19" s="15">
        <v>2004</v>
      </c>
      <c r="H19" s="15">
        <v>2005</v>
      </c>
      <c r="I19" s="15">
        <v>2006</v>
      </c>
      <c r="J19" s="15">
        <v>2007</v>
      </c>
      <c r="K19" s="15">
        <v>2008</v>
      </c>
      <c r="L19" s="15">
        <v>2009</v>
      </c>
      <c r="M19" s="15">
        <v>2010</v>
      </c>
      <c r="N19" s="15">
        <v>2011</v>
      </c>
      <c r="O19" s="15">
        <v>2012</v>
      </c>
      <c r="P19" s="15">
        <v>2013</v>
      </c>
      <c r="Q19" s="15">
        <v>2014</v>
      </c>
      <c r="R19" s="15">
        <v>2015</v>
      </c>
      <c r="S19" s="14"/>
      <c r="T19" s="5" t="s">
        <v>35</v>
      </c>
      <c r="U19" s="7"/>
      <c r="V19" s="7"/>
      <c r="W19" s="5" t="s">
        <v>49</v>
      </c>
      <c r="X19" s="7"/>
      <c r="Y19" s="7" t="s">
        <v>62</v>
      </c>
      <c r="Z19" s="7" t="s">
        <v>63</v>
      </c>
      <c r="AA19" s="7"/>
      <c r="AB19" s="7" t="s">
        <v>62</v>
      </c>
      <c r="AC19" s="7" t="s">
        <v>63</v>
      </c>
    </row>
    <row r="20" spans="1:29">
      <c r="A20" s="14"/>
      <c r="B20" s="56" t="s">
        <v>102</v>
      </c>
      <c r="C20" s="29"/>
      <c r="D20" s="29">
        <v>0.03</v>
      </c>
      <c r="E20" s="29"/>
      <c r="F20" s="29">
        <v>0.05</v>
      </c>
      <c r="G20" s="29"/>
      <c r="H20" s="29"/>
      <c r="I20" s="29"/>
      <c r="J20" s="29">
        <v>0.08</v>
      </c>
      <c r="K20" s="29"/>
      <c r="L20" s="29"/>
      <c r="M20" s="29"/>
      <c r="N20" s="29"/>
      <c r="O20" s="29"/>
      <c r="P20" s="29"/>
      <c r="Q20" s="29"/>
      <c r="R20" s="29"/>
      <c r="S20" s="6" t="s">
        <v>58</v>
      </c>
      <c r="T20" s="46"/>
      <c r="U20" s="7"/>
      <c r="V20" s="7"/>
      <c r="W20" s="46" t="s">
        <v>29</v>
      </c>
      <c r="X20" s="7"/>
      <c r="Y20" s="35">
        <v>0</v>
      </c>
      <c r="Z20" s="35">
        <v>0.01</v>
      </c>
      <c r="AA20" s="7"/>
      <c r="AB20" s="35">
        <v>0.15</v>
      </c>
      <c r="AC20" s="35">
        <v>0.18</v>
      </c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41"/>
  <sheetViews>
    <sheetView topLeftCell="A19" workbookViewId="0">
      <selection activeCell="J34" sqref="J34"/>
    </sheetView>
  </sheetViews>
  <sheetFormatPr baseColWidth="10" defaultColWidth="8.625" defaultRowHeight="15"/>
  <cols>
    <col min="1" max="15" width="6.625" customWidth="1"/>
  </cols>
  <sheetData>
    <row r="1" spans="1:26" ht="15" customHeight="1">
      <c r="A1" s="18" t="s">
        <v>3</v>
      </c>
      <c r="B1" s="17"/>
      <c r="C1" s="17"/>
      <c r="D1" s="17"/>
      <c r="E1" s="17"/>
      <c r="F1" s="17"/>
      <c r="G1" s="17"/>
      <c r="H1" s="17"/>
      <c r="I1" s="2"/>
      <c r="J1" s="2"/>
      <c r="K1" s="2"/>
      <c r="L1" s="2"/>
      <c r="M1" s="2"/>
      <c r="N1" s="2"/>
      <c r="O1" s="2"/>
      <c r="P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17"/>
      <c r="B2" s="43"/>
      <c r="C2" s="5" t="str">
        <f>'Populations &amp; programs'!$C$3</f>
        <v>MSM</v>
      </c>
      <c r="D2" s="5" t="str">
        <f>'Populations &amp; programs'!$C$4</f>
        <v>FSW</v>
      </c>
      <c r="E2" s="5" t="str">
        <f>'Populations &amp; programs'!$C$5</f>
        <v>PWID</v>
      </c>
      <c r="F2" s="5" t="str">
        <f>'Populations &amp; programs'!$C$6</f>
        <v>GM</v>
      </c>
      <c r="G2" s="5" t="str">
        <f>'Populations &amp; programs'!$C$7</f>
        <v>GF</v>
      </c>
      <c r="H2" s="5" t="str">
        <f>'Populations &amp; programs'!$C$8</f>
        <v>CSW</v>
      </c>
      <c r="I2" s="3"/>
      <c r="J2" s="3"/>
      <c r="K2" s="3"/>
      <c r="L2" s="3"/>
      <c r="M2" s="3"/>
      <c r="N2" s="3"/>
      <c r="O2" s="3"/>
      <c r="P2" s="2"/>
      <c r="Q2" s="3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6"/>
      <c r="B3" s="5" t="str">
        <f>'Populations &amp; programs'!$C$3</f>
        <v>MSM</v>
      </c>
      <c r="C3" s="42">
        <v>1</v>
      </c>
      <c r="D3" s="42"/>
      <c r="E3" s="42"/>
      <c r="F3" s="42"/>
      <c r="G3" s="42"/>
      <c r="H3" s="4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6"/>
      <c r="B4" s="5" t="str">
        <f>'Populations &amp; programs'!$C$4</f>
        <v>FSW</v>
      </c>
      <c r="C4" s="42"/>
      <c r="D4" s="42"/>
      <c r="E4" s="42"/>
      <c r="F4" s="42"/>
      <c r="G4" s="42"/>
      <c r="H4" s="42"/>
      <c r="I4" s="3"/>
      <c r="J4" s="3"/>
      <c r="K4" s="3"/>
      <c r="L4" s="3"/>
      <c r="M4" s="3"/>
      <c r="N4" s="3"/>
      <c r="O4" s="3"/>
      <c r="P4" s="3"/>
      <c r="Q4" s="2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6"/>
      <c r="B5" s="5" t="str">
        <f>'Populations &amp; programs'!$C$5</f>
        <v>PWID</v>
      </c>
      <c r="C5" s="42"/>
      <c r="D5" s="42">
        <v>1</v>
      </c>
      <c r="E5" s="42"/>
      <c r="F5" s="42"/>
      <c r="G5" s="42">
        <v>1</v>
      </c>
      <c r="H5" s="4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6"/>
      <c r="B6" s="5" t="str">
        <f>'Populations &amp; programs'!$C$6</f>
        <v>GM</v>
      </c>
      <c r="C6" s="42"/>
      <c r="D6" s="42">
        <v>1</v>
      </c>
      <c r="E6" s="42"/>
      <c r="F6" s="42"/>
      <c r="G6" s="42">
        <v>1</v>
      </c>
      <c r="H6" s="42"/>
      <c r="I6" s="3"/>
      <c r="J6" s="3"/>
      <c r="K6" s="3"/>
      <c r="L6" s="3"/>
      <c r="M6" s="3"/>
      <c r="N6" s="3"/>
      <c r="O6" s="3"/>
      <c r="P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6"/>
      <c r="B7" s="5" t="str">
        <f>'Populations &amp; programs'!$C$7</f>
        <v>GF</v>
      </c>
      <c r="C7" s="42"/>
      <c r="D7" s="42"/>
      <c r="E7" s="42"/>
      <c r="F7" s="42"/>
      <c r="G7" s="42"/>
      <c r="H7" s="4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6"/>
      <c r="B8" s="5" t="str">
        <f>'Populations &amp; programs'!$C$8</f>
        <v>CSW</v>
      </c>
      <c r="C8" s="42"/>
      <c r="D8" s="42">
        <v>1</v>
      </c>
      <c r="E8" s="42"/>
      <c r="F8" s="42"/>
      <c r="G8" s="42">
        <v>1</v>
      </c>
      <c r="H8" s="4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7"/>
      <c r="B9" s="17"/>
      <c r="C9" s="17"/>
      <c r="D9" s="17"/>
      <c r="E9" s="17"/>
      <c r="F9" s="17"/>
      <c r="G9" s="17"/>
      <c r="H9" s="1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19" customFormat="1"/>
    <row r="11" spans="1:26" s="19" customFormat="1"/>
    <row r="12" spans="1:26">
      <c r="A12" s="18" t="s">
        <v>1</v>
      </c>
      <c r="B12" s="17"/>
      <c r="C12" s="17"/>
      <c r="D12" s="17"/>
      <c r="E12" s="17"/>
      <c r="F12" s="17"/>
      <c r="G12" s="17"/>
      <c r="H12" s="1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7"/>
      <c r="B13" s="43"/>
      <c r="C13" s="5" t="str">
        <f>'Populations &amp; programs'!$C$3</f>
        <v>MSM</v>
      </c>
      <c r="D13" s="5" t="str">
        <f>'Populations &amp; programs'!$C$4</f>
        <v>FSW</v>
      </c>
      <c r="E13" s="5" t="str">
        <f>'Populations &amp; programs'!$C$5</f>
        <v>PWID</v>
      </c>
      <c r="F13" s="5" t="str">
        <f>'Populations &amp; programs'!$C$6</f>
        <v>GM</v>
      </c>
      <c r="G13" s="5" t="str">
        <f>'Populations &amp; programs'!$C$7</f>
        <v>GF</v>
      </c>
      <c r="H13" s="5" t="str">
        <f>'Populations &amp; programs'!$C$8</f>
        <v>CSW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6"/>
      <c r="B14" s="5" t="str">
        <f>'Populations &amp; programs'!$C$3</f>
        <v>MSM</v>
      </c>
      <c r="C14" s="42">
        <v>1</v>
      </c>
      <c r="D14" s="42"/>
      <c r="E14" s="42"/>
      <c r="F14" s="42"/>
      <c r="G14" s="42"/>
      <c r="H14" s="4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6"/>
      <c r="B15" s="5" t="str">
        <f>'Populations &amp; programs'!$C$4</f>
        <v>FSW</v>
      </c>
      <c r="C15" s="42"/>
      <c r="D15" s="42"/>
      <c r="E15" s="42"/>
      <c r="F15" s="42"/>
      <c r="G15" s="42"/>
      <c r="H15" s="4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6"/>
      <c r="B16" s="5" t="str">
        <f>'Populations &amp; programs'!$C$5</f>
        <v>PWID</v>
      </c>
      <c r="C16" s="42"/>
      <c r="D16" s="42">
        <v>1</v>
      </c>
      <c r="E16" s="42"/>
      <c r="F16" s="42"/>
      <c r="G16" s="42">
        <v>1</v>
      </c>
      <c r="H16" s="4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6"/>
      <c r="B17" s="5" t="str">
        <f>'Populations &amp; programs'!$C$6</f>
        <v>GM</v>
      </c>
      <c r="C17" s="42"/>
      <c r="D17" s="42">
        <v>1</v>
      </c>
      <c r="E17" s="42"/>
      <c r="F17" s="42"/>
      <c r="G17" s="42">
        <v>1</v>
      </c>
      <c r="H17" s="4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6"/>
      <c r="B18" s="5" t="str">
        <f>'Populations &amp; programs'!$C$7</f>
        <v>GF</v>
      </c>
      <c r="C18" s="42"/>
      <c r="D18" s="42"/>
      <c r="E18" s="42"/>
      <c r="F18" s="42"/>
      <c r="G18" s="42"/>
      <c r="H18" s="4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6"/>
      <c r="B19" s="5" t="str">
        <f>'Populations &amp; programs'!$C$8</f>
        <v>CSW</v>
      </c>
      <c r="C19" s="42"/>
      <c r="D19" s="42">
        <v>1</v>
      </c>
      <c r="E19" s="42"/>
      <c r="F19" s="42"/>
      <c r="G19" s="42">
        <v>1</v>
      </c>
      <c r="H19" s="42"/>
    </row>
    <row r="20" spans="1:26">
      <c r="A20" s="17"/>
      <c r="B20" s="17"/>
      <c r="C20" s="17"/>
      <c r="D20" s="17"/>
      <c r="E20" s="17"/>
      <c r="F20" s="17"/>
      <c r="G20" s="17"/>
      <c r="H20" s="17"/>
    </row>
    <row r="21" spans="1:26" s="19" customForma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s="19" customFormat="1"/>
    <row r="23" spans="1:26">
      <c r="A23" s="18" t="s">
        <v>2</v>
      </c>
      <c r="B23" s="17"/>
      <c r="C23" s="17"/>
      <c r="D23" s="17"/>
      <c r="E23" s="17"/>
      <c r="F23" s="17"/>
      <c r="G23" s="17"/>
      <c r="H23" s="17"/>
    </row>
    <row r="24" spans="1:26">
      <c r="A24" s="17"/>
      <c r="B24" s="43"/>
      <c r="C24" s="5" t="str">
        <f>'Populations &amp; programs'!$C$3</f>
        <v>MSM</v>
      </c>
      <c r="D24" s="5" t="str">
        <f>'Populations &amp; programs'!$C$4</f>
        <v>FSW</v>
      </c>
      <c r="E24" s="5" t="str">
        <f>'Populations &amp; programs'!$C$5</f>
        <v>PWID</v>
      </c>
      <c r="F24" s="5" t="str">
        <f>'Populations &amp; programs'!$C$6</f>
        <v>GM</v>
      </c>
      <c r="G24" s="5" t="str">
        <f>'Populations &amp; programs'!$C$7</f>
        <v>GF</v>
      </c>
      <c r="H24" s="5" t="str">
        <f>'Populations &amp; programs'!$C$8</f>
        <v>CSW</v>
      </c>
    </row>
    <row r="25" spans="1:26">
      <c r="A25" s="16"/>
      <c r="B25" s="5" t="str">
        <f>'Populations &amp; programs'!$C$3</f>
        <v>MSM</v>
      </c>
      <c r="C25" s="42"/>
      <c r="D25" s="42"/>
      <c r="E25" s="42"/>
      <c r="F25" s="42"/>
      <c r="G25" s="42"/>
      <c r="H25" s="42"/>
    </row>
    <row r="26" spans="1:26">
      <c r="A26" s="16"/>
      <c r="B26" s="5" t="str">
        <f>'Populations &amp; programs'!$C$4</f>
        <v>FSW</v>
      </c>
      <c r="C26" s="42"/>
      <c r="D26" s="42"/>
      <c r="E26" s="42"/>
      <c r="F26" s="42"/>
      <c r="G26" s="42"/>
      <c r="H26" s="42"/>
    </row>
    <row r="27" spans="1:26">
      <c r="A27" s="16"/>
      <c r="B27" s="5" t="str">
        <f>'Populations &amp; programs'!$C$5</f>
        <v>PWID</v>
      </c>
      <c r="C27" s="42"/>
      <c r="D27" s="42"/>
      <c r="E27" s="42"/>
      <c r="F27" s="42"/>
      <c r="G27" s="42"/>
      <c r="H27" s="42"/>
    </row>
    <row r="28" spans="1:26">
      <c r="A28" s="16"/>
      <c r="B28" s="5" t="str">
        <f>'Populations &amp; programs'!$C$6</f>
        <v>GM</v>
      </c>
      <c r="C28" s="42"/>
      <c r="D28" s="42"/>
      <c r="E28" s="42"/>
      <c r="F28" s="42"/>
      <c r="G28" s="42"/>
      <c r="H28" s="42"/>
    </row>
    <row r="29" spans="1:26">
      <c r="A29" s="16"/>
      <c r="B29" s="5" t="str">
        <f>'Populations &amp; programs'!$C$7</f>
        <v>GF</v>
      </c>
      <c r="C29" s="42"/>
      <c r="D29" s="42"/>
      <c r="E29" s="42"/>
      <c r="F29" s="42"/>
      <c r="G29" s="42"/>
      <c r="H29" s="42"/>
    </row>
    <row r="30" spans="1:26">
      <c r="A30" s="16"/>
      <c r="B30" s="5" t="str">
        <f>'Populations &amp; programs'!$C$8</f>
        <v>CSW</v>
      </c>
      <c r="C30" s="42"/>
      <c r="D30" s="42">
        <v>1</v>
      </c>
      <c r="E30" s="42"/>
      <c r="F30" s="42"/>
      <c r="G30" s="42"/>
      <c r="H30" s="42"/>
    </row>
    <row r="31" spans="1:26">
      <c r="A31" s="17"/>
      <c r="B31" s="17"/>
      <c r="C31" s="17"/>
      <c r="D31" s="17"/>
      <c r="E31" s="17"/>
      <c r="F31" s="17"/>
      <c r="G31" s="17"/>
      <c r="H31" s="17"/>
    </row>
    <row r="32" spans="1:26" s="19" customForma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8" s="19" customFormat="1"/>
    <row r="34" spans="1:8">
      <c r="A34" s="18" t="s">
        <v>4</v>
      </c>
      <c r="B34" s="17"/>
      <c r="C34" s="17"/>
      <c r="D34" s="17"/>
      <c r="E34" s="17"/>
      <c r="F34" s="17"/>
      <c r="G34" s="17"/>
      <c r="H34" s="17"/>
    </row>
    <row r="35" spans="1:8">
      <c r="A35" s="17"/>
      <c r="B35" s="43"/>
      <c r="C35" s="5" t="str">
        <f>'Populations &amp; programs'!$C$3</f>
        <v>MSM</v>
      </c>
      <c r="D35" s="5" t="str">
        <f>'Populations &amp; programs'!$C$4</f>
        <v>FSW</v>
      </c>
      <c r="E35" s="5" t="str">
        <f>'Populations &amp; programs'!$C$5</f>
        <v>PWID</v>
      </c>
      <c r="F35" s="5" t="str">
        <f>'Populations &amp; programs'!$C$6</f>
        <v>GM</v>
      </c>
      <c r="G35" s="5" t="str">
        <f>'Populations &amp; programs'!$C$7</f>
        <v>GF</v>
      </c>
      <c r="H35" s="5" t="str">
        <f>'Populations &amp; programs'!$C$8</f>
        <v>CSW</v>
      </c>
    </row>
    <row r="36" spans="1:8">
      <c r="A36" s="16"/>
      <c r="B36" s="5" t="str">
        <f>'Populations &amp; programs'!$C$3</f>
        <v>MSM</v>
      </c>
      <c r="C36" s="42"/>
      <c r="D36" s="42"/>
      <c r="E36" s="42"/>
      <c r="F36" s="42"/>
      <c r="G36" s="42"/>
      <c r="H36" s="42"/>
    </row>
    <row r="37" spans="1:8">
      <c r="A37" s="16"/>
      <c r="B37" s="5" t="str">
        <f>'Populations &amp; programs'!$C$4</f>
        <v>FSW</v>
      </c>
      <c r="C37" s="42"/>
      <c r="D37" s="42"/>
      <c r="E37" s="42"/>
      <c r="F37" s="42"/>
      <c r="G37" s="42"/>
      <c r="H37" s="42"/>
    </row>
    <row r="38" spans="1:8">
      <c r="A38" s="16"/>
      <c r="B38" s="5" t="str">
        <f>'Populations &amp; programs'!$C$5</f>
        <v>PWID</v>
      </c>
      <c r="C38" s="42"/>
      <c r="D38" s="42"/>
      <c r="E38" s="42">
        <v>1</v>
      </c>
      <c r="F38" s="42"/>
      <c r="G38" s="42"/>
      <c r="H38" s="42"/>
    </row>
    <row r="39" spans="1:8">
      <c r="A39" s="16"/>
      <c r="B39" s="5" t="str">
        <f>'Populations &amp; programs'!$C$6</f>
        <v>GM</v>
      </c>
      <c r="C39" s="42"/>
      <c r="D39" s="42"/>
      <c r="E39" s="42"/>
      <c r="F39" s="42"/>
      <c r="G39" s="42"/>
      <c r="H39" s="42"/>
    </row>
    <row r="40" spans="1:8">
      <c r="A40" s="16"/>
      <c r="B40" s="5" t="str">
        <f>'Populations &amp; programs'!$C$7</f>
        <v>GF</v>
      </c>
      <c r="C40" s="42"/>
      <c r="D40" s="42"/>
      <c r="E40" s="42"/>
      <c r="F40" s="42"/>
      <c r="G40" s="42"/>
      <c r="H40" s="42"/>
    </row>
    <row r="41" spans="1:8">
      <c r="A41" s="16"/>
      <c r="B41" s="5" t="str">
        <f>'Populations &amp; programs'!$C$8</f>
        <v>CSW</v>
      </c>
      <c r="C41" s="42"/>
      <c r="D41" s="42"/>
      <c r="E41" s="42"/>
      <c r="F41" s="42"/>
      <c r="G41" s="42"/>
      <c r="H41" s="42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Other epidemiology</vt:lpstr>
      <vt:lpstr>Optional indicators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R S</cp:lastModifiedBy>
  <dcterms:created xsi:type="dcterms:W3CDTF">2012-04-02T12:53:17Z</dcterms:created>
  <dcterms:modified xsi:type="dcterms:W3CDTF">2014-11-18T07:07:58Z</dcterms:modified>
</cp:coreProperties>
</file>