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1"/>
  </bookViews>
  <sheets>
    <sheet name="Population sizes" sheetId="1" r:id="rId1"/>
    <sheet name="Population prevalence" sheetId="2" r:id="rId2"/>
    <sheet name="Program allocations" sheetId="3" r:id="rId3"/>
  </sheets>
  <calcPr calcId="145621"/>
</workbook>
</file>

<file path=xl/calcChain.xml><?xml version="1.0" encoding="utf-8"?>
<calcChain xmlns="http://schemas.openxmlformats.org/spreadsheetml/2006/main">
  <c r="A3" i="3" l="1"/>
  <c r="A2" i="3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P6" i="1"/>
  <c r="P6" i="2" s="1"/>
  <c r="Q5" i="1"/>
  <c r="Q5" i="2" s="1"/>
  <c r="N3" i="1"/>
  <c r="M3" i="1"/>
  <c r="M6" i="1" s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K6" i="1" s="1"/>
  <c r="J2" i="1"/>
  <c r="I2" i="1"/>
  <c r="H2" i="1"/>
  <c r="G2" i="1"/>
  <c r="F2" i="1"/>
  <c r="E2" i="1"/>
  <c r="D2" i="1"/>
  <c r="D6" i="1" s="1"/>
  <c r="C2" i="1"/>
  <c r="C6" i="1" s="1"/>
  <c r="B2" i="1"/>
  <c r="M6" i="2" l="1"/>
  <c r="Q3" i="1"/>
  <c r="Q3" i="2" s="1"/>
  <c r="E6" i="2"/>
  <c r="F6" i="1"/>
  <c r="F6" i="2" s="1"/>
  <c r="G6" i="1"/>
  <c r="G6" i="2" s="1"/>
  <c r="L6" i="1"/>
  <c r="L6" i="2" s="1"/>
  <c r="N6" i="1"/>
  <c r="N6" i="2" s="1"/>
  <c r="H6" i="1"/>
  <c r="H6" i="2" s="1"/>
  <c r="D6" i="2"/>
  <c r="E6" i="1"/>
  <c r="I6" i="1"/>
  <c r="I6" i="2" s="1"/>
  <c r="C6" i="2"/>
  <c r="K6" i="2"/>
  <c r="Q2" i="1"/>
  <c r="Q2" i="2" s="1"/>
  <c r="B6" i="1"/>
  <c r="J6" i="1"/>
  <c r="J6" i="2" s="1"/>
  <c r="Q6" i="1" l="1"/>
  <c r="B6" i="2"/>
  <c r="Q6" i="2" s="1"/>
</calcChain>
</file>

<file path=xl/sharedStrings.xml><?xml version="1.0" encoding="utf-8"?>
<sst xmlns="http://schemas.openxmlformats.org/spreadsheetml/2006/main" count="70" uniqueCount="49">
  <si>
    <t>FSW</t>
  </si>
  <si>
    <t>Clients</t>
  </si>
  <si>
    <t>MSM</t>
  </si>
  <si>
    <t>M 0-14</t>
  </si>
  <si>
    <t>F 0-14</t>
  </si>
  <si>
    <t>M 15-24</t>
  </si>
  <si>
    <t>F 15-24</t>
  </si>
  <si>
    <t>M 25-34</t>
  </si>
  <si>
    <t>F 25-34</t>
  </si>
  <si>
    <t>M 35-49</t>
  </si>
  <si>
    <t>F 35-49</t>
  </si>
  <si>
    <t>M 50+</t>
  </si>
  <si>
    <t>F 50+</t>
  </si>
  <si>
    <t>Total (Intended)</t>
  </si>
  <si>
    <t>Total (Actual)</t>
  </si>
  <si>
    <t>Blantyre - District 1</t>
  </si>
  <si>
    <t>OR</t>
  </si>
  <si>
    <t>Blantyre - District 2</t>
  </si>
  <si>
    <t>---</t>
  </si>
  <si>
    <t>Project Cal. 2017</t>
  </si>
  <si>
    <t>District Aggregate</t>
  </si>
  <si>
    <t>ART</t>
  </si>
  <si>
    <t>ART_ped</t>
  </si>
  <si>
    <t>FSW_prog</t>
  </si>
  <si>
    <t>MSM_prog</t>
  </si>
  <si>
    <t>Adherence</t>
  </si>
  <si>
    <t>VL</t>
  </si>
  <si>
    <t>CD4</t>
  </si>
  <si>
    <t>HTC_PITC</t>
  </si>
  <si>
    <t>HTC_KP</t>
  </si>
  <si>
    <t>HTC_CITS</t>
  </si>
  <si>
    <t>HTC_mob</t>
  </si>
  <si>
    <t>HTC_door</t>
  </si>
  <si>
    <t>HTC_self</t>
  </si>
  <si>
    <t>HTC_infant</t>
  </si>
  <si>
    <t>HTC_cross</t>
  </si>
  <si>
    <t>PMTCT</t>
  </si>
  <si>
    <t>VMMC_mob</t>
  </si>
  <si>
    <t>VMMC_PC</t>
  </si>
  <si>
    <t>Condoms</t>
  </si>
  <si>
    <t>ENV</t>
  </si>
  <si>
    <t>OVC</t>
  </si>
  <si>
    <t>Other</t>
  </si>
  <si>
    <t>MGT</t>
  </si>
  <si>
    <t>INFR</t>
  </si>
  <si>
    <t>ME</t>
  </si>
  <si>
    <t>Lab</t>
  </si>
  <si>
    <t>Emp</t>
  </si>
  <si>
    <t>VMMC_campaign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</si>
</sst>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H1" workbookViewId="0">
      <selection activeCell="P7" sqref="P7"/>
    </sheetView>
  </sheetViews>
  <sheetFormatPr defaultRowHeight="14.4" x14ac:dyDescent="0.3"/>
  <cols>
    <col min="1" max="17" width="20.664062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14</v>
      </c>
    </row>
    <row r="2" spans="1:17" x14ac:dyDescent="0.3">
      <c r="A2" t="s">
        <v>15</v>
      </c>
      <c r="B2">
        <f>B5*P2/P5</f>
        <v>115.67448224054162</v>
      </c>
      <c r="C2">
        <f>C5*P2/P5</f>
        <v>2266.8975301774826</v>
      </c>
      <c r="D2">
        <f>D5*P2/P5</f>
        <v>407.42129697470949</v>
      </c>
      <c r="E2">
        <f>E5*P2/P5</f>
        <v>26303.326713374117</v>
      </c>
      <c r="F2">
        <f>F5*P2/P5</f>
        <v>26049.953392644369</v>
      </c>
      <c r="G2">
        <f>G5*P2/P5</f>
        <v>7705.105627771969</v>
      </c>
      <c r="H2">
        <f>H5*P2/P5</f>
        <v>9848.6553922287058</v>
      </c>
      <c r="I2">
        <f>I5*P2/P5</f>
        <v>3690.8262335809445</v>
      </c>
      <c r="J2">
        <f>J5*P2/P5</f>
        <v>5823.9163378407484</v>
      </c>
      <c r="K2">
        <f>K5*P2/P5</f>
        <v>3542.896128714769</v>
      </c>
      <c r="L2">
        <f>L5*P2/P5</f>
        <v>7188.4282392795685</v>
      </c>
      <c r="M2">
        <f>M5*P2/P5</f>
        <v>2106.6490292585954</v>
      </c>
      <c r="N2">
        <f>N5*P2/P5</f>
        <v>4950.2495959134803</v>
      </c>
      <c r="O2" t="s">
        <v>16</v>
      </c>
      <c r="P2">
        <v>100000</v>
      </c>
      <c r="Q2">
        <f>SUM(B2:N2)</f>
        <v>100000</v>
      </c>
    </row>
    <row r="3" spans="1:17" x14ac:dyDescent="0.3">
      <c r="A3" t="s">
        <v>17</v>
      </c>
      <c r="B3">
        <f>B5*P3/P5</f>
        <v>231.34896448108324</v>
      </c>
      <c r="C3">
        <f>C5*P3/P5</f>
        <v>4533.7950603549652</v>
      </c>
      <c r="D3">
        <f>D5*P3/P5</f>
        <v>814.84259394941898</v>
      </c>
      <c r="E3">
        <f>E5*P3/P5</f>
        <v>52606.653426748235</v>
      </c>
      <c r="F3">
        <f>F5*P3/P5</f>
        <v>52099.906785288738</v>
      </c>
      <c r="G3">
        <f>G5*P3/P5</f>
        <v>15410.211255543938</v>
      </c>
      <c r="H3">
        <f>H5*P3/P5</f>
        <v>19697.310784457412</v>
      </c>
      <c r="I3">
        <f>I5*P3/P5</f>
        <v>7381.652467161889</v>
      </c>
      <c r="J3">
        <f>J5*P3/P5</f>
        <v>11647.832675681497</v>
      </c>
      <c r="K3">
        <f>K5*P3/P5</f>
        <v>7085.792257429538</v>
      </c>
      <c r="L3">
        <f>L5*P3/P5</f>
        <v>14376.856478559137</v>
      </c>
      <c r="M3">
        <f>M5*P3/P5</f>
        <v>4213.2980585171908</v>
      </c>
      <c r="N3">
        <f>N5*P3/P5</f>
        <v>9900.4991918269607</v>
      </c>
      <c r="O3" t="s">
        <v>16</v>
      </c>
      <c r="P3">
        <v>200000</v>
      </c>
      <c r="Q3">
        <f>SUM(B3:N3)</f>
        <v>200000</v>
      </c>
    </row>
    <row r="4" spans="1:17" x14ac:dyDescent="0.3">
      <c r="A4" t="s">
        <v>18</v>
      </c>
    </row>
    <row r="5" spans="1:17" x14ac:dyDescent="0.3">
      <c r="A5" t="s">
        <v>19</v>
      </c>
      <c r="B5">
        <v>570.58938460042998</v>
      </c>
      <c r="C5">
        <v>11181.962016535999</v>
      </c>
      <c r="D5">
        <v>2009.6936040784999</v>
      </c>
      <c r="E5">
        <v>129746.844002454</v>
      </c>
      <c r="F5">
        <v>128497.02533588999</v>
      </c>
      <c r="G5">
        <v>38007.098828326103</v>
      </c>
      <c r="H5">
        <v>48580.621331053997</v>
      </c>
      <c r="I5">
        <v>18205.798102530702</v>
      </c>
      <c r="J5">
        <v>28727.726070670698</v>
      </c>
      <c r="K5">
        <v>17476.1008878594</v>
      </c>
      <c r="L5">
        <v>35458.4759391068</v>
      </c>
      <c r="M5">
        <v>10391.501650935999</v>
      </c>
      <c r="N5">
        <v>24418.176038836398</v>
      </c>
      <c r="P5">
        <v>493271.61319287901</v>
      </c>
      <c r="Q5">
        <f>SUM(B5:N5)</f>
        <v>493271.61319287907</v>
      </c>
    </row>
    <row r="6" spans="1:17" x14ac:dyDescent="0.3">
      <c r="A6" t="s">
        <v>20</v>
      </c>
      <c r="B6">
        <f t="shared" ref="B6:N6" si="0">SUM(B2:B3)</f>
        <v>347.02344672162485</v>
      </c>
      <c r="C6">
        <f t="shared" si="0"/>
        <v>6800.6925905324479</v>
      </c>
      <c r="D6">
        <f t="shared" si="0"/>
        <v>1222.2638909241284</v>
      </c>
      <c r="E6">
        <f t="shared" si="0"/>
        <v>78909.980140122352</v>
      </c>
      <c r="F6">
        <f t="shared" si="0"/>
        <v>78149.860177933107</v>
      </c>
      <c r="G6">
        <f t="shared" si="0"/>
        <v>23115.316883315907</v>
      </c>
      <c r="H6">
        <f t="shared" si="0"/>
        <v>29545.966176686117</v>
      </c>
      <c r="I6">
        <f t="shared" si="0"/>
        <v>11072.478700742833</v>
      </c>
      <c r="J6">
        <f t="shared" si="0"/>
        <v>17471.749013522247</v>
      </c>
      <c r="K6">
        <f t="shared" si="0"/>
        <v>10628.688386144308</v>
      </c>
      <c r="L6">
        <f t="shared" si="0"/>
        <v>21565.284717838706</v>
      </c>
      <c r="M6">
        <f t="shared" si="0"/>
        <v>6319.9470877757867</v>
      </c>
      <c r="N6">
        <f t="shared" si="0"/>
        <v>14850.748787740442</v>
      </c>
      <c r="P6">
        <f>SUM(P2:P3)</f>
        <v>300000</v>
      </c>
      <c r="Q6">
        <f>SUM(B6:N6)</f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H1" workbookViewId="0">
      <selection activeCell="Q6" sqref="Q6"/>
    </sheetView>
  </sheetViews>
  <sheetFormatPr defaultRowHeight="14.4" x14ac:dyDescent="0.3"/>
  <cols>
    <col min="1" max="17" width="20.664062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14</v>
      </c>
    </row>
    <row r="2" spans="1:17" x14ac:dyDescent="0.3">
      <c r="A2" t="str">
        <f>'Population sizes'!A2</f>
        <v>Blantyre - District 1</v>
      </c>
      <c r="B2">
        <f>(P2*(1-P5)/(P5*(1-P2)))/(P2*(1-P5)/(P5*(1-P2))-1+1/B5)</f>
        <v>0.88625974369334248</v>
      </c>
      <c r="C2">
        <f>(P2*(1-P5)/(P5*(1-P2)))/(P2*(1-P5)/(P5*(1-P2))-1+1/C5)</f>
        <v>0.53359927798931706</v>
      </c>
      <c r="D2">
        <f>(P2*(1-P5)/(P5*(1-P2)))/(P2*(1-P5)/(P5*(1-P2))-1+1/D5)</f>
        <v>0.43549110071376368</v>
      </c>
      <c r="E2">
        <f>(P2*(1-P5)/(P5*(1-P2)))/(P2*(1-P5)/(P5*(1-P2))-1+1/E5)</f>
        <v>2.5526024821615239E-2</v>
      </c>
      <c r="F2">
        <f>(P2*(1-P5)/(P5*(1-P2)))/(P2*(1-P5)/(P5*(1-P2))-1+1/F5)</f>
        <v>2.556081148545921E-2</v>
      </c>
      <c r="G2">
        <f>(P2*(1-P5)/(P5*(1-P2)))/(P2*(1-P5)/(P5*(1-P2))-1+1/G5)</f>
        <v>3.4734097808198999E-2</v>
      </c>
      <c r="H2">
        <f>(P2*(1-P5)/(P5*(1-P2)))/(P2*(1-P5)/(P5*(1-P2))-1+1/H5)</f>
        <v>0.13007341882274093</v>
      </c>
      <c r="I2">
        <f>(P2*(1-P5)/(P5*(1-P2)))/(P2*(1-P5)/(P5*(1-P2))-1+1/I5)</f>
        <v>0.21895368283677136</v>
      </c>
      <c r="J2">
        <f>(P2*(1-P5)/(P5*(1-P2)))/(P2*(1-P5)/(P5*(1-P2))-1+1/J5)</f>
        <v>0.30150209153786961</v>
      </c>
      <c r="K2">
        <f>(P2*(1-P5)/(P5*(1-P2)))/(P2*(1-P5)/(P5*(1-P2))-1+1/K5)</f>
        <v>0.35042224965867202</v>
      </c>
      <c r="L2">
        <f>(P2*(1-P5)/(P5*(1-P2)))/(P2*(1-P5)/(P5*(1-P2))-1+1/L5)</f>
        <v>0.43930516303602224</v>
      </c>
      <c r="M2">
        <f>(P2*(1-P5)/(P5*(1-P2)))/(P2*(1-P5)/(P5*(1-P2))-1+1/M5)</f>
        <v>0.44991328359683003</v>
      </c>
      <c r="N2">
        <f>(P2*(1-P5)/(P5*(1-P2)))/(P2*(1-P5)/(P5*(1-P2))-1+1/N5)</f>
        <v>0.4800171325429477</v>
      </c>
      <c r="O2" t="s">
        <v>16</v>
      </c>
      <c r="P2">
        <v>0.16</v>
      </c>
      <c r="Q2">
        <f>SUMPRODUCT('Population sizes'!B2:N2,B2:N2)/'Population sizes'!Q2</f>
        <v>0.14662996583313792</v>
      </c>
    </row>
    <row r="3" spans="1:17" x14ac:dyDescent="0.3">
      <c r="A3" t="str">
        <f>'Population sizes'!A3</f>
        <v>Blantyre - District 2</v>
      </c>
      <c r="B3">
        <f>(P3*(1-P5)/(P5*(1-P3)))/(P3*(1-P5)/(P5*(1-P3))-1+1/B5)</f>
        <v>0.78056701473974577</v>
      </c>
      <c r="C3">
        <f>(P3*(1-P5)/(P5*(1-P3)))/(P3*(1-P5)/(P5*(1-P3))-1+1/C5)</f>
        <v>0.34309793768420849</v>
      </c>
      <c r="D3">
        <f>(P3*(1-P5)/(P5*(1-P3)))/(P3*(1-P5)/(P5*(1-P3))-1+1/D5)</f>
        <v>0.26045582536747564</v>
      </c>
      <c r="E3">
        <f>(P3*(1-P5)/(P5*(1-P3)))/(P3*(1-P5)/(P5*(1-P3))-1+1/E5)</f>
        <v>1.181712228639091E-2</v>
      </c>
      <c r="F3">
        <f>(P3*(1-P5)/(P5*(1-P3)))/(P3*(1-P5)/(P5*(1-P3))-1+1/F5)</f>
        <v>1.1833453434922692E-2</v>
      </c>
      <c r="G3">
        <f>(P3*(1-P5)/(P5*(1-P3)))/(P3*(1-P5)/(P5*(1-P3))-1+1/G5)</f>
        <v>1.6161963799052177E-2</v>
      </c>
      <c r="H3">
        <f>(P3*(1-P5)/(P5*(1-P3)))/(P3*(1-P5)/(P5*(1-P3))-1+1/H5)</f>
        <v>6.3898457988691718E-2</v>
      </c>
      <c r="I3">
        <f>(P3*(1-P5)/(P5*(1-P3)))/(P3*(1-P5)/(P5*(1-P3))-1+1/I5)</f>
        <v>0.11345825941898012</v>
      </c>
      <c r="J3">
        <f>(P3*(1-P5)/(P5*(1-P3)))/(P3*(1-P5)/(P5*(1-P3))-1+1/J5)</f>
        <v>0.16461625036914665</v>
      </c>
      <c r="K3">
        <f>(P3*(1-P5)/(P5*(1-P3)))/(P3*(1-P5)/(P5*(1-P3))-1+1/K5)</f>
        <v>0.19760948338939333</v>
      </c>
      <c r="L3">
        <f>(P3*(1-P5)/(P5*(1-P3)))/(P3*(1-P5)/(P5*(1-P3))-1+1/L5)</f>
        <v>0.26345234323138211</v>
      </c>
      <c r="M3">
        <f>(P3*(1-P5)/(P5*(1-P3)))/(P3*(1-P5)/(P5*(1-P3))-1+1/M5)</f>
        <v>0.27187308083859579</v>
      </c>
      <c r="N3">
        <f>(P3*(1-P5)/(P5*(1-P3)))/(P3*(1-P5)/(P5*(1-P3))-1+1/N5)</f>
        <v>0.29648490505620972</v>
      </c>
      <c r="O3" t="s">
        <v>16</v>
      </c>
      <c r="P3">
        <v>0.08</v>
      </c>
      <c r="Q3">
        <f>SUMPRODUCT('Population sizes'!B3:N3,B3:N3)/'Population sizes'!Q3</f>
        <v>8.3589084438636982E-2</v>
      </c>
    </row>
    <row r="4" spans="1:17" x14ac:dyDescent="0.3">
      <c r="A4" t="s">
        <v>18</v>
      </c>
    </row>
    <row r="5" spans="1:17" x14ac:dyDescent="0.3">
      <c r="A5" t="s">
        <v>19</v>
      </c>
      <c r="B5">
        <v>0.82617716151373899</v>
      </c>
      <c r="C5">
        <v>0.41102732413845799</v>
      </c>
      <c r="D5">
        <v>0.31999346323530498</v>
      </c>
      <c r="E5">
        <v>1.5727076800801501E-2</v>
      </c>
      <c r="F5">
        <v>1.5748725352411602E-2</v>
      </c>
      <c r="G5">
        <v>2.1478258489891901E-2</v>
      </c>
      <c r="H5">
        <v>8.3583117025640002E-2</v>
      </c>
      <c r="I5">
        <v>0.14602871416195801</v>
      </c>
      <c r="J5">
        <v>0.20842006377354799</v>
      </c>
      <c r="K5">
        <v>0.24759065163378</v>
      </c>
      <c r="L5">
        <v>0.32337544146035502</v>
      </c>
      <c r="M5">
        <v>0.33284596812786399</v>
      </c>
      <c r="N5">
        <v>0.36024656980638298</v>
      </c>
      <c r="P5">
        <v>0.10409334972812</v>
      </c>
      <c r="Q5">
        <f>SUMPRODUCT('Population sizes'!B5:N5,B5:N5)/'Population sizes'!Q5</f>
        <v>0.10409334972811986</v>
      </c>
    </row>
    <row r="6" spans="1:17" x14ac:dyDescent="0.3">
      <c r="A6" t="s">
        <v>20</v>
      </c>
      <c r="B6">
        <f>SUMPRODUCT('Population sizes'!B2:B3,B2:B3)/'Population sizes'!B6</f>
        <v>0.81579792439094467</v>
      </c>
      <c r="C6">
        <f>SUMPRODUCT('Population sizes'!C2:C3,C2:C3)/'Population sizes'!C6</f>
        <v>0.40659838445257801</v>
      </c>
      <c r="D6">
        <f>SUMPRODUCT('Population sizes'!D2:D3,D2:D3)/'Population sizes'!D6</f>
        <v>0.31880091714957171</v>
      </c>
      <c r="E6">
        <f>SUMPRODUCT('Population sizes'!E2:E3,E2:E3)/'Population sizes'!E6</f>
        <v>1.6386756464799021E-2</v>
      </c>
      <c r="F6">
        <f>SUMPRODUCT('Population sizes'!F2:F3,F2:F3)/'Population sizes'!F6</f>
        <v>1.6409239451768198E-2</v>
      </c>
      <c r="G6">
        <f>SUMPRODUCT('Population sizes'!G2:G3,G2:G3)/'Population sizes'!G6</f>
        <v>2.2352675135434447E-2</v>
      </c>
      <c r="H6">
        <f>SUMPRODUCT('Population sizes'!H2:H3,H2:H3)/'Population sizes'!H6</f>
        <v>8.5956778266708125E-2</v>
      </c>
      <c r="I6">
        <f>SUMPRODUCT('Population sizes'!I2:I3,I2:I3)/'Population sizes'!I6</f>
        <v>0.14862340055824386</v>
      </c>
      <c r="J6">
        <f>SUMPRODUCT('Population sizes'!J2:J3,J2:J3)/'Population sizes'!J6</f>
        <v>0.21024486409205426</v>
      </c>
      <c r="K6">
        <f>SUMPRODUCT('Population sizes'!K2:K3,K2:K3)/'Population sizes'!K6</f>
        <v>0.24854707214581956</v>
      </c>
      <c r="L6">
        <f>SUMPRODUCT('Population sizes'!L2:L3,L2:L3)/'Population sizes'!L6</f>
        <v>0.3220699498329288</v>
      </c>
      <c r="M6">
        <f>SUMPRODUCT('Population sizes'!M2:M3,M2:M3)/'Population sizes'!M6</f>
        <v>0.33121981509134052</v>
      </c>
      <c r="N6">
        <f>SUMPRODUCT('Population sizes'!N2:N3,N2:N3)/'Population sizes'!N6</f>
        <v>0.35766231421845568</v>
      </c>
      <c r="P6">
        <f>SUMPRODUCT('Population sizes'!P2:P3,P2:P3)/'Population sizes'!P6</f>
        <v>0.10666666666666667</v>
      </c>
      <c r="Q6">
        <f>SUMPRODUCT('Population sizes'!B6:N6,B6:N6)/'Population sizes'!Q6</f>
        <v>0.10460271157013729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/>
  </sheetViews>
  <sheetFormatPr defaultRowHeight="14.4" x14ac:dyDescent="0.3"/>
  <cols>
    <col min="1" max="29" width="20.6640625" customWidth="1"/>
  </cols>
  <sheetData>
    <row r="1" spans="1:29" x14ac:dyDescent="0.3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</row>
    <row r="2" spans="1:29" x14ac:dyDescent="0.3">
      <c r="A2" t="str">
        <f>'Population sizes'!A2</f>
        <v>Blantyre - District 1</v>
      </c>
    </row>
    <row r="3" spans="1:29" x14ac:dyDescent="0.3">
      <c r="A3" t="str">
        <f>'Population sizes'!A3</f>
        <v>Blantyre - District 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sizes</vt:lpstr>
      <vt:lpstr>Population prevalence</vt:lpstr>
      <vt:lpstr>Program allocations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2016-08-16T22:19:14Z</dcterms:created>
  <dcterms:modified xsi:type="dcterms:W3CDTF">2016-08-16T21:21:48Z</dcterms:modified>
</cp:coreProperties>
</file>