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Population sizes" sheetId="1" r:id="rId1"/>
    <sheet name="Population prevalence" sheetId="2" r:id="rId2"/>
  </sheets>
  <calcPr calcId="144525"/>
</workbook>
</file>

<file path=xl/calcChain.xml><?xml version="1.0" encoding="utf-8"?>
<calcChain xmlns="http://schemas.openxmlformats.org/spreadsheetml/2006/main">
  <c r="F5" i="2" l="1"/>
  <c r="C3" i="2"/>
  <c r="B3" i="2"/>
  <c r="A3" i="2"/>
  <c r="C2" i="2"/>
  <c r="B2" i="2"/>
  <c r="A2" i="2"/>
  <c r="E6" i="1"/>
  <c r="E6" i="2" s="1"/>
  <c r="F5" i="1"/>
  <c r="C3" i="1"/>
  <c r="B3" i="1"/>
  <c r="F3" i="1" s="1"/>
  <c r="C2" i="1"/>
  <c r="B2" i="1"/>
  <c r="B6" i="1" s="1"/>
  <c r="C6" i="1" l="1"/>
  <c r="C6" i="2" s="1"/>
  <c r="F6" i="1"/>
  <c r="F3" i="2"/>
  <c r="F2" i="1"/>
  <c r="F2" i="2"/>
  <c r="B6" i="2"/>
  <c r="F6" i="2" l="1"/>
</calcChain>
</file>

<file path=xl/sharedStrings.xml><?xml version="1.0" encoding="utf-8"?>
<sst xmlns="http://schemas.openxmlformats.org/spreadsheetml/2006/main" count="20" uniqueCount="10">
  <si>
    <t>M 15-49</t>
  </si>
  <si>
    <t>F 15-49</t>
  </si>
  <si>
    <t>Total (intended)</t>
  </si>
  <si>
    <t>Total (actual)</t>
  </si>
  <si>
    <t>OR</t>
  </si>
  <si>
    <t>---</t>
  </si>
  <si>
    <t>Calibration 2015</t>
  </si>
  <si>
    <t>District aggregate</t>
  </si>
  <si>
    <t>Subnational demo - district 1</t>
  </si>
  <si>
    <t>Subnational demo - district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</si>
</sst>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F9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1" sqref="C11"/>
    </sheetView>
  </sheetViews>
  <sheetFormatPr defaultRowHeight="15" x14ac:dyDescent="0.25"/>
  <cols>
    <col min="1" max="1" width="29.28515625" customWidth="1"/>
    <col min="2" max="6" width="20.7109375" customWidth="1"/>
  </cols>
  <sheetData>
    <row r="1" spans="1:6" x14ac:dyDescent="0.25">
      <c r="B1" s="1" t="s">
        <v>0</v>
      </c>
      <c r="C1" s="1" t="s">
        <v>1</v>
      </c>
      <c r="E1" s="1" t="s">
        <v>2</v>
      </c>
      <c r="F1" s="1" t="s">
        <v>3</v>
      </c>
    </row>
    <row r="2" spans="1:6" x14ac:dyDescent="0.25">
      <c r="A2" s="1" t="s">
        <v>8</v>
      </c>
      <c r="B2" s="2">
        <f>B5*E2/E5</f>
        <v>228062.62046085778</v>
      </c>
      <c r="C2" s="2">
        <f>C5*E2/E5</f>
        <v>271937.67469591473</v>
      </c>
      <c r="D2" s="3" t="s">
        <v>4</v>
      </c>
      <c r="E2" s="6">
        <v>500000</v>
      </c>
      <c r="F2" s="2">
        <f>SUM(B2:C2)</f>
        <v>500000.29515677248</v>
      </c>
    </row>
    <row r="3" spans="1:6" x14ac:dyDescent="0.25">
      <c r="A3" s="1" t="s">
        <v>9</v>
      </c>
      <c r="B3" s="2">
        <f>B5*E3/E5</f>
        <v>547350.28910605866</v>
      </c>
      <c r="C3" s="2">
        <f>C5*E3/E5</f>
        <v>652650.41927019542</v>
      </c>
      <c r="D3" s="3" t="s">
        <v>4</v>
      </c>
      <c r="E3" s="6">
        <v>1200000</v>
      </c>
      <c r="F3" s="2">
        <f>SUM(B3:C3)</f>
        <v>1200000.708376254</v>
      </c>
    </row>
    <row r="4" spans="1:6" x14ac:dyDescent="0.25">
      <c r="A4" t="s">
        <v>5</v>
      </c>
    </row>
    <row r="5" spans="1:6" x14ac:dyDescent="0.25">
      <c r="A5" t="s">
        <v>6</v>
      </c>
      <c r="B5" s="2">
        <v>772683</v>
      </c>
      <c r="C5" s="2">
        <v>921333</v>
      </c>
      <c r="E5" s="2">
        <v>1694015</v>
      </c>
      <c r="F5" s="2">
        <f>SUM(B5:C5)</f>
        <v>1694016</v>
      </c>
    </row>
    <row r="6" spans="1:6" x14ac:dyDescent="0.25">
      <c r="A6" t="s">
        <v>7</v>
      </c>
      <c r="B6" s="2">
        <f>SUM(B2:B3)</f>
        <v>775412.90956691641</v>
      </c>
      <c r="C6" s="2">
        <f>SUM(C2:C3)</f>
        <v>924588.09396611014</v>
      </c>
      <c r="E6" s="2">
        <f>SUM(E2:E3)</f>
        <v>1700000</v>
      </c>
      <c r="F6" s="2">
        <f>SUM(B6:C6)</f>
        <v>1700001.0035330267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1" max="6" width="20.7109375" customWidth="1"/>
  </cols>
  <sheetData>
    <row r="1" spans="1:6" x14ac:dyDescent="0.25">
      <c r="B1" s="1" t="s">
        <v>0</v>
      </c>
      <c r="C1" s="1" t="s">
        <v>1</v>
      </c>
      <c r="E1" s="1" t="s">
        <v>2</v>
      </c>
      <c r="F1" s="1" t="s">
        <v>3</v>
      </c>
    </row>
    <row r="2" spans="1:6" x14ac:dyDescent="0.25">
      <c r="A2" s="1" t="str">
        <f>'Population sizes'!A2</f>
        <v>Subnational demo - district 1</v>
      </c>
      <c r="B2" s="5">
        <f>(E2*(1-E5)/(E5*(1-E2)))/(E2*(1-E5)/(E5*(1-E2))-1+1/B5)</f>
        <v>8.4807988687814553E-4</v>
      </c>
      <c r="C2" s="5">
        <f>(E2*(1-E5)/(E5*(1-E2)))/(E2*(1-E5)/(E5*(1-E2))-1+1/C5)</f>
        <v>1.1279693432041757E-3</v>
      </c>
      <c r="D2" s="3" t="s">
        <v>4</v>
      </c>
      <c r="E2" s="4">
        <v>1E-3</v>
      </c>
      <c r="F2" s="5">
        <f>SUMPRODUCT('Population sizes'!B2:C2,B2:C2)/'Population sizes'!F2</f>
        <v>1.0003047728681424E-3</v>
      </c>
    </row>
    <row r="3" spans="1:6" x14ac:dyDescent="0.25">
      <c r="A3" s="1" t="str">
        <f>'Population sizes'!A3</f>
        <v>Subnational demo - district 2</v>
      </c>
      <c r="B3" s="5">
        <f>(E3*(1-E5)/(E5*(1-E3)))/(E3*(1-E5)/(E5*(1-E3))-1+1/B5)</f>
        <v>1.9571314956161146E-2</v>
      </c>
      <c r="C3" s="5">
        <f>(E3*(1-E5)/(E5*(1-E3)))/(E3*(1-E5)/(E5*(1-E3))-1+1/C5)</f>
        <v>2.5870388421699284E-2</v>
      </c>
      <c r="D3" s="3" t="s">
        <v>4</v>
      </c>
      <c r="E3" s="4">
        <v>2.3E-2</v>
      </c>
      <c r="F3" s="5">
        <f>SUMPRODUCT('Population sizes'!B3:C3,B3:C3)/'Population sizes'!F3</f>
        <v>2.2997223715715161E-2</v>
      </c>
    </row>
    <row r="4" spans="1:6" x14ac:dyDescent="0.25">
      <c r="A4" t="s">
        <v>5</v>
      </c>
    </row>
    <row r="5" spans="1:6" x14ac:dyDescent="0.25">
      <c r="A5" t="s">
        <v>6</v>
      </c>
      <c r="B5">
        <v>1.4163711882842E-2</v>
      </c>
      <c r="C5">
        <v>1.8755630514650699E-2</v>
      </c>
      <c r="E5">
        <v>1.66611417916111E-2</v>
      </c>
      <c r="F5">
        <f>SUMPRODUCT('Population sizes'!B5:C5,B5:C5)/'Population sizes'!F5</f>
        <v>1.6661141758829125E-2</v>
      </c>
    </row>
    <row r="6" spans="1:6" x14ac:dyDescent="0.25">
      <c r="A6" t="s">
        <v>7</v>
      </c>
      <c r="B6">
        <f>SUMPRODUCT('Population sizes'!B2:B3,B2:B3)/'Population sizes'!B6</f>
        <v>1.4064481112254383E-2</v>
      </c>
      <c r="C6">
        <f>SUMPRODUCT('Population sizes'!C2:C3,C2:C3)/'Population sizes'!C6</f>
        <v>1.8593206339788958E-2</v>
      </c>
      <c r="E6">
        <f>SUMPRODUCT('Population sizes'!E2:E3,E2:E3)/'Population sizes'!E6</f>
        <v>1.6529411764705883E-2</v>
      </c>
      <c r="F6">
        <f>SUMPRODUCT('Population sizes'!B6:C6,B6:C6)/'Population sizes'!F6</f>
        <v>1.6527541673701331E-2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sizes</vt:lpstr>
      <vt:lpstr>Population 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2017-03-18T02:01:00Z</dcterms:created>
  <dcterms:modified xsi:type="dcterms:W3CDTF">2017-03-21T14:20:28Z</dcterms:modified>
</cp:coreProperties>
</file>