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8580" windowHeight="15980" tabRatio="805" firstSheet="6"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<sst xmlns="http://schemas.openxmlformats.org/spreadsheetml/2006/main" count="444" uniqueCount="131">
  <si>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</si>
  <si>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</si>
  <si>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</si>
  <si>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</si>
  <si>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</si>
  <si>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</si>
  <si>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</si>
  <si>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</si>
  <si>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</si>
  <si>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</si>
  <si>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</si>
  <si>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</si>
  <si>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</si>
  <si>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</si>
  <si>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</si>
  <si>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</si>
  <si>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</si>
  <si>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</si>
  <si>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</si>
  <si>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</si>
  <si>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</si>
  <si>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</si>
  <si>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</si>
  <si>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</si>
  <si>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</si>
  <si>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</si>
  <si>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</si>
  <si>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</si>
  <si>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</si>
  <si>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</si>
  <si>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</si>
  <si>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</si>
  <si>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</si>
  <si>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</si>
  <si>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</si>
  <si>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</si>
  <si>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</si>
  <si>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</si>
  <si>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</si>
  <si>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</si>
  <si>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</si>
  <si>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</si>
  <si>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</si>
  <si>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</si>
  <si>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</si>
  <si>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</si>
  <si>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</si>
  <si>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</si>
  <si>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</si>
  <si>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</si>
  <si>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</si>
  <si>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</si>
  <si>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</si>
  <si>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</si>
  <si>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</si>
  <si>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</si>
  <si>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</si>
  <si>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</si>
  <si>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</si>
  <si>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</si>
  <si>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Percentage of people in care who are lost to follow-up per year (%/year)</t>
  </si>
  <si>
    <t>Biological failure rate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</si>
  <si>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</si>
  <si>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</si>
  <si>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</si>
  <si>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</si>
  <si>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</si>
  <si>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</si>
  <si>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</si>
  <si>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</si>
  <si>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</si>
  <si>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</si>
  <si>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</si>
  <si>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</si>
  <si>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</si>
  <si>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</si>
  <si>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</si>
  <si>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</si>
  <si>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</si>
  <si>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</si>
  <si>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</si>
  <si>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</si>
  <si>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</si>
  <si>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</si>
  <si>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</si>
  <si>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</si>
  <si>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</si>
  <si>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</si>
  <si>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</si>
  <si>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</si>
  <si>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</si>
  <si>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</si>
  <si>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</si>
  <si>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</si>
  <si>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</si>
  <si>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</si>
  <si>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</si>
  <si>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</si>
  <si>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</si>
  <si>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</si>
  <si>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</si>
  <si>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</si>
  <si>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</si>
  <si>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</si>
  <si>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</si>
  <si>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</si>
  <si>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</si>
  <si>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</si>
  <si>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</si>
  <si>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</si>
  <si>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</si>
  <si>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</si>
  <si>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</si>
  <si>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</si>
  <si>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</si>
  <si>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</si>
  <si>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</si>
  <si>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</si>
  <si>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</si>
  <si>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</si>
  <si>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</si>
  <si>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</si>
  <si>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</si>
  <si>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</si>
  <si>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</si>
  <si>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</si>
  <si>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People on ART with viral suppression (%)</t>
  </si>
  <si>
    <t>Average time taken to be linked to care (years)</t>
  </si>
  <si>
    <t>Disease progression (average years to move)</t>
  </si>
  <si>
    <t>Treatment recovery on suppressive ART (average years to move)</t>
  </si>
  <si>
    <t>CD4 change due to non-suppressive ART (%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</si>
</sst>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1"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sz val="11"/>
      <color rgb="FF000000"/>
      <name val="Calibri"/>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63">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85">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9" fontId="3" fillId="6" borderId="1" xfId="3" applyNumberFormat="1" applyFont="1" applyFill="1" applyBorder="1" applyProtection="1">
      <protection locked="0"/>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0" fontId="3" fillId="0" borderId="0" xfId="0" applyFont="1"/>
    <xf numFmtId="9" fontId="3" fillId="6" borderId="1" xfId="0" applyNumberFormat="1" applyFont="1" applyFill="1" applyBorder="1" applyProtection="1">
      <protection locked="0"/>
    </xf>
    <xf numFmtId="9" fontId="3" fillId="6" borderId="2" xfId="0" applyNumberFormat="1" applyFont="1" applyFill="1" applyBorder="1" applyProtection="1">
      <protection locked="0"/>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10" fontId="0" fillId="6" borderId="1" xfId="0" applyNumberFormat="1" applyFill="1" applyBorder="1" applyProtection="1">
      <protection locked="0"/>
    </xf>
    <xf numFmtId="0" fontId="0" fillId="0" borderId="0" xfId="3" applyNumberFormat="1" applyFont="1" applyBorder="1"/>
    <xf numFmtId="4" fontId="0" fillId="6" borderId="1" xfId="0" applyNumberFormat="1" applyFill="1" applyBorder="1" applyProtection="1">
      <protection locked="0"/>
    </xf>
    <xf numFmtId="9" fontId="3" fillId="0" borderId="0" xfId="3" applyNumberFormat="1" applyFont="1"/>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3" applyNumberFormat="1" applyFont="1" applyBorder="1"/>
    <xf numFmtId="0" fontId="10" fillId="0" borderId="0" xfId="3" applyNumberFormat="1" applyFont="1" applyBorder="1"/>
    <xf numFmtId="0" fontId="11" fillId="0" borderId="0" xfId="3" applyNumberFormat="1" applyFont="1" applyBorder="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4" fontId="10" fillId="6" borderId="1" xfId="0" applyNumberFormat="1" applyFont="1" applyFill="1" applyBorder="1" applyProtection="1">
      <protection locked="0"/>
    </xf>
    <xf numFmtId="0" fontId="12" fillId="0" borderId="0" xfId="3" applyNumberFormat="1" applyFont="1"/>
    <xf numFmtId="0" fontId="12" fillId="0" borderId="0" xfId="4" applyFont="1"/>
    <xf numFmtId="0" fontId="3" fillId="0" borderId="0" xfId="4"/>
    <xf numFmtId="0" fontId="5" fillId="0" borderId="0" xfId="4" applyFont="1"/>
    <xf numFmtId="0" fontId="5" fillId="0" borderId="0" xfId="4" applyFont="1" applyAlignment="1">
      <alignment horizontal="right"/>
    </xf>
    <xf numFmtId="9" fontId="3" fillId="6" borderId="1" xfId="4" applyNumberFormat="1" applyFill="1" applyBorder="1" applyProtection="1">
      <protection locked="0"/>
    </xf>
    <xf numFmtId="0" fontId="5" fillId="0" borderId="0" xfId="4" applyFont="1" applyAlignment="1">
      <alignment horizontal="center"/>
    </xf>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10" fontId="7" fillId="6" borderId="1" xfId="120" applyNumberFormat="1" applyFill="1" applyBorder="1" applyProtection="1">
      <protection locked="0"/>
    </xf>
    <xf numFmtId="4" fontId="18" fillId="7" borderId="1" xfId="124" applyNumberFormat="1" applyFont="1" applyFill="1" applyBorder="1"/>
    <xf numFmtId="2" fontId="0" fillId="6" borderId="1" xfId="0" applyNumberFormat="1" applyFill="1" applyBorder="1" applyProtection="1">
      <protection locked="0"/>
    </xf>
    <xf numFmtId="9" fontId="7" fillId="0" borderId="0" xfId="2"/>
    <xf numFmtId="0" fontId="4" fillId="2" borderId="0" xfId="3" applyNumberFormat="1" applyFont="1" applyFill="1" applyBorder="1" applyAlignment="1">
      <alignment horizontal="center" vertical="center" wrapText="1"/>
    </xf>
    <xf numFmtId="0" fontId="12" fillId="0" borderId="0" xfId="0" applyFont="1"/>
    <xf numFmtId="10" fontId="12" fillId="6" borderId="1" xfId="4" applyNumberFormat="1" applyFont="1" applyFill="1" applyBorder="1" applyProtection="1">
      <protection locked="0"/>
    </xf>
    <xf numFmtId="0" fontId="10" fillId="0" borderId="0" xfId="5" applyFont="1"/>
  </cellXfs>
  <cellStyles count="163">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81" t="s">
        <v>0</v>
      </c>
    </row>
    <row r="2" spans="1:1">
      <c r="A2" s="81"/>
    </row>
    <row r="3" spans="1:1">
      <c r="A3" s="81"/>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2" t="s">
        <v>71</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c r="B6" s="7" t="s">
        <v>20</v>
      </c>
      <c r="C6" s="8"/>
      <c r="D6" s="8"/>
      <c r="E6" s="8"/>
      <c r="F6" s="8"/>
      <c r="G6" s="8"/>
      <c r="H6" s="8"/>
      <c r="I6" s="8"/>
      <c r="J6" s="8"/>
      <c r="K6" s="8"/>
      <c r="L6" s="8"/>
      <c r="M6" s="8"/>
      <c r="N6" s="8"/>
      <c r="O6" s="8"/>
      <c r="P6" s="8">
        <v>216</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c r="A12" s="2" t="s">
        <v>72</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c r="A23" s="2" t="s">
        <v>73</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6" workbookViewId="0">
      <selection activeCell="A63" sqref="A63"/>
    </sheetView>
  </sheetViews>
  <sheetFormatPr baseColWidth="10" defaultColWidth="8.83203125" defaultRowHeight="14" x14ac:dyDescent="0"/>
  <sheetData>
    <row r="1" spans="1:8">
      <c r="A1" s="2" t="s">
        <v>74</v>
      </c>
    </row>
    <row r="2" spans="1:8">
      <c r="C2" s="7" t="str">
        <f>Populations!$C$3</f>
        <v>FSW</v>
      </c>
      <c r="D2" s="7" t="str">
        <f>Populations!$C$4</f>
        <v>Clients</v>
      </c>
      <c r="E2" s="7" t="str">
        <f>Populations!$C$5</f>
        <v>MSM</v>
      </c>
      <c r="F2" s="7" t="str">
        <f>Populations!$C$6</f>
        <v>PWID</v>
      </c>
      <c r="G2" s="7" t="str">
        <f>Populations!$C$7</f>
        <v>M 15+</v>
      </c>
      <c r="H2" s="7" t="str">
        <f>Populations!$C$8</f>
        <v>F 15+</v>
      </c>
    </row>
    <row r="3" spans="1:8">
      <c r="B3" s="7" t="str">
        <f>Populations!$C$3</f>
        <v>FSW</v>
      </c>
      <c r="C3" s="8"/>
      <c r="D3" s="8"/>
      <c r="E3" s="8"/>
      <c r="F3" s="8"/>
      <c r="G3" s="8"/>
      <c r="H3" s="8"/>
    </row>
    <row r="4" spans="1:8">
      <c r="B4" s="7" t="str">
        <f>Populations!$C$4</f>
        <v>Clients</v>
      </c>
      <c r="C4" s="8">
        <v>1</v>
      </c>
      <c r="D4" s="8"/>
      <c r="E4" s="8"/>
      <c r="F4" s="8"/>
      <c r="G4" s="8"/>
      <c r="H4" s="8">
        <v>5</v>
      </c>
    </row>
    <row r="5" spans="1:8">
      <c r="B5" s="7" t="str">
        <f>Populations!$C$5</f>
        <v>MSM</v>
      </c>
      <c r="C5" s="8"/>
      <c r="D5" s="8"/>
      <c r="E5" s="8">
        <v>1</v>
      </c>
      <c r="F5" s="8"/>
      <c r="G5" s="8"/>
      <c r="H5" s="8"/>
    </row>
    <row r="6" spans="1:8">
      <c r="B6" s="7" t="str">
        <f>Populations!$C$6</f>
        <v>PWID</v>
      </c>
      <c r="C6" s="8"/>
      <c r="D6" s="8"/>
      <c r="E6" s="8"/>
      <c r="F6" s="8"/>
      <c r="G6" s="8"/>
      <c r="H6" s="8">
        <v>1</v>
      </c>
    </row>
    <row r="7" spans="1:8">
      <c r="B7" s="7" t="str">
        <f>Populations!$C$7</f>
        <v>M 15+</v>
      </c>
      <c r="C7" s="8">
        <v>1</v>
      </c>
      <c r="D7" s="8"/>
      <c r="E7" s="8"/>
      <c r="F7" s="8"/>
      <c r="G7" s="8"/>
      <c r="H7" s="8">
        <v>5</v>
      </c>
    </row>
    <row r="8" spans="1:8">
      <c r="B8" s="7" t="str">
        <f>Populations!$C$8</f>
        <v>F 15+</v>
      </c>
      <c r="C8" s="8"/>
      <c r="D8" s="8"/>
      <c r="E8" s="8"/>
      <c r="F8" s="8"/>
      <c r="G8" s="8"/>
      <c r="H8" s="8"/>
    </row>
    <row r="12" spans="1:8">
      <c r="A12" s="2" t="s">
        <v>75</v>
      </c>
    </row>
    <row r="13" spans="1:8">
      <c r="C13" s="7" t="str">
        <f>Populations!$C$3</f>
        <v>FSW</v>
      </c>
      <c r="D13" s="7" t="str">
        <f>Populations!$C$4</f>
        <v>Clients</v>
      </c>
      <c r="E13" s="7" t="str">
        <f>Populations!$C$5</f>
        <v>MSM</v>
      </c>
      <c r="F13" s="7" t="str">
        <f>Populations!$C$6</f>
        <v>PWID</v>
      </c>
      <c r="G13" s="7" t="str">
        <f>Populations!$C$7</f>
        <v>M 15+</v>
      </c>
      <c r="H13" s="7" t="str">
        <f>Populations!$C$8</f>
        <v>F 15+</v>
      </c>
    </row>
    <row r="14" spans="1:8">
      <c r="B14" s="7" t="str">
        <f>Populations!$C$3</f>
        <v>FSW</v>
      </c>
      <c r="C14" s="8"/>
      <c r="D14" s="8"/>
      <c r="E14" s="8"/>
      <c r="F14" s="8"/>
      <c r="G14" s="8"/>
      <c r="H14" s="8"/>
    </row>
    <row r="15" spans="1:8">
      <c r="B15" s="7" t="str">
        <f>Populations!$C$4</f>
        <v>Clients</v>
      </c>
      <c r="C15" s="8">
        <v>1</v>
      </c>
      <c r="D15" s="8"/>
      <c r="E15" s="8"/>
      <c r="F15" s="8"/>
      <c r="G15" s="8"/>
      <c r="H15" s="8">
        <v>5</v>
      </c>
    </row>
    <row r="16" spans="1:8">
      <c r="B16" s="7" t="str">
        <f>Populations!$C$5</f>
        <v>MSM</v>
      </c>
      <c r="C16" s="8"/>
      <c r="D16" s="8"/>
      <c r="E16" s="8">
        <v>1</v>
      </c>
      <c r="F16" s="8"/>
      <c r="G16" s="8"/>
      <c r="H16" s="8"/>
    </row>
    <row r="17" spans="1:8">
      <c r="B17" s="7" t="str">
        <f>Populations!$C$6</f>
        <v>PWID</v>
      </c>
      <c r="C17" s="8"/>
      <c r="D17" s="8"/>
      <c r="E17" s="8"/>
      <c r="F17" s="8"/>
      <c r="G17" s="8"/>
      <c r="H17" s="8">
        <v>1</v>
      </c>
    </row>
    <row r="18" spans="1:8">
      <c r="B18" s="7" t="str">
        <f>Populations!$C$7</f>
        <v>M 15+</v>
      </c>
      <c r="C18" s="8">
        <v>1</v>
      </c>
      <c r="D18" s="8"/>
      <c r="E18" s="8"/>
      <c r="F18" s="8"/>
      <c r="G18" s="8"/>
      <c r="H18" s="8">
        <v>5</v>
      </c>
    </row>
    <row r="19" spans="1:8">
      <c r="B19" s="7" t="str">
        <f>Populations!$C$8</f>
        <v>F 15+</v>
      </c>
      <c r="C19" s="8"/>
      <c r="D19" s="8"/>
      <c r="E19" s="8"/>
      <c r="F19" s="8"/>
      <c r="G19" s="8"/>
      <c r="H19" s="8"/>
    </row>
    <row r="23" spans="1:8">
      <c r="A23" s="2" t="s">
        <v>76</v>
      </c>
    </row>
    <row r="24" spans="1:8">
      <c r="C24" s="7" t="str">
        <f>Populations!$C$3</f>
        <v>FSW</v>
      </c>
      <c r="D24" s="7" t="str">
        <f>Populations!$C$4</f>
        <v>Clients</v>
      </c>
      <c r="E24" s="7" t="str">
        <f>Populations!$C$5</f>
        <v>MSM</v>
      </c>
      <c r="F24" s="7" t="str">
        <f>Populations!$C$6</f>
        <v>PWID</v>
      </c>
      <c r="G24" s="7" t="str">
        <f>Populations!$C$7</f>
        <v>M 15+</v>
      </c>
      <c r="H24" s="7" t="str">
        <f>Populations!$C$8</f>
        <v>F 15+</v>
      </c>
    </row>
    <row r="25" spans="1:8">
      <c r="B25" s="7" t="str">
        <f>Populations!$C$3</f>
        <v>FSW</v>
      </c>
      <c r="C25" s="8"/>
      <c r="D25" s="8"/>
      <c r="E25" s="8"/>
      <c r="F25" s="8"/>
      <c r="G25" s="8"/>
      <c r="H25" s="8"/>
    </row>
    <row r="26" spans="1:8">
      <c r="B26" s="7" t="str">
        <f>Populations!$C$4</f>
        <v>Clients</v>
      </c>
      <c r="C26" s="8">
        <v>1</v>
      </c>
      <c r="D26" s="8"/>
      <c r="E26" s="8"/>
      <c r="F26" s="8"/>
      <c r="G26" s="8"/>
      <c r="H26" s="8"/>
    </row>
    <row r="27" spans="1:8">
      <c r="B27" s="7" t="str">
        <f>Populations!$C$5</f>
        <v>MSM</v>
      </c>
      <c r="C27" s="8"/>
      <c r="D27" s="8"/>
      <c r="E27" s="8"/>
      <c r="F27" s="8"/>
      <c r="G27" s="8"/>
      <c r="H27" s="8"/>
    </row>
    <row r="28" spans="1:8">
      <c r="B28" s="7" t="str">
        <f>Populations!$C$6</f>
        <v>PWID</v>
      </c>
      <c r="C28" s="8"/>
      <c r="D28" s="8"/>
      <c r="E28" s="8"/>
      <c r="F28" s="8"/>
      <c r="G28" s="8"/>
      <c r="H28" s="8"/>
    </row>
    <row r="29" spans="1:8">
      <c r="B29" s="7" t="str">
        <f>Populations!$C$7</f>
        <v>M 15+</v>
      </c>
      <c r="C29" s="8"/>
      <c r="D29" s="8"/>
      <c r="E29" s="8"/>
      <c r="F29" s="8"/>
      <c r="G29" s="8"/>
      <c r="H29" s="8"/>
    </row>
    <row r="30" spans="1:8">
      <c r="B30" s="7" t="str">
        <f>Populations!$C$8</f>
        <v>F 15+</v>
      </c>
      <c r="C30" s="8"/>
      <c r="D30" s="8"/>
      <c r="E30" s="8"/>
      <c r="F30" s="8"/>
      <c r="G30" s="8"/>
      <c r="H30" s="8"/>
    </row>
    <row r="34" spans="1:8">
      <c r="A34" s="2" t="s">
        <v>77</v>
      </c>
    </row>
    <row r="35" spans="1:8">
      <c r="C35" s="7" t="str">
        <f>Populations!$C$3</f>
        <v>FSW</v>
      </c>
      <c r="D35" s="7" t="str">
        <f>Populations!$C$4</f>
        <v>Clients</v>
      </c>
      <c r="E35" s="7" t="str">
        <f>Populations!$C$5</f>
        <v>MSM</v>
      </c>
      <c r="F35" s="7" t="str">
        <f>Populations!$C$6</f>
        <v>PWID</v>
      </c>
      <c r="G35" s="7" t="str">
        <f>Populations!$C$7</f>
        <v>M 15+</v>
      </c>
      <c r="H35" s="7" t="str">
        <f>Populations!$C$8</f>
        <v>F 15+</v>
      </c>
    </row>
    <row r="36" spans="1:8">
      <c r="B36" s="7" t="str">
        <f>Populations!$C$3</f>
        <v>FSW</v>
      </c>
      <c r="C36" s="8"/>
      <c r="D36" s="8"/>
      <c r="E36" s="8"/>
      <c r="F36" s="8"/>
      <c r="G36" s="8"/>
      <c r="H36" s="8"/>
    </row>
    <row r="37" spans="1:8">
      <c r="B37" s="7" t="str">
        <f>Populations!$C$4</f>
        <v>Clients</v>
      </c>
      <c r="C37" s="8"/>
      <c r="D37" s="8"/>
      <c r="E37" s="8"/>
      <c r="F37" s="8"/>
      <c r="G37" s="8"/>
      <c r="H37" s="8"/>
    </row>
    <row r="38" spans="1:8">
      <c r="B38" s="7" t="str">
        <f>Populations!$C$5</f>
        <v>MSM</v>
      </c>
      <c r="C38" s="8"/>
      <c r="D38" s="8"/>
      <c r="E38" s="8"/>
      <c r="F38" s="8"/>
      <c r="G38" s="8"/>
      <c r="H38" s="8"/>
    </row>
    <row r="39" spans="1:8">
      <c r="B39" s="7" t="str">
        <f>Populations!$C$6</f>
        <v>PWID</v>
      </c>
      <c r="C39" s="8"/>
      <c r="D39" s="8"/>
      <c r="E39" s="8"/>
      <c r="F39" s="8">
        <v>1</v>
      </c>
      <c r="G39" s="8"/>
      <c r="H39" s="8"/>
    </row>
    <row r="40" spans="1:8">
      <c r="B40" s="7" t="str">
        <f>Populations!$C$7</f>
        <v>M 15+</v>
      </c>
      <c r="C40" s="8"/>
      <c r="D40" s="8"/>
      <c r="E40" s="8"/>
      <c r="F40" s="8"/>
      <c r="G40" s="8"/>
      <c r="H40" s="8"/>
    </row>
    <row r="41" spans="1:8">
      <c r="B41" s="7" t="str">
        <f>Populations!$C$8</f>
        <v>F 15+</v>
      </c>
      <c r="C41" s="8"/>
      <c r="D41" s="8"/>
      <c r="E41" s="8"/>
      <c r="F41" s="8"/>
      <c r="G41" s="8"/>
      <c r="H41" s="8"/>
    </row>
    <row r="45" spans="1:8">
      <c r="A45" s="2" t="s">
        <v>78</v>
      </c>
    </row>
    <row r="46" spans="1:8">
      <c r="C46" s="7" t="str">
        <f>Populations!$C$3</f>
        <v>FSW</v>
      </c>
      <c r="D46" s="7" t="str">
        <f>Populations!$C$4</f>
        <v>Clients</v>
      </c>
      <c r="E46" s="7" t="str">
        <f>Populations!$C$5</f>
        <v>MSM</v>
      </c>
      <c r="F46" s="7" t="str">
        <f>Populations!$C$6</f>
        <v>PWID</v>
      </c>
      <c r="G46" s="7" t="str">
        <f>Populations!$C$7</f>
        <v>M 15+</v>
      </c>
      <c r="H46" s="7" t="str">
        <f>Populations!$C$8</f>
        <v>F 15+</v>
      </c>
    </row>
    <row r="47" spans="1:8">
      <c r="B47" s="7" t="str">
        <f>Populations!$C$3</f>
        <v>FSW</v>
      </c>
      <c r="C47" s="8"/>
      <c r="D47" s="8"/>
      <c r="E47" s="8"/>
      <c r="F47" s="8"/>
      <c r="G47" s="8"/>
      <c r="H47" s="8"/>
    </row>
    <row r="48" spans="1:8">
      <c r="B48" s="7" t="str">
        <f>Populations!$C$8</f>
        <v>F 15+</v>
      </c>
      <c r="C48" s="8"/>
      <c r="D48" s="8"/>
      <c r="E48" s="8"/>
      <c r="F48" s="8"/>
      <c r="G48" s="8"/>
      <c r="H48" s="8"/>
    </row>
    <row r="52" spans="1:8">
      <c r="A52" s="2" t="s">
        <v>79</v>
      </c>
    </row>
    <row r="53" spans="1:8">
      <c r="C53" s="7" t="str">
        <f>Populations!$C$3</f>
        <v>FSW</v>
      </c>
      <c r="D53" s="7" t="str">
        <f>Populations!$C$4</f>
        <v>Clients</v>
      </c>
      <c r="E53" s="7" t="str">
        <f>Populations!$C$5</f>
        <v>MSM</v>
      </c>
      <c r="F53" s="7" t="str">
        <f>Populations!$C$6</f>
        <v>PWID</v>
      </c>
      <c r="G53" s="7" t="str">
        <f>Populations!$C$7</f>
        <v>M 15+</v>
      </c>
      <c r="H53" s="7" t="str">
        <f>Populations!$C$8</f>
        <v>F 15+</v>
      </c>
    </row>
    <row r="54" spans="1:8">
      <c r="B54" s="7" t="str">
        <f>Populations!$C$3</f>
        <v>FSW</v>
      </c>
      <c r="C54" s="8"/>
      <c r="D54" s="8"/>
      <c r="E54" s="8"/>
      <c r="F54" s="8"/>
      <c r="G54" s="8"/>
      <c r="H54" s="8"/>
    </row>
    <row r="55" spans="1:8">
      <c r="B55" s="7" t="str">
        <f>Populations!$C$4</f>
        <v>Clients</v>
      </c>
      <c r="C55" s="8"/>
      <c r="D55" s="8"/>
      <c r="E55" s="8"/>
      <c r="F55" s="8"/>
      <c r="G55" s="8"/>
      <c r="H55" s="8"/>
    </row>
    <row r="56" spans="1:8">
      <c r="B56" s="7" t="str">
        <f>Populations!$C$5</f>
        <v>MSM</v>
      </c>
      <c r="C56" s="8"/>
      <c r="D56" s="8"/>
      <c r="E56" s="8"/>
      <c r="F56" s="8"/>
      <c r="G56" s="8"/>
      <c r="H56" s="8"/>
    </row>
    <row r="57" spans="1:8">
      <c r="B57" s="7" t="str">
        <f>Populations!$C$6</f>
        <v>PWID</v>
      </c>
      <c r="C57" s="8"/>
      <c r="D57" s="8"/>
      <c r="E57" s="8"/>
      <c r="F57" s="8"/>
      <c r="G57" s="8"/>
      <c r="H57" s="8"/>
    </row>
    <row r="58" spans="1:8">
      <c r="B58" s="7" t="str">
        <f>Populations!$C$7</f>
        <v>M 15+</v>
      </c>
      <c r="C58" s="8"/>
      <c r="D58" s="8"/>
      <c r="E58" s="8"/>
      <c r="F58" s="8"/>
      <c r="G58" s="8"/>
      <c r="H58" s="8"/>
    </row>
    <row r="59" spans="1:8">
      <c r="B59" s="7" t="str">
        <f>Populations!$C$8</f>
        <v>F 15+</v>
      </c>
      <c r="C59" s="8"/>
      <c r="D59" s="8"/>
      <c r="E59" s="8"/>
      <c r="F59" s="8"/>
      <c r="G59" s="8"/>
      <c r="H59" s="8"/>
    </row>
    <row r="63" spans="1:8">
      <c r="A63" s="2" t="s">
        <v>80</v>
      </c>
    </row>
    <row r="64" spans="1:8">
      <c r="C64" s="7" t="str">
        <f>Populations!$C$3</f>
        <v>FSW</v>
      </c>
      <c r="D64" s="7" t="str">
        <f>Populations!$C$4</f>
        <v>Clients</v>
      </c>
      <c r="E64" s="7" t="str">
        <f>Populations!$C$5</f>
        <v>MSM</v>
      </c>
      <c r="F64" s="7" t="str">
        <f>Populations!$C$6</f>
        <v>PWID</v>
      </c>
      <c r="G64" s="7" t="str">
        <f>Populations!$C$7</f>
        <v>M 15+</v>
      </c>
      <c r="H64" s="7" t="str">
        <f>Populations!$C$8</f>
        <v>F 15+</v>
      </c>
    </row>
    <row r="65" spans="2:8">
      <c r="B65" s="7" t="str">
        <f>Populations!$C$3</f>
        <v>FSW</v>
      </c>
      <c r="C65" s="8"/>
      <c r="D65" s="8"/>
      <c r="E65" s="8"/>
      <c r="F65" s="8"/>
      <c r="G65" s="8"/>
      <c r="H65" s="8">
        <v>12</v>
      </c>
    </row>
    <row r="66" spans="2:8">
      <c r="B66" s="7" t="str">
        <f>Populations!$C$4</f>
        <v>Clients</v>
      </c>
      <c r="C66" s="8"/>
      <c r="D66" s="8"/>
      <c r="E66" s="8"/>
      <c r="F66" s="8"/>
      <c r="G66" s="8">
        <v>15</v>
      </c>
      <c r="H66" s="8"/>
    </row>
    <row r="67" spans="2:8">
      <c r="B67" s="7" t="str">
        <f>Populations!$C$5</f>
        <v>MSM</v>
      </c>
      <c r="C67" s="8"/>
      <c r="D67" s="8"/>
      <c r="E67" s="8"/>
      <c r="F67" s="8"/>
      <c r="G67" s="8">
        <v>15</v>
      </c>
      <c r="H67" s="8"/>
    </row>
    <row r="68" spans="2:8">
      <c r="B68" s="7" t="str">
        <f>Populations!$C$6</f>
        <v>PWID</v>
      </c>
      <c r="C68" s="8"/>
      <c r="D68" s="8"/>
      <c r="E68" s="8"/>
      <c r="F68" s="8"/>
      <c r="G68" s="8"/>
      <c r="H68" s="8"/>
    </row>
    <row r="69" spans="2:8">
      <c r="B69" s="7" t="str">
        <f>Populations!$C$7</f>
        <v>M 15+</v>
      </c>
      <c r="C69" s="8"/>
      <c r="D69" s="8"/>
      <c r="E69" s="8"/>
      <c r="F69" s="8"/>
      <c r="G69" s="8"/>
      <c r="H69" s="8"/>
    </row>
    <row r="70" spans="2:8">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topLeftCell="A48" workbookViewId="0">
      <selection activeCell="E49" sqref="E49"/>
    </sheetView>
  </sheetViews>
  <sheetFormatPr baseColWidth="10" defaultColWidth="8.83203125" defaultRowHeight="14" x14ac:dyDescent="0"/>
  <cols>
    <col min="2" max="2" width="37.6640625" bestFit="1" customWidth="1"/>
  </cols>
  <sheetData>
    <row r="1" spans="1:5">
      <c r="A1" s="75" t="s">
        <v>81</v>
      </c>
      <c r="B1" s="73"/>
      <c r="C1" s="73"/>
      <c r="D1" s="73"/>
      <c r="E1" s="73"/>
    </row>
    <row r="2" spans="1:5">
      <c r="A2" s="73"/>
      <c r="B2" s="73"/>
      <c r="C2" s="74" t="s">
        <v>30</v>
      </c>
      <c r="D2" s="74" t="s">
        <v>31</v>
      </c>
      <c r="E2" s="74" t="s">
        <v>28</v>
      </c>
    </row>
    <row r="3" spans="1:5">
      <c r="A3" s="73"/>
      <c r="B3" s="76" t="s">
        <v>82</v>
      </c>
      <c r="C3" s="77">
        <v>4.0000000000000002E-4</v>
      </c>
      <c r="D3" s="77">
        <v>1E-4</v>
      </c>
      <c r="E3" s="77">
        <v>1.4E-3</v>
      </c>
    </row>
    <row r="4" spans="1:5">
      <c r="A4" s="73"/>
      <c r="B4" s="76" t="s">
        <v>83</v>
      </c>
      <c r="C4" s="77">
        <v>8.0000000000000004E-4</v>
      </c>
      <c r="D4" s="77">
        <v>5.9999999999999995E-4</v>
      </c>
      <c r="E4" s="77">
        <v>1.1000000000000001E-3</v>
      </c>
    </row>
    <row r="5" spans="1:5">
      <c r="A5" s="73"/>
      <c r="B5" s="76" t="s">
        <v>84</v>
      </c>
      <c r="C5" s="77">
        <v>1.1000000000000001E-3</v>
      </c>
      <c r="D5" s="77">
        <v>4.0000000000000002E-4</v>
      </c>
      <c r="E5" s="77">
        <v>2.8E-3</v>
      </c>
    </row>
    <row r="6" spans="1:5">
      <c r="A6" s="73"/>
      <c r="B6" s="76" t="s">
        <v>85</v>
      </c>
      <c r="C6" s="77">
        <v>1.38E-2</v>
      </c>
      <c r="D6" s="77">
        <v>1.0200000000000001E-2</v>
      </c>
      <c r="E6" s="77">
        <v>1.8599999999999998E-2</v>
      </c>
    </row>
    <row r="7" spans="1:5">
      <c r="A7" s="73"/>
      <c r="B7" s="76" t="s">
        <v>86</v>
      </c>
      <c r="C7" s="77">
        <v>8.0000000000000002E-3</v>
      </c>
      <c r="D7" s="77">
        <v>6.3E-3</v>
      </c>
      <c r="E7" s="77">
        <v>2.4E-2</v>
      </c>
    </row>
    <row r="8" spans="1:5">
      <c r="A8" s="73"/>
      <c r="B8" s="76" t="s">
        <v>87</v>
      </c>
      <c r="C8" s="77">
        <v>0.36699999999999999</v>
      </c>
      <c r="D8" s="77">
        <v>0.29399999999999998</v>
      </c>
      <c r="E8" s="77">
        <v>0.44</v>
      </c>
    </row>
    <row r="9" spans="1:5">
      <c r="A9" s="73"/>
      <c r="B9" s="76" t="s">
        <v>88</v>
      </c>
      <c r="C9" s="77">
        <v>0.20499999999999999</v>
      </c>
      <c r="D9" s="77">
        <v>0.14000000000000001</v>
      </c>
      <c r="E9" s="77">
        <v>0.27</v>
      </c>
    </row>
    <row r="10" spans="1:5">
      <c r="A10" s="38"/>
      <c r="B10" s="52"/>
      <c r="C10" s="38"/>
      <c r="D10" s="38"/>
      <c r="E10" s="38"/>
    </row>
    <row r="11" spans="1:5">
      <c r="A11" s="38"/>
      <c r="B11" s="52"/>
      <c r="C11" s="38"/>
      <c r="D11" s="38"/>
      <c r="E11" s="38"/>
    </row>
    <row r="12" spans="1:5">
      <c r="A12" s="38"/>
      <c r="B12" s="52"/>
      <c r="C12" s="38"/>
      <c r="D12" s="38"/>
      <c r="E12" s="38"/>
    </row>
    <row r="13" spans="1:5">
      <c r="A13" s="2" t="s">
        <v>89</v>
      </c>
    </row>
    <row r="14" spans="1:5">
      <c r="C14" s="7" t="s">
        <v>30</v>
      </c>
      <c r="D14" s="7" t="s">
        <v>31</v>
      </c>
      <c r="E14" s="7" t="s">
        <v>28</v>
      </c>
    </row>
    <row r="15" spans="1:5">
      <c r="B15" s="3" t="s">
        <v>90</v>
      </c>
      <c r="C15" s="78">
        <v>5.6</v>
      </c>
      <c r="D15" s="78">
        <v>3.3</v>
      </c>
      <c r="E15" s="78">
        <v>9.1</v>
      </c>
    </row>
    <row r="16" spans="1:5">
      <c r="B16" s="3" t="s">
        <v>91</v>
      </c>
      <c r="C16" s="53">
        <v>1</v>
      </c>
      <c r="D16" s="53">
        <v>1</v>
      </c>
      <c r="E16" s="53">
        <v>1</v>
      </c>
    </row>
    <row r="17" spans="1:7">
      <c r="B17" s="3" t="s">
        <v>92</v>
      </c>
      <c r="C17" s="53">
        <v>1</v>
      </c>
      <c r="D17" s="53">
        <v>1</v>
      </c>
      <c r="E17" s="53">
        <v>1</v>
      </c>
    </row>
    <row r="18" spans="1:7">
      <c r="B18" s="3" t="s">
        <v>93</v>
      </c>
      <c r="C18" s="53">
        <v>1</v>
      </c>
      <c r="D18" s="53">
        <v>1</v>
      </c>
      <c r="E18" s="53">
        <v>1</v>
      </c>
    </row>
    <row r="19" spans="1:7">
      <c r="B19" s="3" t="s">
        <v>94</v>
      </c>
      <c r="C19" s="53">
        <v>3.49</v>
      </c>
      <c r="D19" s="53">
        <v>1.76</v>
      </c>
      <c r="E19" s="53">
        <v>6.92</v>
      </c>
    </row>
    <row r="20" spans="1:7">
      <c r="B20" s="3" t="s">
        <v>95</v>
      </c>
      <c r="C20" s="53">
        <v>7.17</v>
      </c>
      <c r="D20" s="53">
        <v>3.9</v>
      </c>
      <c r="E20" s="53">
        <v>12.08</v>
      </c>
    </row>
    <row r="21" spans="1:7">
      <c r="A21" s="38"/>
      <c r="B21" s="52"/>
      <c r="C21" s="38"/>
      <c r="D21" s="38"/>
      <c r="E21" s="38"/>
    </row>
    <row r="22" spans="1:7">
      <c r="A22" s="38"/>
      <c r="B22" s="52"/>
      <c r="C22" s="38"/>
      <c r="D22" s="38"/>
      <c r="E22" s="38"/>
    </row>
    <row r="23" spans="1:7">
      <c r="A23" s="38"/>
      <c r="B23" s="52"/>
      <c r="C23" s="38"/>
      <c r="D23" s="38"/>
      <c r="E23" s="38"/>
    </row>
    <row r="24" spans="1:7">
      <c r="A24" s="2" t="s">
        <v>128</v>
      </c>
    </row>
    <row r="25" spans="1:7">
      <c r="C25" s="7" t="s">
        <v>30</v>
      </c>
      <c r="D25" s="7" t="s">
        <v>31</v>
      </c>
      <c r="E25" s="7" t="s">
        <v>28</v>
      </c>
    </row>
    <row r="26" spans="1:7">
      <c r="B26" s="3" t="s">
        <v>96</v>
      </c>
      <c r="C26" s="79">
        <v>0.24</v>
      </c>
      <c r="D26" s="79">
        <v>0.1</v>
      </c>
      <c r="E26" s="79">
        <v>0.5</v>
      </c>
    </row>
    <row r="27" spans="1:7">
      <c r="B27" s="3" t="s">
        <v>92</v>
      </c>
      <c r="C27" s="79">
        <v>0.95</v>
      </c>
      <c r="D27" s="79">
        <v>0.62</v>
      </c>
      <c r="E27" s="79">
        <v>1.1599999999999999</v>
      </c>
      <c r="G27" s="80"/>
    </row>
    <row r="28" spans="1:7">
      <c r="B28" s="3" t="s">
        <v>97</v>
      </c>
      <c r="C28" s="79">
        <v>3</v>
      </c>
      <c r="D28" s="79">
        <v>2.83</v>
      </c>
      <c r="E28" s="79">
        <v>3.16</v>
      </c>
    </row>
    <row r="29" spans="1:7">
      <c r="B29" s="3" t="s">
        <v>98</v>
      </c>
      <c r="C29" s="79">
        <v>3.74</v>
      </c>
      <c r="D29" s="79">
        <v>3.48</v>
      </c>
      <c r="E29" s="79">
        <v>4</v>
      </c>
    </row>
    <row r="30" spans="1:7">
      <c r="B30" s="3" t="s">
        <v>99</v>
      </c>
      <c r="C30" s="79">
        <v>1.5</v>
      </c>
      <c r="D30" s="79">
        <v>1.1299999999999999</v>
      </c>
      <c r="E30" s="79">
        <v>2.25</v>
      </c>
    </row>
    <row r="31" spans="1:7">
      <c r="A31" s="38"/>
      <c r="B31" s="52"/>
      <c r="C31" s="38"/>
      <c r="D31" s="38"/>
      <c r="E31" s="38"/>
    </row>
    <row r="32" spans="1:7">
      <c r="A32" s="38"/>
      <c r="B32" s="52"/>
      <c r="C32" s="38"/>
      <c r="D32" s="38"/>
      <c r="E32" s="38"/>
    </row>
    <row r="33" spans="1:14">
      <c r="A33" s="38"/>
      <c r="B33" s="52"/>
      <c r="C33" s="38"/>
      <c r="D33" s="38"/>
      <c r="E33" s="38"/>
    </row>
    <row r="34" spans="1:14">
      <c r="A34" s="2" t="s">
        <v>129</v>
      </c>
    </row>
    <row r="35" spans="1:14">
      <c r="C35" s="7" t="s">
        <v>30</v>
      </c>
      <c r="D35" s="7" t="s">
        <v>31</v>
      </c>
      <c r="E35" s="7" t="s">
        <v>28</v>
      </c>
    </row>
    <row r="36" spans="1:14">
      <c r="B36" s="3" t="s">
        <v>100</v>
      </c>
      <c r="C36" s="79">
        <v>2.2000000000000002</v>
      </c>
      <c r="D36" s="79">
        <v>1.07</v>
      </c>
      <c r="E36" s="79">
        <v>7.28</v>
      </c>
      <c r="G36" s="55"/>
      <c r="H36" s="55"/>
      <c r="I36" s="55"/>
      <c r="J36" s="55"/>
      <c r="K36" s="55"/>
      <c r="L36" s="55"/>
      <c r="M36" s="55"/>
      <c r="N36" s="55"/>
    </row>
    <row r="37" spans="1:14">
      <c r="B37" s="3" t="s">
        <v>101</v>
      </c>
      <c r="C37" s="79">
        <v>1.42</v>
      </c>
      <c r="D37" s="79">
        <v>0.9</v>
      </c>
      <c r="E37" s="79">
        <v>3.42</v>
      </c>
      <c r="G37" s="55"/>
      <c r="H37" s="55"/>
      <c r="I37" s="55"/>
      <c r="J37" s="55"/>
      <c r="K37" s="55"/>
      <c r="L37" s="55"/>
      <c r="M37" s="55"/>
      <c r="N37" s="55"/>
    </row>
    <row r="38" spans="1:14">
      <c r="B38" s="3" t="s">
        <v>102</v>
      </c>
      <c r="C38" s="79">
        <v>2.14</v>
      </c>
      <c r="D38" s="79">
        <v>1.39</v>
      </c>
      <c r="E38" s="79">
        <v>3.58</v>
      </c>
      <c r="G38" s="55"/>
      <c r="H38" s="55"/>
      <c r="I38" s="55"/>
      <c r="J38" s="55"/>
      <c r="K38" s="55"/>
      <c r="L38" s="55"/>
      <c r="M38" s="55"/>
      <c r="N38" s="55"/>
    </row>
    <row r="39" spans="1:14">
      <c r="B39" s="3" t="s">
        <v>103</v>
      </c>
      <c r="C39" s="79">
        <v>0.66</v>
      </c>
      <c r="D39" s="79">
        <v>0.51</v>
      </c>
      <c r="E39" s="79">
        <v>0.94</v>
      </c>
      <c r="G39" s="55"/>
      <c r="H39" s="55"/>
      <c r="I39" s="55"/>
      <c r="J39" s="55"/>
      <c r="K39" s="55"/>
      <c r="L39" s="55"/>
      <c r="M39" s="55"/>
      <c r="N39" s="55"/>
    </row>
    <row r="40" spans="1:14">
      <c r="A40" s="38"/>
      <c r="B40" s="52"/>
      <c r="C40" s="38"/>
      <c r="D40" s="38"/>
      <c r="E40" s="38"/>
      <c r="G40" s="55"/>
      <c r="H40" s="55"/>
      <c r="I40" s="55"/>
      <c r="J40" s="55"/>
      <c r="K40" s="55"/>
      <c r="L40" s="55"/>
      <c r="M40" s="55"/>
      <c r="N40" s="55"/>
    </row>
    <row r="41" spans="1:14">
      <c r="A41" s="38"/>
      <c r="B41" s="52"/>
      <c r="C41" s="38"/>
      <c r="D41" s="38"/>
      <c r="E41" s="38"/>
      <c r="G41" s="55"/>
      <c r="H41" s="55"/>
      <c r="I41" s="55"/>
      <c r="J41" s="55"/>
      <c r="K41" s="55"/>
      <c r="L41" s="55"/>
      <c r="M41" s="55"/>
      <c r="N41" s="55"/>
    </row>
    <row r="42" spans="1:14">
      <c r="A42" s="38"/>
      <c r="B42" s="52"/>
      <c r="C42" s="38"/>
      <c r="D42" s="38"/>
      <c r="E42" s="38"/>
    </row>
    <row r="43" spans="1:14" s="82" customFormat="1" ht="13.5" customHeight="1">
      <c r="A43" s="57" t="s">
        <v>130</v>
      </c>
      <c r="B43" s="67"/>
      <c r="C43" s="67"/>
      <c r="D43" s="67"/>
      <c r="E43" s="67"/>
    </row>
    <row r="44" spans="1:14" s="82" customFormat="1" ht="13.5" customHeight="1">
      <c r="A44" s="67"/>
      <c r="B44" s="67"/>
      <c r="C44" s="58" t="s">
        <v>30</v>
      </c>
      <c r="D44" s="58" t="s">
        <v>31</v>
      </c>
      <c r="E44" s="58" t="s">
        <v>28</v>
      </c>
    </row>
    <row r="45" spans="1:14" s="82" customFormat="1" ht="13.5" customHeight="1">
      <c r="A45" s="67"/>
      <c r="B45" s="3" t="s">
        <v>92</v>
      </c>
      <c r="C45" s="83">
        <v>2.5999999999999999E-2</v>
      </c>
      <c r="D45" s="83">
        <v>5.0000000000000001E-3</v>
      </c>
      <c r="E45" s="83">
        <v>0.27500000000000002</v>
      </c>
    </row>
    <row r="46" spans="1:14" s="82" customFormat="1" ht="13.5" customHeight="1">
      <c r="A46" s="67"/>
      <c r="B46" s="3" t="s">
        <v>100</v>
      </c>
      <c r="C46" s="83">
        <v>0.15</v>
      </c>
      <c r="D46" s="83">
        <v>3.7999999999999999E-2</v>
      </c>
      <c r="E46" s="83">
        <v>0.88500000000000001</v>
      </c>
    </row>
    <row r="47" spans="1:14" s="82" customFormat="1" ht="13.5" customHeight="1">
      <c r="A47" s="67"/>
      <c r="B47" s="3" t="s">
        <v>97</v>
      </c>
      <c r="C47" s="83">
        <v>0.1</v>
      </c>
      <c r="D47" s="83">
        <v>2.1999999999999999E-2</v>
      </c>
      <c r="E47" s="83">
        <v>0.87</v>
      </c>
    </row>
    <row r="48" spans="1:14" s="82" customFormat="1" ht="13.5" customHeight="1">
      <c r="A48" s="67"/>
      <c r="B48" s="3" t="s">
        <v>101</v>
      </c>
      <c r="C48" s="83">
        <v>5.2999999999999999E-2</v>
      </c>
      <c r="D48" s="83">
        <v>8.0000000000000002E-3</v>
      </c>
      <c r="E48" s="83">
        <v>0.82699999999999996</v>
      </c>
    </row>
    <row r="49" spans="1:9" s="82" customFormat="1" ht="13.5" customHeight="1">
      <c r="A49" s="67"/>
      <c r="B49" s="3" t="s">
        <v>98</v>
      </c>
      <c r="C49" s="83">
        <v>0.16200000000000001</v>
      </c>
      <c r="D49" s="83">
        <v>0.05</v>
      </c>
      <c r="E49" s="83">
        <v>0.86899999999999999</v>
      </c>
    </row>
    <row r="50" spans="1:9" s="82" customFormat="1" ht="13.5" customHeight="1">
      <c r="A50" s="67"/>
      <c r="B50" s="3" t="s">
        <v>102</v>
      </c>
      <c r="C50" s="83">
        <v>0.11700000000000001</v>
      </c>
      <c r="D50" s="83">
        <v>3.2000000000000001E-2</v>
      </c>
      <c r="E50" s="83">
        <v>0.68600000000000005</v>
      </c>
    </row>
    <row r="51" spans="1:9" s="82" customFormat="1" ht="13.5" customHeight="1">
      <c r="A51" s="67"/>
      <c r="B51" s="3" t="s">
        <v>99</v>
      </c>
      <c r="C51" s="83">
        <v>0.09</v>
      </c>
      <c r="D51" s="83">
        <v>1.9E-2</v>
      </c>
      <c r="E51" s="83">
        <v>0.72299999999999998</v>
      </c>
    </row>
    <row r="52" spans="1:9" s="82" customFormat="1" ht="13.5" customHeight="1">
      <c r="A52" s="67"/>
      <c r="B52" s="3" t="s">
        <v>103</v>
      </c>
      <c r="C52" s="83">
        <v>0.111</v>
      </c>
      <c r="D52" s="83">
        <v>4.7E-2</v>
      </c>
      <c r="E52" s="83">
        <v>0.56299999999999994</v>
      </c>
    </row>
    <row r="53" spans="1:9" s="82" customFormat="1" ht="13.5" customHeight="1">
      <c r="A53" s="84"/>
      <c r="C53" s="84"/>
      <c r="D53" s="84"/>
      <c r="E53" s="84"/>
    </row>
    <row r="54" spans="1:9" s="82" customFormat="1" ht="13.5" customHeight="1">
      <c r="A54" s="84"/>
      <c r="B54" s="84"/>
      <c r="C54" s="84"/>
      <c r="D54" s="84"/>
      <c r="E54" s="84"/>
    </row>
    <row r="55" spans="1:9" s="82" customFormat="1" ht="15" customHeight="1">
      <c r="A55" s="84"/>
      <c r="B55" s="84"/>
      <c r="C55" s="84"/>
      <c r="D55" s="84"/>
      <c r="E55" s="84"/>
    </row>
    <row r="56" spans="1:9">
      <c r="A56" s="2" t="s">
        <v>104</v>
      </c>
    </row>
    <row r="57" spans="1:9">
      <c r="C57" s="7" t="s">
        <v>30</v>
      </c>
      <c r="D57" s="7" t="s">
        <v>31</v>
      </c>
      <c r="E57" s="7" t="s">
        <v>28</v>
      </c>
    </row>
    <row r="58" spans="1:9">
      <c r="B58" s="3" t="s">
        <v>90</v>
      </c>
      <c r="C58" s="51">
        <v>3.5999999999999999E-3</v>
      </c>
      <c r="D58" s="51">
        <v>2.8999999999999998E-3</v>
      </c>
      <c r="E58" s="51">
        <v>4.4000000000000003E-3</v>
      </c>
    </row>
    <row r="59" spans="1:9">
      <c r="B59" s="3" t="s">
        <v>91</v>
      </c>
      <c r="C59" s="51">
        <v>3.5999999999999999E-3</v>
      </c>
      <c r="D59" s="51">
        <v>2.8999999999999998E-3</v>
      </c>
      <c r="E59" s="51">
        <v>4.4000000000000003E-3</v>
      </c>
    </row>
    <row r="60" spans="1:9">
      <c r="B60" s="3" t="s">
        <v>105</v>
      </c>
      <c r="C60" s="51">
        <v>5.7999999999999996E-3</v>
      </c>
      <c r="D60" s="51">
        <v>4.7999999999999996E-3</v>
      </c>
      <c r="E60" s="51">
        <v>7.1000000000000004E-3</v>
      </c>
    </row>
    <row r="61" spans="1:9">
      <c r="B61" s="3" t="s">
        <v>93</v>
      </c>
      <c r="C61" s="51">
        <v>8.8000000000000005E-3</v>
      </c>
      <c r="D61" s="51">
        <v>7.4999999999999997E-2</v>
      </c>
      <c r="E61" s="51">
        <v>1.01E-2</v>
      </c>
    </row>
    <row r="62" spans="1:9">
      <c r="B62" s="3" t="s">
        <v>94</v>
      </c>
      <c r="C62" s="51">
        <v>5.8999999999999997E-2</v>
      </c>
      <c r="D62" s="51">
        <v>5.3999999999999999E-2</v>
      </c>
      <c r="E62" s="51">
        <v>7.9000000000000001E-2</v>
      </c>
      <c r="F62" s="38"/>
      <c r="G62" s="38"/>
      <c r="H62" s="38"/>
      <c r="I62" s="38"/>
    </row>
    <row r="63" spans="1:9">
      <c r="B63" s="3" t="s">
        <v>95</v>
      </c>
      <c r="C63" s="51">
        <v>0.32300000000000001</v>
      </c>
      <c r="D63" s="51">
        <v>0.29599999999999999</v>
      </c>
      <c r="E63" s="51">
        <v>0.432</v>
      </c>
      <c r="F63" s="38"/>
      <c r="G63" s="38"/>
      <c r="H63" s="38"/>
      <c r="I63" s="38"/>
    </row>
    <row r="64" spans="1:9">
      <c r="B64" s="3" t="s">
        <v>106</v>
      </c>
      <c r="C64" s="51">
        <v>0.23</v>
      </c>
      <c r="D64" s="51">
        <v>0.15</v>
      </c>
      <c r="E64" s="51">
        <v>0.3</v>
      </c>
      <c r="F64" s="38"/>
      <c r="G64" s="38"/>
      <c r="H64" s="38"/>
      <c r="I64" s="38"/>
    </row>
    <row r="65" spans="1:9">
      <c r="B65" s="3" t="s">
        <v>107</v>
      </c>
      <c r="C65" s="51">
        <v>2.17</v>
      </c>
      <c r="D65" s="51">
        <v>1.27</v>
      </c>
      <c r="E65" s="51">
        <v>3.71</v>
      </c>
      <c r="F65" s="38"/>
      <c r="G65" s="38"/>
      <c r="H65" s="38"/>
      <c r="I65" s="38"/>
    </row>
    <row r="66" spans="1:9">
      <c r="A66" s="38"/>
      <c r="B66" s="52"/>
      <c r="C66" s="38"/>
      <c r="D66" s="38"/>
      <c r="E66" s="38"/>
      <c r="F66" s="38"/>
      <c r="G66" s="38"/>
      <c r="H66" s="38"/>
      <c r="I66" s="38"/>
    </row>
    <row r="67" spans="1:9">
      <c r="A67" s="38"/>
      <c r="B67" s="52"/>
      <c r="C67" s="38"/>
      <c r="D67" s="38"/>
      <c r="E67" s="38"/>
      <c r="F67" s="38"/>
      <c r="G67" s="38"/>
      <c r="H67" s="38"/>
      <c r="I67" s="38"/>
    </row>
    <row r="68" spans="1:9">
      <c r="A68" s="38"/>
      <c r="B68" s="52"/>
      <c r="C68" s="38"/>
      <c r="D68" s="38"/>
      <c r="E68" s="38"/>
      <c r="F68" s="38"/>
      <c r="G68" s="38"/>
      <c r="H68" s="38"/>
      <c r="I68" s="38"/>
    </row>
    <row r="69" spans="1:9">
      <c r="A69" s="2" t="s">
        <v>108</v>
      </c>
      <c r="F69" s="38"/>
      <c r="G69" s="38"/>
      <c r="H69" s="38"/>
      <c r="I69" s="38"/>
    </row>
    <row r="70" spans="1:9">
      <c r="C70" s="7" t="s">
        <v>30</v>
      </c>
      <c r="D70" s="7" t="s">
        <v>31</v>
      </c>
      <c r="E70" s="7" t="s">
        <v>28</v>
      </c>
      <c r="F70" s="38"/>
      <c r="G70" s="38"/>
      <c r="H70" s="38"/>
      <c r="I70" s="38"/>
    </row>
    <row r="71" spans="1:9">
      <c r="B71" s="3" t="s">
        <v>109</v>
      </c>
      <c r="C71" s="45">
        <v>0.95</v>
      </c>
      <c r="D71" s="45">
        <v>0.8</v>
      </c>
      <c r="E71" s="45">
        <v>0.98</v>
      </c>
      <c r="F71" s="38"/>
      <c r="G71" s="54"/>
      <c r="H71" s="54"/>
      <c r="I71" s="54"/>
    </row>
    <row r="72" spans="1:9">
      <c r="B72" s="3" t="s">
        <v>110</v>
      </c>
      <c r="C72" s="45">
        <v>0.57999999999999996</v>
      </c>
      <c r="D72" s="45">
        <v>0.47</v>
      </c>
      <c r="E72" s="45">
        <v>0.67</v>
      </c>
      <c r="F72" s="38"/>
      <c r="G72" s="54"/>
      <c r="H72" s="54"/>
      <c r="I72" s="54"/>
    </row>
    <row r="73" spans="1:9">
      <c r="B73" s="3" t="s">
        <v>111</v>
      </c>
      <c r="C73" s="45">
        <v>0</v>
      </c>
      <c r="D73" s="45">
        <v>0</v>
      </c>
      <c r="E73" s="45">
        <v>0.68</v>
      </c>
      <c r="F73" s="38"/>
    </row>
    <row r="74" spans="1:9">
      <c r="B74" s="3" t="s">
        <v>112</v>
      </c>
      <c r="C74" s="45">
        <v>2.65</v>
      </c>
      <c r="D74" s="45">
        <v>1.35</v>
      </c>
      <c r="E74" s="45">
        <v>5.19</v>
      </c>
      <c r="F74" s="38"/>
      <c r="G74" s="54"/>
      <c r="H74" s="54"/>
      <c r="I74" s="54"/>
    </row>
    <row r="75" spans="1:9">
      <c r="B75" s="3" t="s">
        <v>113</v>
      </c>
      <c r="C75" s="45">
        <v>0.54</v>
      </c>
      <c r="D75" s="45">
        <v>0.33</v>
      </c>
      <c r="E75" s="45">
        <v>0.68</v>
      </c>
      <c r="F75" s="38"/>
      <c r="G75" s="54"/>
      <c r="H75" s="54"/>
      <c r="I75" s="54"/>
    </row>
    <row r="76" spans="1:9">
      <c r="B76" s="3" t="s">
        <v>114</v>
      </c>
      <c r="C76" s="45">
        <v>0.9</v>
      </c>
      <c r="D76" s="45">
        <v>0.82</v>
      </c>
      <c r="E76" s="45">
        <v>0.93</v>
      </c>
      <c r="F76" s="38"/>
      <c r="G76" s="54"/>
      <c r="H76" s="54"/>
      <c r="I76" s="54"/>
    </row>
    <row r="77" spans="1:9">
      <c r="B77" s="3" t="s">
        <v>115</v>
      </c>
      <c r="C77" s="45">
        <v>0.73</v>
      </c>
      <c r="D77" s="45">
        <v>0.65</v>
      </c>
      <c r="E77" s="45">
        <v>0.8</v>
      </c>
      <c r="F77" s="38"/>
      <c r="G77" s="54"/>
      <c r="H77" s="54"/>
      <c r="I77" s="54"/>
    </row>
    <row r="78" spans="1:9">
      <c r="B78" s="3" t="s">
        <v>116</v>
      </c>
      <c r="C78" s="45">
        <v>0.5</v>
      </c>
      <c r="D78" s="45">
        <v>0.3</v>
      </c>
      <c r="E78" s="45">
        <v>0.8</v>
      </c>
      <c r="F78" s="38"/>
      <c r="G78" s="54"/>
      <c r="H78" s="54"/>
      <c r="I78" s="54"/>
    </row>
    <row r="79" spans="1:9">
      <c r="B79" s="3" t="s">
        <v>117</v>
      </c>
      <c r="C79" s="45">
        <v>0.92</v>
      </c>
      <c r="D79" s="45">
        <v>0.8</v>
      </c>
      <c r="E79" s="45">
        <v>0.95</v>
      </c>
      <c r="F79" s="38"/>
      <c r="G79" s="38"/>
      <c r="H79" s="38"/>
      <c r="I79" s="38"/>
    </row>
    <row r="80" spans="1:9">
      <c r="A80" s="38"/>
      <c r="B80" s="52"/>
      <c r="C80" s="38"/>
      <c r="D80" s="38"/>
      <c r="E80" s="38"/>
      <c r="F80" s="38"/>
      <c r="G80" s="38"/>
      <c r="H80" s="38"/>
      <c r="I80" s="38"/>
    </row>
    <row r="81" spans="1:9">
      <c r="A81" s="59"/>
      <c r="B81" s="60"/>
      <c r="C81" s="66"/>
      <c r="D81" s="66"/>
      <c r="E81" s="66"/>
      <c r="F81" s="66"/>
      <c r="G81" s="66"/>
      <c r="H81" s="66"/>
      <c r="I81" s="38"/>
    </row>
    <row r="82" spans="1:9">
      <c r="A82" s="66"/>
      <c r="B82" s="60"/>
      <c r="C82" s="61"/>
      <c r="D82" s="61"/>
      <c r="E82" s="61"/>
      <c r="F82" s="66"/>
      <c r="G82" s="66"/>
      <c r="H82" s="66"/>
      <c r="I82" s="38"/>
    </row>
    <row r="83" spans="1:9">
      <c r="A83" s="62" t="s">
        <v>118</v>
      </c>
      <c r="B83" s="56"/>
      <c r="C83" s="56"/>
      <c r="D83" s="56"/>
      <c r="E83" s="56"/>
      <c r="F83" s="56"/>
      <c r="G83" s="56"/>
      <c r="H83" s="56"/>
    </row>
    <row r="84" spans="1:9">
      <c r="A84" s="56"/>
      <c r="B84" s="56"/>
      <c r="C84" s="63" t="s">
        <v>30</v>
      </c>
      <c r="D84" s="63" t="s">
        <v>31</v>
      </c>
      <c r="E84" s="63" t="s">
        <v>28</v>
      </c>
      <c r="F84" s="56"/>
      <c r="G84" s="56"/>
      <c r="H84" s="56"/>
    </row>
    <row r="85" spans="1:9">
      <c r="A85" s="56"/>
      <c r="B85" s="64" t="s">
        <v>119</v>
      </c>
      <c r="C85" s="65">
        <v>0.14599999999999999</v>
      </c>
      <c r="D85" s="65">
        <v>9.6000000000000002E-2</v>
      </c>
      <c r="E85" s="65">
        <v>0.20499999999999999</v>
      </c>
      <c r="F85" s="56"/>
      <c r="G85" s="56"/>
      <c r="H85" s="56"/>
    </row>
    <row r="86" spans="1:9">
      <c r="A86" s="56"/>
      <c r="B86" s="64" t="s">
        <v>120</v>
      </c>
      <c r="C86" s="65">
        <v>8.0000000000000002E-3</v>
      </c>
      <c r="D86" s="65">
        <v>5.0000000000000001E-3</v>
      </c>
      <c r="E86" s="65">
        <v>1.0999999999999999E-2</v>
      </c>
      <c r="F86" s="56"/>
      <c r="G86" s="56"/>
      <c r="H86" s="56"/>
    </row>
    <row r="87" spans="1:9">
      <c r="A87" s="56"/>
      <c r="B87" s="64" t="s">
        <v>121</v>
      </c>
      <c r="C87" s="65">
        <v>0.02</v>
      </c>
      <c r="D87" s="65">
        <v>1.2999999999999999E-2</v>
      </c>
      <c r="E87" s="65">
        <v>2.9000000000000001E-2</v>
      </c>
      <c r="F87" s="56"/>
      <c r="G87" s="56"/>
      <c r="H87" s="56"/>
    </row>
    <row r="88" spans="1:9">
      <c r="A88" s="56"/>
      <c r="B88" s="64" t="s">
        <v>122</v>
      </c>
      <c r="C88" s="65">
        <v>7.0000000000000007E-2</v>
      </c>
      <c r="D88" s="65">
        <v>4.8000000000000001E-2</v>
      </c>
      <c r="E88" s="65">
        <v>9.4E-2</v>
      </c>
      <c r="F88" s="56"/>
      <c r="G88" s="56"/>
      <c r="H88" s="56"/>
    </row>
    <row r="89" spans="1:9">
      <c r="A89" s="56"/>
      <c r="B89" s="64" t="s">
        <v>123</v>
      </c>
      <c r="C89" s="65">
        <v>0.26500000000000001</v>
      </c>
      <c r="D89" s="65">
        <v>0.114</v>
      </c>
      <c r="E89" s="65">
        <v>0.47399999999999998</v>
      </c>
      <c r="F89" s="56"/>
      <c r="G89" s="56"/>
      <c r="H89" s="56"/>
    </row>
    <row r="90" spans="1:9">
      <c r="A90" s="56"/>
      <c r="B90" s="64" t="s">
        <v>124</v>
      </c>
      <c r="C90" s="65">
        <v>0.54700000000000004</v>
      </c>
      <c r="D90" s="65">
        <v>0.38200000000000001</v>
      </c>
      <c r="E90" s="65">
        <v>0.71499999999999997</v>
      </c>
      <c r="F90" s="56"/>
      <c r="G90" s="56"/>
      <c r="H90" s="56"/>
    </row>
    <row r="91" spans="1:9">
      <c r="A91" s="56"/>
      <c r="B91" s="64" t="s">
        <v>125</v>
      </c>
      <c r="C91" s="65">
        <v>5.2999999999999999E-2</v>
      </c>
      <c r="D91" s="65">
        <v>3.4000000000000002E-2</v>
      </c>
      <c r="E91" s="65">
        <v>7.9000000000000001E-2</v>
      </c>
      <c r="F91" s="56"/>
      <c r="G91" s="56"/>
      <c r="H91" s="56"/>
    </row>
    <row r="92" spans="1:9">
      <c r="F92" s="56"/>
      <c r="G92" s="56"/>
      <c r="H92" s="56"/>
    </row>
    <row r="93" spans="1:9">
      <c r="F93" s="56"/>
      <c r="G93" s="56"/>
      <c r="H93" s="56"/>
    </row>
    <row r="94" spans="1:9">
      <c r="F94" s="56"/>
      <c r="G94" s="56"/>
      <c r="H94" s="56"/>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5" sqref="E5"/>
    </sheetView>
  </sheetViews>
  <sheetFormatPr baseColWidth="10" defaultColWidth="8.83203125" defaultRowHeight="14" x14ac:dyDescent="0"/>
  <sheetData>
    <row r="1" spans="1:10">
      <c r="A1" s="2" t="s">
        <v>3</v>
      </c>
    </row>
    <row r="2" spans="1:10">
      <c r="C2" s="3" t="s">
        <v>4</v>
      </c>
      <c r="D2" s="3" t="s">
        <v>5</v>
      </c>
      <c r="E2" s="3" t="s">
        <v>6</v>
      </c>
      <c r="F2" s="3" t="s">
        <v>7</v>
      </c>
      <c r="G2" s="4" t="s">
        <v>8</v>
      </c>
      <c r="H2" s="5" t="s">
        <v>9</v>
      </c>
      <c r="I2" s="6" t="s">
        <v>10</v>
      </c>
      <c r="J2" s="6" t="s">
        <v>11</v>
      </c>
    </row>
    <row r="3" spans="1:10">
      <c r="B3" s="7">
        <v>1</v>
      </c>
      <c r="C3" s="8" t="s">
        <v>12</v>
      </c>
      <c r="D3" s="8" t="s">
        <v>13</v>
      </c>
      <c r="E3" s="8" t="s">
        <v>14</v>
      </c>
      <c r="F3" s="8" t="s">
        <v>15</v>
      </c>
      <c r="G3" s="8">
        <v>15</v>
      </c>
      <c r="H3" s="8">
        <v>49</v>
      </c>
      <c r="I3" s="9">
        <v>0</v>
      </c>
      <c r="J3" s="9">
        <v>1</v>
      </c>
    </row>
    <row r="4" spans="1:10">
      <c r="B4" s="7">
        <v>2</v>
      </c>
      <c r="C4" s="8" t="s">
        <v>16</v>
      </c>
      <c r="D4" s="8" t="s">
        <v>17</v>
      </c>
      <c r="E4" s="8" t="s">
        <v>15</v>
      </c>
      <c r="F4" s="8" t="s">
        <v>14</v>
      </c>
      <c r="G4" s="8">
        <v>15</v>
      </c>
      <c r="H4" s="8">
        <v>49</v>
      </c>
      <c r="I4" s="9">
        <v>0</v>
      </c>
      <c r="J4" s="9">
        <v>0</v>
      </c>
    </row>
    <row r="5" spans="1:10">
      <c r="B5" s="7">
        <v>3</v>
      </c>
      <c r="C5" s="8" t="s">
        <v>18</v>
      </c>
      <c r="D5" s="8" t="s">
        <v>19</v>
      </c>
      <c r="E5" s="8" t="s">
        <v>15</v>
      </c>
      <c r="F5" s="8" t="s">
        <v>14</v>
      </c>
      <c r="G5" s="8">
        <v>15</v>
      </c>
      <c r="H5" s="8">
        <v>49</v>
      </c>
      <c r="I5" s="9">
        <v>0</v>
      </c>
      <c r="J5" s="9">
        <v>0</v>
      </c>
    </row>
    <row r="6" spans="1:10">
      <c r="B6" s="7">
        <v>4</v>
      </c>
      <c r="C6" s="8" t="s">
        <v>20</v>
      </c>
      <c r="D6" s="8" t="s">
        <v>21</v>
      </c>
      <c r="E6" s="8" t="s">
        <v>15</v>
      </c>
      <c r="F6" s="8" t="s">
        <v>14</v>
      </c>
      <c r="G6" s="8">
        <v>15</v>
      </c>
      <c r="H6" s="8">
        <v>49</v>
      </c>
      <c r="I6" s="9">
        <v>1</v>
      </c>
      <c r="J6" s="9">
        <v>0</v>
      </c>
    </row>
    <row r="7" spans="1:10">
      <c r="B7" s="7">
        <v>5</v>
      </c>
      <c r="C7" s="8" t="s">
        <v>22</v>
      </c>
      <c r="D7" s="8" t="s">
        <v>23</v>
      </c>
      <c r="E7" s="8" t="s">
        <v>15</v>
      </c>
      <c r="F7" s="8" t="s">
        <v>14</v>
      </c>
      <c r="G7" s="8">
        <v>15</v>
      </c>
      <c r="H7" s="8">
        <v>49</v>
      </c>
      <c r="I7" s="9">
        <v>0</v>
      </c>
      <c r="J7" s="9">
        <v>0</v>
      </c>
    </row>
    <row r="8" spans="1:10">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workbookViewId="0">
      <selection activeCell="Z2" sqref="Z2:Z14"/>
    </sheetView>
  </sheetViews>
  <sheetFormatPr baseColWidth="10" defaultColWidth="8.83203125" defaultRowHeight="14" x14ac:dyDescent="0"/>
  <sheetData>
    <row r="1" spans="1:26">
      <c r="A1" s="2" t="s">
        <v>26</v>
      </c>
      <c r="K1" s="10"/>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c r="D14" s="10"/>
      <c r="E14" s="10"/>
      <c r="F14" s="10"/>
      <c r="G14" s="10"/>
      <c r="H14" s="10"/>
      <c r="I14" s="10"/>
      <c r="J14" s="10"/>
      <c r="K14" s="10"/>
      <c r="L14" s="10"/>
      <c r="M14" s="10"/>
      <c r="N14" s="10"/>
    </row>
    <row r="15" spans="1:26">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c r="D18" s="10"/>
      <c r="E18" s="10"/>
      <c r="F18" s="10"/>
      <c r="G18" s="10"/>
      <c r="H18" s="10"/>
      <c r="I18" s="10"/>
      <c r="J18" s="10"/>
      <c r="K18" s="10"/>
      <c r="L18" s="10"/>
      <c r="M18" s="10"/>
      <c r="N18" s="10"/>
    </row>
    <row r="19" spans="2:26">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c r="M27" t="s">
        <v>32</v>
      </c>
      <c r="N27" s="16">
        <f>SUM('Population size'!N4:N26)</f>
        <v>21773583.295806497</v>
      </c>
    </row>
    <row r="28" spans="2:26">
      <c r="M28" t="s">
        <v>33</v>
      </c>
      <c r="N28" s="17">
        <f>'Population size'!N27*0.0023</f>
        <v>50079.241580354945</v>
      </c>
      <c r="O28" s="18">
        <f>'Population size'!N28*0.81</f>
        <v>40564.18568008751</v>
      </c>
      <c r="P28" t="s">
        <v>34</v>
      </c>
    </row>
    <row r="29" spans="2:26">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workbookViewId="0">
      <selection activeCell="I14" sqref="I14"/>
    </sheetView>
  </sheetViews>
  <sheetFormatPr baseColWidth="10" defaultColWidth="8.83203125" defaultRowHeight="14" x14ac:dyDescent="0"/>
  <sheetData>
    <row r="1" spans="1:26">
      <c r="A1" s="2" t="s">
        <v>36</v>
      </c>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2" t="s">
        <v>37</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c r="A12" s="2" t="s">
        <v>38</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c r="A23" s="2" t="s">
        <v>39</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A40" workbookViewId="0">
      <selection activeCell="I22" sqref="I22"/>
    </sheetView>
  </sheetViews>
  <sheetFormatPr baseColWidth="10" defaultColWidth="8.83203125" defaultRowHeight="14" x14ac:dyDescent="0"/>
  <sheetData>
    <row r="1" spans="1:25">
      <c r="A1" s="2" t="s">
        <v>40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c r="A12" s="2" t="s">
        <v>41</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c r="A18" s="24" t="s">
        <v>43</v>
      </c>
    </row>
    <row r="19" spans="1: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c r="B20" s="7" t="s">
        <v>44</v>
      </c>
      <c r="C20" s="8">
        <v>0</v>
      </c>
      <c r="D20" s="8"/>
      <c r="E20" s="8"/>
      <c r="F20" s="8">
        <v>1</v>
      </c>
      <c r="G20" s="8"/>
      <c r="H20" s="8"/>
      <c r="I20" s="8"/>
      <c r="J20" s="8">
        <v>6160</v>
      </c>
      <c r="K20" s="8">
        <v>11600</v>
      </c>
      <c r="L20" s="8">
        <v>19960</v>
      </c>
      <c r="M20" s="8">
        <v>21220</v>
      </c>
      <c r="N20" s="8">
        <v>23770</v>
      </c>
      <c r="O20" s="8">
        <v>25750</v>
      </c>
      <c r="P20" s="8">
        <v>33080</v>
      </c>
      <c r="Q20" s="8"/>
      <c r="R20" s="8"/>
      <c r="S20" s="8"/>
      <c r="T20" s="8"/>
      <c r="U20" s="8"/>
      <c r="V20" s="8"/>
      <c r="W20" s="8"/>
      <c r="X20" s="12" t="s">
        <v>29</v>
      </c>
      <c r="Y20" s="8"/>
    </row>
    <row r="25" spans="1:25">
      <c r="A25" s="2" t="s">
        <v>45</v>
      </c>
    </row>
    <row r="26" spans="1: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c r="A36" s="2" t="s">
        <v>46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c r="A42" s="2" t="s">
        <v>47</v>
      </c>
    </row>
    <row r="43" spans="1: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c r="A49" s="2" t="s">
        <v>48</v>
      </c>
    </row>
    <row r="50" spans="1: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row r="55" spans="1:25">
      <c r="A55" s="29" t="s">
        <v>49</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v>0.9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31" workbookViewId="0">
      <selection activeCell="B58" sqref="B58"/>
    </sheetView>
  </sheetViews>
  <sheetFormatPr baseColWidth="10" defaultColWidth="8.83203125" defaultRowHeight="14" x14ac:dyDescent="0"/>
  <sheetData>
    <row r="1" spans="1:25">
      <c r="A1" s="2" t="s">
        <v>50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c r="A7" s="2" t="s">
        <v>51</v>
      </c>
    </row>
    <row r="8" spans="1: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c r="A13" s="2" t="s">
        <v>52</v>
      </c>
    </row>
    <row r="14" spans="1: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35">
      <c r="A19" s="2" t="s">
        <v>53</v>
      </c>
    </row>
    <row r="20" spans="1:3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3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35">
      <c r="A25" s="24" t="s">
        <v>54</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9">
        <v>2021</v>
      </c>
      <c r="Y26" s="39">
        <v>2022</v>
      </c>
      <c r="Z26" s="39">
        <v>2023</v>
      </c>
      <c r="AA26" s="39">
        <v>2024</v>
      </c>
      <c r="AB26" s="39">
        <v>2025</v>
      </c>
      <c r="AC26" s="39">
        <v>2026</v>
      </c>
      <c r="AD26" s="39">
        <v>2027</v>
      </c>
      <c r="AE26" s="39">
        <v>2028</v>
      </c>
      <c r="AF26" s="39">
        <v>2029</v>
      </c>
      <c r="AG26" s="39">
        <v>2030</v>
      </c>
      <c r="AH26" s="38"/>
      <c r="AI26" s="39" t="s">
        <v>27</v>
      </c>
    </row>
    <row r="27" spans="1:35">
      <c r="A27" s="38"/>
      <c r="B27" s="39" t="s">
        <v>44</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1" t="s">
        <v>29</v>
      </c>
      <c r="AI27" s="40"/>
    </row>
    <row r="30" spans="1:35">
      <c r="A30" s="2" t="s">
        <v>55</v>
      </c>
    </row>
    <row r="31" spans="1:3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27</v>
      </c>
    </row>
    <row r="32" spans="1:35">
      <c r="B32" s="7" t="s">
        <v>44</v>
      </c>
      <c r="C32" s="34">
        <v>714</v>
      </c>
      <c r="D32" s="34">
        <v>857</v>
      </c>
      <c r="E32" s="34">
        <v>1020</v>
      </c>
      <c r="F32" s="34">
        <v>1199</v>
      </c>
      <c r="G32" s="34">
        <v>1396</v>
      </c>
      <c r="H32" s="34">
        <v>1607</v>
      </c>
      <c r="I32" s="34">
        <v>1831</v>
      </c>
      <c r="J32" s="34">
        <v>2060</v>
      </c>
      <c r="K32" s="34">
        <v>2233</v>
      </c>
      <c r="L32" s="34">
        <v>2089</v>
      </c>
      <c r="M32" s="34">
        <v>2197</v>
      </c>
      <c r="N32" s="34">
        <v>2583</v>
      </c>
      <c r="O32" s="34">
        <v>2858</v>
      </c>
      <c r="P32" s="34">
        <v>3101</v>
      </c>
      <c r="Q32" s="27"/>
      <c r="R32" s="27"/>
      <c r="S32" s="27"/>
      <c r="T32" s="27"/>
      <c r="U32" s="27"/>
      <c r="V32" s="27"/>
      <c r="W32" s="27"/>
      <c r="X32" s="12" t="s">
        <v>29</v>
      </c>
      <c r="Y32" s="27"/>
    </row>
    <row r="36" spans="1:25">
      <c r="A36" s="2" t="s">
        <v>56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7"/>
      <c r="D38" s="27"/>
      <c r="E38" s="27"/>
      <c r="F38" s="27"/>
      <c r="G38" s="27"/>
      <c r="H38" s="27"/>
      <c r="I38" s="27"/>
      <c r="J38" s="27"/>
      <c r="K38" s="27"/>
      <c r="L38" s="27">
        <v>648</v>
      </c>
      <c r="M38" s="27"/>
      <c r="N38" s="27">
        <v>931</v>
      </c>
      <c r="O38" s="27">
        <v>780</v>
      </c>
      <c r="P38" s="27">
        <v>1121</v>
      </c>
      <c r="Q38" s="27"/>
      <c r="R38" s="27"/>
      <c r="S38" s="27"/>
      <c r="T38" s="27"/>
      <c r="U38" s="27"/>
      <c r="V38" s="27"/>
      <c r="W38" s="27"/>
      <c r="X38" s="12" t="s">
        <v>29</v>
      </c>
      <c r="Y38" s="27"/>
    </row>
    <row r="39" spans="1:25">
      <c r="A39" s="42"/>
      <c r="B39" s="42"/>
      <c r="C39" s="42"/>
      <c r="D39" s="42"/>
      <c r="E39" s="42"/>
      <c r="F39" s="42"/>
      <c r="G39" s="42"/>
      <c r="H39" s="42"/>
      <c r="I39" s="42"/>
      <c r="J39" s="42"/>
      <c r="K39" s="42"/>
      <c r="L39" s="42"/>
      <c r="M39" s="42"/>
      <c r="N39" s="42"/>
      <c r="O39" s="42"/>
      <c r="P39" s="42"/>
      <c r="Q39" s="42"/>
      <c r="R39" s="42"/>
      <c r="S39" s="42"/>
      <c r="T39" s="42"/>
      <c r="U39" s="42"/>
      <c r="V39" s="42"/>
      <c r="W39" s="42"/>
      <c r="X39" s="42"/>
      <c r="Y39" s="42"/>
    </row>
    <row r="40" spans="1: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c r="A42" s="2" t="s">
        <v>57</v>
      </c>
      <c r="B42" s="2"/>
      <c r="C42" s="2"/>
      <c r="D42" s="42"/>
      <c r="E42" s="42"/>
      <c r="F42" s="42"/>
      <c r="G42" s="42"/>
      <c r="H42" s="42"/>
      <c r="I42" s="42"/>
      <c r="J42" s="42"/>
      <c r="K42" s="42"/>
      <c r="L42" s="42"/>
      <c r="M42" s="42"/>
      <c r="N42" s="42"/>
      <c r="O42" s="42"/>
      <c r="P42" s="42"/>
      <c r="Q42" s="42"/>
      <c r="R42" s="42"/>
      <c r="S42" s="42"/>
      <c r="T42" s="42"/>
      <c r="U42" s="42"/>
      <c r="V42" s="42"/>
      <c r="W42" s="42"/>
      <c r="X42" s="42"/>
      <c r="Y42" s="42"/>
    </row>
    <row r="43" spans="1:25">
      <c r="A43" s="42"/>
      <c r="B43" s="42"/>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X43" s="42"/>
      <c r="Y43" s="7" t="s">
        <v>27</v>
      </c>
    </row>
    <row r="44" spans="1:25">
      <c r="A44" s="42"/>
      <c r="B44" s="7" t="s">
        <v>42</v>
      </c>
      <c r="C44" s="43"/>
      <c r="D44" s="44"/>
      <c r="E44" s="44"/>
      <c r="F44" s="44"/>
      <c r="G44" s="44"/>
      <c r="H44" s="44"/>
      <c r="I44" s="44"/>
      <c r="J44" s="44"/>
      <c r="K44" s="44"/>
      <c r="L44" s="44"/>
      <c r="M44" s="44"/>
      <c r="N44" s="44"/>
      <c r="O44" s="44"/>
      <c r="P44" s="44"/>
      <c r="Q44" s="44"/>
      <c r="R44" s="44"/>
      <c r="S44" s="44"/>
      <c r="T44" s="44"/>
      <c r="U44" s="44"/>
      <c r="V44" s="44"/>
      <c r="W44" s="44"/>
      <c r="X44" s="12" t="s">
        <v>29</v>
      </c>
      <c r="Y44" s="43"/>
    </row>
    <row r="45" spans="1:25">
      <c r="A45" s="42"/>
      <c r="B45" s="42"/>
      <c r="C45" s="42"/>
      <c r="D45" s="42"/>
      <c r="E45" s="42"/>
      <c r="F45" s="42"/>
      <c r="G45" s="42"/>
      <c r="H45" s="42"/>
      <c r="I45" s="42"/>
      <c r="J45" s="42"/>
      <c r="K45" s="42"/>
      <c r="L45" s="42"/>
      <c r="M45" s="42"/>
      <c r="N45" s="42"/>
      <c r="O45" s="42"/>
      <c r="P45" s="42"/>
      <c r="Q45" s="42"/>
      <c r="R45" s="42"/>
      <c r="S45" s="42"/>
      <c r="T45" s="42"/>
      <c r="U45" s="42"/>
      <c r="V45" s="42"/>
      <c r="W45" s="42"/>
      <c r="X45" s="42"/>
      <c r="Y45" s="42"/>
    </row>
    <row r="46" spans="1: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c r="A48" s="29" t="s">
        <v>58</v>
      </c>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35">
      <c r="A49" s="30"/>
      <c r="B49" s="30"/>
      <c r="C49" s="31">
        <v>2000</v>
      </c>
      <c r="D49" s="31">
        <v>2001</v>
      </c>
      <c r="E49" s="31">
        <v>2002</v>
      </c>
      <c r="F49" s="31">
        <v>2003</v>
      </c>
      <c r="G49" s="31">
        <v>2004</v>
      </c>
      <c r="H49" s="31">
        <v>2005</v>
      </c>
      <c r="I49" s="31">
        <v>2006</v>
      </c>
      <c r="J49" s="31">
        <v>2007</v>
      </c>
      <c r="K49" s="31">
        <v>2008</v>
      </c>
      <c r="L49" s="31">
        <v>2009</v>
      </c>
      <c r="M49" s="31">
        <v>2010</v>
      </c>
      <c r="N49" s="31">
        <v>2011</v>
      </c>
      <c r="O49" s="31">
        <v>2012</v>
      </c>
      <c r="P49" s="31">
        <v>2013</v>
      </c>
      <c r="Q49" s="31">
        <v>2014</v>
      </c>
      <c r="R49" s="31">
        <v>2015</v>
      </c>
      <c r="S49" s="31">
        <v>2016</v>
      </c>
      <c r="T49" s="31">
        <v>2017</v>
      </c>
      <c r="U49" s="31">
        <v>2018</v>
      </c>
      <c r="V49" s="31">
        <v>2019</v>
      </c>
      <c r="W49" s="31">
        <v>2020</v>
      </c>
      <c r="X49" s="30"/>
      <c r="Y49" s="31" t="s">
        <v>27</v>
      </c>
    </row>
    <row r="50" spans="1:35">
      <c r="A50" s="30"/>
      <c r="B50" s="31" t="s">
        <v>42</v>
      </c>
      <c r="C50" s="32"/>
      <c r="D50" s="32"/>
      <c r="E50" s="32"/>
      <c r="F50" s="32"/>
      <c r="G50" s="32"/>
      <c r="H50" s="32"/>
      <c r="I50" s="32"/>
      <c r="J50" s="32"/>
      <c r="K50" s="32"/>
      <c r="L50" s="32"/>
      <c r="M50" s="32"/>
      <c r="N50" s="32"/>
      <c r="O50" s="32"/>
      <c r="P50" s="32"/>
      <c r="Q50" s="32"/>
      <c r="R50" s="32"/>
      <c r="S50" s="32"/>
      <c r="T50" s="32"/>
      <c r="U50" s="32"/>
      <c r="V50" s="32"/>
      <c r="W50" s="32"/>
      <c r="X50" s="33" t="s">
        <v>29</v>
      </c>
      <c r="Y50" s="32"/>
    </row>
    <row r="51" spans="1:35">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spans="1:3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3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35">
      <c r="A54" s="29" t="s">
        <v>59</v>
      </c>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35">
      <c r="A55" s="30"/>
      <c r="B55" s="30"/>
      <c r="C55" s="31">
        <v>2000</v>
      </c>
      <c r="D55" s="31">
        <v>2001</v>
      </c>
      <c r="E55" s="31">
        <v>2002</v>
      </c>
      <c r="F55" s="31">
        <v>2003</v>
      </c>
      <c r="G55" s="31">
        <v>2004</v>
      </c>
      <c r="H55" s="31">
        <v>2005</v>
      </c>
      <c r="I55" s="31">
        <v>2006</v>
      </c>
      <c r="J55" s="31">
        <v>2007</v>
      </c>
      <c r="K55" s="31">
        <v>2008</v>
      </c>
      <c r="L55" s="31">
        <v>2009</v>
      </c>
      <c r="M55" s="31">
        <v>2010</v>
      </c>
      <c r="N55" s="31">
        <v>2011</v>
      </c>
      <c r="O55" s="31">
        <v>2012</v>
      </c>
      <c r="P55" s="31">
        <v>2013</v>
      </c>
      <c r="Q55" s="31">
        <v>2014</v>
      </c>
      <c r="R55" s="31">
        <v>2015</v>
      </c>
      <c r="S55" s="31">
        <v>2016</v>
      </c>
      <c r="T55" s="31">
        <v>2017</v>
      </c>
      <c r="U55" s="31">
        <v>2018</v>
      </c>
      <c r="V55" s="31">
        <v>2019</v>
      </c>
      <c r="W55" s="31">
        <v>2020</v>
      </c>
      <c r="X55" s="30"/>
      <c r="Y55" s="31" t="s">
        <v>27</v>
      </c>
    </row>
    <row r="56" spans="1:35">
      <c r="A56" s="30"/>
      <c r="B56" s="31" t="s">
        <v>42</v>
      </c>
      <c r="C56" s="32"/>
      <c r="D56" s="32"/>
      <c r="E56" s="32"/>
      <c r="F56" s="32"/>
      <c r="G56" s="32"/>
      <c r="H56" s="32"/>
      <c r="I56" s="32"/>
      <c r="J56" s="32"/>
      <c r="K56" s="32"/>
      <c r="L56" s="32"/>
      <c r="M56" s="32"/>
      <c r="N56" s="32"/>
      <c r="O56" s="32"/>
      <c r="P56" s="32"/>
      <c r="Q56" s="32"/>
      <c r="R56" s="32"/>
      <c r="S56" s="32"/>
      <c r="T56" s="32"/>
      <c r="U56" s="32"/>
      <c r="V56" s="32"/>
      <c r="W56" s="32"/>
      <c r="X56" s="33" t="s">
        <v>29</v>
      </c>
      <c r="Y56" s="32"/>
    </row>
    <row r="60" spans="1:35">
      <c r="A60" s="69" t="s">
        <v>126</v>
      </c>
      <c r="B60" s="68"/>
      <c r="C60" s="68"/>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row>
    <row r="61" spans="1:35">
      <c r="A61" s="68"/>
      <c r="B61" s="68"/>
      <c r="C61" s="70">
        <v>2000</v>
      </c>
      <c r="D61" s="70">
        <v>2001</v>
      </c>
      <c r="E61" s="70">
        <v>2002</v>
      </c>
      <c r="F61" s="70">
        <v>2003</v>
      </c>
      <c r="G61" s="70">
        <v>2004</v>
      </c>
      <c r="H61" s="70">
        <v>2005</v>
      </c>
      <c r="I61" s="70">
        <v>2006</v>
      </c>
      <c r="J61" s="70">
        <v>2007</v>
      </c>
      <c r="K61" s="70">
        <v>2008</v>
      </c>
      <c r="L61" s="70">
        <v>2009</v>
      </c>
      <c r="M61" s="70">
        <v>2010</v>
      </c>
      <c r="N61" s="70">
        <v>2011</v>
      </c>
      <c r="O61" s="70">
        <v>2012</v>
      </c>
      <c r="P61" s="70">
        <v>2013</v>
      </c>
      <c r="Q61" s="70">
        <v>2014</v>
      </c>
      <c r="R61" s="70">
        <v>2015</v>
      </c>
      <c r="S61" s="70">
        <v>2016</v>
      </c>
      <c r="T61" s="70">
        <v>2017</v>
      </c>
      <c r="U61" s="70">
        <v>2018</v>
      </c>
      <c r="V61" s="70">
        <v>2019</v>
      </c>
      <c r="W61" s="70">
        <v>2020</v>
      </c>
      <c r="X61" s="70">
        <v>2021</v>
      </c>
      <c r="Y61" s="70">
        <v>2022</v>
      </c>
      <c r="Z61" s="70">
        <v>2023</v>
      </c>
      <c r="AA61" s="70">
        <v>2024</v>
      </c>
      <c r="AB61" s="70">
        <v>2025</v>
      </c>
      <c r="AC61" s="70">
        <v>2026</v>
      </c>
      <c r="AD61" s="70">
        <v>2027</v>
      </c>
      <c r="AE61" s="70">
        <v>2028</v>
      </c>
      <c r="AF61" s="70">
        <v>2029</v>
      </c>
      <c r="AG61" s="70">
        <v>2030</v>
      </c>
      <c r="AH61" s="68"/>
      <c r="AI61" s="70" t="s">
        <v>27</v>
      </c>
    </row>
    <row r="62" spans="1:35">
      <c r="A62" s="68"/>
      <c r="B62" s="70" t="s">
        <v>42</v>
      </c>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2" t="s">
        <v>29</v>
      </c>
      <c r="AI62" s="71">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abSelected="1" workbookViewId="0">
      <selection activeCell="A35" sqref="A35:XFD38"/>
    </sheetView>
  </sheetViews>
  <sheetFormatPr baseColWidth="10" defaultColWidth="8.83203125" defaultRowHeight="14" x14ac:dyDescent="0"/>
  <sheetData>
    <row r="1" spans="1:25">
      <c r="A1" s="29" t="s">
        <v>127</v>
      </c>
    </row>
    <row r="2" spans="1: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A3" s="30"/>
      <c r="B3" s="7" t="str">
        <f>Populations!$C$3</f>
        <v>FSW</v>
      </c>
      <c r="C3" s="45"/>
      <c r="D3" s="45"/>
      <c r="E3" s="45"/>
      <c r="F3" s="45"/>
      <c r="G3" s="45"/>
      <c r="H3" s="45"/>
      <c r="I3" s="45"/>
      <c r="J3" s="45"/>
      <c r="K3" s="45"/>
      <c r="L3" s="45"/>
      <c r="M3" s="45"/>
      <c r="N3" s="45"/>
      <c r="O3" s="45"/>
      <c r="P3" s="45"/>
      <c r="Q3" s="45"/>
      <c r="R3" s="45"/>
      <c r="S3" s="45"/>
      <c r="T3" s="45"/>
      <c r="U3" s="45"/>
      <c r="V3" s="45"/>
      <c r="W3" s="45"/>
      <c r="X3" s="12" t="s">
        <v>29</v>
      </c>
      <c r="Y3" s="79">
        <v>3</v>
      </c>
    </row>
    <row r="4" spans="1:25">
      <c r="A4" s="30"/>
      <c r="B4" s="7" t="str">
        <f>Populations!$C$4</f>
        <v>Clients</v>
      </c>
      <c r="C4" s="45"/>
      <c r="D4" s="45"/>
      <c r="E4" s="45"/>
      <c r="F4" s="45"/>
      <c r="G4" s="45"/>
      <c r="H4" s="45"/>
      <c r="I4" s="45"/>
      <c r="J4" s="45"/>
      <c r="K4" s="45"/>
      <c r="L4" s="45"/>
      <c r="M4" s="45"/>
      <c r="N4" s="45"/>
      <c r="O4" s="45"/>
      <c r="P4" s="45"/>
      <c r="Q4" s="45"/>
      <c r="R4" s="45"/>
      <c r="S4" s="45"/>
      <c r="T4" s="45"/>
      <c r="U4" s="45"/>
      <c r="V4" s="45"/>
      <c r="W4" s="45"/>
      <c r="X4" s="12" t="s">
        <v>29</v>
      </c>
      <c r="Y4" s="79">
        <v>3</v>
      </c>
    </row>
    <row r="5" spans="1:25">
      <c r="B5" s="7" t="str">
        <f>Populations!$C$5</f>
        <v>MSM</v>
      </c>
      <c r="C5" s="45"/>
      <c r="D5" s="45"/>
      <c r="E5" s="45"/>
      <c r="F5" s="45"/>
      <c r="G5" s="45"/>
      <c r="H5" s="45"/>
      <c r="I5" s="45"/>
      <c r="J5" s="45"/>
      <c r="K5" s="45"/>
      <c r="L5" s="45"/>
      <c r="M5" s="45"/>
      <c r="N5" s="45"/>
      <c r="O5" s="45"/>
      <c r="P5" s="45"/>
      <c r="Q5" s="45"/>
      <c r="R5" s="45"/>
      <c r="S5" s="45"/>
      <c r="T5" s="45"/>
      <c r="U5" s="45"/>
      <c r="V5" s="45"/>
      <c r="W5" s="45"/>
      <c r="X5" s="12" t="s">
        <v>29</v>
      </c>
      <c r="Y5" s="79">
        <v>3</v>
      </c>
    </row>
    <row r="6" spans="1:25">
      <c r="B6" s="7" t="s">
        <v>20</v>
      </c>
      <c r="C6" s="45"/>
      <c r="D6" s="45"/>
      <c r="E6" s="45"/>
      <c r="F6" s="45"/>
      <c r="G6" s="45"/>
      <c r="H6" s="45"/>
      <c r="I6" s="45"/>
      <c r="J6" s="45"/>
      <c r="K6" s="45"/>
      <c r="L6" s="45"/>
      <c r="M6" s="45"/>
      <c r="N6" s="45"/>
      <c r="O6" s="45"/>
      <c r="P6" s="45"/>
      <c r="Q6" s="45"/>
      <c r="R6" s="45"/>
      <c r="S6" s="45"/>
      <c r="T6" s="45"/>
      <c r="U6" s="45"/>
      <c r="V6" s="45"/>
      <c r="W6" s="45"/>
      <c r="X6" s="12" t="s">
        <v>29</v>
      </c>
      <c r="Y6" s="79">
        <v>3</v>
      </c>
    </row>
    <row r="7" spans="1:25">
      <c r="A7" s="30"/>
      <c r="B7" s="7" t="str">
        <f>Populations!$C$7</f>
        <v>M 15+</v>
      </c>
      <c r="C7" s="45"/>
      <c r="D7" s="45"/>
      <c r="E7" s="45"/>
      <c r="F7" s="45"/>
      <c r="G7" s="45"/>
      <c r="H7" s="45"/>
      <c r="I7" s="45"/>
      <c r="J7" s="45"/>
      <c r="K7" s="45"/>
      <c r="L7" s="45"/>
      <c r="M7" s="45"/>
      <c r="N7" s="45"/>
      <c r="O7" s="45"/>
      <c r="P7" s="45"/>
      <c r="Q7" s="45"/>
      <c r="R7" s="45"/>
      <c r="S7" s="45"/>
      <c r="T7" s="45"/>
      <c r="U7" s="45"/>
      <c r="V7" s="45"/>
      <c r="W7" s="45"/>
      <c r="X7" s="12" t="s">
        <v>29</v>
      </c>
      <c r="Y7" s="79">
        <v>3</v>
      </c>
    </row>
    <row r="8" spans="1:25">
      <c r="A8" s="30"/>
      <c r="B8" s="7" t="str">
        <f>Populations!$C$8</f>
        <v>F 15+</v>
      </c>
      <c r="C8" s="45"/>
      <c r="D8" s="45"/>
      <c r="E8" s="45"/>
      <c r="F8" s="45"/>
      <c r="G8" s="45"/>
      <c r="H8" s="45"/>
      <c r="I8" s="45"/>
      <c r="J8" s="45"/>
      <c r="K8" s="45"/>
      <c r="L8" s="45"/>
      <c r="M8" s="45"/>
      <c r="N8" s="45"/>
      <c r="O8" s="45"/>
      <c r="P8" s="45"/>
      <c r="Q8" s="45"/>
      <c r="R8" s="45"/>
      <c r="S8" s="45"/>
      <c r="T8" s="45"/>
      <c r="U8" s="45"/>
      <c r="V8" s="45"/>
      <c r="W8" s="45"/>
      <c r="X8" s="12" t="s">
        <v>29</v>
      </c>
      <c r="Y8" s="79">
        <v>3</v>
      </c>
    </row>
    <row r="9" spans="1:25">
      <c r="A9" s="30"/>
    </row>
    <row r="12" spans="1:25">
      <c r="A12" s="29" t="s">
        <v>60</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c r="A23" s="29" t="s">
        <v>61</v>
      </c>
      <c r="B23" s="30"/>
      <c r="C23" s="30"/>
      <c r="D23" s="30"/>
      <c r="E23" s="30"/>
      <c r="F23" s="30"/>
      <c r="G23" s="30"/>
      <c r="H23" s="30"/>
      <c r="I23" s="30"/>
      <c r="J23" s="30"/>
      <c r="K23" s="30"/>
      <c r="L23" s="30"/>
      <c r="M23" s="30"/>
      <c r="N23" s="30"/>
      <c r="O23" s="30"/>
      <c r="P23" s="30"/>
      <c r="Q23" s="30"/>
      <c r="R23" s="30"/>
      <c r="S23" s="30"/>
      <c r="T23" s="30"/>
      <c r="U23" s="30"/>
      <c r="V23" s="30"/>
      <c r="W23" s="30"/>
      <c r="X23" s="30"/>
      <c r="Y23" s="30"/>
    </row>
    <row r="24" spans="1:25">
      <c r="A24" s="30"/>
      <c r="B24" s="30"/>
      <c r="C24" s="31">
        <v>2000</v>
      </c>
      <c r="D24" s="31">
        <v>2001</v>
      </c>
      <c r="E24" s="31">
        <v>2002</v>
      </c>
      <c r="F24" s="31">
        <v>2003</v>
      </c>
      <c r="G24" s="31">
        <v>2004</v>
      </c>
      <c r="H24" s="31">
        <v>2005</v>
      </c>
      <c r="I24" s="31">
        <v>2006</v>
      </c>
      <c r="J24" s="31">
        <v>2007</v>
      </c>
      <c r="K24" s="31">
        <v>2008</v>
      </c>
      <c r="L24" s="31">
        <v>2009</v>
      </c>
      <c r="M24" s="31">
        <v>2010</v>
      </c>
      <c r="N24" s="31">
        <v>2011</v>
      </c>
      <c r="O24" s="31">
        <v>2012</v>
      </c>
      <c r="P24" s="31">
        <v>2013</v>
      </c>
      <c r="Q24" s="31">
        <v>2014</v>
      </c>
      <c r="R24" s="31">
        <v>2015</v>
      </c>
      <c r="S24" s="31">
        <v>2016</v>
      </c>
      <c r="T24" s="31">
        <v>2017</v>
      </c>
      <c r="U24" s="31">
        <v>2018</v>
      </c>
      <c r="V24" s="31">
        <v>2019</v>
      </c>
      <c r="W24" s="31">
        <v>2020</v>
      </c>
      <c r="X24" s="30"/>
      <c r="Y24" s="31" t="s">
        <v>27</v>
      </c>
    </row>
    <row r="25" spans="1:25">
      <c r="A25" s="30"/>
      <c r="B25" s="31" t="s">
        <v>42</v>
      </c>
      <c r="C25" s="32"/>
      <c r="D25" s="32"/>
      <c r="E25" s="32"/>
      <c r="F25" s="32"/>
      <c r="G25" s="32"/>
      <c r="H25" s="32"/>
      <c r="I25" s="32"/>
      <c r="J25" s="32"/>
      <c r="K25" s="32"/>
      <c r="L25" s="32"/>
      <c r="M25" s="32"/>
      <c r="N25" s="32"/>
      <c r="O25" s="32"/>
      <c r="P25" s="32"/>
      <c r="Q25" s="32"/>
      <c r="R25" s="32"/>
      <c r="S25" s="32"/>
      <c r="T25" s="32"/>
      <c r="U25" s="32"/>
      <c r="V25" s="32"/>
      <c r="W25" s="32"/>
      <c r="X25" s="33" t="s">
        <v>29</v>
      </c>
      <c r="Y25" s="32">
        <v>0.1</v>
      </c>
    </row>
    <row r="29" spans="1:25">
      <c r="A29" s="29" t="s">
        <v>62</v>
      </c>
      <c r="B29" s="30"/>
      <c r="C29" s="30"/>
      <c r="D29" s="30"/>
      <c r="E29" s="30"/>
      <c r="F29" s="30"/>
      <c r="G29" s="30"/>
      <c r="H29" s="30"/>
      <c r="I29" s="30"/>
      <c r="J29" s="30"/>
      <c r="K29" s="30"/>
      <c r="L29" s="30"/>
      <c r="M29" s="30"/>
      <c r="N29" s="30"/>
      <c r="O29" s="30"/>
      <c r="P29" s="30"/>
      <c r="Q29" s="30"/>
      <c r="R29" s="30"/>
      <c r="S29" s="30"/>
      <c r="T29" s="30"/>
      <c r="U29" s="30"/>
      <c r="V29" s="30"/>
      <c r="W29" s="30"/>
      <c r="X29" s="30"/>
      <c r="Y29" s="30"/>
    </row>
    <row r="30" spans="1:25">
      <c r="A30" s="30"/>
      <c r="B30" s="30"/>
      <c r="C30" s="31">
        <v>2000</v>
      </c>
      <c r="D30" s="31">
        <v>2001</v>
      </c>
      <c r="E30" s="31">
        <v>2002</v>
      </c>
      <c r="F30" s="31">
        <v>2003</v>
      </c>
      <c r="G30" s="31">
        <v>2004</v>
      </c>
      <c r="H30" s="31">
        <v>2005</v>
      </c>
      <c r="I30" s="31">
        <v>2006</v>
      </c>
      <c r="J30" s="31">
        <v>2007</v>
      </c>
      <c r="K30" s="31">
        <v>2008</v>
      </c>
      <c r="L30" s="31">
        <v>2009</v>
      </c>
      <c r="M30" s="31">
        <v>2010</v>
      </c>
      <c r="N30" s="31">
        <v>2011</v>
      </c>
      <c r="O30" s="31">
        <v>2012</v>
      </c>
      <c r="P30" s="31">
        <v>2013</v>
      </c>
      <c r="Q30" s="31">
        <v>2014</v>
      </c>
      <c r="R30" s="31">
        <v>2015</v>
      </c>
      <c r="S30" s="31">
        <v>2016</v>
      </c>
      <c r="T30" s="31">
        <v>2017</v>
      </c>
      <c r="U30" s="31">
        <v>2018</v>
      </c>
      <c r="V30" s="31">
        <v>2019</v>
      </c>
      <c r="W30" s="31">
        <v>2020</v>
      </c>
      <c r="X30" s="30"/>
      <c r="Y30" s="31" t="s">
        <v>27</v>
      </c>
    </row>
    <row r="31" spans="1:25">
      <c r="A31" s="30"/>
      <c r="B31" s="31" t="s">
        <v>42</v>
      </c>
      <c r="C31" s="46"/>
      <c r="D31" s="46"/>
      <c r="E31" s="46"/>
      <c r="F31" s="46"/>
      <c r="G31" s="46"/>
      <c r="H31" s="46"/>
      <c r="I31" s="46"/>
      <c r="J31" s="46"/>
      <c r="K31" s="46"/>
      <c r="L31" s="46"/>
      <c r="M31" s="46"/>
      <c r="N31" s="46"/>
      <c r="O31" s="46"/>
      <c r="P31" s="46"/>
      <c r="Q31" s="46"/>
      <c r="R31" s="46"/>
      <c r="S31" s="46"/>
      <c r="T31" s="46"/>
      <c r="U31" s="46"/>
      <c r="V31" s="46"/>
      <c r="W31" s="46"/>
      <c r="X31" s="33" t="s">
        <v>29</v>
      </c>
      <c r="Y31" s="47">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37" workbookViewId="0">
      <selection activeCell="A8" sqref="A8"/>
    </sheetView>
  </sheetViews>
  <sheetFormatPr baseColWidth="10" defaultColWidth="8.83203125" defaultRowHeight="14" x14ac:dyDescent="0"/>
  <sheetData>
    <row r="1" spans="1:25">
      <c r="A1" s="2" t="s">
        <v>63</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c r="B6" s="7" t="s">
        <v>20</v>
      </c>
      <c r="C6" s="8"/>
      <c r="D6" s="8"/>
      <c r="E6" s="8"/>
      <c r="F6" s="8"/>
      <c r="G6" s="8"/>
      <c r="H6" s="8"/>
      <c r="I6" s="8"/>
      <c r="J6" s="8"/>
      <c r="K6" s="8"/>
      <c r="L6" s="8"/>
      <c r="M6" s="8"/>
      <c r="N6" s="8"/>
      <c r="O6" s="8"/>
      <c r="P6" s="8">
        <v>25</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c r="A12" s="2" t="s">
        <v>64</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c r="A23" s="2" t="s">
        <v>65</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c r="A34" s="2" t="s">
        <v>66</v>
      </c>
    </row>
    <row r="35" spans="1: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c r="A45" s="2" t="s">
        <v>67</v>
      </c>
    </row>
    <row r="46" spans="1: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c r="A56" s="2" t="s">
        <v>68</v>
      </c>
    </row>
    <row r="57" spans="1: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c r="A67" s="2" t="s">
        <v>69</v>
      </c>
    </row>
    <row r="68" spans="1: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c r="A76" s="24" t="s">
        <v>70</v>
      </c>
    </row>
    <row r="77" spans="1: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2016-08-11T15:52:41Z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