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0" yWindow="-20" windowWidth="21600" windowHeight="14200" tabRatio="863" activeTab="2"/>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N22" i="16"/>
  <c r="B22"/>
  <c r="B21"/>
  <c r="N19"/>
  <c r="B19"/>
  <c r="B18"/>
  <c r="B16"/>
  <c r="B15"/>
  <c r="B13"/>
  <c r="B12"/>
  <c r="M10"/>
  <c r="B10"/>
  <c r="B9"/>
  <c r="B7"/>
  <c r="B6"/>
  <c r="Q4"/>
  <c r="O4"/>
  <c r="L4"/>
  <c r="J4"/>
  <c r="I4"/>
  <c r="H4"/>
  <c r="E4"/>
  <c r="B4"/>
  <c r="B3"/>
  <c r="B53" i="20"/>
  <c r="B52"/>
  <c r="B51"/>
  <c r="B49"/>
  <c r="B48"/>
  <c r="B47"/>
  <c r="B45"/>
  <c r="B44"/>
  <c r="B43"/>
  <c r="B41"/>
  <c r="B40"/>
  <c r="B39"/>
  <c r="B37"/>
  <c r="B36"/>
  <c r="B35"/>
  <c r="B33"/>
  <c r="B32"/>
  <c r="B31"/>
  <c r="B25"/>
  <c r="B24"/>
  <c r="B23"/>
  <c r="B21"/>
  <c r="B20"/>
  <c r="B19"/>
  <c r="B17"/>
  <c r="B16"/>
  <c r="B15"/>
  <c r="B13"/>
  <c r="B12"/>
  <c r="B11"/>
  <c r="B9"/>
  <c r="B8"/>
  <c r="B7"/>
  <c r="B5"/>
  <c r="B4"/>
  <c r="B3"/>
  <c r="R91" i="18"/>
  <c r="Q91"/>
  <c r="P91"/>
  <c r="O91"/>
  <c r="N91"/>
  <c r="M91"/>
  <c r="L91"/>
  <c r="K91"/>
  <c r="J91"/>
  <c r="I91"/>
  <c r="H91"/>
  <c r="G91"/>
  <c r="F91"/>
  <c r="E91"/>
  <c r="D91"/>
  <c r="R90"/>
  <c r="Q90"/>
  <c r="P90"/>
  <c r="O90"/>
  <c r="N90"/>
  <c r="M90"/>
  <c r="L90"/>
  <c r="K90"/>
  <c r="J90"/>
  <c r="I90"/>
  <c r="H90"/>
  <c r="G90"/>
  <c r="F90"/>
  <c r="E90"/>
  <c r="D90"/>
  <c r="R89"/>
  <c r="Q89"/>
  <c r="P89"/>
  <c r="O89"/>
  <c r="N89"/>
  <c r="M89"/>
  <c r="L89"/>
  <c r="K89"/>
  <c r="J89"/>
  <c r="I89"/>
  <c r="H89"/>
  <c r="G89"/>
  <c r="F89"/>
  <c r="E89"/>
  <c r="D89"/>
  <c r="R88"/>
  <c r="Q88"/>
  <c r="P88"/>
  <c r="O88"/>
  <c r="N88"/>
  <c r="M88"/>
  <c r="L88"/>
  <c r="K88"/>
  <c r="J88"/>
  <c r="I88"/>
  <c r="H88"/>
  <c r="G88"/>
  <c r="F88"/>
  <c r="E88"/>
  <c r="D88"/>
  <c r="R87"/>
  <c r="Q87"/>
  <c r="P87"/>
  <c r="O87"/>
  <c r="N87"/>
  <c r="M87"/>
  <c r="L87"/>
  <c r="K87"/>
  <c r="J87"/>
  <c r="I87"/>
  <c r="H87"/>
  <c r="G87"/>
  <c r="F87"/>
  <c r="E87"/>
  <c r="D87"/>
  <c r="R86"/>
  <c r="Q86"/>
  <c r="P86"/>
  <c r="O86"/>
  <c r="N86"/>
  <c r="M86"/>
  <c r="L86"/>
  <c r="K86"/>
  <c r="J86"/>
  <c r="I86"/>
  <c r="H86"/>
  <c r="G86"/>
  <c r="F86"/>
  <c r="E86"/>
  <c r="D86"/>
  <c r="R80"/>
  <c r="Q80"/>
  <c r="P80"/>
  <c r="O80"/>
  <c r="N80"/>
  <c r="M80"/>
  <c r="L80"/>
  <c r="K80"/>
  <c r="J80"/>
  <c r="I80"/>
  <c r="H80"/>
  <c r="G80"/>
  <c r="F80"/>
  <c r="E80"/>
  <c r="D80"/>
  <c r="R79"/>
  <c r="Q79"/>
  <c r="P79"/>
  <c r="O79"/>
  <c r="N79"/>
  <c r="M79"/>
  <c r="L79"/>
  <c r="K79"/>
  <c r="J79"/>
  <c r="I79"/>
  <c r="H79"/>
  <c r="G79"/>
  <c r="F79"/>
  <c r="E79"/>
  <c r="D79"/>
  <c r="R78"/>
  <c r="Q78"/>
  <c r="P78"/>
  <c r="O78"/>
  <c r="N78"/>
  <c r="M78"/>
  <c r="L78"/>
  <c r="K78"/>
  <c r="J78"/>
  <c r="I78"/>
  <c r="H78"/>
  <c r="G78"/>
  <c r="F78"/>
  <c r="E78"/>
  <c r="D78"/>
  <c r="R77"/>
  <c r="Q77"/>
  <c r="P77"/>
  <c r="O77"/>
  <c r="N77"/>
  <c r="M77"/>
  <c r="L77"/>
  <c r="K77"/>
  <c r="J77"/>
  <c r="I77"/>
  <c r="H77"/>
  <c r="G77"/>
  <c r="F77"/>
  <c r="E77"/>
  <c r="D77"/>
  <c r="R76"/>
  <c r="Q76"/>
  <c r="P76"/>
  <c r="O76"/>
  <c r="N76"/>
  <c r="M76"/>
  <c r="L76"/>
  <c r="K76"/>
  <c r="J76"/>
  <c r="I76"/>
  <c r="H76"/>
  <c r="G76"/>
  <c r="F76"/>
  <c r="E76"/>
  <c r="D76"/>
  <c r="R75"/>
  <c r="Q75"/>
  <c r="P75"/>
  <c r="O75"/>
  <c r="N75"/>
  <c r="M75"/>
  <c r="L75"/>
  <c r="K75"/>
  <c r="J75"/>
  <c r="I75"/>
  <c r="H75"/>
  <c r="G75"/>
  <c r="F75"/>
  <c r="E75"/>
  <c r="D75"/>
  <c r="R39"/>
  <c r="Q39"/>
  <c r="P39"/>
  <c r="O39"/>
  <c r="N39"/>
  <c r="M39"/>
  <c r="L39"/>
  <c r="K39"/>
  <c r="J39"/>
  <c r="I39"/>
  <c r="H39"/>
  <c r="G39"/>
  <c r="F39"/>
  <c r="E39"/>
  <c r="D39"/>
  <c r="C39"/>
  <c r="R27"/>
  <c r="Q27"/>
  <c r="P27"/>
  <c r="O27"/>
  <c r="N27"/>
  <c r="M27"/>
  <c r="L27"/>
  <c r="K27"/>
  <c r="J27"/>
  <c r="I27"/>
  <c r="H27"/>
  <c r="G27"/>
  <c r="F27"/>
  <c r="E27"/>
  <c r="D27"/>
  <c r="R21"/>
  <c r="Q21"/>
  <c r="P21"/>
  <c r="O21"/>
  <c r="N21"/>
  <c r="M21"/>
  <c r="L21"/>
  <c r="K21"/>
  <c r="J21"/>
  <c r="I21"/>
  <c r="H21"/>
  <c r="G21"/>
  <c r="F21"/>
  <c r="E21"/>
  <c r="D21"/>
  <c r="R15"/>
  <c r="Q15"/>
  <c r="P15"/>
  <c r="O15"/>
  <c r="N15"/>
  <c r="M15"/>
  <c r="L15"/>
  <c r="K15"/>
  <c r="J15"/>
  <c r="I15"/>
  <c r="H15"/>
  <c r="G15"/>
  <c r="F15"/>
  <c r="E15"/>
  <c r="D15"/>
  <c r="C15"/>
  <c r="R3"/>
  <c r="Q3"/>
  <c r="B19" i="4"/>
  <c r="B18"/>
  <c r="B17"/>
  <c r="B16"/>
  <c r="B15"/>
  <c r="B14"/>
  <c r="B8"/>
  <c r="B7"/>
  <c r="B6"/>
  <c r="B5"/>
  <c r="B4"/>
  <c r="B3"/>
  <c r="B41" i="1"/>
  <c r="B40"/>
  <c r="B39"/>
  <c r="B38"/>
  <c r="B37"/>
  <c r="B36"/>
  <c r="B30"/>
  <c r="B29"/>
  <c r="B28"/>
  <c r="B27"/>
  <c r="B26"/>
  <c r="B25"/>
  <c r="B19"/>
  <c r="B18"/>
  <c r="B17"/>
  <c r="B16"/>
  <c r="B15"/>
  <c r="B14"/>
  <c r="B8"/>
  <c r="B7"/>
  <c r="B6"/>
  <c r="B5"/>
  <c r="B4"/>
  <c r="B3"/>
  <c r="B41" i="9"/>
  <c r="B40"/>
  <c r="B39"/>
  <c r="B38"/>
  <c r="B37"/>
  <c r="B36"/>
  <c r="H35"/>
  <c r="G35"/>
  <c r="F35"/>
  <c r="E35"/>
  <c r="D35"/>
  <c r="C35"/>
  <c r="B30"/>
  <c r="B29"/>
  <c r="B28"/>
  <c r="B27"/>
  <c r="B26"/>
  <c r="B25"/>
  <c r="H24"/>
  <c r="G24"/>
  <c r="F24"/>
  <c r="E24"/>
  <c r="D24"/>
  <c r="C24"/>
  <c r="B19"/>
  <c r="B18"/>
  <c r="B17"/>
  <c r="B16"/>
  <c r="B15"/>
  <c r="B14"/>
  <c r="H13"/>
  <c r="G13"/>
  <c r="F13"/>
  <c r="E13"/>
  <c r="D13"/>
  <c r="C13"/>
  <c r="B8"/>
  <c r="B7"/>
  <c r="B6"/>
  <c r="B5"/>
  <c r="B4"/>
  <c r="B3"/>
  <c r="H2"/>
  <c r="G2"/>
  <c r="F2"/>
  <c r="E2"/>
  <c r="D2"/>
  <c r="C2"/>
  <c r="B72" i="3"/>
  <c r="B71"/>
  <c r="B70"/>
  <c r="B69"/>
  <c r="B63"/>
  <c r="B62"/>
  <c r="B61"/>
  <c r="B60"/>
  <c r="B59"/>
  <c r="B58"/>
  <c r="B52"/>
  <c r="B51"/>
  <c r="B50"/>
  <c r="B49"/>
  <c r="B48"/>
  <c r="B47"/>
  <c r="B41"/>
  <c r="B40"/>
  <c r="B39"/>
  <c r="B38"/>
  <c r="B37"/>
  <c r="B36"/>
  <c r="B30"/>
  <c r="B29"/>
  <c r="B28"/>
  <c r="B27"/>
  <c r="B26"/>
  <c r="B25"/>
  <c r="B19"/>
  <c r="B18"/>
  <c r="B17"/>
  <c r="B16"/>
  <c r="B15"/>
  <c r="B14"/>
  <c r="B8"/>
  <c r="B7"/>
  <c r="B6"/>
  <c r="B5"/>
  <c r="B4"/>
  <c r="B3"/>
  <c r="T56" i="2"/>
  <c r="B56"/>
  <c r="B55"/>
  <c r="B43"/>
  <c r="T42"/>
  <c r="B42"/>
  <c r="B41"/>
  <c r="B40"/>
  <c r="B39"/>
  <c r="B38"/>
  <c r="B8"/>
  <c r="B7"/>
  <c r="B6"/>
  <c r="B5"/>
  <c r="B4"/>
  <c r="B3"/>
  <c r="B19" i="10"/>
  <c r="B18"/>
  <c r="B17"/>
  <c r="B16"/>
  <c r="B15"/>
  <c r="B14"/>
  <c r="H13"/>
  <c r="G13"/>
  <c r="F13"/>
  <c r="E13"/>
  <c r="D13"/>
  <c r="C13"/>
  <c r="B8"/>
  <c r="B7"/>
  <c r="B6"/>
  <c r="B5"/>
  <c r="B4"/>
  <c r="B3"/>
  <c r="H2"/>
  <c r="G2"/>
  <c r="F2"/>
  <c r="E2"/>
  <c r="D2"/>
  <c r="C2"/>
</calcChain>
</file>

<file path=xl/sharedStrings.xml><?xml version="1.0" encoding="utf-8"?>
<sst xmlns="http://schemas.openxmlformats.org/spreadsheetml/2006/main" count="528" uniqueCount="166">
  <si>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</si>
  <si>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</si>
  <si>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</si>
  <si>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</si>
  <si>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</si>
  <si>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</si>
  <si>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</si>
  <si>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</si>
  <si>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</si>
  <si>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</si>
  <si>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</si>
  <si>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</si>
  <si>
    <t>CD4(500) to CD4(350-500)</t>
  </si>
  <si>
    <t>CD4(200-350)</t>
  </si>
  <si>
    <t>Acute to CD4(&gt;500)</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</si>
  <si>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</si>
  <si>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</si>
  <si>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</si>
  <si>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</si>
  <si>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</si>
  <si>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</si>
  <si>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</si>
  <si>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</si>
  <si>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</si>
  <si>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</si>
  <si>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</si>
  <si>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</si>
  <si>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</si>
  <si>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</si>
  <si>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</si>
  <si>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</si>
  <si>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</si>
  <si>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</si>
  <si>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</si>
  <si>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</si>
  <si>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</si>
  <si>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</si>
  <si>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</si>
  <si>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</si>
  <si>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</si>
  <si>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</si>
  <si>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</si>
  <si>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</si>
  <si>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</si>
  <si>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</si>
  <si>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</si>
  <si>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</si>
  <si>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</si>
  <si>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</si>
  <si>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</si>
  <si>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</si>
  <si>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</si>
  <si>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</si>
  <si>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</si>
  <si>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</si>
  <si>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</si>
  <si>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</si>
  <si>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</si>
  <si>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</si>
  <si>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</si>
  <si>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</si>
  <si>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</si>
  <si>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</si>
  <si>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</si>
  <si>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</si>
  <si>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</si>
  <si>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</si>
  <si>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</si>
  <si>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</si>
  <si>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</si>
  <si>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</si>
  <si>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</si>
  <si>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</si>
  <si>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</si>
  <si>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</si>
  <si>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</si>
  <si>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</si>
  <si>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</si>
  <si>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</si>
  <si>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</si>
  <si>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</si>
  <si>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</si>
  <si>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</si>
  <si>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</si>
  <si>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</si>
  <si>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</si>
  <si>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</si>
  <si>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</si>
  <si>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</si>
  <si>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</si>
  <si>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</si>
  <si>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</si>
  <si>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</si>
  <si>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</si>
  <si>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</si>
  <si>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</si>
  <si>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</si>
  <si>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</si>
  <si>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</si>
  <si>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</si>
  <si>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</si>
  <si>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</si>
  <si>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</si>
  <si>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</si>
  <si>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</si>
  <si>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</si>
  <si>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</si>
  <si>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</si>
  <si>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</si>
  <si>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</si>
  <si>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</si>
  <si>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</si>
  <si>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</si>
  <si>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</si>
  <si>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</si>
  <si>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</si>
  <si>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</si>
  <si>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</si>
  <si>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</si>
  <si>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</si>
  <si>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</si>
  <si>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</si>
  <si>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</si>
  <si>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</si>
  <si>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</si>
  <si>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</si>
  <si>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</si>
  <si>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</si>
  <si>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</si>
  <si>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</si>
  <si>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</si>
  <si>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</si>
  <si>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</si>
  <si>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</si>
  <si>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</si>
  <si>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</si>
  <si>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</si>
  <si>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</si>
  <si>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</si>
  <si>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</si>
  <si>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</si>
  <si>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</si>
  <si>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Opiate substitution therapy</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</si>
  <si>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</si>
  <si>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</si>
  <si>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</si>
  <si>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</si>
  <si>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</si>
  <si>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</si>
  <si>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</si>
  <si>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</si>
  <si>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</si>
  <si>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</si>
  <si>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</si>
  <si>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</si>
  <si>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</si>
  <si>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</si>
  <si>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</si>
  <si>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</si>
  <si>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</si>
  <si>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</si>
  <si>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</si>
  <si>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</si>
  <si>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</si>
  <si>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</si>
  <si>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Receptive penile-vaginal intercourse</t>
  </si>
</sst>
</file>

<file path=xl/styles.xml><?xml version="1.0" encoding="utf-8"?>
<styleSheet xmlns="http://schemas.openxmlformats.org/spreadsheetml/2006/main">
  <numFmts count="3">
    <numFmt numFmtId="164" formatCode="_(* #,##0.00_);_(* \(#,##0.00\);_(* &quot;-&quot;??_);_(@_)"/>
    <numFmt numFmtId="165" formatCode="&quot;$&quot;#,##0.00"/>
    <numFmt numFmtId="168" formatCode="0"/>
  </numFmts>
  <fonts count="20">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4">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164"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164" fontId="14" fillId="0" borderId="0" applyFont="0" applyFill="0" applyBorder="0" applyAlignment="0" applyProtection="0"/>
    <xf numFmtId="0" fontId="7" fillId="0" borderId="0"/>
    <xf numFmtId="0" fontId="2" fillId="0" borderId="0"/>
  </cellStyleXfs>
  <cellXfs count="60">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5"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9" fontId="19" fillId="6" borderId="3" xfId="0" applyNumberFormat="1" applyFont="1" applyFill="1" applyBorder="1" applyProtection="1">
      <protection locked="0"/>
    </xf>
    <xf numFmtId="0" fontId="19" fillId="6" borderId="3" xfId="0" applyFont="1" applyFill="1" applyBorder="1" applyProtection="1">
      <protection locked="0"/>
    </xf>
    <xf numFmtId="0" fontId="18" fillId="5" borderId="0" xfId="663" applyFont="1" applyFill="1" applyAlignment="1">
      <alignment horizontal="center" vertical="center"/>
    </xf>
    <xf numFmtId="168" fontId="10" fillId="3" borderId="2" xfId="1" applyNumberFormat="1" applyFill="1" applyBorder="1" applyProtection="1">
      <protection locked="0"/>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33"/>
  <sheetViews>
    <sheetView workbookViewId="0">
      <selection activeCell="B11" sqref="B11"/>
    </sheetView>
  </sheetViews>
  <sheetFormatPr baseColWidth="10" defaultColWidth="8.875" defaultRowHeight="15"/>
  <cols>
    <col min="1" max="1" width="80.75" style="51" customWidth="1"/>
    <col min="2" max="16384" width="8.875" style="51"/>
  </cols>
  <sheetData>
    <row r="1" spans="1:1">
      <c r="A1" s="58" t="s">
        <v>5</v>
      </c>
    </row>
    <row r="2" spans="1:1">
      <c r="A2" s="58"/>
    </row>
    <row r="3" spans="1:1">
      <c r="A3" s="58"/>
    </row>
    <row r="4" spans="1:1">
      <c r="A4" s="52"/>
    </row>
    <row r="5" spans="1:1" ht="40" customHeight="1">
      <c r="A5" s="52" t="s">
        <v>4</v>
      </c>
    </row>
    <row r="6" spans="1:1">
      <c r="A6" s="52"/>
    </row>
    <row r="7" spans="1:1">
      <c r="A7" s="54" t="s">
        <v>3</v>
      </c>
    </row>
    <row r="8" spans="1:1">
      <c r="A8" s="52"/>
    </row>
    <row r="9" spans="1:1">
      <c r="A9" s="52" t="s">
        <v>2</v>
      </c>
    </row>
    <row r="10" spans="1:1">
      <c r="A10" s="52"/>
    </row>
    <row r="11" spans="1:1">
      <c r="A11" s="54" t="s">
        <v>1</v>
      </c>
    </row>
    <row r="12" spans="1:1">
      <c r="A12" s="52"/>
    </row>
    <row r="13" spans="1:1" ht="75" customHeight="1">
      <c r="A13" s="52" t="s">
        <v>0</v>
      </c>
    </row>
    <row r="14" spans="1:1">
      <c r="A14" s="52"/>
    </row>
    <row r="15" spans="1:1">
      <c r="A15" s="54" t="s">
        <v>58</v>
      </c>
    </row>
    <row r="16" spans="1:1">
      <c r="A16" s="52"/>
    </row>
    <row r="17" spans="1:1">
      <c r="A17" s="52" t="s">
        <v>57</v>
      </c>
    </row>
    <row r="18" spans="1:1">
      <c r="A18" s="52" t="s">
        <v>56</v>
      </c>
    </row>
    <row r="19" spans="1:1" ht="57" customHeight="1">
      <c r="A19" s="52" t="s">
        <v>55</v>
      </c>
    </row>
    <row r="20" spans="1:1">
      <c r="A20" s="52" t="s">
        <v>54</v>
      </c>
    </row>
    <row r="21" spans="1:1">
      <c r="A21" s="52"/>
    </row>
    <row r="22" spans="1:1">
      <c r="A22" s="52" t="s">
        <v>53</v>
      </c>
    </row>
    <row r="23" spans="1:1">
      <c r="A23" s="52"/>
    </row>
    <row r="24" spans="1:1">
      <c r="A24" s="54" t="s">
        <v>52</v>
      </c>
    </row>
    <row r="25" spans="1:1">
      <c r="A25" s="52"/>
    </row>
    <row r="26" spans="1:1">
      <c r="A26" s="52" t="s">
        <v>51</v>
      </c>
    </row>
    <row r="27" spans="1:1">
      <c r="A27" s="52"/>
    </row>
    <row r="28" spans="1:1">
      <c r="A28" s="53" t="s">
        <v>50</v>
      </c>
    </row>
    <row r="29" spans="1:1">
      <c r="A29" s="52"/>
    </row>
    <row r="30" spans="1:1">
      <c r="A30" s="52" t="s">
        <v>49</v>
      </c>
    </row>
    <row r="31" spans="1:1">
      <c r="A31" s="52"/>
    </row>
    <row r="32" spans="1:1">
      <c r="A32" s="52" t="s">
        <v>48</v>
      </c>
    </row>
    <row r="33" spans="1:1">
      <c r="A33" s="52" t="s">
        <v>47</v>
      </c>
    </row>
  </sheetData>
  <sheetCalcPr fullCalcOnLoad="1"/>
  <mergeCells count="1">
    <mergeCell ref="A1:A3"/>
  </mergeCells>
  <phoneticPr fontId="13"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1"/>
  <sheetViews>
    <sheetView workbookViewId="0"/>
  </sheetViews>
  <sheetFormatPr baseColWidth="10" defaultColWidth="8.375" defaultRowHeight="15"/>
  <cols>
    <col min="1" max="2" width="6.375" customWidth="1"/>
    <col min="3" max="8" width="13.375" customWidth="1"/>
    <col min="9" max="15" width="6.375" customWidth="1"/>
  </cols>
  <sheetData>
    <row r="1" spans="1:26" ht="15" customHeight="1">
      <c r="A1" s="17" t="s">
        <v>93</v>
      </c>
      <c r="B1" s="16"/>
      <c r="C1" s="16"/>
      <c r="D1" s="16"/>
      <c r="E1" s="16"/>
      <c r="F1" s="16"/>
      <c r="G1" s="16"/>
      <c r="H1" s="16"/>
      <c r="I1" s="1"/>
      <c r="J1" s="1"/>
      <c r="K1" s="1"/>
      <c r="L1" s="1"/>
      <c r="M1" s="1"/>
      <c r="N1" s="1"/>
      <c r="O1" s="1"/>
      <c r="P1" s="1"/>
      <c r="R1" s="1"/>
      <c r="S1" s="1"/>
      <c r="T1" s="1"/>
      <c r="U1" s="1"/>
      <c r="V1" s="1"/>
      <c r="W1" s="1"/>
      <c r="X1" s="1"/>
      <c r="Y1" s="1"/>
      <c r="Z1" s="1"/>
    </row>
    <row r="2" spans="1:26">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row r="11" spans="1:26" s="18" customFormat="1"/>
    <row r="12" spans="1:26">
      <c r="A12" s="17" t="s">
        <v>91</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c r="A19" s="15"/>
      <c r="B19" s="4" t="str">
        <f>'Populations &amp; programs'!$C$8</f>
        <v>Clients</v>
      </c>
      <c r="C19" s="34"/>
      <c r="D19" s="34">
        <v>1</v>
      </c>
      <c r="E19" s="34"/>
      <c r="F19" s="34"/>
      <c r="G19" s="34">
        <v>1</v>
      </c>
      <c r="H19" s="34"/>
    </row>
    <row r="20" spans="1:26">
      <c r="A20" s="16"/>
      <c r="B20" s="16"/>
      <c r="C20" s="16"/>
      <c r="D20" s="16"/>
      <c r="E20" s="16"/>
      <c r="F20" s="16"/>
      <c r="G20" s="16"/>
      <c r="H20" s="16"/>
    </row>
    <row r="21" spans="1:26" s="18" customForma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row r="23" spans="1:26">
      <c r="A23" s="17" t="s">
        <v>92</v>
      </c>
      <c r="B23" s="16"/>
      <c r="C23" s="16"/>
      <c r="D23" s="16"/>
      <c r="E23" s="16"/>
      <c r="F23" s="16"/>
      <c r="G23" s="16"/>
      <c r="H23" s="16"/>
    </row>
    <row r="24" spans="1:26">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c r="A25" s="15"/>
      <c r="B25" s="4" t="str">
        <f>'Populations &amp; programs'!$C$3</f>
        <v>MSM</v>
      </c>
      <c r="C25" s="34"/>
      <c r="D25" s="34"/>
      <c r="E25" s="34"/>
      <c r="F25" s="34"/>
      <c r="G25" s="34"/>
      <c r="H25" s="34"/>
    </row>
    <row r="26" spans="1:26">
      <c r="A26" s="15"/>
      <c r="B26" s="4" t="str">
        <f>'Populations &amp; programs'!$C$4</f>
        <v>FSW</v>
      </c>
      <c r="C26" s="34"/>
      <c r="D26" s="34"/>
      <c r="E26" s="34"/>
      <c r="F26" s="34"/>
      <c r="G26" s="34"/>
      <c r="H26" s="34"/>
    </row>
    <row r="27" spans="1:26">
      <c r="A27" s="15"/>
      <c r="B27" s="4" t="str">
        <f>'Populations &amp; programs'!$C$5</f>
        <v>Male PWID</v>
      </c>
      <c r="C27" s="34"/>
      <c r="D27" s="34"/>
      <c r="E27" s="34"/>
      <c r="F27" s="34"/>
      <c r="G27" s="34"/>
      <c r="H27" s="34"/>
    </row>
    <row r="28" spans="1:26">
      <c r="A28" s="15"/>
      <c r="B28" s="4" t="str">
        <f>'Populations &amp; programs'!$C$6</f>
        <v>Other males</v>
      </c>
      <c r="C28" s="34"/>
      <c r="D28" s="34"/>
      <c r="E28" s="34"/>
      <c r="F28" s="34"/>
      <c r="G28" s="34"/>
      <c r="H28" s="34"/>
    </row>
    <row r="29" spans="1:26">
      <c r="A29" s="15"/>
      <c r="B29" s="4" t="str">
        <f>'Populations &amp; programs'!$C$7</f>
        <v>Other females</v>
      </c>
      <c r="C29" s="34"/>
      <c r="D29" s="34"/>
      <c r="E29" s="34"/>
      <c r="F29" s="34"/>
      <c r="G29" s="34"/>
      <c r="H29" s="34"/>
    </row>
    <row r="30" spans="1:26">
      <c r="A30" s="15"/>
      <c r="B30" s="4" t="str">
        <f>'Populations &amp; programs'!$C$8</f>
        <v>Clients</v>
      </c>
      <c r="C30" s="34"/>
      <c r="D30" s="34">
        <v>1</v>
      </c>
      <c r="E30" s="34"/>
      <c r="F30" s="34"/>
      <c r="G30" s="34"/>
      <c r="H30" s="34"/>
    </row>
    <row r="31" spans="1:26">
      <c r="A31" s="16"/>
      <c r="B31" s="16"/>
      <c r="C31" s="16"/>
      <c r="D31" s="16"/>
      <c r="E31" s="16"/>
      <c r="F31" s="16"/>
      <c r="G31" s="16"/>
      <c r="H31" s="16"/>
    </row>
    <row r="32" spans="1:26" s="18" customForma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row r="34" spans="1:8">
      <c r="A34" s="17" t="s">
        <v>94</v>
      </c>
      <c r="B34" s="16"/>
      <c r="C34" s="16"/>
      <c r="D34" s="16"/>
      <c r="E34" s="16"/>
      <c r="F34" s="16"/>
      <c r="G34" s="16"/>
      <c r="H34" s="16"/>
    </row>
    <row r="35" spans="1:8">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c r="A36" s="15"/>
      <c r="B36" s="4" t="str">
        <f>'Populations &amp; programs'!$C$3</f>
        <v>MSM</v>
      </c>
      <c r="C36" s="34"/>
      <c r="D36" s="34"/>
      <c r="E36" s="34"/>
      <c r="F36" s="34"/>
      <c r="G36" s="34"/>
      <c r="H36" s="34"/>
    </row>
    <row r="37" spans="1:8">
      <c r="A37" s="15"/>
      <c r="B37" s="4" t="str">
        <f>'Populations &amp; programs'!$C$4</f>
        <v>FSW</v>
      </c>
      <c r="C37" s="34"/>
      <c r="D37" s="34"/>
      <c r="E37" s="34"/>
      <c r="F37" s="34"/>
      <c r="G37" s="34"/>
      <c r="H37" s="34"/>
    </row>
    <row r="38" spans="1:8">
      <c r="A38" s="15"/>
      <c r="B38" s="4" t="str">
        <f>'Populations &amp; programs'!$C$5</f>
        <v>Male PWID</v>
      </c>
      <c r="C38" s="34"/>
      <c r="D38" s="34"/>
      <c r="E38" s="34">
        <v>1</v>
      </c>
      <c r="F38" s="34"/>
      <c r="G38" s="34"/>
      <c r="H38" s="34"/>
    </row>
    <row r="39" spans="1:8">
      <c r="A39" s="15"/>
      <c r="B39" s="4" t="str">
        <f>'Populations &amp; programs'!$C$6</f>
        <v>Other males</v>
      </c>
      <c r="C39" s="34"/>
      <c r="D39" s="34"/>
      <c r="E39" s="34"/>
      <c r="F39" s="34"/>
      <c r="G39" s="34"/>
      <c r="H39" s="34"/>
    </row>
    <row r="40" spans="1:8">
      <c r="A40" s="15"/>
      <c r="B40" s="4" t="str">
        <f>'Populations &amp; programs'!$C$7</f>
        <v>Other females</v>
      </c>
      <c r="C40" s="34"/>
      <c r="D40" s="34"/>
      <c r="E40" s="34"/>
      <c r="F40" s="34"/>
      <c r="G40" s="34"/>
      <c r="H40" s="34"/>
    </row>
    <row r="41" spans="1:8">
      <c r="A41" s="15"/>
      <c r="B41" s="4" t="str">
        <f>'Populations &amp; programs'!$C$8</f>
        <v>Clients</v>
      </c>
      <c r="C41" s="34"/>
      <c r="D41" s="34"/>
      <c r="E41" s="34"/>
      <c r="F41" s="34"/>
      <c r="G41" s="34"/>
      <c r="H41" s="34"/>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19"/>
  <sheetViews>
    <sheetView workbookViewId="0">
      <selection activeCell="J11" sqref="J11"/>
    </sheetView>
  </sheetViews>
  <sheetFormatPr baseColWidth="10" defaultColWidth="8.375" defaultRowHeight="15"/>
  <cols>
    <col min="2" max="2" width="8.375" style="6"/>
    <col min="3" max="8" width="17.375" customWidth="1"/>
  </cols>
  <sheetData>
    <row r="1" spans="1:26">
      <c r="A1" s="3" t="s">
        <v>115</v>
      </c>
      <c r="B1" s="35"/>
      <c r="C1" s="2"/>
      <c r="D1" s="2"/>
      <c r="E1" s="2"/>
      <c r="F1" s="2"/>
      <c r="G1" s="2"/>
      <c r="H1" s="2"/>
    </row>
    <row r="2" spans="1:26" s="6" customFormat="1">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c r="B3" s="4" t="str">
        <f>'Populations &amp; programs'!$C$3</f>
        <v>MSM</v>
      </c>
      <c r="C3" s="24"/>
      <c r="D3" s="24"/>
      <c r="E3" s="24"/>
      <c r="F3" s="24"/>
      <c r="G3" s="24"/>
      <c r="H3" s="24"/>
    </row>
    <row r="4" spans="1:26">
      <c r="B4" s="4" t="str">
        <f>'Populations &amp; programs'!$C$4</f>
        <v>FSW</v>
      </c>
      <c r="C4" s="24"/>
      <c r="D4" s="24"/>
      <c r="E4" s="24"/>
      <c r="F4" s="24"/>
      <c r="G4" s="24"/>
      <c r="H4" s="24"/>
    </row>
    <row r="5" spans="1:26">
      <c r="B5" s="4" t="str">
        <f>'Populations &amp; programs'!$C$5</f>
        <v>Male PWID</v>
      </c>
      <c r="C5" s="24"/>
      <c r="D5" s="24"/>
      <c r="E5" s="24"/>
      <c r="F5" s="24"/>
      <c r="G5" s="24"/>
      <c r="H5" s="24"/>
    </row>
    <row r="6" spans="1:26">
      <c r="B6" s="4" t="str">
        <f>'Populations &amp; programs'!$C$6</f>
        <v>Other males</v>
      </c>
      <c r="C6" s="24"/>
      <c r="D6" s="24"/>
      <c r="E6" s="24"/>
      <c r="F6" s="24"/>
      <c r="G6" s="24"/>
      <c r="H6" s="24"/>
    </row>
    <row r="7" spans="1:26">
      <c r="B7" s="4" t="str">
        <f>'Populations &amp; programs'!$C$7</f>
        <v>Other females</v>
      </c>
      <c r="C7" s="24"/>
      <c r="D7" s="24"/>
      <c r="E7" s="24"/>
      <c r="F7" s="24"/>
      <c r="G7" s="24"/>
      <c r="H7" s="24"/>
    </row>
    <row r="8" spans="1:26">
      <c r="B8" s="4" t="str">
        <f>'Populations &amp; programs'!$C$8</f>
        <v>Clients</v>
      </c>
      <c r="C8" s="24"/>
      <c r="D8" s="24"/>
      <c r="E8" s="24"/>
      <c r="F8" s="24"/>
      <c r="G8" s="24"/>
      <c r="H8" s="24"/>
    </row>
    <row r="9" spans="1:26" s="18" customFormat="1">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c r="B10" s="6"/>
    </row>
    <row r="11" spans="1:26">
      <c r="A11" s="2"/>
      <c r="B11" s="35"/>
      <c r="C11" s="2"/>
      <c r="D11" s="2"/>
      <c r="E11" s="2"/>
      <c r="F11" s="2"/>
      <c r="G11" s="2"/>
      <c r="H11" s="2"/>
    </row>
    <row r="12" spans="1:26">
      <c r="A12" s="17" t="s">
        <v>108</v>
      </c>
      <c r="B12" s="35"/>
      <c r="C12" s="2"/>
      <c r="D12" s="2"/>
      <c r="E12" s="2"/>
      <c r="F12" s="2"/>
      <c r="G12" s="2"/>
      <c r="H12" s="2"/>
    </row>
    <row r="13" spans="1:26" s="6" customFormat="1">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c r="B14" s="4" t="str">
        <f>'Populations &amp; programs'!$C$3</f>
        <v>MSM</v>
      </c>
      <c r="C14" s="24"/>
      <c r="D14" s="24"/>
      <c r="E14" s="24"/>
      <c r="F14" s="24"/>
      <c r="G14" s="24"/>
      <c r="H14" s="24"/>
    </row>
    <row r="15" spans="1:26">
      <c r="B15" s="4" t="str">
        <f>'Populations &amp; programs'!$C$4</f>
        <v>FSW</v>
      </c>
      <c r="C15" s="24"/>
      <c r="D15" s="24"/>
      <c r="E15" s="24"/>
      <c r="F15" s="24"/>
      <c r="G15" s="24"/>
      <c r="H15" s="24"/>
    </row>
    <row r="16" spans="1:26">
      <c r="B16" s="4" t="str">
        <f>'Populations &amp; programs'!$C$5</f>
        <v>Male PWID</v>
      </c>
      <c r="C16" s="24"/>
      <c r="D16" s="24"/>
      <c r="E16" s="24"/>
      <c r="F16" s="24"/>
      <c r="G16" s="24"/>
      <c r="H16" s="24"/>
    </row>
    <row r="17" spans="2:8">
      <c r="B17" s="4" t="str">
        <f>'Populations &amp; programs'!$C$6</f>
        <v>Other males</v>
      </c>
      <c r="C17" s="24"/>
      <c r="D17" s="24"/>
      <c r="E17" s="24"/>
      <c r="F17" s="24"/>
      <c r="G17" s="24"/>
      <c r="H17" s="24"/>
    </row>
    <row r="18" spans="2:8">
      <c r="B18" s="4" t="str">
        <f>'Populations &amp; programs'!$C$7</f>
        <v>Other females</v>
      </c>
      <c r="C18" s="24"/>
      <c r="D18" s="24"/>
      <c r="E18" s="24"/>
      <c r="F18" s="24"/>
      <c r="G18" s="24"/>
      <c r="H18" s="24"/>
    </row>
    <row r="19" spans="2:8">
      <c r="B19" s="4" t="str">
        <f>'Populations &amp; programs'!$C$8</f>
        <v>Clients</v>
      </c>
      <c r="C19" s="24"/>
      <c r="D19" s="24"/>
      <c r="E19" s="24"/>
      <c r="F19" s="24"/>
      <c r="G19" s="24"/>
      <c r="H19" s="24"/>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85"/>
  <sheetViews>
    <sheetView workbookViewId="0"/>
  </sheetViews>
  <sheetFormatPr baseColWidth="10" defaultColWidth="9.125" defaultRowHeight="15"/>
  <cols>
    <col min="1" max="1" width="9.125" style="18"/>
    <col min="2" max="2" width="36" style="18" customWidth="1"/>
    <col min="3" max="16384" width="9.125" style="18"/>
  </cols>
  <sheetData>
    <row r="1" spans="1:10">
      <c r="A1" s="19" t="s">
        <v>95</v>
      </c>
    </row>
    <row r="2" spans="1:10" s="6" customFormat="1">
      <c r="C2" s="4" t="s">
        <v>32</v>
      </c>
      <c r="D2" s="4" t="s">
        <v>33</v>
      </c>
      <c r="E2" s="4" t="s">
        <v>34</v>
      </c>
      <c r="F2" s="18"/>
      <c r="G2" s="18"/>
      <c r="H2" s="18"/>
      <c r="I2" s="18"/>
      <c r="J2" s="18"/>
    </row>
    <row r="3" spans="1:10">
      <c r="B3" s="19" t="s">
        <v>164</v>
      </c>
      <c r="C3" s="26">
        <v>4.0000000000000002E-4</v>
      </c>
      <c r="D3" s="26">
        <v>1E-4</v>
      </c>
      <c r="E3" s="26">
        <v>1.4E-3</v>
      </c>
    </row>
    <row r="4" spans="1:10">
      <c r="B4" s="19" t="s">
        <v>165</v>
      </c>
      <c r="C4" s="26">
        <v>8.0000000000000004E-4</v>
      </c>
      <c r="D4" s="26">
        <v>5.9999999999999995E-4</v>
      </c>
      <c r="E4" s="26">
        <v>1.1000000000000001E-3</v>
      </c>
    </row>
    <row r="5" spans="1:10">
      <c r="B5" s="19" t="s">
        <v>59</v>
      </c>
      <c r="C5" s="26">
        <v>1.38E-2</v>
      </c>
      <c r="D5" s="26">
        <v>1.0200000000000001E-2</v>
      </c>
      <c r="E5" s="26">
        <v>1.8599999999999998E-2</v>
      </c>
    </row>
    <row r="6" spans="1:10">
      <c r="B6" s="19" t="s">
        <v>60</v>
      </c>
      <c r="C6" s="26">
        <v>1.1000000000000001E-3</v>
      </c>
      <c r="D6" s="26">
        <v>4.0000000000000002E-4</v>
      </c>
      <c r="E6" s="26">
        <v>2.8E-3</v>
      </c>
    </row>
    <row r="7" spans="1:10">
      <c r="B7" s="19" t="s">
        <v>61</v>
      </c>
      <c r="C7" s="26">
        <v>8.0000000000000002E-3</v>
      </c>
      <c r="D7" s="26">
        <v>6.3E-3</v>
      </c>
      <c r="E7" s="26">
        <v>2.4E-2</v>
      </c>
    </row>
    <row r="8" spans="1:10">
      <c r="B8" s="19" t="s">
        <v>84</v>
      </c>
      <c r="C8" s="26">
        <v>0.36699999999999999</v>
      </c>
      <c r="D8" s="26">
        <v>0.29399999999999998</v>
      </c>
      <c r="E8" s="26">
        <v>0.44</v>
      </c>
    </row>
    <row r="9" spans="1:10">
      <c r="B9" s="19" t="s">
        <v>85</v>
      </c>
      <c r="C9" s="26">
        <v>0.20499999999999999</v>
      </c>
      <c r="D9" s="26">
        <v>0.14000000000000001</v>
      </c>
      <c r="E9" s="26">
        <v>0.27</v>
      </c>
    </row>
    <row r="12" spans="1:10">
      <c r="A12" s="16"/>
      <c r="B12" s="16"/>
      <c r="C12" s="16"/>
      <c r="D12" s="16"/>
      <c r="E12" s="16"/>
      <c r="F12" s="16"/>
      <c r="G12" s="16"/>
      <c r="H12" s="16"/>
    </row>
    <row r="13" spans="1:10">
      <c r="A13" s="19" t="s">
        <v>86</v>
      </c>
    </row>
    <row r="14" spans="1:10" s="6" customFormat="1">
      <c r="C14" s="4" t="s">
        <v>32</v>
      </c>
      <c r="D14" s="4" t="s">
        <v>33</v>
      </c>
      <c r="E14" s="4" t="s">
        <v>34</v>
      </c>
    </row>
    <row r="15" spans="1:10">
      <c r="B15" s="19" t="s">
        <v>35</v>
      </c>
      <c r="C15" s="22">
        <v>26.03</v>
      </c>
      <c r="D15" s="22">
        <v>2</v>
      </c>
      <c r="E15" s="22">
        <v>48.02</v>
      </c>
    </row>
    <row r="16" spans="1:10">
      <c r="B16" s="19" t="s">
        <v>20</v>
      </c>
      <c r="C16" s="22">
        <v>1</v>
      </c>
      <c r="D16" s="22">
        <v>1</v>
      </c>
      <c r="E16" s="22">
        <v>1</v>
      </c>
    </row>
    <row r="17" spans="1:8">
      <c r="B17" s="19" t="s">
        <v>12</v>
      </c>
      <c r="C17" s="22">
        <v>1</v>
      </c>
      <c r="D17" s="22">
        <v>1</v>
      </c>
      <c r="E17" s="22">
        <v>1</v>
      </c>
    </row>
    <row r="18" spans="1:8">
      <c r="B18" s="19" t="s">
        <v>13</v>
      </c>
      <c r="C18" s="22">
        <v>1</v>
      </c>
      <c r="D18" s="22">
        <v>1</v>
      </c>
      <c r="E18" s="22">
        <v>1</v>
      </c>
    </row>
    <row r="19" spans="1:8">
      <c r="B19" s="19" t="s">
        <v>62</v>
      </c>
      <c r="C19" s="22">
        <v>3.49</v>
      </c>
      <c r="D19" s="22">
        <v>1.76</v>
      </c>
      <c r="E19" s="22">
        <v>6.92</v>
      </c>
    </row>
    <row r="20" spans="1:8">
      <c r="B20" s="19" t="s">
        <v>63</v>
      </c>
      <c r="C20" s="22">
        <v>7.17</v>
      </c>
      <c r="D20" s="22">
        <v>3.9</v>
      </c>
      <c r="E20" s="22">
        <v>12.08</v>
      </c>
    </row>
    <row r="23" spans="1:8">
      <c r="A23" s="16"/>
      <c r="B23" s="16"/>
      <c r="C23" s="16"/>
      <c r="D23" s="16"/>
      <c r="E23" s="16"/>
      <c r="F23" s="16"/>
      <c r="G23" s="16"/>
      <c r="H23" s="16"/>
    </row>
    <row r="24" spans="1:8">
      <c r="A24" s="19" t="s">
        <v>83</v>
      </c>
      <c r="B24" s="19"/>
    </row>
    <row r="25" spans="1:8">
      <c r="C25" s="4" t="s">
        <v>32</v>
      </c>
      <c r="D25" s="4" t="s">
        <v>33</v>
      </c>
      <c r="E25" s="4" t="s">
        <v>34</v>
      </c>
    </row>
    <row r="26" spans="1:8">
      <c r="B26" s="19" t="s">
        <v>14</v>
      </c>
      <c r="C26" s="25">
        <v>4.1399999999999997</v>
      </c>
      <c r="D26" s="25">
        <v>2</v>
      </c>
      <c r="E26" s="25">
        <v>9.76</v>
      </c>
    </row>
    <row r="27" spans="1:8">
      <c r="B27" s="19" t="s">
        <v>12</v>
      </c>
      <c r="C27" s="25">
        <v>1.05</v>
      </c>
      <c r="D27" s="25">
        <v>0.86</v>
      </c>
      <c r="E27" s="25">
        <v>1.61</v>
      </c>
    </row>
    <row r="28" spans="1:8">
      <c r="B28" s="19" t="s">
        <v>15</v>
      </c>
      <c r="C28" s="25">
        <v>0.33</v>
      </c>
      <c r="D28" s="25">
        <v>0.32</v>
      </c>
      <c r="E28" s="25">
        <v>0.35</v>
      </c>
    </row>
    <row r="29" spans="1:8">
      <c r="B29" s="19" t="s">
        <v>64</v>
      </c>
      <c r="C29" s="25">
        <v>0.27</v>
      </c>
      <c r="D29" s="25">
        <v>0.25</v>
      </c>
      <c r="E29" s="25">
        <v>0.28999999999999998</v>
      </c>
    </row>
    <row r="30" spans="1:8">
      <c r="B30" s="19" t="s">
        <v>65</v>
      </c>
      <c r="C30" s="25">
        <v>0.67</v>
      </c>
      <c r="D30" s="25">
        <v>0.44</v>
      </c>
      <c r="E30" s="25">
        <v>0.88</v>
      </c>
    </row>
    <row r="33" spans="1:8">
      <c r="A33" s="16"/>
      <c r="B33" s="16"/>
      <c r="C33" s="16"/>
      <c r="D33" s="16"/>
      <c r="E33" s="16"/>
      <c r="F33" s="16"/>
      <c r="G33" s="16"/>
      <c r="H33" s="16"/>
    </row>
    <row r="34" spans="1:8">
      <c r="A34" s="19" t="s">
        <v>96</v>
      </c>
    </row>
    <row r="35" spans="1:8">
      <c r="C35" s="4" t="s">
        <v>32</v>
      </c>
      <c r="D35" s="4" t="s">
        <v>33</v>
      </c>
      <c r="E35" s="4" t="s">
        <v>34</v>
      </c>
    </row>
    <row r="36" spans="1:8">
      <c r="B36" s="19" t="s">
        <v>16</v>
      </c>
      <c r="C36" s="25">
        <v>0.45</v>
      </c>
      <c r="D36" s="25">
        <v>0.14000000000000001</v>
      </c>
      <c r="E36" s="25">
        <v>0.93</v>
      </c>
    </row>
    <row r="37" spans="1:8">
      <c r="B37" s="19" t="s">
        <v>17</v>
      </c>
      <c r="C37" s="25">
        <v>0.7</v>
      </c>
      <c r="D37" s="25">
        <v>0.28999999999999998</v>
      </c>
      <c r="E37" s="25">
        <v>1.1100000000000001</v>
      </c>
    </row>
    <row r="38" spans="1:8">
      <c r="B38" s="19" t="s">
        <v>67</v>
      </c>
      <c r="C38" s="25">
        <v>0.47</v>
      </c>
      <c r="D38" s="25">
        <v>0.33</v>
      </c>
      <c r="E38" s="25">
        <v>0.72</v>
      </c>
    </row>
    <row r="39" spans="1:8">
      <c r="B39" s="19" t="s">
        <v>66</v>
      </c>
      <c r="C39" s="25">
        <v>1.52</v>
      </c>
      <c r="D39" s="25">
        <v>1.06</v>
      </c>
      <c r="E39" s="25">
        <v>1.96</v>
      </c>
    </row>
    <row r="40" spans="1:8">
      <c r="B40" s="19"/>
    </row>
    <row r="42" spans="1:8">
      <c r="A42" s="16"/>
      <c r="B42" s="16"/>
      <c r="C42" s="16"/>
      <c r="D42" s="16"/>
      <c r="E42" s="16"/>
      <c r="F42" s="16"/>
      <c r="G42" s="16"/>
      <c r="H42" s="16"/>
    </row>
    <row r="43" spans="1:8">
      <c r="A43" s="19" t="s">
        <v>97</v>
      </c>
    </row>
    <row r="44" spans="1:8">
      <c r="C44" s="4" t="s">
        <v>32</v>
      </c>
      <c r="D44" s="4" t="s">
        <v>33</v>
      </c>
      <c r="E44" s="4" t="s">
        <v>34</v>
      </c>
    </row>
    <row r="45" spans="1:8">
      <c r="B45" s="19" t="s">
        <v>18</v>
      </c>
      <c r="C45" s="25">
        <v>0.1</v>
      </c>
      <c r="D45" s="25">
        <v>0.08</v>
      </c>
      <c r="E45" s="25">
        <v>0.12</v>
      </c>
    </row>
    <row r="46" spans="1:8">
      <c r="B46" s="19" t="s">
        <v>19</v>
      </c>
      <c r="C46" s="25">
        <v>0.16</v>
      </c>
      <c r="D46" s="25">
        <v>0.05</v>
      </c>
      <c r="E46" s="25">
        <v>0.26</v>
      </c>
    </row>
    <row r="49" spans="1:8">
      <c r="A49" s="16"/>
      <c r="B49" s="16"/>
      <c r="C49" s="16"/>
      <c r="D49" s="16"/>
      <c r="E49" s="16"/>
      <c r="F49" s="16"/>
      <c r="G49" s="16"/>
      <c r="H49" s="16"/>
    </row>
    <row r="50" spans="1:8">
      <c r="A50" s="19" t="s">
        <v>98</v>
      </c>
    </row>
    <row r="51" spans="1:8">
      <c r="C51" s="4" t="s">
        <v>32</v>
      </c>
      <c r="D51" s="4" t="s">
        <v>33</v>
      </c>
      <c r="E51" s="4" t="s">
        <v>34</v>
      </c>
    </row>
    <row r="52" spans="1:8">
      <c r="B52" s="19" t="s">
        <v>35</v>
      </c>
      <c r="C52" s="26">
        <v>3.5999999999999999E-3</v>
      </c>
      <c r="D52" s="26">
        <v>2.8999999999999998E-3</v>
      </c>
      <c r="E52" s="26">
        <v>4.4000000000000003E-3</v>
      </c>
    </row>
    <row r="53" spans="1:8">
      <c r="B53" s="19" t="s">
        <v>20</v>
      </c>
      <c r="C53" s="26">
        <v>3.5999999999999999E-3</v>
      </c>
      <c r="D53" s="26">
        <v>2.8999999999999998E-3</v>
      </c>
      <c r="E53" s="26">
        <v>4.4000000000000003E-3</v>
      </c>
    </row>
    <row r="54" spans="1:8">
      <c r="B54" s="19" t="s">
        <v>21</v>
      </c>
      <c r="C54" s="26">
        <v>5.7999999999999996E-3</v>
      </c>
      <c r="D54" s="26">
        <v>4.7999999999999996E-3</v>
      </c>
      <c r="E54" s="26">
        <v>7.1000000000000004E-3</v>
      </c>
    </row>
    <row r="55" spans="1:8">
      <c r="B55" s="19" t="s">
        <v>13</v>
      </c>
      <c r="C55" s="26">
        <v>8.8000000000000005E-3</v>
      </c>
      <c r="D55" s="26">
        <v>7.4999999999999997E-3</v>
      </c>
      <c r="E55" s="26">
        <v>1.01E-2</v>
      </c>
    </row>
    <row r="56" spans="1:8">
      <c r="B56" s="19" t="s">
        <v>62</v>
      </c>
      <c r="C56" s="26">
        <v>5.8999999999999997E-2</v>
      </c>
      <c r="D56" s="26">
        <v>5.3999999999999999E-2</v>
      </c>
      <c r="E56" s="26">
        <v>7.9000000000000001E-2</v>
      </c>
    </row>
    <row r="57" spans="1:8">
      <c r="B57" s="19" t="s">
        <v>63</v>
      </c>
      <c r="C57" s="26">
        <v>0.32300000000000001</v>
      </c>
      <c r="D57" s="26">
        <v>0.29599999999999999</v>
      </c>
      <c r="E57" s="26">
        <v>0.432</v>
      </c>
    </row>
    <row r="58" spans="1:8">
      <c r="B58" s="19" t="s">
        <v>36</v>
      </c>
      <c r="C58" s="26">
        <v>0.23</v>
      </c>
      <c r="D58" s="26">
        <v>0.15</v>
      </c>
      <c r="E58" s="26">
        <v>0.3</v>
      </c>
    </row>
    <row r="59" spans="1:8">
      <c r="B59" s="19" t="s">
        <v>161</v>
      </c>
      <c r="C59" s="22">
        <v>2.17</v>
      </c>
      <c r="D59" s="22">
        <v>1.27</v>
      </c>
      <c r="E59" s="22">
        <v>3.71</v>
      </c>
    </row>
    <row r="62" spans="1:8">
      <c r="A62" s="16"/>
      <c r="B62" s="16"/>
      <c r="C62" s="16"/>
      <c r="D62" s="16"/>
      <c r="E62" s="16"/>
      <c r="F62" s="16"/>
      <c r="G62" s="16"/>
      <c r="H62" s="16"/>
    </row>
    <row r="63" spans="1:8">
      <c r="A63" s="19" t="s">
        <v>99</v>
      </c>
    </row>
    <row r="64" spans="1:8">
      <c r="C64" s="4" t="s">
        <v>32</v>
      </c>
      <c r="D64" s="4" t="s">
        <v>33</v>
      </c>
      <c r="E64" s="4" t="s">
        <v>34</v>
      </c>
    </row>
    <row r="65" spans="1:5">
      <c r="B65" s="19" t="s">
        <v>129</v>
      </c>
      <c r="C65" s="26">
        <v>0.05</v>
      </c>
      <c r="D65" s="26">
        <v>2.5000000000000001E-2</v>
      </c>
      <c r="E65" s="26">
        <v>0.2</v>
      </c>
    </row>
    <row r="66" spans="1:5">
      <c r="B66" s="19" t="s">
        <v>37</v>
      </c>
      <c r="C66" s="26">
        <v>0.42</v>
      </c>
      <c r="D66" s="26">
        <v>0.33</v>
      </c>
      <c r="E66" s="26">
        <v>0.53</v>
      </c>
    </row>
    <row r="67" spans="1:5">
      <c r="B67" s="19" t="s">
        <v>162</v>
      </c>
      <c r="C67" s="26">
        <v>1</v>
      </c>
      <c r="D67" s="26">
        <v>0.32</v>
      </c>
      <c r="E67" s="26">
        <v>1</v>
      </c>
    </row>
    <row r="68" spans="1:5">
      <c r="B68" s="19" t="s">
        <v>68</v>
      </c>
      <c r="C68" s="26">
        <v>2.65</v>
      </c>
      <c r="D68" s="26">
        <v>1.35</v>
      </c>
      <c r="E68" s="26">
        <v>5.19</v>
      </c>
    </row>
    <row r="69" spans="1:5">
      <c r="B69" s="19" t="s">
        <v>7</v>
      </c>
      <c r="C69" s="26">
        <v>1</v>
      </c>
      <c r="D69" s="26">
        <v>1</v>
      </c>
      <c r="E69" s="26">
        <v>1.35</v>
      </c>
    </row>
    <row r="70" spans="1:5">
      <c r="B70" s="19" t="s">
        <v>142</v>
      </c>
      <c r="C70" s="26">
        <v>0.46</v>
      </c>
      <c r="D70" s="26">
        <v>0.32</v>
      </c>
      <c r="E70" s="26">
        <v>0.67</v>
      </c>
    </row>
    <row r="71" spans="1:5">
      <c r="B71" s="19" t="s">
        <v>38</v>
      </c>
      <c r="C71" s="26">
        <v>0.105</v>
      </c>
      <c r="D71" s="26">
        <v>7.0000000000000007E-2</v>
      </c>
      <c r="E71" s="26">
        <v>0.18</v>
      </c>
    </row>
    <row r="72" spans="1:5">
      <c r="B72" s="19" t="s">
        <v>158</v>
      </c>
      <c r="C72" s="26">
        <v>0.3</v>
      </c>
      <c r="D72" s="26">
        <v>0.1</v>
      </c>
      <c r="E72" s="26">
        <v>0.5</v>
      </c>
    </row>
    <row r="73" spans="1:5">
      <c r="B73" s="19" t="s">
        <v>138</v>
      </c>
      <c r="C73" s="26">
        <v>0.27500000000000002</v>
      </c>
      <c r="D73" s="26">
        <v>0.2</v>
      </c>
      <c r="E73" s="26">
        <v>0.35</v>
      </c>
    </row>
    <row r="77" spans="1:5">
      <c r="A77" s="19" t="s">
        <v>90</v>
      </c>
    </row>
    <row r="78" spans="1:5">
      <c r="C78" s="4" t="s">
        <v>32</v>
      </c>
      <c r="D78" s="4" t="s">
        <v>33</v>
      </c>
      <c r="E78" s="4" t="s">
        <v>34</v>
      </c>
    </row>
    <row r="79" spans="1:5">
      <c r="B79" s="19" t="s">
        <v>89</v>
      </c>
      <c r="C79" s="24">
        <v>0.14599999999999999</v>
      </c>
      <c r="D79" s="22">
        <v>9.6000000000000002E-2</v>
      </c>
      <c r="E79" s="22">
        <v>0.20499999999999999</v>
      </c>
    </row>
    <row r="80" spans="1:5">
      <c r="B80" s="19" t="s">
        <v>22</v>
      </c>
      <c r="C80" s="24">
        <v>8.0000000000000002E-3</v>
      </c>
      <c r="D80" s="22">
        <v>5.0000000000000001E-3</v>
      </c>
      <c r="E80" s="22">
        <v>1.0999999999999999E-2</v>
      </c>
    </row>
    <row r="81" spans="2:5">
      <c r="B81" s="19" t="s">
        <v>23</v>
      </c>
      <c r="C81" s="24">
        <v>0.02</v>
      </c>
      <c r="D81" s="22">
        <v>0.13</v>
      </c>
      <c r="E81" s="22">
        <v>0.28999999999999998</v>
      </c>
    </row>
    <row r="82" spans="2:5">
      <c r="B82" s="19" t="s">
        <v>24</v>
      </c>
      <c r="C82" s="24">
        <v>7.0000000000000007E-2</v>
      </c>
      <c r="D82" s="22">
        <v>0.48</v>
      </c>
      <c r="E82" s="22">
        <v>9.4E-2</v>
      </c>
    </row>
    <row r="83" spans="2:5">
      <c r="B83" s="19" t="s">
        <v>76</v>
      </c>
      <c r="C83" s="24">
        <v>0.26500000000000001</v>
      </c>
      <c r="D83" s="22">
        <v>0.114</v>
      </c>
      <c r="E83" s="22">
        <v>0.47399999999999998</v>
      </c>
    </row>
    <row r="84" spans="2:5">
      <c r="B84" s="19" t="s">
        <v>77</v>
      </c>
      <c r="C84" s="24">
        <v>0.54700000000000004</v>
      </c>
      <c r="D84" s="22">
        <v>0.38200000000000001</v>
      </c>
      <c r="E84" s="22">
        <v>0.71499999999999997</v>
      </c>
    </row>
    <row r="85" spans="2:5">
      <c r="B85" s="19" t="s">
        <v>147</v>
      </c>
      <c r="C85" s="24">
        <v>5.2999999999999999E-2</v>
      </c>
      <c r="D85" s="22">
        <v>3.4000000000000002E-2</v>
      </c>
      <c r="E85" s="22">
        <v>7.9000000000000001E-2</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workbookViewId="0">
      <selection activeCell="P17" sqref="P17"/>
    </sheetView>
  </sheetViews>
  <sheetFormatPr baseColWidth="10" defaultColWidth="8.375" defaultRowHeight="15"/>
  <cols>
    <col min="2" max="2" width="19.375" style="6" customWidth="1"/>
    <col min="3" max="4" width="13.875" style="18" customWidth="1"/>
    <col min="5" max="11" width="8.375" style="18"/>
    <col min="12" max="12" width="12" style="18" customWidth="1"/>
    <col min="13" max="17" width="8.375" style="18"/>
    <col min="18" max="18" width="12.125" style="18" bestFit="1" customWidth="1"/>
    <col min="20" max="20" width="11.125" style="6" bestFit="1" customWidth="1"/>
  </cols>
  <sheetData>
    <row r="1" spans="1:22" s="18" customFormat="1">
      <c r="A1" s="19" t="s">
        <v>74</v>
      </c>
      <c r="B1" s="6"/>
      <c r="T1" s="55" t="s">
        <v>9</v>
      </c>
    </row>
    <row r="2" spans="1:22"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32</v>
      </c>
      <c r="U2" s="4" t="s">
        <v>33</v>
      </c>
      <c r="V2" s="4" t="s">
        <v>34</v>
      </c>
    </row>
    <row r="3" spans="1:22" s="18" customFormat="1">
      <c r="B3" s="4" t="s">
        <v>41</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8</v>
      </c>
      <c r="T3" s="26">
        <v>0.03</v>
      </c>
      <c r="U3" s="26">
        <v>0.02</v>
      </c>
      <c r="V3" s="26">
        <v>0.05</v>
      </c>
    </row>
    <row r="4" spans="1:22" s="18" customFormat="1">
      <c r="B4" s="6"/>
      <c r="T4" s="6"/>
    </row>
    <row r="5" spans="1:22" s="18" customFormat="1">
      <c r="B5" s="6"/>
      <c r="T5" s="6"/>
    </row>
    <row r="6" spans="1:22" s="18" customFormat="1">
      <c r="B6" s="6"/>
      <c r="T6" s="6"/>
    </row>
    <row r="7" spans="1:22" s="18" customFormat="1">
      <c r="A7" s="19" t="s">
        <v>75</v>
      </c>
      <c r="B7" s="6"/>
      <c r="T7" s="6"/>
    </row>
    <row r="8" spans="1:22" s="18" customFormat="1">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32</v>
      </c>
      <c r="U8" s="4" t="s">
        <v>33</v>
      </c>
      <c r="V8" s="4" t="s">
        <v>34</v>
      </c>
    </row>
    <row r="9" spans="1:22" s="18" customFormat="1">
      <c r="B9" s="4" t="s">
        <v>41</v>
      </c>
      <c r="C9" s="40"/>
      <c r="D9" s="40"/>
      <c r="E9" s="40"/>
      <c r="F9" s="40"/>
      <c r="G9" s="40"/>
      <c r="H9" s="40"/>
      <c r="I9" s="40"/>
      <c r="J9" s="40"/>
      <c r="K9" s="40"/>
      <c r="L9" s="40"/>
      <c r="M9" s="40"/>
      <c r="N9" s="40"/>
      <c r="O9" s="40"/>
      <c r="P9" s="40"/>
      <c r="Q9" s="40"/>
      <c r="R9" s="40"/>
      <c r="S9" s="5" t="s">
        <v>8</v>
      </c>
      <c r="T9" s="26">
        <v>0.03</v>
      </c>
      <c r="U9" s="26">
        <v>0.02</v>
      </c>
      <c r="V9" s="26">
        <v>0.05</v>
      </c>
    </row>
    <row r="10" spans="1:22" s="18" customFormat="1">
      <c r="B10" s="6"/>
      <c r="T10" s="6"/>
    </row>
    <row r="11" spans="1:22" s="18" customFormat="1">
      <c r="B11" s="6"/>
      <c r="T11" s="6"/>
    </row>
    <row r="12" spans="1:22" s="18" customFormat="1">
      <c r="B12" s="6"/>
      <c r="T12" s="6"/>
    </row>
    <row r="13" spans="1:22">
      <c r="A13" s="19" t="s">
        <v>150</v>
      </c>
      <c r="S13" s="18"/>
    </row>
    <row r="14" spans="1:22">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32</v>
      </c>
      <c r="U14" s="4" t="s">
        <v>33</v>
      </c>
      <c r="V14" s="4" t="s">
        <v>34</v>
      </c>
    </row>
    <row r="15" spans="1:22">
      <c r="A15" s="18"/>
      <c r="B15" s="4" t="s">
        <v>41</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8</v>
      </c>
      <c r="T15" s="26">
        <v>0.03</v>
      </c>
      <c r="U15" s="26">
        <v>0.02</v>
      </c>
      <c r="V15" s="26">
        <v>0.05</v>
      </c>
    </row>
    <row r="19" spans="1:22">
      <c r="A19" s="19" t="s">
        <v>151</v>
      </c>
      <c r="S19" s="18"/>
    </row>
    <row r="20" spans="1:22">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32</v>
      </c>
      <c r="U20" s="4" t="s">
        <v>33</v>
      </c>
      <c r="V20" s="4" t="s">
        <v>34</v>
      </c>
    </row>
    <row r="21" spans="1:22">
      <c r="A21" s="18"/>
      <c r="B21" s="4" t="s">
        <v>41</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8</v>
      </c>
      <c r="T21" s="26">
        <v>0.03</v>
      </c>
      <c r="U21" s="26">
        <v>0.02</v>
      </c>
      <c r="V21" s="26">
        <v>0.05</v>
      </c>
    </row>
    <row r="25" spans="1:22">
      <c r="A25" s="19" t="s">
        <v>116</v>
      </c>
      <c r="S25" s="18"/>
    </row>
    <row r="26" spans="1:22">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32</v>
      </c>
      <c r="U26" s="4" t="s">
        <v>33</v>
      </c>
      <c r="V26" s="4" t="s">
        <v>34</v>
      </c>
    </row>
    <row r="27" spans="1:22">
      <c r="A27" s="18"/>
      <c r="B27" s="4" t="s">
        <v>41</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8</v>
      </c>
      <c r="T27" s="26">
        <v>0.03</v>
      </c>
      <c r="U27" s="26">
        <v>0.02</v>
      </c>
      <c r="V27" s="26">
        <v>0.05</v>
      </c>
    </row>
    <row r="31" spans="1:22" s="18" customFormat="1">
      <c r="A31" s="19" t="s">
        <v>123</v>
      </c>
      <c r="B31" s="6"/>
      <c r="T31" s="6"/>
    </row>
    <row r="32" spans="1:22"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32</v>
      </c>
      <c r="U32" s="4" t="s">
        <v>33</v>
      </c>
      <c r="V32" s="4" t="s">
        <v>34</v>
      </c>
    </row>
    <row r="33" spans="1:22" s="18" customFormat="1">
      <c r="B33" s="4" t="s">
        <v>41</v>
      </c>
      <c r="C33" s="22"/>
      <c r="D33" s="22"/>
      <c r="E33" s="22"/>
      <c r="F33" s="22"/>
      <c r="G33" s="22"/>
      <c r="H33" s="22"/>
      <c r="I33" s="22"/>
      <c r="J33" s="22"/>
      <c r="K33" s="22"/>
      <c r="L33" s="22"/>
      <c r="M33" s="22"/>
      <c r="N33" s="22"/>
      <c r="O33" s="22"/>
      <c r="P33" s="22"/>
      <c r="Q33" s="22"/>
      <c r="R33" s="22"/>
      <c r="S33" s="5" t="s">
        <v>8</v>
      </c>
      <c r="T33" s="26">
        <v>0.03</v>
      </c>
      <c r="U33" s="26">
        <v>0.02</v>
      </c>
      <c r="V33" s="26">
        <v>0.05</v>
      </c>
    </row>
    <row r="34" spans="1:22" s="18" customFormat="1">
      <c r="B34" s="6"/>
      <c r="T34" s="6"/>
    </row>
    <row r="35" spans="1:22" s="18" customFormat="1">
      <c r="B35" s="6"/>
      <c r="T35" s="6"/>
    </row>
    <row r="36" spans="1:22" s="18" customFormat="1">
      <c r="B36" s="6"/>
      <c r="T36" s="6"/>
    </row>
    <row r="37" spans="1:22" s="18" customFormat="1">
      <c r="A37" s="19" t="s">
        <v>117</v>
      </c>
      <c r="B37" s="6"/>
      <c r="T37" s="6"/>
    </row>
    <row r="38" spans="1:22" s="18" customFormat="1">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32</v>
      </c>
      <c r="U38" s="4" t="s">
        <v>33</v>
      </c>
      <c r="V38" s="4" t="s">
        <v>34</v>
      </c>
    </row>
    <row r="39" spans="1:22" s="18" customFormat="1">
      <c r="B39" s="4" t="s">
        <v>41</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8</v>
      </c>
      <c r="T39" s="26">
        <v>0.03</v>
      </c>
      <c r="U39" s="26">
        <v>0.02</v>
      </c>
      <c r="V39" s="26">
        <v>0.05</v>
      </c>
    </row>
    <row r="43" spans="1:22" s="18" customFormat="1">
      <c r="A43" s="19" t="s">
        <v>118</v>
      </c>
      <c r="B43" s="6"/>
      <c r="T43" s="6"/>
    </row>
    <row r="44" spans="1:22" s="18" customFormat="1">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32</v>
      </c>
      <c r="U44" s="4" t="s">
        <v>33</v>
      </c>
      <c r="V44" s="4" t="s">
        <v>34</v>
      </c>
    </row>
    <row r="45" spans="1:22" s="18" customFormat="1">
      <c r="B45" s="4" t="s">
        <v>41</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8</v>
      </c>
      <c r="T45" s="26">
        <v>0.03</v>
      </c>
      <c r="U45" s="26">
        <v>0.02</v>
      </c>
      <c r="V45" s="26">
        <v>0.05</v>
      </c>
    </row>
    <row r="46" spans="1:22" s="18" customFormat="1">
      <c r="B46" s="6"/>
      <c r="T46" s="6"/>
    </row>
    <row r="47" spans="1:22" s="18" customFormat="1">
      <c r="B47" s="6"/>
      <c r="T47" s="6"/>
    </row>
    <row r="48" spans="1:22" s="18" customFormat="1">
      <c r="B48" s="6"/>
      <c r="T48" s="6"/>
    </row>
    <row r="49" spans="1:22" s="18" customFormat="1">
      <c r="A49" s="19" t="s">
        <v>119</v>
      </c>
      <c r="B49" s="6"/>
      <c r="T49" s="6"/>
    </row>
    <row r="50" spans="1:22" s="18" customFormat="1">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32</v>
      </c>
      <c r="U50" s="4" t="s">
        <v>33</v>
      </c>
      <c r="V50" s="4" t="s">
        <v>34</v>
      </c>
    </row>
    <row r="51" spans="1:22" s="18" customFormat="1">
      <c r="B51" s="4" t="s">
        <v>41</v>
      </c>
      <c r="C51" s="22"/>
      <c r="D51" s="22"/>
      <c r="E51" s="22"/>
      <c r="F51" s="22"/>
      <c r="G51" s="22"/>
      <c r="H51" s="22"/>
      <c r="I51" s="22"/>
      <c r="J51" s="22"/>
      <c r="K51" s="22"/>
      <c r="L51" s="22"/>
      <c r="M51" s="22"/>
      <c r="N51" s="22"/>
      <c r="O51" s="22"/>
      <c r="P51" s="22"/>
      <c r="Q51" s="22"/>
      <c r="R51" s="22"/>
      <c r="S51" s="5" t="s">
        <v>8</v>
      </c>
      <c r="T51" s="26">
        <v>0.03</v>
      </c>
      <c r="U51" s="26">
        <v>0.02</v>
      </c>
      <c r="V51" s="26">
        <v>0.05</v>
      </c>
    </row>
    <row r="52" spans="1:22" s="18" customFormat="1">
      <c r="B52" s="6"/>
      <c r="T52" s="6"/>
    </row>
    <row r="53" spans="1:22" s="18" customFormat="1">
      <c r="B53" s="6"/>
      <c r="T53" s="6"/>
    </row>
    <row r="54" spans="1:22" s="18" customFormat="1">
      <c r="B54" s="6"/>
      <c r="T54" s="6"/>
    </row>
    <row r="55" spans="1:22" s="18" customFormat="1">
      <c r="A55" s="19" t="s">
        <v>120</v>
      </c>
      <c r="B55" s="6"/>
      <c r="T55" s="6"/>
    </row>
    <row r="56" spans="1:22" s="18" customFormat="1">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32</v>
      </c>
      <c r="U56" s="4" t="s">
        <v>33</v>
      </c>
      <c r="V56" s="4" t="s">
        <v>34</v>
      </c>
    </row>
    <row r="57" spans="1:22" s="18" customFormat="1">
      <c r="B57" s="4" t="s">
        <v>41</v>
      </c>
      <c r="C57" s="22"/>
      <c r="D57" s="22"/>
      <c r="E57" s="22"/>
      <c r="F57" s="22"/>
      <c r="G57" s="22"/>
      <c r="H57" s="22"/>
      <c r="I57" s="22"/>
      <c r="J57" s="22"/>
      <c r="K57" s="22"/>
      <c r="L57" s="22"/>
      <c r="M57" s="22"/>
      <c r="N57" s="22"/>
      <c r="O57" s="22"/>
      <c r="P57" s="22"/>
      <c r="Q57" s="22"/>
      <c r="R57" s="22"/>
      <c r="S57" s="5" t="s">
        <v>8</v>
      </c>
      <c r="T57" s="26">
        <v>0.03</v>
      </c>
      <c r="U57" s="26">
        <v>0.02</v>
      </c>
      <c r="V57" s="26">
        <v>0.05</v>
      </c>
    </row>
    <row r="61" spans="1:22" s="18" customFormat="1">
      <c r="A61" s="19" t="s">
        <v>121</v>
      </c>
      <c r="B61" s="6"/>
      <c r="T61" s="6"/>
    </row>
    <row r="62" spans="1:22" s="18" customFormat="1">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32</v>
      </c>
      <c r="U62" s="4" t="s">
        <v>33</v>
      </c>
      <c r="V62" s="4" t="s">
        <v>34</v>
      </c>
    </row>
    <row r="63" spans="1:22" s="18" customFormat="1">
      <c r="B63" s="4" t="s">
        <v>41</v>
      </c>
      <c r="C63" s="22"/>
      <c r="D63" s="22"/>
      <c r="E63" s="22"/>
      <c r="F63" s="22"/>
      <c r="G63" s="22"/>
      <c r="H63" s="22"/>
      <c r="I63" s="22"/>
      <c r="J63" s="22"/>
      <c r="K63" s="22"/>
      <c r="L63" s="22"/>
      <c r="M63" s="22"/>
      <c r="N63" s="22"/>
      <c r="O63" s="22"/>
      <c r="P63" s="22"/>
      <c r="Q63" s="22"/>
      <c r="R63" s="22"/>
      <c r="S63" s="5" t="s">
        <v>8</v>
      </c>
      <c r="T63" s="26">
        <v>0.03</v>
      </c>
      <c r="U63" s="26">
        <v>0.02</v>
      </c>
      <c r="V63" s="26">
        <v>0.05</v>
      </c>
    </row>
    <row r="64" spans="1:22" s="18" customFormat="1">
      <c r="B64" s="6"/>
      <c r="T64" s="6"/>
    </row>
    <row r="65" spans="1:22" s="18" customFormat="1">
      <c r="B65" s="6"/>
      <c r="T65" s="6"/>
    </row>
    <row r="66" spans="1:22" s="18" customFormat="1">
      <c r="B66" s="6"/>
      <c r="T66" s="6"/>
    </row>
    <row r="67" spans="1:22" s="18" customFormat="1">
      <c r="A67" s="19" t="s">
        <v>122</v>
      </c>
      <c r="B67" s="6"/>
      <c r="T67" s="6"/>
    </row>
    <row r="68" spans="1:22" s="18" customFormat="1">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32</v>
      </c>
      <c r="U68" s="4" t="s">
        <v>33</v>
      </c>
      <c r="V68" s="4" t="s">
        <v>34</v>
      </c>
    </row>
    <row r="69" spans="1:22" s="18" customFormat="1">
      <c r="B69" s="4" t="s">
        <v>41</v>
      </c>
      <c r="C69" s="22"/>
      <c r="D69" s="22"/>
      <c r="E69" s="22"/>
      <c r="F69" s="22"/>
      <c r="G69" s="22"/>
      <c r="H69" s="22"/>
      <c r="I69" s="22"/>
      <c r="J69" s="22"/>
      <c r="K69" s="22"/>
      <c r="L69" s="22"/>
      <c r="M69" s="22"/>
      <c r="N69" s="22"/>
      <c r="O69" s="22"/>
      <c r="P69" s="22"/>
      <c r="Q69" s="22"/>
      <c r="R69" s="22"/>
      <c r="S69" s="5" t="s">
        <v>8</v>
      </c>
      <c r="T69" s="26">
        <v>0.03</v>
      </c>
      <c r="U69" s="26">
        <v>0.02</v>
      </c>
      <c r="V69" s="26">
        <v>0.05</v>
      </c>
    </row>
    <row r="73" spans="1:22">
      <c r="A73" s="19" t="s">
        <v>88</v>
      </c>
      <c r="B73" s="18"/>
    </row>
    <row r="74" spans="1:22">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32</v>
      </c>
      <c r="U74" s="4" t="s">
        <v>33</v>
      </c>
      <c r="V74" s="4" t="s">
        <v>34</v>
      </c>
    </row>
    <row r="75" spans="1:22">
      <c r="A75" s="18"/>
      <c r="B75" s="19" t="s">
        <v>35</v>
      </c>
      <c r="C75" s="22">
        <v>0</v>
      </c>
      <c r="D75" s="22">
        <f t="shared" ref="D75:R75" si="4">C75</f>
        <v>0</v>
      </c>
      <c r="E75" s="22">
        <f t="shared" si="4"/>
        <v>0</v>
      </c>
      <c r="F75" s="22">
        <f t="shared" si="4"/>
        <v>0</v>
      </c>
      <c r="G75" s="22">
        <f t="shared" si="4"/>
        <v>0</v>
      </c>
      <c r="H75" s="22">
        <f t="shared" si="4"/>
        <v>0</v>
      </c>
      <c r="I75" s="22">
        <f t="shared" si="4"/>
        <v>0</v>
      </c>
      <c r="J75" s="22">
        <f t="shared" si="4"/>
        <v>0</v>
      </c>
      <c r="K75" s="22">
        <f t="shared" si="4"/>
        <v>0</v>
      </c>
      <c r="L75" s="22">
        <f t="shared" si="4"/>
        <v>0</v>
      </c>
      <c r="M75" s="22">
        <f t="shared" si="4"/>
        <v>0</v>
      </c>
      <c r="N75" s="22">
        <f t="shared" si="4"/>
        <v>0</v>
      </c>
      <c r="O75" s="22">
        <f t="shared" si="4"/>
        <v>0</v>
      </c>
      <c r="P75" s="22">
        <f t="shared" si="4"/>
        <v>0</v>
      </c>
      <c r="Q75" s="22">
        <f t="shared" si="4"/>
        <v>0</v>
      </c>
      <c r="R75" s="22">
        <f t="shared" si="4"/>
        <v>0</v>
      </c>
      <c r="S75" s="5" t="s">
        <v>8</v>
      </c>
      <c r="T75" s="26">
        <v>0.03</v>
      </c>
      <c r="U75" s="26">
        <v>0.02</v>
      </c>
      <c r="V75" s="26">
        <v>0.05</v>
      </c>
    </row>
    <row r="76" spans="1:22">
      <c r="A76" s="18"/>
      <c r="B76" s="19" t="s">
        <v>20</v>
      </c>
      <c r="C76" s="22">
        <v>100</v>
      </c>
      <c r="D76" s="22">
        <f t="shared" ref="D76:R76" si="5">C76</f>
        <v>100</v>
      </c>
      <c r="E76" s="22">
        <f t="shared" si="5"/>
        <v>100</v>
      </c>
      <c r="F76" s="22">
        <f t="shared" si="5"/>
        <v>100</v>
      </c>
      <c r="G76" s="22">
        <f t="shared" si="5"/>
        <v>100</v>
      </c>
      <c r="H76" s="22">
        <f t="shared" si="5"/>
        <v>100</v>
      </c>
      <c r="I76" s="22">
        <f t="shared" si="5"/>
        <v>100</v>
      </c>
      <c r="J76" s="22">
        <f t="shared" si="5"/>
        <v>100</v>
      </c>
      <c r="K76" s="22">
        <f t="shared" si="5"/>
        <v>100</v>
      </c>
      <c r="L76" s="22">
        <f t="shared" si="5"/>
        <v>100</v>
      </c>
      <c r="M76" s="22">
        <f t="shared" si="5"/>
        <v>100</v>
      </c>
      <c r="N76" s="22">
        <f t="shared" si="5"/>
        <v>100</v>
      </c>
      <c r="O76" s="22">
        <f t="shared" si="5"/>
        <v>100</v>
      </c>
      <c r="P76" s="22">
        <f t="shared" si="5"/>
        <v>100</v>
      </c>
      <c r="Q76" s="22">
        <f t="shared" si="5"/>
        <v>100</v>
      </c>
      <c r="R76" s="22">
        <f t="shared" si="5"/>
        <v>100</v>
      </c>
      <c r="S76" s="5" t="s">
        <v>8</v>
      </c>
      <c r="T76" s="26">
        <v>0.03</v>
      </c>
      <c r="U76" s="26">
        <v>0.02</v>
      </c>
      <c r="V76" s="26">
        <v>0.05</v>
      </c>
    </row>
    <row r="77" spans="1:22">
      <c r="A77" s="18"/>
      <c r="B77" s="19" t="s">
        <v>21</v>
      </c>
      <c r="C77" s="22">
        <v>100</v>
      </c>
      <c r="D77" s="22">
        <f t="shared" ref="D77:R77" si="6">C77</f>
        <v>100</v>
      </c>
      <c r="E77" s="22">
        <f t="shared" si="6"/>
        <v>100</v>
      </c>
      <c r="F77" s="22">
        <f t="shared" si="6"/>
        <v>100</v>
      </c>
      <c r="G77" s="22">
        <f t="shared" si="6"/>
        <v>100</v>
      </c>
      <c r="H77" s="22">
        <f t="shared" si="6"/>
        <v>100</v>
      </c>
      <c r="I77" s="22">
        <f t="shared" si="6"/>
        <v>100</v>
      </c>
      <c r="J77" s="22">
        <f t="shared" si="6"/>
        <v>100</v>
      </c>
      <c r="K77" s="22">
        <f t="shared" si="6"/>
        <v>100</v>
      </c>
      <c r="L77" s="22">
        <f t="shared" si="6"/>
        <v>100</v>
      </c>
      <c r="M77" s="22">
        <f t="shared" si="6"/>
        <v>100</v>
      </c>
      <c r="N77" s="22">
        <f t="shared" si="6"/>
        <v>100</v>
      </c>
      <c r="O77" s="22">
        <f t="shared" si="6"/>
        <v>100</v>
      </c>
      <c r="P77" s="22">
        <f t="shared" si="6"/>
        <v>100</v>
      </c>
      <c r="Q77" s="22">
        <f t="shared" si="6"/>
        <v>100</v>
      </c>
      <c r="R77" s="22">
        <f t="shared" si="6"/>
        <v>100</v>
      </c>
      <c r="S77" s="5" t="s">
        <v>8</v>
      </c>
      <c r="T77" s="26">
        <v>0.03</v>
      </c>
      <c r="U77" s="26">
        <v>0.02</v>
      </c>
      <c r="V77" s="26">
        <v>0.05</v>
      </c>
    </row>
    <row r="78" spans="1:22" s="18" customFormat="1">
      <c r="B78" s="19" t="s">
        <v>13</v>
      </c>
      <c r="C78" s="22">
        <v>150</v>
      </c>
      <c r="D78" s="22">
        <f t="shared" ref="D78:R78" si="7">C78</f>
        <v>150</v>
      </c>
      <c r="E78" s="22">
        <f t="shared" si="7"/>
        <v>150</v>
      </c>
      <c r="F78" s="22">
        <f t="shared" si="7"/>
        <v>150</v>
      </c>
      <c r="G78" s="22">
        <f t="shared" si="7"/>
        <v>150</v>
      </c>
      <c r="H78" s="22">
        <f t="shared" si="7"/>
        <v>150</v>
      </c>
      <c r="I78" s="22">
        <f t="shared" si="7"/>
        <v>150</v>
      </c>
      <c r="J78" s="22">
        <f t="shared" si="7"/>
        <v>150</v>
      </c>
      <c r="K78" s="22">
        <f t="shared" si="7"/>
        <v>150</v>
      </c>
      <c r="L78" s="22">
        <f t="shared" si="7"/>
        <v>150</v>
      </c>
      <c r="M78" s="22">
        <f t="shared" si="7"/>
        <v>150</v>
      </c>
      <c r="N78" s="22">
        <f t="shared" si="7"/>
        <v>150</v>
      </c>
      <c r="O78" s="22">
        <f t="shared" si="7"/>
        <v>150</v>
      </c>
      <c r="P78" s="22">
        <f t="shared" si="7"/>
        <v>150</v>
      </c>
      <c r="Q78" s="22">
        <f t="shared" si="7"/>
        <v>150</v>
      </c>
      <c r="R78" s="22">
        <f t="shared" si="7"/>
        <v>150</v>
      </c>
      <c r="S78" s="5" t="s">
        <v>8</v>
      </c>
      <c r="T78" s="26">
        <v>0.03</v>
      </c>
      <c r="U78" s="26">
        <v>0.02</v>
      </c>
      <c r="V78" s="26">
        <v>0.05</v>
      </c>
    </row>
    <row r="79" spans="1:22">
      <c r="A79" s="18"/>
      <c r="B79" s="19" t="s">
        <v>62</v>
      </c>
      <c r="C79" s="22">
        <v>200</v>
      </c>
      <c r="D79" s="22">
        <f t="shared" ref="D79:R79" si="8">C79</f>
        <v>200</v>
      </c>
      <c r="E79" s="22">
        <f t="shared" si="8"/>
        <v>200</v>
      </c>
      <c r="F79" s="22">
        <f t="shared" si="8"/>
        <v>200</v>
      </c>
      <c r="G79" s="22">
        <f t="shared" si="8"/>
        <v>200</v>
      </c>
      <c r="H79" s="22">
        <f t="shared" si="8"/>
        <v>200</v>
      </c>
      <c r="I79" s="22">
        <f t="shared" si="8"/>
        <v>200</v>
      </c>
      <c r="J79" s="22">
        <f t="shared" si="8"/>
        <v>200</v>
      </c>
      <c r="K79" s="22">
        <f t="shared" si="8"/>
        <v>200</v>
      </c>
      <c r="L79" s="22">
        <f t="shared" si="8"/>
        <v>200</v>
      </c>
      <c r="M79" s="22">
        <f t="shared" si="8"/>
        <v>200</v>
      </c>
      <c r="N79" s="22">
        <f t="shared" si="8"/>
        <v>200</v>
      </c>
      <c r="O79" s="22">
        <f t="shared" si="8"/>
        <v>200</v>
      </c>
      <c r="P79" s="22">
        <f t="shared" si="8"/>
        <v>200</v>
      </c>
      <c r="Q79" s="22">
        <f t="shared" si="8"/>
        <v>200</v>
      </c>
      <c r="R79" s="22">
        <f t="shared" si="8"/>
        <v>200</v>
      </c>
      <c r="S79" s="5" t="s">
        <v>8</v>
      </c>
      <c r="T79" s="26">
        <v>0.03</v>
      </c>
      <c r="U79" s="26">
        <v>0.02</v>
      </c>
      <c r="V79" s="26">
        <v>0.05</v>
      </c>
    </row>
    <row r="80" spans="1:22">
      <c r="A80" s="18"/>
      <c r="B80" s="19" t="s">
        <v>63</v>
      </c>
      <c r="C80" s="22">
        <v>450</v>
      </c>
      <c r="D80" s="22">
        <f t="shared" ref="D80:R80" si="9">C80</f>
        <v>450</v>
      </c>
      <c r="E80" s="22">
        <f t="shared" si="9"/>
        <v>450</v>
      </c>
      <c r="F80" s="22">
        <f t="shared" si="9"/>
        <v>450</v>
      </c>
      <c r="G80" s="22">
        <f t="shared" si="9"/>
        <v>450</v>
      </c>
      <c r="H80" s="22">
        <f t="shared" si="9"/>
        <v>450</v>
      </c>
      <c r="I80" s="22">
        <f t="shared" si="9"/>
        <v>450</v>
      </c>
      <c r="J80" s="22">
        <f t="shared" si="9"/>
        <v>450</v>
      </c>
      <c r="K80" s="22">
        <f t="shared" si="9"/>
        <v>450</v>
      </c>
      <c r="L80" s="22">
        <f t="shared" si="9"/>
        <v>450</v>
      </c>
      <c r="M80" s="22">
        <f t="shared" si="9"/>
        <v>450</v>
      </c>
      <c r="N80" s="22">
        <f t="shared" si="9"/>
        <v>450</v>
      </c>
      <c r="O80" s="22">
        <f t="shared" si="9"/>
        <v>450</v>
      </c>
      <c r="P80" s="22">
        <f t="shared" si="9"/>
        <v>450</v>
      </c>
      <c r="Q80" s="22">
        <f t="shared" si="9"/>
        <v>450</v>
      </c>
      <c r="R80" s="22">
        <f t="shared" si="9"/>
        <v>450</v>
      </c>
      <c r="S80" s="5" t="s">
        <v>8</v>
      </c>
      <c r="T80" s="26">
        <v>0.03</v>
      </c>
      <c r="U80" s="26">
        <v>0.02</v>
      </c>
      <c r="V80" s="26">
        <v>0.05</v>
      </c>
    </row>
    <row r="81" spans="1:22">
      <c r="A81" s="18"/>
      <c r="B81" s="18"/>
    </row>
    <row r="82" spans="1:22">
      <c r="A82" s="18"/>
      <c r="B82" s="18"/>
    </row>
    <row r="83" spans="1:22">
      <c r="A83" s="18"/>
      <c r="B83" s="18"/>
    </row>
    <row r="84" spans="1:22">
      <c r="A84" s="19" t="s">
        <v>87</v>
      </c>
      <c r="B84" s="18"/>
    </row>
    <row r="85" spans="1:22">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32</v>
      </c>
      <c r="U85" s="4" t="s">
        <v>33</v>
      </c>
      <c r="V85" s="4" t="s">
        <v>34</v>
      </c>
    </row>
    <row r="86" spans="1:22">
      <c r="A86" s="18"/>
      <c r="B86" s="19" t="s">
        <v>35</v>
      </c>
      <c r="C86" s="22">
        <v>0</v>
      </c>
      <c r="D86" s="22">
        <f t="shared" ref="D86:R86" si="10">C86</f>
        <v>0</v>
      </c>
      <c r="E86" s="22">
        <f t="shared" si="10"/>
        <v>0</v>
      </c>
      <c r="F86" s="22">
        <f t="shared" si="10"/>
        <v>0</v>
      </c>
      <c r="G86" s="22">
        <f t="shared" si="10"/>
        <v>0</v>
      </c>
      <c r="H86" s="22">
        <f t="shared" si="10"/>
        <v>0</v>
      </c>
      <c r="I86" s="22">
        <f t="shared" si="10"/>
        <v>0</v>
      </c>
      <c r="J86" s="22">
        <f t="shared" si="10"/>
        <v>0</v>
      </c>
      <c r="K86" s="22">
        <f t="shared" si="10"/>
        <v>0</v>
      </c>
      <c r="L86" s="22">
        <f t="shared" si="10"/>
        <v>0</v>
      </c>
      <c r="M86" s="22">
        <f t="shared" si="10"/>
        <v>0</v>
      </c>
      <c r="N86" s="22">
        <f t="shared" si="10"/>
        <v>0</v>
      </c>
      <c r="O86" s="22">
        <f t="shared" si="10"/>
        <v>0</v>
      </c>
      <c r="P86" s="22">
        <f t="shared" si="10"/>
        <v>0</v>
      </c>
      <c r="Q86" s="22">
        <f t="shared" si="10"/>
        <v>0</v>
      </c>
      <c r="R86" s="22">
        <f t="shared" si="10"/>
        <v>0</v>
      </c>
      <c r="S86" s="5" t="s">
        <v>8</v>
      </c>
      <c r="T86" s="26">
        <v>0.03</v>
      </c>
      <c r="U86" s="26">
        <v>0.02</v>
      </c>
      <c r="V86" s="26">
        <v>0.05</v>
      </c>
    </row>
    <row r="87" spans="1:22">
      <c r="A87" s="18"/>
      <c r="B87" s="19" t="s">
        <v>20</v>
      </c>
      <c r="C87" s="22">
        <v>100</v>
      </c>
      <c r="D87" s="22">
        <f t="shared" ref="D87:R87" si="11">C87</f>
        <v>100</v>
      </c>
      <c r="E87" s="22">
        <f t="shared" si="11"/>
        <v>100</v>
      </c>
      <c r="F87" s="22">
        <f t="shared" si="11"/>
        <v>100</v>
      </c>
      <c r="G87" s="22">
        <f t="shared" si="11"/>
        <v>100</v>
      </c>
      <c r="H87" s="22">
        <f t="shared" si="11"/>
        <v>100</v>
      </c>
      <c r="I87" s="22">
        <f t="shared" si="11"/>
        <v>100</v>
      </c>
      <c r="J87" s="22">
        <f t="shared" si="11"/>
        <v>100</v>
      </c>
      <c r="K87" s="22">
        <f t="shared" si="11"/>
        <v>100</v>
      </c>
      <c r="L87" s="22">
        <f t="shared" si="11"/>
        <v>100</v>
      </c>
      <c r="M87" s="22">
        <f t="shared" si="11"/>
        <v>100</v>
      </c>
      <c r="N87" s="22">
        <f t="shared" si="11"/>
        <v>100</v>
      </c>
      <c r="O87" s="22">
        <f t="shared" si="11"/>
        <v>100</v>
      </c>
      <c r="P87" s="22">
        <f t="shared" si="11"/>
        <v>100</v>
      </c>
      <c r="Q87" s="22">
        <f t="shared" si="11"/>
        <v>100</v>
      </c>
      <c r="R87" s="22">
        <f t="shared" si="11"/>
        <v>100</v>
      </c>
      <c r="S87" s="5" t="s">
        <v>8</v>
      </c>
      <c r="T87" s="26">
        <v>0.03</v>
      </c>
      <c r="U87" s="26">
        <v>0.02</v>
      </c>
      <c r="V87" s="26">
        <v>0.05</v>
      </c>
    </row>
    <row r="88" spans="1:22" s="18" customFormat="1">
      <c r="B88" s="19" t="s">
        <v>21</v>
      </c>
      <c r="C88" s="22">
        <v>100</v>
      </c>
      <c r="D88" s="22">
        <f t="shared" ref="D88:R88" si="12">C88</f>
        <v>100</v>
      </c>
      <c r="E88" s="22">
        <f t="shared" si="12"/>
        <v>100</v>
      </c>
      <c r="F88" s="22">
        <f t="shared" si="12"/>
        <v>100</v>
      </c>
      <c r="G88" s="22">
        <f t="shared" si="12"/>
        <v>100</v>
      </c>
      <c r="H88" s="22">
        <f t="shared" si="12"/>
        <v>100</v>
      </c>
      <c r="I88" s="22">
        <f t="shared" si="12"/>
        <v>100</v>
      </c>
      <c r="J88" s="22">
        <f t="shared" si="12"/>
        <v>100</v>
      </c>
      <c r="K88" s="22">
        <f t="shared" si="12"/>
        <v>100</v>
      </c>
      <c r="L88" s="22">
        <f t="shared" si="12"/>
        <v>100</v>
      </c>
      <c r="M88" s="22">
        <f t="shared" si="12"/>
        <v>100</v>
      </c>
      <c r="N88" s="22">
        <f t="shared" si="12"/>
        <v>100</v>
      </c>
      <c r="O88" s="22">
        <f t="shared" si="12"/>
        <v>100</v>
      </c>
      <c r="P88" s="22">
        <f t="shared" si="12"/>
        <v>100</v>
      </c>
      <c r="Q88" s="22">
        <f t="shared" si="12"/>
        <v>100</v>
      </c>
      <c r="R88" s="22">
        <f t="shared" si="12"/>
        <v>100</v>
      </c>
      <c r="S88" s="5" t="s">
        <v>8</v>
      </c>
      <c r="T88" s="26">
        <v>0.03</v>
      </c>
      <c r="U88" s="26">
        <v>0.02</v>
      </c>
      <c r="V88" s="26">
        <v>0.05</v>
      </c>
    </row>
    <row r="89" spans="1:22">
      <c r="A89" s="18"/>
      <c r="B89" s="19" t="s">
        <v>13</v>
      </c>
      <c r="C89" s="22">
        <v>1000</v>
      </c>
      <c r="D89" s="22">
        <f t="shared" ref="D89:R89" si="13">C89</f>
        <v>1000</v>
      </c>
      <c r="E89" s="22">
        <f t="shared" si="13"/>
        <v>1000</v>
      </c>
      <c r="F89" s="22">
        <f t="shared" si="13"/>
        <v>1000</v>
      </c>
      <c r="G89" s="22">
        <f t="shared" si="13"/>
        <v>1000</v>
      </c>
      <c r="H89" s="22">
        <f t="shared" si="13"/>
        <v>1000</v>
      </c>
      <c r="I89" s="22">
        <f t="shared" si="13"/>
        <v>1000</v>
      </c>
      <c r="J89" s="22">
        <f t="shared" si="13"/>
        <v>1000</v>
      </c>
      <c r="K89" s="22">
        <f t="shared" si="13"/>
        <v>1000</v>
      </c>
      <c r="L89" s="22">
        <f t="shared" si="13"/>
        <v>1000</v>
      </c>
      <c r="M89" s="22">
        <f t="shared" si="13"/>
        <v>1000</v>
      </c>
      <c r="N89" s="22">
        <f t="shared" si="13"/>
        <v>1000</v>
      </c>
      <c r="O89" s="22">
        <f t="shared" si="13"/>
        <v>1000</v>
      </c>
      <c r="P89" s="22">
        <f t="shared" si="13"/>
        <v>1000</v>
      </c>
      <c r="Q89" s="22">
        <f t="shared" si="13"/>
        <v>1000</v>
      </c>
      <c r="R89" s="22">
        <f t="shared" si="13"/>
        <v>1000</v>
      </c>
      <c r="S89" s="5" t="s">
        <v>8</v>
      </c>
      <c r="T89" s="26">
        <v>0.03</v>
      </c>
      <c r="U89" s="26">
        <v>0.02</v>
      </c>
      <c r="V89" s="26">
        <v>0.05</v>
      </c>
    </row>
    <row r="90" spans="1:22">
      <c r="A90" s="18"/>
      <c r="B90" s="19" t="s">
        <v>62</v>
      </c>
      <c r="C90" s="22">
        <v>10000</v>
      </c>
      <c r="D90" s="22">
        <f t="shared" ref="D90:R90" si="14">C90</f>
        <v>10000</v>
      </c>
      <c r="E90" s="22">
        <f t="shared" si="14"/>
        <v>10000</v>
      </c>
      <c r="F90" s="22">
        <f t="shared" si="14"/>
        <v>10000</v>
      </c>
      <c r="G90" s="22">
        <f t="shared" si="14"/>
        <v>10000</v>
      </c>
      <c r="H90" s="22">
        <f t="shared" si="14"/>
        <v>10000</v>
      </c>
      <c r="I90" s="22">
        <f t="shared" si="14"/>
        <v>10000</v>
      </c>
      <c r="J90" s="22">
        <f t="shared" si="14"/>
        <v>10000</v>
      </c>
      <c r="K90" s="22">
        <f t="shared" si="14"/>
        <v>10000</v>
      </c>
      <c r="L90" s="22">
        <f t="shared" si="14"/>
        <v>10000</v>
      </c>
      <c r="M90" s="22">
        <f t="shared" si="14"/>
        <v>10000</v>
      </c>
      <c r="N90" s="22">
        <f t="shared" si="14"/>
        <v>10000</v>
      </c>
      <c r="O90" s="22">
        <f t="shared" si="14"/>
        <v>10000</v>
      </c>
      <c r="P90" s="22">
        <f t="shared" si="14"/>
        <v>10000</v>
      </c>
      <c r="Q90" s="22">
        <f t="shared" si="14"/>
        <v>10000</v>
      </c>
      <c r="R90" s="22">
        <f t="shared" si="14"/>
        <v>10000</v>
      </c>
      <c r="S90" s="5" t="s">
        <v>8</v>
      </c>
      <c r="T90" s="26">
        <v>0.03</v>
      </c>
      <c r="U90" s="26">
        <v>0.02</v>
      </c>
      <c r="V90" s="26">
        <v>0.05</v>
      </c>
    </row>
    <row r="91" spans="1:22">
      <c r="A91" s="18"/>
      <c r="B91" s="19" t="s">
        <v>63</v>
      </c>
      <c r="C91" s="22">
        <v>10000</v>
      </c>
      <c r="D91" s="22">
        <f t="shared" ref="D91:R91" si="15">C91</f>
        <v>10000</v>
      </c>
      <c r="E91" s="22">
        <f t="shared" si="15"/>
        <v>10000</v>
      </c>
      <c r="F91" s="22">
        <f t="shared" si="15"/>
        <v>10000</v>
      </c>
      <c r="G91" s="22">
        <f t="shared" si="15"/>
        <v>10000</v>
      </c>
      <c r="H91" s="22">
        <f t="shared" si="15"/>
        <v>10000</v>
      </c>
      <c r="I91" s="22">
        <f t="shared" si="15"/>
        <v>10000</v>
      </c>
      <c r="J91" s="22">
        <f t="shared" si="15"/>
        <v>10000</v>
      </c>
      <c r="K91" s="22">
        <f t="shared" si="15"/>
        <v>10000</v>
      </c>
      <c r="L91" s="22">
        <f t="shared" si="15"/>
        <v>10000</v>
      </c>
      <c r="M91" s="22">
        <f t="shared" si="15"/>
        <v>10000</v>
      </c>
      <c r="N91" s="22">
        <f t="shared" si="15"/>
        <v>10000</v>
      </c>
      <c r="O91" s="22">
        <f t="shared" si="15"/>
        <v>10000</v>
      </c>
      <c r="P91" s="22">
        <f t="shared" si="15"/>
        <v>10000</v>
      </c>
      <c r="Q91" s="22">
        <f t="shared" si="15"/>
        <v>10000</v>
      </c>
      <c r="R91" s="22">
        <f t="shared" si="15"/>
        <v>10000</v>
      </c>
      <c r="S91" s="5" t="s">
        <v>8</v>
      </c>
      <c r="T91" s="26">
        <v>0.03</v>
      </c>
      <c r="U91" s="26">
        <v>0.02</v>
      </c>
      <c r="V91" s="26">
        <v>0.05</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0"/>
  <sheetViews>
    <sheetView workbookViewId="0">
      <selection activeCell="F12" sqref="F12"/>
    </sheetView>
  </sheetViews>
  <sheetFormatPr baseColWidth="10" defaultColWidth="9.125" defaultRowHeight="15"/>
  <cols>
    <col min="1" max="1" width="9.125" style="20"/>
    <col min="2" max="2" width="5" style="20" customWidth="1"/>
    <col min="3" max="3" width="18" style="20" customWidth="1"/>
    <col min="4" max="4" width="55.375" style="20" customWidth="1"/>
    <col min="5" max="5" width="10.125" style="20" customWidth="1"/>
    <col min="6" max="7" width="9.125" style="20"/>
    <col min="8" max="9" width="14.125" style="20" customWidth="1"/>
    <col min="10" max="10" width="12.125" style="20" customWidth="1"/>
    <col min="11" max="16384" width="9.125" style="20"/>
  </cols>
  <sheetData>
    <row r="1" spans="1:11">
      <c r="A1" s="21" t="s">
        <v>148</v>
      </c>
    </row>
    <row r="2" spans="1:11">
      <c r="C2" s="21" t="s">
        <v>43</v>
      </c>
      <c r="D2" s="21" t="s">
        <v>44</v>
      </c>
      <c r="E2" s="44" t="s">
        <v>101</v>
      </c>
      <c r="F2" s="21" t="s">
        <v>102</v>
      </c>
      <c r="G2" s="21" t="s">
        <v>103</v>
      </c>
      <c r="H2" s="21" t="s">
        <v>10</v>
      </c>
      <c r="I2" s="21" t="s">
        <v>11</v>
      </c>
      <c r="J2" s="21" t="s">
        <v>130</v>
      </c>
      <c r="K2" s="21" t="s">
        <v>131</v>
      </c>
    </row>
    <row r="3" spans="1:11">
      <c r="B3" s="21">
        <v>1</v>
      </c>
      <c r="C3" s="36" t="s">
        <v>25</v>
      </c>
      <c r="D3" s="41" t="s">
        <v>104</v>
      </c>
      <c r="E3" s="41" t="b">
        <v>1</v>
      </c>
      <c r="F3" s="41" t="b">
        <v>0</v>
      </c>
      <c r="G3" s="41" t="b">
        <v>0</v>
      </c>
      <c r="H3" s="41" t="b">
        <v>1</v>
      </c>
      <c r="I3" s="41" t="b">
        <v>0</v>
      </c>
      <c r="J3" s="41" t="b">
        <v>0</v>
      </c>
      <c r="K3" s="41" t="b">
        <v>0</v>
      </c>
    </row>
    <row r="4" spans="1:11">
      <c r="B4" s="21">
        <v>2</v>
      </c>
      <c r="C4" s="36" t="s">
        <v>26</v>
      </c>
      <c r="D4" s="41" t="s">
        <v>156</v>
      </c>
      <c r="E4" s="41" t="b">
        <v>0</v>
      </c>
      <c r="F4" s="41" t="b">
        <v>1</v>
      </c>
      <c r="G4" s="41" t="b">
        <v>0</v>
      </c>
      <c r="H4" s="41" t="b">
        <v>1</v>
      </c>
      <c r="I4" s="41" t="b">
        <v>0</v>
      </c>
      <c r="J4" s="41" t="b">
        <v>1</v>
      </c>
      <c r="K4" s="41" t="b">
        <v>0</v>
      </c>
    </row>
    <row r="5" spans="1:11">
      <c r="B5" s="21">
        <v>3</v>
      </c>
      <c r="C5" s="45" t="s">
        <v>112</v>
      </c>
      <c r="D5" s="45" t="s">
        <v>113</v>
      </c>
      <c r="E5" s="41" t="b">
        <v>1</v>
      </c>
      <c r="F5" s="41" t="b">
        <v>0</v>
      </c>
      <c r="G5" s="41" t="b">
        <v>1</v>
      </c>
      <c r="H5" s="41" t="b">
        <v>0</v>
      </c>
      <c r="I5" s="41" t="b">
        <v>1</v>
      </c>
      <c r="J5" s="41" t="b">
        <v>0</v>
      </c>
      <c r="K5" s="41" t="b">
        <v>0</v>
      </c>
    </row>
    <row r="6" spans="1:11">
      <c r="B6" s="21">
        <v>4</v>
      </c>
      <c r="C6" s="45" t="s">
        <v>132</v>
      </c>
      <c r="D6" s="45" t="s">
        <v>132</v>
      </c>
      <c r="E6" s="41" t="b">
        <v>1</v>
      </c>
      <c r="F6" s="41" t="b">
        <v>0</v>
      </c>
      <c r="G6" s="41" t="b">
        <v>0</v>
      </c>
      <c r="H6" s="41" t="b">
        <v>0</v>
      </c>
      <c r="I6" s="41" t="b">
        <v>1</v>
      </c>
      <c r="J6" s="41" t="b">
        <v>0</v>
      </c>
      <c r="K6" s="41" t="b">
        <v>0</v>
      </c>
    </row>
    <row r="7" spans="1:11">
      <c r="B7" s="21">
        <v>5</v>
      </c>
      <c r="C7" s="45" t="s">
        <v>133</v>
      </c>
      <c r="D7" s="45" t="s">
        <v>133</v>
      </c>
      <c r="E7" s="41" t="b">
        <v>0</v>
      </c>
      <c r="F7" s="41" t="b">
        <v>1</v>
      </c>
      <c r="G7" s="41" t="b">
        <v>0</v>
      </c>
      <c r="H7" s="41" t="b">
        <v>1</v>
      </c>
      <c r="I7" s="41" t="b">
        <v>0</v>
      </c>
      <c r="J7" s="41" t="b">
        <v>0</v>
      </c>
      <c r="K7" s="41" t="b">
        <v>0</v>
      </c>
    </row>
    <row r="8" spans="1:11">
      <c r="B8" s="21">
        <v>6</v>
      </c>
      <c r="C8" s="45" t="s">
        <v>157</v>
      </c>
      <c r="D8" s="45" t="s">
        <v>134</v>
      </c>
      <c r="E8" s="41" t="b">
        <v>1</v>
      </c>
      <c r="F8" s="41" t="b">
        <v>0</v>
      </c>
      <c r="G8" s="41" t="b">
        <v>0</v>
      </c>
      <c r="H8" s="41" t="b">
        <v>0</v>
      </c>
      <c r="I8" s="41" t="b">
        <v>1</v>
      </c>
      <c r="J8" s="41" t="b">
        <v>0</v>
      </c>
      <c r="K8" s="41" t="b">
        <v>1</v>
      </c>
    </row>
    <row r="9" spans="1:11">
      <c r="B9" s="21"/>
    </row>
    <row r="10" spans="1:11">
      <c r="B10" s="21"/>
    </row>
    <row r="11" spans="1:11">
      <c r="B11" s="21"/>
    </row>
    <row r="12" spans="1:11">
      <c r="A12" s="21" t="s">
        <v>39</v>
      </c>
      <c r="B12" s="21"/>
    </row>
    <row r="13" spans="1:11">
      <c r="B13" s="21"/>
      <c r="C13" s="21" t="s">
        <v>43</v>
      </c>
      <c r="D13" s="21" t="s">
        <v>44</v>
      </c>
    </row>
    <row r="14" spans="1:11">
      <c r="B14" s="21">
        <v>1</v>
      </c>
      <c r="C14" s="45" t="s">
        <v>111</v>
      </c>
      <c r="D14" s="41" t="s">
        <v>110</v>
      </c>
    </row>
    <row r="15" spans="1:11">
      <c r="B15" s="21">
        <v>2</v>
      </c>
      <c r="C15" s="36" t="s">
        <v>27</v>
      </c>
      <c r="D15" s="45" t="s">
        <v>80</v>
      </c>
    </row>
    <row r="16" spans="1:11">
      <c r="B16" s="21">
        <v>3</v>
      </c>
      <c r="C16" s="36" t="s">
        <v>28</v>
      </c>
      <c r="D16" s="48" t="s">
        <v>78</v>
      </c>
    </row>
    <row r="17" spans="2:4">
      <c r="B17" s="21">
        <v>4</v>
      </c>
      <c r="C17" s="45" t="s">
        <v>114</v>
      </c>
      <c r="D17" s="41" t="s">
        <v>109</v>
      </c>
    </row>
    <row r="18" spans="2:4">
      <c r="B18" s="21">
        <v>5</v>
      </c>
      <c r="C18" s="45" t="s">
        <v>105</v>
      </c>
      <c r="D18" s="41" t="s">
        <v>79</v>
      </c>
    </row>
    <row r="19" spans="2:4">
      <c r="B19" s="21">
        <v>6</v>
      </c>
      <c r="C19" s="36" t="s">
        <v>29</v>
      </c>
      <c r="D19" s="41" t="s">
        <v>158</v>
      </c>
    </row>
    <row r="20" spans="2:4">
      <c r="B20" s="21">
        <v>7</v>
      </c>
      <c r="C20" s="48" t="s">
        <v>30</v>
      </c>
      <c r="D20" s="42" t="s">
        <v>159</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2"/>
  <sheetViews>
    <sheetView tabSelected="1" workbookViewId="0">
      <selection activeCell="I20" sqref="I20"/>
    </sheetView>
  </sheetViews>
  <sheetFormatPr baseColWidth="10" defaultColWidth="9.125" defaultRowHeight="15"/>
  <cols>
    <col min="1" max="2" width="9.125" style="18"/>
    <col min="3" max="3" width="11" style="18" customWidth="1"/>
    <col min="4" max="13" width="9.125" style="18"/>
    <col min="14" max="14" width="9.875" style="18" bestFit="1" customWidth="1"/>
    <col min="15" max="20" width="9.125" style="18"/>
    <col min="21" max="21" width="15.125" style="18" bestFit="1" customWidth="1"/>
    <col min="22" max="16384" width="9.125" style="18"/>
  </cols>
  <sheetData>
    <row r="1" spans="1:22">
      <c r="A1" s="19" t="s">
        <v>140</v>
      </c>
    </row>
    <row r="2" spans="1:22">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141</v>
      </c>
    </row>
    <row r="3" spans="1:22">
      <c r="B3" s="4" t="str">
        <f>'Populations &amp; programs'!$C$14</f>
        <v>SBCC</v>
      </c>
      <c r="C3" s="46" t="s">
        <v>146</v>
      </c>
      <c r="D3" s="22"/>
      <c r="E3" s="25">
        <v>0.02</v>
      </c>
      <c r="F3" s="22"/>
      <c r="G3" s="22"/>
      <c r="H3" s="25">
        <v>0.14000000000000001</v>
      </c>
      <c r="I3" s="25">
        <v>0.17</v>
      </c>
      <c r="J3" s="25">
        <v>0.05</v>
      </c>
      <c r="K3" s="22"/>
      <c r="L3" s="25">
        <v>0.2</v>
      </c>
      <c r="M3" s="22"/>
      <c r="N3" s="23"/>
      <c r="O3" s="25">
        <v>0.39</v>
      </c>
      <c r="P3" s="22"/>
      <c r="Q3" s="25">
        <v>0.28000000000000003</v>
      </c>
      <c r="R3" s="22"/>
      <c r="S3" s="22"/>
      <c r="T3" s="5" t="s">
        <v>163</v>
      </c>
      <c r="U3" s="25"/>
    </row>
    <row r="4" spans="1:22">
      <c r="B4" s="4" t="str">
        <f>'Populations &amp; programs'!$C$14</f>
        <v>SBCC</v>
      </c>
      <c r="C4" s="46" t="s">
        <v>139</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163</v>
      </c>
      <c r="U4" s="37"/>
    </row>
    <row r="5" spans="1:22">
      <c r="B5" s="4"/>
    </row>
    <row r="6" spans="1:22">
      <c r="B6" s="4" t="str">
        <f>'Populations &amp; programs'!$C$15</f>
        <v>NSP</v>
      </c>
      <c r="C6" s="46" t="s">
        <v>146</v>
      </c>
      <c r="D6" s="22"/>
      <c r="E6" s="25"/>
      <c r="F6" s="22"/>
      <c r="G6" s="22"/>
      <c r="H6" s="25"/>
      <c r="I6" s="25"/>
      <c r="J6" s="25"/>
      <c r="K6" s="22"/>
      <c r="L6" s="25"/>
      <c r="M6" s="22"/>
      <c r="N6" s="23"/>
      <c r="O6" s="25"/>
      <c r="P6" s="22"/>
      <c r="Q6" s="25"/>
      <c r="R6" s="22"/>
      <c r="S6" s="22"/>
      <c r="T6" s="5" t="s">
        <v>163</v>
      </c>
      <c r="U6" s="25">
        <v>0.2</v>
      </c>
    </row>
    <row r="7" spans="1:22">
      <c r="B7" s="4" t="str">
        <f>'Populations &amp; programs'!$C$15</f>
        <v>NSP</v>
      </c>
      <c r="C7" s="46" t="s">
        <v>139</v>
      </c>
      <c r="D7" s="22"/>
      <c r="E7" s="23"/>
      <c r="F7" s="25"/>
      <c r="G7" s="22"/>
      <c r="H7" s="22"/>
      <c r="I7" s="22"/>
      <c r="J7" s="22"/>
      <c r="K7" s="25"/>
      <c r="L7" s="22"/>
      <c r="M7" s="22"/>
      <c r="N7" s="23"/>
      <c r="O7" s="23"/>
      <c r="P7" s="22"/>
      <c r="Q7" s="25"/>
      <c r="R7" s="22"/>
      <c r="S7" s="22"/>
      <c r="T7" s="5" t="s">
        <v>163</v>
      </c>
      <c r="U7" s="47">
        <v>25000</v>
      </c>
    </row>
    <row r="8" spans="1:22">
      <c r="B8" s="4"/>
    </row>
    <row r="9" spans="1:22">
      <c r="B9" s="4" t="str">
        <f>'Populations &amp; programs'!$C$16</f>
        <v>OST</v>
      </c>
      <c r="C9" s="46" t="s">
        <v>146</v>
      </c>
      <c r="D9" s="22"/>
      <c r="E9" s="25"/>
      <c r="F9" s="22"/>
      <c r="G9" s="22"/>
      <c r="H9" s="25"/>
      <c r="I9" s="25"/>
      <c r="J9" s="25"/>
      <c r="K9" s="22"/>
      <c r="L9" s="25"/>
      <c r="M9" s="49">
        <v>1922</v>
      </c>
      <c r="N9" s="23"/>
      <c r="O9" s="25"/>
      <c r="P9" s="22"/>
      <c r="Q9" s="25"/>
      <c r="R9" s="22"/>
      <c r="S9" s="22"/>
      <c r="T9" s="5" t="s">
        <v>163</v>
      </c>
      <c r="U9" s="25"/>
    </row>
    <row r="10" spans="1:22">
      <c r="A10" s="6"/>
      <c r="B10" s="4" t="str">
        <f>'Populations &amp; programs'!$C$16</f>
        <v>OST</v>
      </c>
      <c r="C10" s="46" t="s">
        <v>139</v>
      </c>
      <c r="D10" s="22"/>
      <c r="E10" s="23"/>
      <c r="F10" s="25"/>
      <c r="G10" s="22"/>
      <c r="H10" s="22"/>
      <c r="I10" s="22"/>
      <c r="J10" s="22"/>
      <c r="K10" s="25"/>
      <c r="L10" s="22"/>
      <c r="M10" s="40">
        <f>3483*M9</f>
        <v>6694326</v>
      </c>
      <c r="N10" s="23"/>
      <c r="O10" s="23"/>
      <c r="P10" s="22"/>
      <c r="Q10" s="25"/>
      <c r="R10" s="22"/>
      <c r="S10" s="22"/>
      <c r="T10" s="5" t="s">
        <v>163</v>
      </c>
      <c r="U10" s="37"/>
    </row>
    <row r="11" spans="1:22">
      <c r="A11" s="6"/>
      <c r="B11" s="4"/>
    </row>
    <row r="12" spans="1:22">
      <c r="A12" s="6"/>
      <c r="B12" s="4" t="str">
        <f>'Populations &amp; programs'!$C$17</f>
        <v>MSM programs</v>
      </c>
      <c r="C12" s="46" t="s">
        <v>146</v>
      </c>
      <c r="D12" s="22"/>
      <c r="E12" s="25"/>
      <c r="F12" s="22"/>
      <c r="G12" s="22"/>
      <c r="H12" s="25"/>
      <c r="I12" s="25"/>
      <c r="J12" s="25"/>
      <c r="K12" s="22"/>
      <c r="L12" s="25"/>
      <c r="M12" s="59">
        <v>20000</v>
      </c>
      <c r="N12" s="23"/>
      <c r="O12" s="25"/>
      <c r="P12" s="22"/>
      <c r="Q12" s="25"/>
      <c r="R12" s="22"/>
      <c r="S12" s="22"/>
      <c r="T12" s="5" t="s">
        <v>163</v>
      </c>
      <c r="U12" s="25"/>
      <c r="V12" s="6"/>
    </row>
    <row r="13" spans="1:22">
      <c r="B13" s="4" t="str">
        <f>'Populations &amp; programs'!$C$17</f>
        <v>MSM programs</v>
      </c>
      <c r="C13" s="46" t="s">
        <v>139</v>
      </c>
      <c r="D13" s="22"/>
      <c r="E13" s="23"/>
      <c r="F13" s="25"/>
      <c r="G13" s="22"/>
      <c r="H13" s="22"/>
      <c r="I13" s="22"/>
      <c r="J13" s="22"/>
      <c r="K13" s="25"/>
      <c r="L13" s="22"/>
      <c r="M13" s="40">
        <v>400000</v>
      </c>
      <c r="N13" s="23"/>
      <c r="O13" s="23"/>
      <c r="P13" s="22"/>
      <c r="Q13" s="25"/>
      <c r="R13" s="22"/>
      <c r="S13" s="22"/>
      <c r="T13" s="5" t="s">
        <v>163</v>
      </c>
      <c r="U13" s="37"/>
    </row>
    <row r="15" spans="1:22">
      <c r="B15" s="4" t="str">
        <f>'Populations &amp; programs'!$C$18</f>
        <v>FSW programs</v>
      </c>
      <c r="C15" s="46" t="s">
        <v>146</v>
      </c>
      <c r="D15" s="22"/>
      <c r="E15" s="25"/>
      <c r="F15" s="22"/>
      <c r="G15" s="22"/>
      <c r="H15" s="25"/>
      <c r="I15" s="25"/>
      <c r="J15" s="25"/>
      <c r="K15" s="22"/>
      <c r="L15" s="25"/>
      <c r="M15" s="25">
        <v>0.2</v>
      </c>
      <c r="N15" s="23"/>
      <c r="O15" s="25"/>
      <c r="P15" s="22"/>
      <c r="Q15" s="25"/>
      <c r="R15" s="22"/>
      <c r="S15" s="22"/>
      <c r="T15" s="5" t="s">
        <v>163</v>
      </c>
      <c r="U15" s="25"/>
    </row>
    <row r="16" spans="1:22">
      <c r="B16" s="4" t="str">
        <f>'Populations &amp; programs'!$C$18</f>
        <v>FSW programs</v>
      </c>
      <c r="C16" s="46" t="s">
        <v>139</v>
      </c>
      <c r="D16" s="22"/>
      <c r="E16" s="23"/>
      <c r="F16" s="25"/>
      <c r="G16" s="22"/>
      <c r="H16" s="22"/>
      <c r="I16" s="22"/>
      <c r="J16" s="22"/>
      <c r="K16" s="25"/>
      <c r="L16" s="22"/>
      <c r="M16" s="40">
        <v>130000</v>
      </c>
      <c r="N16" s="23"/>
      <c r="O16" s="23"/>
      <c r="P16" s="22"/>
      <c r="Q16" s="25"/>
      <c r="R16" s="22"/>
      <c r="S16" s="22"/>
      <c r="T16" s="5" t="s">
        <v>163</v>
      </c>
      <c r="U16" s="37"/>
    </row>
    <row r="18" spans="2:21">
      <c r="B18" s="4" t="str">
        <f>'Populations &amp; programs'!$C$19</f>
        <v>ART</v>
      </c>
      <c r="C18" s="46" t="s">
        <v>146</v>
      </c>
      <c r="D18" s="22"/>
      <c r="E18" s="25"/>
      <c r="F18" s="22"/>
      <c r="G18" s="22"/>
      <c r="H18" s="25"/>
      <c r="I18" s="25"/>
      <c r="J18" s="25"/>
      <c r="K18" s="22"/>
      <c r="L18" s="25"/>
      <c r="M18" s="25"/>
      <c r="N18" s="22">
        <v>2343</v>
      </c>
      <c r="O18" s="25"/>
      <c r="P18" s="22"/>
      <c r="Q18" s="25"/>
      <c r="R18" s="22"/>
      <c r="S18" s="22"/>
      <c r="T18" s="5" t="s">
        <v>163</v>
      </c>
      <c r="U18" s="25"/>
    </row>
    <row r="19" spans="2:21">
      <c r="B19" s="4" t="str">
        <f>'Populations &amp; programs'!$C$19</f>
        <v>ART</v>
      </c>
      <c r="C19" s="46" t="s">
        <v>139</v>
      </c>
      <c r="D19" s="22"/>
      <c r="E19" s="23"/>
      <c r="F19" s="25"/>
      <c r="G19" s="22"/>
      <c r="H19" s="22"/>
      <c r="I19" s="22"/>
      <c r="J19" s="22"/>
      <c r="K19" s="25"/>
      <c r="L19" s="22"/>
      <c r="M19" s="40"/>
      <c r="N19" s="40">
        <f>1034*N18</f>
        <v>2422662</v>
      </c>
      <c r="O19" s="23"/>
      <c r="P19" s="22"/>
      <c r="Q19" s="25"/>
      <c r="R19" s="22"/>
      <c r="S19" s="22"/>
      <c r="T19" s="5" t="s">
        <v>163</v>
      </c>
      <c r="U19" s="37"/>
    </row>
    <row r="21" spans="2:21">
      <c r="B21" s="4" t="str">
        <f>'Populations &amp; programs'!$C$20</f>
        <v>PMTCT</v>
      </c>
      <c r="C21" s="46" t="s">
        <v>146</v>
      </c>
      <c r="D21" s="22"/>
      <c r="E21" s="25"/>
      <c r="F21" s="22"/>
      <c r="G21" s="22"/>
      <c r="H21" s="25"/>
      <c r="I21" s="25"/>
      <c r="J21" s="25"/>
      <c r="K21" s="22"/>
      <c r="L21" s="25"/>
      <c r="M21" s="25"/>
      <c r="N21" s="49">
        <v>153</v>
      </c>
      <c r="O21" s="25"/>
      <c r="P21" s="22"/>
      <c r="Q21" s="25"/>
      <c r="R21" s="22"/>
      <c r="S21" s="22"/>
      <c r="T21" s="5" t="s">
        <v>163</v>
      </c>
      <c r="U21" s="25"/>
    </row>
    <row r="22" spans="2:21">
      <c r="B22" s="4" t="str">
        <f>'Populations &amp; programs'!$C$20</f>
        <v>PMTCT</v>
      </c>
      <c r="C22" s="46" t="s">
        <v>139</v>
      </c>
      <c r="D22" s="22"/>
      <c r="E22" s="23"/>
      <c r="F22" s="25"/>
      <c r="G22" s="22"/>
      <c r="H22" s="22"/>
      <c r="I22" s="22"/>
      <c r="J22" s="22"/>
      <c r="K22" s="25"/>
      <c r="L22" s="22"/>
      <c r="M22" s="40"/>
      <c r="N22" s="49">
        <f>5340*N21</f>
        <v>817020</v>
      </c>
      <c r="O22" s="23"/>
      <c r="P22" s="22"/>
      <c r="Q22" s="25"/>
      <c r="R22" s="22"/>
      <c r="S22" s="22"/>
      <c r="T22" s="5" t="s">
        <v>163</v>
      </c>
      <c r="U22" s="37"/>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53"/>
  <sheetViews>
    <sheetView workbookViewId="0">
      <selection activeCell="W24" sqref="W24"/>
    </sheetView>
  </sheetViews>
  <sheetFormatPr baseColWidth="10" defaultColWidth="9.125" defaultRowHeight="15"/>
  <cols>
    <col min="1" max="3" width="9.125" style="18"/>
    <col min="4" max="4" width="9.375" style="18" customWidth="1"/>
    <col min="5" max="20" width="9.125" style="18"/>
    <col min="21" max="21" width="15.125" style="18" bestFit="1" customWidth="1"/>
    <col min="22" max="22" width="8.875" style="18" customWidth="1"/>
    <col min="23" max="16384" width="9.125" style="18"/>
  </cols>
  <sheetData>
    <row r="1" spans="1:21">
      <c r="A1" s="19" t="s">
        <v>40</v>
      </c>
    </row>
    <row r="2" spans="1:21">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141</v>
      </c>
    </row>
    <row r="3" spans="1:21">
      <c r="B3" s="4" t="str">
        <f>'Populations &amp; programs'!$C$3</f>
        <v>MSM</v>
      </c>
      <c r="C3" s="6" t="s">
        <v>34</v>
      </c>
      <c r="D3" s="27"/>
      <c r="E3" s="27"/>
      <c r="F3" s="27"/>
      <c r="G3" s="27"/>
      <c r="H3" s="27"/>
      <c r="I3" s="27"/>
      <c r="J3" s="27"/>
      <c r="K3" s="27"/>
      <c r="L3" s="27"/>
      <c r="M3" s="27"/>
      <c r="N3" s="27"/>
      <c r="O3" s="27"/>
      <c r="P3" s="27"/>
      <c r="Q3" s="27"/>
      <c r="R3" s="27"/>
      <c r="S3" s="27"/>
      <c r="T3" s="5" t="s">
        <v>163</v>
      </c>
      <c r="U3" s="27">
        <v>37500</v>
      </c>
    </row>
    <row r="4" spans="1:21">
      <c r="B4" s="4" t="str">
        <f>'Populations &amp; programs'!$C$3</f>
        <v>MSM</v>
      </c>
      <c r="C4" s="6" t="s">
        <v>32</v>
      </c>
      <c r="D4" s="27"/>
      <c r="E4" s="27"/>
      <c r="F4" s="27"/>
      <c r="G4" s="27"/>
      <c r="H4" s="27"/>
      <c r="I4" s="27"/>
      <c r="J4" s="27"/>
      <c r="K4" s="27"/>
      <c r="L4" s="27"/>
      <c r="M4" s="27"/>
      <c r="N4" s="27"/>
      <c r="O4" s="27"/>
      <c r="P4" s="27"/>
      <c r="Q4" s="27"/>
      <c r="R4" s="27"/>
      <c r="S4" s="27"/>
      <c r="T4" s="5" t="s">
        <v>163</v>
      </c>
      <c r="U4" s="27">
        <v>21000</v>
      </c>
    </row>
    <row r="5" spans="1:21">
      <c r="B5" s="4" t="str">
        <f>'Populations &amp; programs'!$C$3</f>
        <v>MSM</v>
      </c>
      <c r="C5" s="6" t="s">
        <v>33</v>
      </c>
      <c r="D5" s="27"/>
      <c r="E5" s="27"/>
      <c r="F5" s="27"/>
      <c r="G5" s="27"/>
      <c r="H5" s="27"/>
      <c r="I5" s="27"/>
      <c r="J5" s="27"/>
      <c r="K5" s="27"/>
      <c r="L5" s="27"/>
      <c r="M5" s="27"/>
      <c r="N5" s="27"/>
      <c r="O5" s="27"/>
      <c r="P5" s="27"/>
      <c r="Q5" s="27"/>
      <c r="R5" s="27"/>
      <c r="S5" s="27"/>
      <c r="T5" s="5" t="s">
        <v>163</v>
      </c>
      <c r="U5" s="27">
        <v>11000</v>
      </c>
    </row>
    <row r="6" spans="1:21">
      <c r="B6" s="6"/>
      <c r="C6" s="6"/>
      <c r="U6" s="28"/>
    </row>
    <row r="7" spans="1:21">
      <c r="B7" s="4" t="str">
        <f>'Populations &amp; programs'!$C$4</f>
        <v>FSW</v>
      </c>
      <c r="C7" s="6" t="s">
        <v>34</v>
      </c>
      <c r="D7" s="27"/>
      <c r="E7" s="27"/>
      <c r="F7" s="27"/>
      <c r="G7" s="27"/>
      <c r="H7" s="27"/>
      <c r="I7" s="27"/>
      <c r="J7" s="27"/>
      <c r="K7" s="27"/>
      <c r="L7" s="27"/>
      <c r="M7" s="27"/>
      <c r="N7" s="27"/>
      <c r="O7" s="27"/>
      <c r="P7" s="27"/>
      <c r="Q7" s="27"/>
      <c r="R7" s="27"/>
      <c r="S7" s="27"/>
      <c r="T7" s="5" t="s">
        <v>163</v>
      </c>
      <c r="U7" s="27"/>
    </row>
    <row r="8" spans="1:21">
      <c r="B8" s="4" t="str">
        <f>'Populations &amp; programs'!$C$4</f>
        <v>FSW</v>
      </c>
      <c r="C8" s="6" t="s">
        <v>32</v>
      </c>
      <c r="D8" s="27"/>
      <c r="E8" s="27"/>
      <c r="F8" s="27"/>
      <c r="G8" s="27"/>
      <c r="H8" s="27"/>
      <c r="I8" s="27"/>
      <c r="J8" s="27"/>
      <c r="K8" s="27"/>
      <c r="L8" s="27"/>
      <c r="M8" s="27"/>
      <c r="N8" s="27"/>
      <c r="O8" s="27"/>
      <c r="P8" s="27"/>
      <c r="Q8" s="27"/>
      <c r="R8" s="27"/>
      <c r="S8" s="27"/>
      <c r="T8" s="5" t="s">
        <v>163</v>
      </c>
      <c r="U8" s="27">
        <v>15000</v>
      </c>
    </row>
    <row r="9" spans="1:21">
      <c r="B9" s="4" t="str">
        <f>'Populations &amp; programs'!$C$4</f>
        <v>FSW</v>
      </c>
      <c r="C9" s="6" t="s">
        <v>33</v>
      </c>
      <c r="D9" s="27"/>
      <c r="E9" s="27"/>
      <c r="F9" s="27"/>
      <c r="G9" s="27"/>
      <c r="H9" s="27"/>
      <c r="I9" s="27"/>
      <c r="J9" s="27"/>
      <c r="K9" s="27"/>
      <c r="L9" s="27"/>
      <c r="M9" s="27"/>
      <c r="N9" s="27"/>
      <c r="O9" s="27"/>
      <c r="P9" s="27"/>
      <c r="Q9" s="27"/>
      <c r="R9" s="27"/>
      <c r="S9" s="27"/>
      <c r="T9" s="5" t="s">
        <v>163</v>
      </c>
      <c r="U9" s="27"/>
    </row>
    <row r="10" spans="1:21">
      <c r="B10" s="6"/>
      <c r="C10" s="6"/>
      <c r="D10" s="28"/>
      <c r="E10" s="28"/>
      <c r="F10" s="28"/>
      <c r="G10" s="28"/>
      <c r="H10" s="28"/>
      <c r="I10" s="28"/>
      <c r="J10" s="28"/>
      <c r="K10" s="28"/>
      <c r="L10" s="28"/>
      <c r="M10" s="28"/>
      <c r="N10" s="28"/>
      <c r="O10" s="28"/>
      <c r="P10" s="28"/>
      <c r="Q10" s="28"/>
      <c r="R10" s="28"/>
      <c r="S10" s="28"/>
      <c r="U10" s="28"/>
    </row>
    <row r="11" spans="1:21">
      <c r="B11" s="4" t="str">
        <f>'Populations &amp; programs'!$C$5</f>
        <v>Male PWID</v>
      </c>
      <c r="C11" s="6" t="s">
        <v>34</v>
      </c>
      <c r="D11" s="27"/>
      <c r="E11" s="27"/>
      <c r="F11" s="27"/>
      <c r="G11" s="27">
        <v>8000</v>
      </c>
      <c r="H11" s="27"/>
      <c r="I11" s="27"/>
      <c r="J11" s="27">
        <v>7600</v>
      </c>
      <c r="K11" s="27"/>
      <c r="L11" s="27">
        <v>3500</v>
      </c>
      <c r="M11" s="27"/>
      <c r="N11" s="27">
        <v>3500</v>
      </c>
      <c r="O11" s="27"/>
      <c r="P11" s="27"/>
      <c r="Q11" s="27">
        <v>6500</v>
      </c>
      <c r="R11" s="27"/>
      <c r="S11" s="27"/>
      <c r="T11" s="5" t="s">
        <v>163</v>
      </c>
      <c r="U11" s="27"/>
    </row>
    <row r="12" spans="1:21">
      <c r="B12" s="4" t="str">
        <f>'Populations &amp; programs'!$C$5</f>
        <v>Male PWID</v>
      </c>
      <c r="C12" s="6" t="s">
        <v>32</v>
      </c>
      <c r="D12" s="27"/>
      <c r="E12" s="27"/>
      <c r="F12" s="27"/>
      <c r="G12" s="27">
        <v>6700</v>
      </c>
      <c r="H12" s="27"/>
      <c r="I12" s="27"/>
      <c r="J12" s="27">
        <v>6400</v>
      </c>
      <c r="K12" s="27"/>
      <c r="L12" s="27">
        <v>3100</v>
      </c>
      <c r="M12" s="27"/>
      <c r="N12" s="27">
        <v>2900</v>
      </c>
      <c r="O12" s="27"/>
      <c r="P12" s="27"/>
      <c r="Q12" s="27">
        <v>5400</v>
      </c>
      <c r="R12" s="27"/>
      <c r="S12" s="27"/>
      <c r="T12" s="5" t="s">
        <v>163</v>
      </c>
      <c r="U12" s="27"/>
    </row>
    <row r="13" spans="1:21">
      <c r="B13" s="4" t="str">
        <f>'Populations &amp; programs'!$C$5</f>
        <v>Male PWID</v>
      </c>
      <c r="C13" s="6" t="s">
        <v>33</v>
      </c>
      <c r="D13" s="27"/>
      <c r="E13" s="27"/>
      <c r="F13" s="27"/>
      <c r="G13" s="27">
        <v>5800</v>
      </c>
      <c r="H13" s="27"/>
      <c r="I13" s="27"/>
      <c r="J13" s="27">
        <v>5500</v>
      </c>
      <c r="K13" s="27"/>
      <c r="L13" s="27">
        <v>2700</v>
      </c>
      <c r="M13" s="27"/>
      <c r="N13" s="27">
        <v>2000</v>
      </c>
      <c r="O13" s="27"/>
      <c r="P13" s="27"/>
      <c r="Q13" s="27">
        <v>4500</v>
      </c>
      <c r="R13" s="27"/>
      <c r="S13" s="27"/>
      <c r="T13" s="5" t="s">
        <v>163</v>
      </c>
      <c r="U13" s="27"/>
    </row>
    <row r="14" spans="1:21">
      <c r="B14" s="6"/>
      <c r="C14" s="6"/>
      <c r="D14" s="28"/>
      <c r="E14" s="28"/>
      <c r="F14" s="28"/>
      <c r="G14" s="28"/>
      <c r="H14" s="28"/>
      <c r="I14" s="28"/>
      <c r="J14" s="28"/>
      <c r="K14" s="28"/>
      <c r="L14" s="28"/>
      <c r="M14" s="28"/>
      <c r="N14" s="28"/>
      <c r="O14" s="28"/>
      <c r="P14" s="28"/>
      <c r="Q14" s="28"/>
      <c r="R14" s="28"/>
      <c r="S14" s="28"/>
      <c r="U14" s="28"/>
    </row>
    <row r="15" spans="1:21">
      <c r="B15" s="4" t="str">
        <f>'Populations &amp; programs'!$C$6</f>
        <v>Other males</v>
      </c>
      <c r="C15" s="6" t="s">
        <v>34</v>
      </c>
      <c r="D15" s="27"/>
      <c r="E15" s="27"/>
      <c r="F15" s="27"/>
      <c r="G15" s="27"/>
      <c r="H15" s="27"/>
      <c r="I15" s="27"/>
      <c r="J15" s="27"/>
      <c r="K15" s="27"/>
      <c r="L15" s="27"/>
      <c r="M15" s="27"/>
      <c r="N15" s="27"/>
      <c r="O15" s="27"/>
      <c r="P15" s="27"/>
      <c r="Q15" s="27"/>
      <c r="R15" s="27"/>
      <c r="S15" s="27"/>
      <c r="T15" s="5" t="s">
        <v>163</v>
      </c>
      <c r="U15" s="27"/>
    </row>
    <row r="16" spans="1:21">
      <c r="B16" s="4" t="str">
        <f>'Populations &amp; programs'!$C$6</f>
        <v>Other males</v>
      </c>
      <c r="C16" s="6" t="s">
        <v>32</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163</v>
      </c>
      <c r="U16" s="27"/>
    </row>
    <row r="17" spans="1:21">
      <c r="B17" s="4" t="str">
        <f>'Populations &amp; programs'!$C$6</f>
        <v>Other males</v>
      </c>
      <c r="C17" s="6" t="s">
        <v>33</v>
      </c>
      <c r="D17" s="27"/>
      <c r="E17" s="27"/>
      <c r="F17" s="27"/>
      <c r="G17" s="27"/>
      <c r="H17" s="27"/>
      <c r="I17" s="27"/>
      <c r="J17" s="27"/>
      <c r="K17" s="27"/>
      <c r="L17" s="27"/>
      <c r="M17" s="27"/>
      <c r="N17" s="27"/>
      <c r="O17" s="27"/>
      <c r="P17" s="27"/>
      <c r="Q17" s="27"/>
      <c r="R17" s="27"/>
      <c r="S17" s="27"/>
      <c r="T17" s="5" t="s">
        <v>163</v>
      </c>
      <c r="U17" s="27"/>
    </row>
    <row r="18" spans="1:21">
      <c r="B18" s="6"/>
      <c r="C18" s="6"/>
      <c r="D18" s="28"/>
      <c r="E18" s="28"/>
      <c r="F18" s="28"/>
      <c r="G18" s="28"/>
      <c r="H18" s="28"/>
      <c r="I18" s="28"/>
      <c r="J18" s="28"/>
      <c r="K18" s="28"/>
      <c r="L18" s="28"/>
      <c r="M18" s="28"/>
      <c r="N18" s="28"/>
      <c r="O18" s="28"/>
      <c r="P18" s="28"/>
      <c r="Q18" s="28"/>
      <c r="R18" s="28"/>
      <c r="S18" s="28"/>
      <c r="U18" s="28"/>
    </row>
    <row r="19" spans="1:21">
      <c r="B19" s="4" t="str">
        <f>'Populations &amp; programs'!$C$7</f>
        <v>Other females</v>
      </c>
      <c r="C19" s="6" t="s">
        <v>34</v>
      </c>
      <c r="D19" s="27"/>
      <c r="E19" s="27"/>
      <c r="F19" s="27"/>
      <c r="G19" s="27"/>
      <c r="H19" s="27"/>
      <c r="I19" s="27"/>
      <c r="J19" s="27"/>
      <c r="K19" s="27"/>
      <c r="L19" s="27"/>
      <c r="M19" s="27"/>
      <c r="N19" s="27"/>
      <c r="O19" s="27"/>
      <c r="P19" s="27"/>
      <c r="Q19" s="27"/>
      <c r="R19" s="27"/>
      <c r="S19" s="27"/>
      <c r="T19" s="5" t="s">
        <v>163</v>
      </c>
      <c r="U19" s="27"/>
    </row>
    <row r="20" spans="1:21">
      <c r="B20" s="4" t="str">
        <f>'Populations &amp; programs'!$C$7</f>
        <v>Other females</v>
      </c>
      <c r="C20" s="6" t="s">
        <v>32</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163</v>
      </c>
      <c r="U20" s="27"/>
    </row>
    <row r="21" spans="1:21">
      <c r="B21" s="4" t="str">
        <f>'Populations &amp; programs'!$C$7</f>
        <v>Other females</v>
      </c>
      <c r="C21" s="6" t="s">
        <v>33</v>
      </c>
      <c r="D21" s="27"/>
      <c r="E21" s="27"/>
      <c r="F21" s="27"/>
      <c r="G21" s="27"/>
      <c r="H21" s="27"/>
      <c r="I21" s="27"/>
      <c r="J21" s="27"/>
      <c r="K21" s="27"/>
      <c r="L21" s="27"/>
      <c r="M21" s="27"/>
      <c r="N21" s="27"/>
      <c r="O21" s="27"/>
      <c r="P21" s="27"/>
      <c r="Q21" s="27"/>
      <c r="R21" s="27"/>
      <c r="S21" s="27"/>
      <c r="T21" s="5" t="s">
        <v>163</v>
      </c>
      <c r="U21" s="27"/>
    </row>
    <row r="22" spans="1:21">
      <c r="B22" s="6"/>
      <c r="C22" s="6"/>
      <c r="D22" s="28"/>
      <c r="E22" s="28"/>
      <c r="F22" s="28"/>
      <c r="G22" s="28"/>
      <c r="H22" s="28"/>
      <c r="I22" s="28"/>
      <c r="J22" s="28"/>
      <c r="K22" s="28"/>
      <c r="L22" s="28"/>
      <c r="M22" s="28"/>
      <c r="N22" s="28"/>
      <c r="O22" s="28"/>
      <c r="P22" s="28"/>
      <c r="Q22" s="28"/>
      <c r="R22" s="28"/>
      <c r="S22" s="28"/>
      <c r="U22" s="28"/>
    </row>
    <row r="23" spans="1:21">
      <c r="B23" s="4" t="str">
        <f>'Populations &amp; programs'!$C$8</f>
        <v>Clients</v>
      </c>
      <c r="C23" s="6" t="s">
        <v>34</v>
      </c>
      <c r="D23" s="27"/>
      <c r="E23" s="27"/>
      <c r="F23" s="27"/>
      <c r="G23" s="27"/>
      <c r="H23" s="27"/>
      <c r="I23" s="27"/>
      <c r="J23" s="27"/>
      <c r="K23" s="27"/>
      <c r="L23" s="27"/>
      <c r="M23" s="27"/>
      <c r="N23" s="27"/>
      <c r="O23" s="27"/>
      <c r="P23" s="27"/>
      <c r="Q23" s="27"/>
      <c r="R23" s="27"/>
      <c r="S23" s="27"/>
      <c r="T23" s="5" t="s">
        <v>163</v>
      </c>
      <c r="U23" s="27"/>
    </row>
    <row r="24" spans="1:21">
      <c r="B24" s="4" t="str">
        <f>'Populations &amp; programs'!$C$8</f>
        <v>Clients</v>
      </c>
      <c r="C24" s="6" t="s">
        <v>32</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163</v>
      </c>
      <c r="U24" s="27"/>
    </row>
    <row r="25" spans="1:21">
      <c r="B25" s="4" t="str">
        <f>'Populations &amp; programs'!$C$8</f>
        <v>Clients</v>
      </c>
      <c r="C25" s="6" t="s">
        <v>33</v>
      </c>
      <c r="D25" s="27"/>
      <c r="E25" s="27"/>
      <c r="F25" s="27"/>
      <c r="G25" s="27"/>
      <c r="H25" s="27"/>
      <c r="I25" s="27"/>
      <c r="J25" s="27"/>
      <c r="K25" s="27"/>
      <c r="L25" s="27"/>
      <c r="M25" s="27"/>
      <c r="N25" s="27"/>
      <c r="O25" s="27"/>
      <c r="P25" s="27"/>
      <c r="Q25" s="27"/>
      <c r="R25" s="27"/>
      <c r="S25" s="27"/>
      <c r="T25" s="5" t="s">
        <v>163</v>
      </c>
      <c r="U25" s="27"/>
    </row>
    <row r="29" spans="1:21">
      <c r="A29" s="19" t="s">
        <v>149</v>
      </c>
    </row>
    <row r="30" spans="1:21">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141</v>
      </c>
    </row>
    <row r="31" spans="1:21">
      <c r="B31" s="4" t="str">
        <f>'Populations &amp; programs'!$C$3</f>
        <v>MSM</v>
      </c>
      <c r="C31" s="6" t="s">
        <v>34</v>
      </c>
      <c r="D31" s="22"/>
      <c r="E31" s="22"/>
      <c r="F31" s="22"/>
      <c r="G31" s="22"/>
      <c r="H31" s="22"/>
      <c r="I31" s="22"/>
      <c r="J31" s="22"/>
      <c r="K31" s="22"/>
      <c r="L31" s="22"/>
      <c r="M31" s="25"/>
      <c r="N31" s="25"/>
      <c r="O31" s="22"/>
      <c r="P31" s="25">
        <v>0.19</v>
      </c>
      <c r="Q31" s="22"/>
      <c r="R31" s="22"/>
      <c r="S31" s="22"/>
      <c r="T31" s="5" t="s">
        <v>163</v>
      </c>
      <c r="U31" s="26"/>
    </row>
    <row r="32" spans="1:21">
      <c r="B32" s="4" t="str">
        <f>'Populations &amp; programs'!$C$3</f>
        <v>MSM</v>
      </c>
      <c r="C32" s="6" t="s">
        <v>32</v>
      </c>
      <c r="D32" s="22"/>
      <c r="E32" s="22"/>
      <c r="F32" s="22"/>
      <c r="G32" s="22"/>
      <c r="H32" s="22"/>
      <c r="I32" s="22"/>
      <c r="J32" s="22"/>
      <c r="K32" s="22"/>
      <c r="L32" s="22"/>
      <c r="M32" s="26"/>
      <c r="N32" s="25"/>
      <c r="O32" s="22"/>
      <c r="P32" s="25">
        <v>0.12</v>
      </c>
      <c r="Q32" s="22"/>
      <c r="R32" s="22"/>
      <c r="S32" s="22"/>
      <c r="T32" s="5" t="s">
        <v>163</v>
      </c>
      <c r="U32" s="26"/>
    </row>
    <row r="33" spans="2:21">
      <c r="B33" s="4" t="str">
        <f>'Populations &amp; programs'!$C$3</f>
        <v>MSM</v>
      </c>
      <c r="C33" s="6" t="s">
        <v>33</v>
      </c>
      <c r="D33" s="22"/>
      <c r="E33" s="22"/>
      <c r="F33" s="22"/>
      <c r="G33" s="22"/>
      <c r="H33" s="22"/>
      <c r="I33" s="22"/>
      <c r="J33" s="22"/>
      <c r="K33" s="22"/>
      <c r="L33" s="22"/>
      <c r="M33" s="25"/>
      <c r="N33" s="25"/>
      <c r="O33" s="22"/>
      <c r="P33" s="25">
        <v>0.04</v>
      </c>
      <c r="Q33" s="22"/>
      <c r="R33" s="22"/>
      <c r="S33" s="22"/>
      <c r="T33" s="5" t="s">
        <v>163</v>
      </c>
      <c r="U33" s="26"/>
    </row>
    <row r="34" spans="2:21">
      <c r="B34" s="6"/>
      <c r="C34" s="6"/>
    </row>
    <row r="35" spans="2:21">
      <c r="B35" s="4" t="str">
        <f>'Populations &amp; programs'!$C$4</f>
        <v>FSW</v>
      </c>
      <c r="C35" s="6" t="s">
        <v>34</v>
      </c>
      <c r="D35" s="22"/>
      <c r="E35" s="22"/>
      <c r="F35" s="22"/>
      <c r="G35" s="22"/>
      <c r="H35" s="22"/>
      <c r="I35" s="22"/>
      <c r="J35" s="22"/>
      <c r="K35" s="22"/>
      <c r="L35" s="22"/>
      <c r="M35" s="25">
        <v>0.12</v>
      </c>
      <c r="N35" s="25">
        <v>7.0000000000000007E-2</v>
      </c>
      <c r="O35" s="22"/>
      <c r="P35" s="25">
        <v>0.21</v>
      </c>
      <c r="Q35" s="22"/>
      <c r="R35" s="22"/>
      <c r="S35" s="22"/>
      <c r="T35" s="5" t="s">
        <v>163</v>
      </c>
      <c r="U35" s="26"/>
    </row>
    <row r="36" spans="2:21">
      <c r="B36" s="4" t="str">
        <f>'Populations &amp; programs'!$C$4</f>
        <v>FSW</v>
      </c>
      <c r="C36" s="6" t="s">
        <v>32</v>
      </c>
      <c r="D36" s="22"/>
      <c r="E36" s="22"/>
      <c r="F36" s="22"/>
      <c r="G36" s="22"/>
      <c r="H36" s="22"/>
      <c r="I36" s="22"/>
      <c r="J36" s="22"/>
      <c r="K36" s="22"/>
      <c r="L36" s="22"/>
      <c r="M36" s="26">
        <v>7.3999999999999996E-2</v>
      </c>
      <c r="N36" s="25">
        <v>0.05</v>
      </c>
      <c r="O36" s="22"/>
      <c r="P36" s="25">
        <v>0.13</v>
      </c>
      <c r="Q36" s="22"/>
      <c r="R36" s="22"/>
      <c r="S36" s="22"/>
      <c r="T36" s="5" t="s">
        <v>163</v>
      </c>
      <c r="U36" s="26"/>
    </row>
    <row r="37" spans="2:21">
      <c r="B37" s="4" t="str">
        <f>'Populations &amp; programs'!$C$4</f>
        <v>FSW</v>
      </c>
      <c r="C37" s="6" t="s">
        <v>33</v>
      </c>
      <c r="D37" s="22"/>
      <c r="E37" s="22"/>
      <c r="F37" s="22"/>
      <c r="G37" s="22"/>
      <c r="H37" s="22"/>
      <c r="I37" s="22"/>
      <c r="J37" s="22"/>
      <c r="K37" s="22"/>
      <c r="L37" s="22"/>
      <c r="M37" s="25">
        <v>0.04</v>
      </c>
      <c r="N37" s="25">
        <v>0.03</v>
      </c>
      <c r="O37" s="22"/>
      <c r="P37" s="25">
        <v>0.02</v>
      </c>
      <c r="Q37" s="22"/>
      <c r="R37" s="22"/>
      <c r="S37" s="22"/>
      <c r="T37" s="5" t="s">
        <v>163</v>
      </c>
      <c r="U37" s="26"/>
    </row>
    <row r="38" spans="2:21">
      <c r="B38" s="6"/>
      <c r="C38" s="6"/>
    </row>
    <row r="39" spans="2:21">
      <c r="B39" s="4" t="str">
        <f>'Populations &amp; programs'!$C$5</f>
        <v>Male PWID</v>
      </c>
      <c r="C39" s="6" t="s">
        <v>34</v>
      </c>
      <c r="D39" s="22"/>
      <c r="E39" s="22"/>
      <c r="F39" s="22"/>
      <c r="G39" s="22"/>
      <c r="H39" s="25">
        <v>0.4</v>
      </c>
      <c r="I39" s="22"/>
      <c r="J39" s="25">
        <v>0.38</v>
      </c>
      <c r="K39" s="22"/>
      <c r="L39" s="22"/>
      <c r="M39" s="22"/>
      <c r="N39" s="22"/>
      <c r="O39" s="37">
        <v>0.16</v>
      </c>
      <c r="P39" s="22"/>
      <c r="Q39" s="22"/>
      <c r="R39" s="22"/>
      <c r="S39" s="22"/>
      <c r="T39" s="5" t="s">
        <v>163</v>
      </c>
      <c r="U39" s="26"/>
    </row>
    <row r="40" spans="2:21">
      <c r="B40" s="4" t="str">
        <f>'Populations &amp; programs'!$C$5</f>
        <v>Male PWID</v>
      </c>
      <c r="C40" s="6" t="s">
        <v>32</v>
      </c>
      <c r="D40" s="22"/>
      <c r="E40" s="22"/>
      <c r="F40" s="22"/>
      <c r="G40" s="22"/>
      <c r="H40" s="25">
        <v>0.31</v>
      </c>
      <c r="I40" s="22"/>
      <c r="J40" s="25">
        <v>0.28000000000000003</v>
      </c>
      <c r="K40" s="22"/>
      <c r="L40" s="22"/>
      <c r="M40" s="22"/>
      <c r="N40" s="22"/>
      <c r="O40" s="25">
        <v>0.1</v>
      </c>
      <c r="P40" s="22"/>
      <c r="Q40" s="22"/>
      <c r="R40" s="22"/>
      <c r="S40" s="22"/>
      <c r="T40" s="5" t="s">
        <v>163</v>
      </c>
      <c r="U40" s="26"/>
    </row>
    <row r="41" spans="2:21">
      <c r="B41" s="4" t="str">
        <f>'Populations &amp; programs'!$C$5</f>
        <v>Male PWID</v>
      </c>
      <c r="C41" s="6" t="s">
        <v>33</v>
      </c>
      <c r="D41" s="22"/>
      <c r="E41" s="22"/>
      <c r="F41" s="22"/>
      <c r="G41" s="22"/>
      <c r="H41" s="25">
        <v>0.23</v>
      </c>
      <c r="I41" s="22"/>
      <c r="J41" s="25">
        <v>0.14000000000000001</v>
      </c>
      <c r="K41" s="22"/>
      <c r="L41" s="22"/>
      <c r="M41" s="22"/>
      <c r="N41" s="22"/>
      <c r="O41" s="25">
        <v>0.06</v>
      </c>
      <c r="P41" s="22"/>
      <c r="Q41" s="22"/>
      <c r="R41" s="22"/>
      <c r="S41" s="22"/>
      <c r="T41" s="5" t="s">
        <v>163</v>
      </c>
      <c r="U41" s="26"/>
    </row>
    <row r="42" spans="2:21">
      <c r="B42" s="6"/>
      <c r="C42" s="6"/>
    </row>
    <row r="43" spans="2:21">
      <c r="B43" s="4" t="str">
        <f>'Populations &amp; programs'!$C$6</f>
        <v>Other males</v>
      </c>
      <c r="C43" s="6" t="s">
        <v>34</v>
      </c>
      <c r="D43" s="22"/>
      <c r="E43" s="22"/>
      <c r="F43" s="22"/>
      <c r="G43" s="22"/>
      <c r="H43" s="22"/>
      <c r="I43" s="22"/>
      <c r="J43" s="22"/>
      <c r="K43" s="22"/>
      <c r="L43" s="22"/>
      <c r="M43" s="22"/>
      <c r="N43" s="22"/>
      <c r="O43" s="22"/>
      <c r="P43" s="22"/>
      <c r="Q43" s="22"/>
      <c r="R43" s="22"/>
      <c r="S43" s="22"/>
      <c r="T43" s="5" t="s">
        <v>163</v>
      </c>
      <c r="U43" s="26"/>
    </row>
    <row r="44" spans="2:21">
      <c r="B44" s="4" t="str">
        <f>'Populations &amp; programs'!$C$6</f>
        <v>Other males</v>
      </c>
      <c r="C44" s="6" t="s">
        <v>32</v>
      </c>
      <c r="D44" s="22"/>
      <c r="E44" s="22"/>
      <c r="F44" s="22"/>
      <c r="G44" s="22"/>
      <c r="H44" s="22"/>
      <c r="I44" s="22"/>
      <c r="J44" s="22"/>
      <c r="K44" s="22"/>
      <c r="L44" s="22"/>
      <c r="M44" s="22"/>
      <c r="N44" s="22"/>
      <c r="O44" s="22"/>
      <c r="P44" s="22"/>
      <c r="Q44" s="22"/>
      <c r="R44" s="22"/>
      <c r="S44" s="22"/>
      <c r="T44" s="5" t="s">
        <v>163</v>
      </c>
      <c r="U44" s="26">
        <v>5.0000000000000001E-4</v>
      </c>
    </row>
    <row r="45" spans="2:21">
      <c r="B45" s="4" t="str">
        <f>'Populations &amp; programs'!$C$6</f>
        <v>Other males</v>
      </c>
      <c r="C45" s="6" t="s">
        <v>33</v>
      </c>
      <c r="D45" s="22"/>
      <c r="E45" s="22"/>
      <c r="F45" s="22"/>
      <c r="G45" s="22"/>
      <c r="H45" s="22"/>
      <c r="I45" s="22"/>
      <c r="J45" s="22"/>
      <c r="K45" s="22"/>
      <c r="L45" s="22"/>
      <c r="M45" s="22"/>
      <c r="N45" s="22"/>
      <c r="O45" s="22"/>
      <c r="P45" s="22"/>
      <c r="Q45" s="22"/>
      <c r="R45" s="22"/>
      <c r="S45" s="22"/>
      <c r="T45" s="5" t="s">
        <v>163</v>
      </c>
      <c r="U45" s="26"/>
    </row>
    <row r="46" spans="2:21">
      <c r="B46" s="6"/>
      <c r="C46" s="6"/>
    </row>
    <row r="47" spans="2:21">
      <c r="B47" s="4" t="str">
        <f>'Populations &amp; programs'!$C$7</f>
        <v>Other females</v>
      </c>
      <c r="C47" s="6" t="s">
        <v>34</v>
      </c>
      <c r="D47" s="22"/>
      <c r="E47" s="22"/>
      <c r="F47" s="22"/>
      <c r="G47" s="22"/>
      <c r="H47" s="22"/>
      <c r="I47" s="22"/>
      <c r="J47" s="22"/>
      <c r="K47" s="22"/>
      <c r="L47" s="22"/>
      <c r="M47" s="22"/>
      <c r="N47" s="22"/>
      <c r="O47" s="22"/>
      <c r="P47" s="22"/>
      <c r="Q47" s="22"/>
      <c r="R47" s="22"/>
      <c r="S47" s="22"/>
      <c r="T47" s="5" t="s">
        <v>163</v>
      </c>
      <c r="U47" s="26"/>
    </row>
    <row r="48" spans="2:21">
      <c r="B48" s="4" t="str">
        <f>'Populations &amp; programs'!$C$7</f>
        <v>Other females</v>
      </c>
      <c r="C48" s="6" t="s">
        <v>32</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163</v>
      </c>
      <c r="U48" s="26"/>
    </row>
    <row r="49" spans="2:21">
      <c r="B49" s="4" t="str">
        <f>'Populations &amp; programs'!$C$7</f>
        <v>Other females</v>
      </c>
      <c r="C49" s="6" t="s">
        <v>33</v>
      </c>
      <c r="D49" s="22"/>
      <c r="E49" s="22"/>
      <c r="F49" s="22"/>
      <c r="G49" s="22"/>
      <c r="H49" s="22"/>
      <c r="I49" s="22"/>
      <c r="J49" s="22"/>
      <c r="K49" s="22"/>
      <c r="L49" s="22"/>
      <c r="M49" s="22"/>
      <c r="N49" s="22"/>
      <c r="O49" s="22"/>
      <c r="P49" s="22"/>
      <c r="Q49" s="22"/>
      <c r="R49" s="22"/>
      <c r="S49" s="22"/>
      <c r="T49" s="5" t="s">
        <v>163</v>
      </c>
      <c r="U49" s="26"/>
    </row>
    <row r="50" spans="2:21">
      <c r="B50" s="6"/>
      <c r="C50" s="6"/>
    </row>
    <row r="51" spans="2:21">
      <c r="B51" s="4" t="str">
        <f>'Populations &amp; programs'!$C$8</f>
        <v>Clients</v>
      </c>
      <c r="C51" s="6" t="s">
        <v>34</v>
      </c>
      <c r="D51" s="22"/>
      <c r="E51" s="22"/>
      <c r="F51" s="22"/>
      <c r="G51" s="22"/>
      <c r="H51" s="22"/>
      <c r="I51" s="22"/>
      <c r="J51" s="22"/>
      <c r="K51" s="22"/>
      <c r="L51" s="22"/>
      <c r="M51" s="22"/>
      <c r="N51" s="22"/>
      <c r="O51" s="22"/>
      <c r="P51" s="22"/>
      <c r="Q51" s="22"/>
      <c r="R51" s="22"/>
      <c r="S51" s="22"/>
      <c r="T51" s="5" t="s">
        <v>163</v>
      </c>
      <c r="U51" s="26"/>
    </row>
    <row r="52" spans="2:21">
      <c r="B52" s="4" t="str">
        <f>'Populations &amp; programs'!$C$8</f>
        <v>Clients</v>
      </c>
      <c r="C52" s="6" t="s">
        <v>32</v>
      </c>
      <c r="D52" s="22"/>
      <c r="E52" s="22"/>
      <c r="F52" s="22"/>
      <c r="G52" s="22"/>
      <c r="H52" s="22"/>
      <c r="I52" s="22"/>
      <c r="J52" s="22"/>
      <c r="K52" s="22"/>
      <c r="L52" s="22"/>
      <c r="M52" s="22"/>
      <c r="N52" s="22"/>
      <c r="O52" s="22"/>
      <c r="P52" s="22"/>
      <c r="Q52" s="22"/>
      <c r="R52" s="22"/>
      <c r="S52" s="22"/>
      <c r="T52" s="5" t="s">
        <v>163</v>
      </c>
      <c r="U52" s="26">
        <v>0.01</v>
      </c>
    </row>
    <row r="53" spans="2:21">
      <c r="B53" s="4" t="str">
        <f>'Populations &amp; programs'!$C$8</f>
        <v>Clients</v>
      </c>
      <c r="C53" s="6" t="s">
        <v>33</v>
      </c>
      <c r="D53" s="22"/>
      <c r="E53" s="22"/>
      <c r="F53" s="22"/>
      <c r="G53" s="22"/>
      <c r="H53" s="22"/>
      <c r="I53" s="22"/>
      <c r="J53" s="22"/>
      <c r="K53" s="22"/>
      <c r="L53" s="22"/>
      <c r="M53" s="22"/>
      <c r="N53" s="22"/>
      <c r="O53" s="22"/>
      <c r="P53" s="22"/>
      <c r="Q53" s="22"/>
      <c r="R53" s="22"/>
      <c r="S53" s="22"/>
      <c r="T53" s="5" t="s">
        <v>163</v>
      </c>
      <c r="U53" s="26"/>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heetViews>
  <sheetFormatPr baseColWidth="10" defaultColWidth="8.375" defaultRowHeight="15"/>
  <cols>
    <col min="2" max="2" width="8.375" style="6"/>
    <col min="20" max="20" width="14.125" customWidth="1"/>
  </cols>
  <sheetData>
    <row r="1" spans="1:20">
      <c r="A1" s="10" t="s">
        <v>144</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141</v>
      </c>
    </row>
    <row r="3" spans="1:20">
      <c r="A3" s="9"/>
      <c r="B3" s="4" t="s">
        <v>41</v>
      </c>
      <c r="C3" s="22"/>
      <c r="D3" s="22"/>
      <c r="E3" s="22"/>
      <c r="F3" s="22"/>
      <c r="G3" s="22"/>
      <c r="H3" s="22"/>
      <c r="I3" s="22"/>
      <c r="J3" s="22"/>
      <c r="K3" s="22"/>
      <c r="L3" s="22"/>
      <c r="M3" s="22"/>
      <c r="N3" s="22"/>
      <c r="O3" s="22"/>
      <c r="P3" s="22"/>
      <c r="Q3" s="22"/>
      <c r="R3" s="22"/>
      <c r="S3" s="5" t="s">
        <v>163</v>
      </c>
      <c r="T3" s="22"/>
    </row>
    <row r="5" spans="1:20" s="18" customFormat="1">
      <c r="B5" s="6"/>
    </row>
    <row r="6" spans="1:20" s="18" customFormat="1">
      <c r="B6" s="6"/>
    </row>
    <row r="7" spans="1:20">
      <c r="A7" s="10" t="s">
        <v>145</v>
      </c>
      <c r="C7" s="9"/>
      <c r="D7" s="9"/>
      <c r="E7" s="9"/>
      <c r="F7" s="9"/>
      <c r="G7" s="9"/>
      <c r="H7" s="9"/>
      <c r="I7" s="9"/>
      <c r="J7" s="9"/>
      <c r="K7" s="9"/>
      <c r="L7" s="9"/>
      <c r="M7" s="9"/>
      <c r="N7" s="9"/>
      <c r="O7" s="9"/>
      <c r="P7" s="9"/>
      <c r="Q7" s="9"/>
      <c r="R7" s="9"/>
      <c r="S7" s="9"/>
      <c r="T7" s="9"/>
    </row>
    <row r="8" spans="1:20">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141</v>
      </c>
    </row>
    <row r="9" spans="1:20">
      <c r="A9" s="9"/>
      <c r="B9" s="4" t="s">
        <v>41</v>
      </c>
      <c r="C9" s="22"/>
      <c r="D9" s="22"/>
      <c r="E9" s="22">
        <v>543</v>
      </c>
      <c r="F9" s="22">
        <v>555</v>
      </c>
      <c r="G9" s="22">
        <v>567</v>
      </c>
      <c r="H9" s="22">
        <v>612</v>
      </c>
      <c r="I9" s="22">
        <v>587</v>
      </c>
      <c r="J9" s="22">
        <v>501</v>
      </c>
      <c r="K9" s="22">
        <v>603</v>
      </c>
      <c r="L9" s="22">
        <v>609</v>
      </c>
      <c r="M9" s="22">
        <v>598</v>
      </c>
      <c r="N9" s="22">
        <v>601</v>
      </c>
      <c r="O9" s="22">
        <v>656</v>
      </c>
      <c r="P9" s="22">
        <v>632</v>
      </c>
      <c r="Q9" s="22"/>
      <c r="R9" s="22"/>
      <c r="S9" s="5" t="s">
        <v>163</v>
      </c>
      <c r="T9" s="22"/>
    </row>
    <row r="11" spans="1:20" s="18" customFormat="1">
      <c r="B11" s="6"/>
    </row>
    <row r="12" spans="1:20" s="18" customFormat="1">
      <c r="B12" s="6"/>
    </row>
    <row r="13" spans="1:20">
      <c r="A13" s="10" t="s">
        <v>135</v>
      </c>
      <c r="C13" s="9"/>
      <c r="D13" s="9"/>
      <c r="E13" s="9"/>
      <c r="F13" s="9"/>
      <c r="G13" s="9"/>
      <c r="H13" s="9"/>
      <c r="I13" s="9"/>
      <c r="J13" s="9"/>
      <c r="K13" s="9"/>
      <c r="L13" s="9"/>
      <c r="M13" s="9"/>
      <c r="N13" s="9"/>
      <c r="O13" s="9"/>
      <c r="P13" s="9"/>
      <c r="Q13" s="9"/>
      <c r="R13" s="9"/>
      <c r="S13" s="9"/>
      <c r="T13" s="9"/>
    </row>
    <row r="14" spans="1:20">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141</v>
      </c>
    </row>
    <row r="15" spans="1:20">
      <c r="A15" s="9"/>
      <c r="B15" s="4" t="s">
        <v>41</v>
      </c>
      <c r="C15" s="22"/>
      <c r="D15" s="22"/>
      <c r="E15" s="22"/>
      <c r="F15" s="22"/>
      <c r="G15" s="22"/>
      <c r="H15" s="22"/>
      <c r="I15" s="22"/>
      <c r="J15" s="22"/>
      <c r="K15" s="22"/>
      <c r="L15" s="22"/>
      <c r="M15" s="22"/>
      <c r="N15" s="22"/>
      <c r="O15" s="22"/>
      <c r="P15" s="22"/>
      <c r="Q15" s="22"/>
      <c r="R15" s="22"/>
      <c r="S15" s="5" t="s">
        <v>163</v>
      </c>
      <c r="T15" s="22"/>
    </row>
    <row r="17" spans="1:20" s="18" customFormat="1">
      <c r="B17" s="6"/>
    </row>
    <row r="18" spans="1:20" s="18" customFormat="1">
      <c r="B18" s="6"/>
    </row>
    <row r="19" spans="1:20" s="18" customFormat="1">
      <c r="A19" s="19" t="s">
        <v>100</v>
      </c>
      <c r="B19" s="6"/>
    </row>
    <row r="20" spans="1:20" s="18" customFormat="1">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141</v>
      </c>
    </row>
    <row r="21" spans="1:20" s="18" customFormat="1">
      <c r="B21" s="4" t="s">
        <v>41</v>
      </c>
      <c r="C21" s="22"/>
      <c r="D21" s="22"/>
      <c r="E21" s="22"/>
      <c r="F21" s="22"/>
      <c r="G21" s="22"/>
      <c r="H21" s="22"/>
      <c r="I21" s="22"/>
      <c r="J21" s="22"/>
      <c r="K21" s="22"/>
      <c r="L21" s="22"/>
      <c r="M21" s="22"/>
      <c r="N21" s="22"/>
      <c r="O21" s="22"/>
      <c r="P21" s="22"/>
      <c r="Q21" s="22"/>
      <c r="R21" s="22"/>
      <c r="S21" s="5" t="s">
        <v>163</v>
      </c>
      <c r="T21" s="22"/>
    </row>
    <row r="22" spans="1:20" s="18" customFormat="1">
      <c r="B22" s="6"/>
    </row>
    <row r="23" spans="1:20" s="18" customFormat="1">
      <c r="B23" s="6"/>
    </row>
    <row r="24" spans="1:20" s="18" customFormat="1">
      <c r="B24" s="6"/>
    </row>
    <row r="25" spans="1:20">
      <c r="A25" s="10" t="s">
        <v>125</v>
      </c>
      <c r="C25" s="9"/>
      <c r="D25" s="9"/>
      <c r="E25" s="9"/>
      <c r="F25" s="9"/>
      <c r="G25" s="9"/>
      <c r="H25" s="9"/>
      <c r="I25" s="9"/>
      <c r="J25" s="9"/>
      <c r="K25" s="9"/>
      <c r="L25" s="9"/>
      <c r="M25" s="9"/>
      <c r="N25" s="9"/>
      <c r="O25" s="9"/>
      <c r="P25" s="9"/>
      <c r="Q25" s="9"/>
      <c r="R25" s="9"/>
      <c r="S25" s="9"/>
      <c r="T25" s="9"/>
    </row>
    <row r="26" spans="1:20">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141</v>
      </c>
    </row>
    <row r="27" spans="1:20">
      <c r="A27" s="9"/>
      <c r="B27" s="4" t="s">
        <v>41</v>
      </c>
      <c r="C27" s="22"/>
      <c r="D27" s="22"/>
      <c r="E27" s="22"/>
      <c r="F27" s="22"/>
      <c r="G27" s="22"/>
      <c r="H27" s="22"/>
      <c r="I27" s="22"/>
      <c r="J27" s="22"/>
      <c r="K27" s="22"/>
      <c r="L27" s="22"/>
      <c r="M27" s="22"/>
      <c r="N27" s="22"/>
      <c r="O27" s="22"/>
      <c r="P27" s="22"/>
      <c r="Q27" s="22"/>
      <c r="R27" s="22"/>
      <c r="S27" s="5" t="s">
        <v>163</v>
      </c>
      <c r="T27" s="22"/>
    </row>
    <row r="31" spans="1:20" s="18" customFormat="1">
      <c r="A31" s="19" t="s">
        <v>153</v>
      </c>
      <c r="B31" s="6"/>
    </row>
    <row r="32" spans="1:20"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141</v>
      </c>
    </row>
    <row r="33" spans="2:20" s="18" customFormat="1">
      <c r="B33" s="4" t="s">
        <v>41</v>
      </c>
      <c r="C33" s="22"/>
      <c r="D33" s="22"/>
      <c r="E33" s="22"/>
      <c r="F33" s="22"/>
      <c r="G33" s="22"/>
      <c r="H33" s="22"/>
      <c r="I33" s="22"/>
      <c r="J33" s="22"/>
      <c r="K33" s="22"/>
      <c r="L33" s="22"/>
      <c r="M33" s="22"/>
      <c r="N33" s="22"/>
      <c r="O33" s="22"/>
      <c r="P33" s="22"/>
      <c r="Q33" s="22"/>
      <c r="R33" s="22"/>
      <c r="S33" s="5" t="s">
        <v>163</v>
      </c>
      <c r="T33" s="22"/>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2"/>
  <sheetViews>
    <sheetView workbookViewId="0">
      <selection activeCell="A23" sqref="A23"/>
    </sheetView>
  </sheetViews>
  <sheetFormatPr baseColWidth="10" defaultColWidth="8.375" defaultRowHeight="15"/>
  <cols>
    <col min="2" max="2" width="8.375" style="6"/>
  </cols>
  <sheetData>
    <row r="1" spans="1:20" s="18" customFormat="1">
      <c r="A1" s="19" t="s">
        <v>143</v>
      </c>
      <c r="B1" s="6"/>
    </row>
    <row r="2" spans="1:20"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141</v>
      </c>
    </row>
    <row r="3" spans="1:20" s="18" customFormat="1">
      <c r="B3" s="4" t="str">
        <f>'Populations &amp; programs'!$C$3</f>
        <v>MSM</v>
      </c>
      <c r="C3" s="25"/>
      <c r="D3" s="25"/>
      <c r="E3" s="22"/>
      <c r="F3" s="22"/>
      <c r="G3" s="22"/>
      <c r="H3" s="22"/>
      <c r="I3" s="22"/>
      <c r="J3" s="22"/>
      <c r="K3" s="22"/>
      <c r="L3" s="22"/>
      <c r="M3" s="22"/>
      <c r="N3" s="22"/>
      <c r="O3" s="22"/>
      <c r="P3" s="22"/>
      <c r="Q3" s="25"/>
      <c r="R3" s="25"/>
      <c r="S3" s="5" t="s">
        <v>163</v>
      </c>
      <c r="T3" s="25">
        <v>0.01</v>
      </c>
    </row>
    <row r="4" spans="1:20" s="18" customFormat="1">
      <c r="B4" s="4" t="str">
        <f>'Populations &amp; programs'!$C$4</f>
        <v>FSW</v>
      </c>
      <c r="C4" s="22"/>
      <c r="D4" s="22"/>
      <c r="E4" s="22"/>
      <c r="F4" s="22"/>
      <c r="G4" s="22"/>
      <c r="H4" s="22"/>
      <c r="I4" s="22"/>
      <c r="J4" s="22"/>
      <c r="K4" s="22"/>
      <c r="L4" s="22"/>
      <c r="M4" s="22"/>
      <c r="N4" s="22"/>
      <c r="O4" s="22"/>
      <c r="P4" s="22"/>
      <c r="Q4" s="22"/>
      <c r="R4" s="22"/>
      <c r="S4" s="5" t="s">
        <v>163</v>
      </c>
      <c r="T4" s="25">
        <v>0.01</v>
      </c>
    </row>
    <row r="5" spans="1:20" s="18" customFormat="1">
      <c r="B5" s="4" t="str">
        <f>'Populations &amp; programs'!$C$5</f>
        <v>Male PWID</v>
      </c>
      <c r="C5" s="22"/>
      <c r="D5" s="22"/>
      <c r="E5" s="22"/>
      <c r="F5" s="22"/>
      <c r="G5" s="22"/>
      <c r="H5" s="22"/>
      <c r="I5" s="22"/>
      <c r="J5" s="22"/>
      <c r="K5" s="22"/>
      <c r="L5" s="22"/>
      <c r="M5" s="22"/>
      <c r="N5" s="22"/>
      <c r="O5" s="22"/>
      <c r="P5" s="22"/>
      <c r="Q5" s="22"/>
      <c r="R5" s="22"/>
      <c r="S5" s="5" t="s">
        <v>163</v>
      </c>
      <c r="T5" s="25">
        <v>0.03</v>
      </c>
    </row>
    <row r="6" spans="1:20" s="18" customFormat="1">
      <c r="B6" s="4" t="str">
        <f>'Populations &amp; programs'!$C$6</f>
        <v>Other males</v>
      </c>
      <c r="C6" s="22"/>
      <c r="D6" s="22"/>
      <c r="E6" s="22"/>
      <c r="F6" s="22"/>
      <c r="G6" s="22"/>
      <c r="H6" s="22"/>
      <c r="I6" s="22"/>
      <c r="J6" s="22"/>
      <c r="K6" s="22"/>
      <c r="L6" s="22"/>
      <c r="M6" s="22"/>
      <c r="N6" s="22"/>
      <c r="O6" s="22"/>
      <c r="P6" s="22"/>
      <c r="Q6" s="22"/>
      <c r="R6" s="22"/>
      <c r="S6" s="5" t="s">
        <v>163</v>
      </c>
      <c r="T6" s="25">
        <v>0.01</v>
      </c>
    </row>
    <row r="7" spans="1:20" s="18" customFormat="1">
      <c r="B7" s="4" t="str">
        <f>'Populations &amp; programs'!$C$7</f>
        <v>Other females</v>
      </c>
      <c r="C7" s="22"/>
      <c r="D7" s="22"/>
      <c r="E7" s="22"/>
      <c r="F7" s="22"/>
      <c r="G7" s="22"/>
      <c r="H7" s="22"/>
      <c r="I7" s="22"/>
      <c r="J7" s="22"/>
      <c r="K7" s="22"/>
      <c r="L7" s="22"/>
      <c r="M7" s="22"/>
      <c r="N7" s="22"/>
      <c r="O7" s="22"/>
      <c r="P7" s="22"/>
      <c r="Q7" s="22"/>
      <c r="R7" s="22"/>
      <c r="S7" s="5" t="s">
        <v>163</v>
      </c>
      <c r="T7" s="25">
        <v>0.01</v>
      </c>
    </row>
    <row r="8" spans="1:20" s="18" customFormat="1">
      <c r="B8" s="4" t="str">
        <f>'Populations &amp; programs'!$C$8</f>
        <v>Clients</v>
      </c>
      <c r="C8" s="22"/>
      <c r="D8" s="22"/>
      <c r="E8" s="22"/>
      <c r="F8" s="22"/>
      <c r="G8" s="22"/>
      <c r="H8" s="22"/>
      <c r="I8" s="22"/>
      <c r="J8" s="22"/>
      <c r="K8" s="22"/>
      <c r="L8" s="22"/>
      <c r="M8" s="22"/>
      <c r="N8" s="22"/>
      <c r="O8" s="22"/>
      <c r="P8" s="22"/>
      <c r="Q8" s="22"/>
      <c r="R8" s="22"/>
      <c r="S8" s="5" t="s">
        <v>163</v>
      </c>
      <c r="T8" s="25">
        <v>0.01</v>
      </c>
    </row>
    <row r="9" spans="1:20" s="18" customFormat="1">
      <c r="B9" s="6"/>
    </row>
    <row r="10" spans="1:20" s="18" customFormat="1">
      <c r="B10" s="6"/>
    </row>
    <row r="11" spans="1:20" s="18" customFormat="1">
      <c r="B11" s="6"/>
    </row>
    <row r="12" spans="1:20">
      <c r="A12" s="8" t="s">
        <v>152</v>
      </c>
      <c r="C12" s="7"/>
      <c r="D12" s="7"/>
      <c r="E12" s="7"/>
      <c r="F12" s="7"/>
      <c r="G12" s="7"/>
      <c r="H12" s="7"/>
      <c r="I12" s="7"/>
      <c r="J12" s="7"/>
      <c r="K12" s="7"/>
      <c r="L12" s="7"/>
      <c r="M12" s="7"/>
      <c r="N12" s="7"/>
      <c r="O12" s="7"/>
      <c r="P12" s="7"/>
      <c r="Q12" s="7"/>
      <c r="R12" s="7"/>
      <c r="S12" s="7"/>
      <c r="T12" s="7"/>
    </row>
    <row r="13" spans="1:20">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141</v>
      </c>
    </row>
    <row r="14" spans="1:20">
      <c r="A14" s="7"/>
      <c r="B14" s="4" t="str">
        <f>'Populations &amp; programs'!$C$3</f>
        <v>MSM</v>
      </c>
      <c r="C14" s="22"/>
      <c r="D14" s="22"/>
      <c r="E14" s="22"/>
      <c r="F14" s="22"/>
      <c r="G14" s="22"/>
      <c r="H14" s="22"/>
      <c r="I14" s="22"/>
      <c r="J14" s="22"/>
      <c r="K14" s="22"/>
      <c r="L14" s="22"/>
      <c r="M14" s="22"/>
      <c r="N14" s="22"/>
      <c r="O14" s="22"/>
      <c r="P14" s="22"/>
      <c r="Q14" s="22"/>
      <c r="R14" s="22"/>
      <c r="S14" s="5" t="s">
        <v>163</v>
      </c>
      <c r="T14" s="25">
        <v>0</v>
      </c>
    </row>
    <row r="15" spans="1:20">
      <c r="A15" s="7"/>
      <c r="B15" s="4" t="str">
        <f>'Populations &amp; programs'!$C$4</f>
        <v>FSW</v>
      </c>
      <c r="C15" s="22"/>
      <c r="D15" s="22"/>
      <c r="E15" s="22"/>
      <c r="F15" s="22"/>
      <c r="G15" s="22"/>
      <c r="H15" s="22"/>
      <c r="I15" s="22"/>
      <c r="J15" s="22"/>
      <c r="K15" s="22"/>
      <c r="L15" s="22"/>
      <c r="M15" s="22"/>
      <c r="N15" s="22"/>
      <c r="O15" s="22"/>
      <c r="P15" s="22"/>
      <c r="Q15" s="22"/>
      <c r="R15" s="22"/>
      <c r="S15" s="5" t="s">
        <v>163</v>
      </c>
      <c r="T15" s="25">
        <v>0</v>
      </c>
    </row>
    <row r="16" spans="1:20">
      <c r="A16" s="7"/>
      <c r="B16" s="4" t="str">
        <f>'Populations &amp; programs'!$C$5</f>
        <v>Male PWID</v>
      </c>
      <c r="C16" s="22"/>
      <c r="D16" s="22"/>
      <c r="E16" s="22"/>
      <c r="F16" s="22"/>
      <c r="G16" s="22"/>
      <c r="H16" s="22"/>
      <c r="I16" s="22"/>
      <c r="J16" s="22"/>
      <c r="K16" s="22"/>
      <c r="L16" s="22"/>
      <c r="M16" s="22"/>
      <c r="N16" s="22"/>
      <c r="O16" s="22"/>
      <c r="P16" s="22"/>
      <c r="Q16" s="22"/>
      <c r="R16" s="22"/>
      <c r="S16" s="5" t="s">
        <v>163</v>
      </c>
      <c r="T16" s="25">
        <v>0</v>
      </c>
    </row>
    <row r="17" spans="1:20">
      <c r="A17" s="7"/>
      <c r="B17" s="4" t="str">
        <f>'Populations &amp; programs'!$C$6</f>
        <v>Other males</v>
      </c>
      <c r="C17" s="22"/>
      <c r="D17" s="22"/>
      <c r="E17" s="22"/>
      <c r="F17" s="22"/>
      <c r="G17" s="22"/>
      <c r="H17" s="22"/>
      <c r="I17" s="22"/>
      <c r="J17" s="22"/>
      <c r="K17" s="22"/>
      <c r="L17" s="22"/>
      <c r="M17" s="22"/>
      <c r="N17" s="22"/>
      <c r="O17" s="22"/>
      <c r="P17" s="22"/>
      <c r="Q17" s="22"/>
      <c r="R17" s="22"/>
      <c r="S17" s="5" t="s">
        <v>163</v>
      </c>
      <c r="T17" s="25">
        <v>0</v>
      </c>
    </row>
    <row r="18" spans="1:20">
      <c r="A18" s="7"/>
      <c r="B18" s="4" t="str">
        <f>'Populations &amp; programs'!$C$7</f>
        <v>Other females</v>
      </c>
      <c r="C18" s="22"/>
      <c r="D18" s="22"/>
      <c r="E18" s="22"/>
      <c r="F18" s="22"/>
      <c r="G18" s="22"/>
      <c r="H18" s="22"/>
      <c r="I18" s="22"/>
      <c r="J18" s="22"/>
      <c r="K18" s="22"/>
      <c r="L18" s="22"/>
      <c r="M18" s="22"/>
      <c r="N18" s="22"/>
      <c r="O18" s="22"/>
      <c r="P18" s="22"/>
      <c r="Q18" s="22"/>
      <c r="R18" s="22"/>
      <c r="S18" s="5" t="s">
        <v>163</v>
      </c>
      <c r="T18" s="25">
        <v>0</v>
      </c>
    </row>
    <row r="19" spans="1:20">
      <c r="A19" s="7"/>
      <c r="B19" s="4" t="str">
        <f>'Populations &amp; programs'!$C$8</f>
        <v>Clients</v>
      </c>
      <c r="C19" s="22"/>
      <c r="D19" s="22"/>
      <c r="E19" s="22"/>
      <c r="F19" s="22"/>
      <c r="G19" s="22"/>
      <c r="H19" s="22"/>
      <c r="I19" s="22"/>
      <c r="J19" s="22"/>
      <c r="K19" s="22"/>
      <c r="L19" s="22"/>
      <c r="M19" s="22"/>
      <c r="N19" s="22"/>
      <c r="O19" s="22"/>
      <c r="P19" s="22"/>
      <c r="Q19" s="22"/>
      <c r="R19" s="22"/>
      <c r="S19" s="5" t="s">
        <v>163</v>
      </c>
      <c r="T19" s="25">
        <v>0</v>
      </c>
    </row>
    <row r="20" spans="1:20" s="18" customFormat="1">
      <c r="B20" s="6"/>
    </row>
    <row r="21" spans="1:20" s="18" customFormat="1">
      <c r="B21" s="6"/>
    </row>
    <row r="22" spans="1:20" s="18" customFormat="1">
      <c r="B22" s="6"/>
    </row>
    <row r="23" spans="1:20" s="18" customFormat="1">
      <c r="A23" s="19" t="s">
        <v>6</v>
      </c>
      <c r="B23" s="6"/>
    </row>
    <row r="24" spans="1:20" s="18" customFormat="1">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141</v>
      </c>
    </row>
    <row r="25" spans="1:20" s="18" customFormat="1">
      <c r="B25" s="4" t="str">
        <f>'Populations &amp; programs'!$C$3</f>
        <v>MSM</v>
      </c>
      <c r="C25" s="22"/>
      <c r="D25" s="22"/>
      <c r="E25" s="22"/>
      <c r="F25" s="22"/>
      <c r="G25" s="22"/>
      <c r="H25" s="22"/>
      <c r="I25" s="22"/>
      <c r="J25" s="22"/>
      <c r="K25" s="22"/>
      <c r="L25" s="22"/>
      <c r="M25" s="22"/>
      <c r="N25" s="22"/>
      <c r="O25" s="22"/>
      <c r="P25" s="22"/>
      <c r="Q25" s="22"/>
      <c r="R25" s="22"/>
      <c r="S25" s="5" t="s">
        <v>163</v>
      </c>
      <c r="T25" s="25">
        <v>0</v>
      </c>
    </row>
    <row r="26" spans="1:20" s="18" customFormat="1">
      <c r="B26" s="4" t="str">
        <f>'Populations &amp; programs'!$C$4</f>
        <v>FSW</v>
      </c>
      <c r="C26" s="22"/>
      <c r="D26" s="22"/>
      <c r="E26" s="22"/>
      <c r="F26" s="22"/>
      <c r="G26" s="22"/>
      <c r="H26" s="22"/>
      <c r="I26" s="22"/>
      <c r="J26" s="22"/>
      <c r="K26" s="22"/>
      <c r="L26" s="22"/>
      <c r="M26" s="22"/>
      <c r="N26" s="22"/>
      <c r="O26" s="22"/>
      <c r="P26" s="22"/>
      <c r="Q26" s="22"/>
      <c r="R26" s="22"/>
      <c r="S26" s="5" t="s">
        <v>163</v>
      </c>
      <c r="T26" s="25">
        <v>0</v>
      </c>
    </row>
    <row r="27" spans="1:20" s="18" customFormat="1">
      <c r="B27" s="4" t="str">
        <f>'Populations &amp; programs'!$C$5</f>
        <v>Male PWID</v>
      </c>
      <c r="C27" s="22"/>
      <c r="D27" s="22"/>
      <c r="E27" s="22"/>
      <c r="F27" s="22"/>
      <c r="G27" s="22"/>
      <c r="H27" s="22"/>
      <c r="I27" s="22"/>
      <c r="J27" s="22"/>
      <c r="K27" s="22"/>
      <c r="L27" s="22"/>
      <c r="M27" s="22"/>
      <c r="N27" s="22"/>
      <c r="O27" s="22"/>
      <c r="P27" s="22"/>
      <c r="Q27" s="22"/>
      <c r="R27" s="22"/>
      <c r="S27" s="5" t="s">
        <v>163</v>
      </c>
      <c r="T27" s="25">
        <v>0</v>
      </c>
    </row>
    <row r="28" spans="1:20" s="18" customFormat="1">
      <c r="B28" s="4" t="str">
        <f>'Populations &amp; programs'!$C$6</f>
        <v>Other males</v>
      </c>
      <c r="C28" s="22"/>
      <c r="D28" s="22"/>
      <c r="E28" s="22"/>
      <c r="F28" s="22"/>
      <c r="G28" s="22"/>
      <c r="H28" s="22"/>
      <c r="I28" s="22"/>
      <c r="J28" s="22"/>
      <c r="K28" s="22"/>
      <c r="L28" s="22"/>
      <c r="M28" s="22"/>
      <c r="N28" s="22"/>
      <c r="O28" s="22"/>
      <c r="P28" s="22"/>
      <c r="Q28" s="22"/>
      <c r="R28" s="22"/>
      <c r="S28" s="5" t="s">
        <v>163</v>
      </c>
      <c r="T28" s="25">
        <v>0</v>
      </c>
    </row>
    <row r="29" spans="1:20" s="18" customFormat="1">
      <c r="B29" s="4" t="str">
        <f>'Populations &amp; programs'!$C$7</f>
        <v>Other females</v>
      </c>
      <c r="C29" s="22"/>
      <c r="D29" s="22"/>
      <c r="E29" s="22"/>
      <c r="F29" s="22"/>
      <c r="G29" s="22"/>
      <c r="H29" s="22"/>
      <c r="I29" s="22"/>
      <c r="J29" s="22"/>
      <c r="K29" s="22"/>
      <c r="L29" s="22"/>
      <c r="M29" s="22"/>
      <c r="N29" s="22"/>
      <c r="O29" s="22"/>
      <c r="P29" s="22"/>
      <c r="Q29" s="22"/>
      <c r="R29" s="22"/>
      <c r="S29" s="5" t="s">
        <v>163</v>
      </c>
      <c r="T29" s="25">
        <v>0</v>
      </c>
    </row>
    <row r="30" spans="1:20" s="18" customFormat="1">
      <c r="B30" s="4" t="str">
        <f>'Populations &amp; programs'!$C$8</f>
        <v>Clients</v>
      </c>
      <c r="C30" s="22"/>
      <c r="D30" s="22"/>
      <c r="E30" s="22"/>
      <c r="F30" s="22"/>
      <c r="G30" s="22"/>
      <c r="H30" s="22"/>
      <c r="I30" s="22"/>
      <c r="J30" s="22"/>
      <c r="K30" s="22"/>
      <c r="L30" s="22"/>
      <c r="M30" s="22"/>
      <c r="N30" s="22"/>
      <c r="O30" s="22"/>
      <c r="P30" s="22"/>
      <c r="Q30" s="22"/>
      <c r="R30" s="22"/>
      <c r="S30" s="5" t="s">
        <v>163</v>
      </c>
      <c r="T30" s="25">
        <v>0</v>
      </c>
    </row>
    <row r="31" spans="1:20">
      <c r="S31" s="5"/>
    </row>
    <row r="32" spans="1:20" s="18" customFormat="1">
      <c r="B32" s="6"/>
      <c r="S32" s="5"/>
    </row>
    <row r="33" spans="1:20" s="18" customFormat="1">
      <c r="B33" s="6"/>
      <c r="S33" s="5"/>
    </row>
    <row r="34" spans="1:20">
      <c r="A34" s="8" t="s">
        <v>45</v>
      </c>
      <c r="C34" s="7"/>
      <c r="D34" s="7"/>
      <c r="E34" s="7"/>
      <c r="F34" s="7"/>
      <c r="G34" s="7"/>
      <c r="H34" s="7"/>
      <c r="I34" s="7"/>
      <c r="J34" s="7"/>
      <c r="K34" s="7"/>
      <c r="L34" s="7"/>
      <c r="M34" s="7"/>
      <c r="N34" s="7"/>
      <c r="O34" s="7"/>
      <c r="P34" s="7"/>
      <c r="Q34" s="7"/>
      <c r="R34" s="7"/>
      <c r="S34" s="7"/>
      <c r="T34" s="7"/>
    </row>
    <row r="35" spans="1:20">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141</v>
      </c>
    </row>
    <row r="36" spans="1:20">
      <c r="A36" s="7"/>
      <c r="B36" s="4" t="str">
        <f>'Populations &amp; programs'!$C$3</f>
        <v>MSM</v>
      </c>
      <c r="C36" s="22"/>
      <c r="D36" s="22"/>
      <c r="E36" s="22"/>
      <c r="F36" s="22"/>
      <c r="G36" s="22"/>
      <c r="H36" s="22"/>
      <c r="I36" s="22"/>
      <c r="J36" s="22"/>
      <c r="K36" s="22"/>
      <c r="L36" s="22"/>
      <c r="M36" s="22"/>
      <c r="N36" s="22"/>
      <c r="O36" s="22"/>
      <c r="P36" s="22"/>
      <c r="Q36" s="22"/>
      <c r="R36" s="22"/>
      <c r="S36" s="5" t="s">
        <v>163</v>
      </c>
      <c r="T36" s="25">
        <v>0</v>
      </c>
    </row>
    <row r="37" spans="1:20">
      <c r="B37" s="4" t="str">
        <f>'Populations &amp; programs'!$C$4</f>
        <v>FSW</v>
      </c>
      <c r="C37" s="22"/>
      <c r="D37" s="22"/>
      <c r="E37" s="22"/>
      <c r="F37" s="22"/>
      <c r="G37" s="22"/>
      <c r="H37" s="22"/>
      <c r="I37" s="22"/>
      <c r="J37" s="22"/>
      <c r="K37" s="22"/>
      <c r="L37" s="22"/>
      <c r="M37" s="22"/>
      <c r="N37" s="22"/>
      <c r="O37" s="22"/>
      <c r="P37" s="22"/>
      <c r="Q37" s="22"/>
      <c r="R37" s="22"/>
      <c r="S37" s="5" t="s">
        <v>163</v>
      </c>
      <c r="T37" s="25">
        <v>0</v>
      </c>
    </row>
    <row r="38" spans="1:20">
      <c r="B38" s="4" t="str">
        <f>'Populations &amp; programs'!$C$5</f>
        <v>Male PWID</v>
      </c>
      <c r="C38" s="22"/>
      <c r="D38" s="22"/>
      <c r="E38" s="22"/>
      <c r="F38" s="22"/>
      <c r="G38" s="22"/>
      <c r="H38" s="22"/>
      <c r="I38" s="22"/>
      <c r="J38" s="22"/>
      <c r="K38" s="22"/>
      <c r="L38" s="22"/>
      <c r="M38" s="22"/>
      <c r="N38" s="22"/>
      <c r="O38" s="22"/>
      <c r="P38" s="22"/>
      <c r="Q38" s="22"/>
      <c r="R38" s="22"/>
      <c r="S38" s="5" t="s">
        <v>163</v>
      </c>
      <c r="T38" s="25">
        <v>0</v>
      </c>
    </row>
    <row r="39" spans="1:20">
      <c r="B39" s="4" t="str">
        <f>'Populations &amp; programs'!$C$6</f>
        <v>Other males</v>
      </c>
      <c r="C39" s="22"/>
      <c r="D39" s="22"/>
      <c r="E39" s="22"/>
      <c r="F39" s="22"/>
      <c r="G39" s="22"/>
      <c r="H39" s="22"/>
      <c r="I39" s="22"/>
      <c r="J39" s="22"/>
      <c r="K39" s="22"/>
      <c r="L39" s="22"/>
      <c r="M39" s="22"/>
      <c r="N39" s="22"/>
      <c r="O39" s="22"/>
      <c r="P39" s="22"/>
      <c r="Q39" s="22"/>
      <c r="R39" s="22"/>
      <c r="S39" s="5" t="s">
        <v>163</v>
      </c>
      <c r="T39" s="25">
        <v>0</v>
      </c>
    </row>
    <row r="40" spans="1:20">
      <c r="B40" s="4" t="str">
        <f>'Populations &amp; programs'!$C$7</f>
        <v>Other females</v>
      </c>
      <c r="C40" s="22"/>
      <c r="D40" s="22"/>
      <c r="E40" s="22"/>
      <c r="F40" s="22"/>
      <c r="G40" s="22"/>
      <c r="H40" s="22"/>
      <c r="I40" s="22"/>
      <c r="J40" s="22"/>
      <c r="K40" s="22"/>
      <c r="L40" s="22"/>
      <c r="M40" s="22"/>
      <c r="N40" s="22"/>
      <c r="O40" s="22"/>
      <c r="P40" s="22"/>
      <c r="Q40" s="22"/>
      <c r="R40" s="22"/>
      <c r="S40" s="5" t="s">
        <v>163</v>
      </c>
      <c r="T40" s="25">
        <v>0</v>
      </c>
    </row>
    <row r="41" spans="1:20">
      <c r="B41" s="4" t="str">
        <f>'Populations &amp; programs'!$C$8</f>
        <v>Clients</v>
      </c>
      <c r="C41" s="22"/>
      <c r="D41" s="22"/>
      <c r="E41" s="22"/>
      <c r="F41" s="22"/>
      <c r="G41" s="22"/>
      <c r="H41" s="22"/>
      <c r="I41" s="22"/>
      <c r="J41" s="22"/>
      <c r="K41" s="22"/>
      <c r="L41" s="22"/>
      <c r="M41" s="22"/>
      <c r="N41" s="22"/>
      <c r="O41" s="22"/>
      <c r="P41" s="22"/>
      <c r="Q41" s="22"/>
      <c r="R41" s="22"/>
      <c r="S41" s="5" t="s">
        <v>163</v>
      </c>
      <c r="T41" s="25">
        <v>0</v>
      </c>
    </row>
    <row r="42" spans="1:20">
      <c r="S42" s="5"/>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62"/>
  <sheetViews>
    <sheetView topLeftCell="A42" workbookViewId="0">
      <selection activeCell="A53" sqref="A53"/>
    </sheetView>
  </sheetViews>
  <sheetFormatPr baseColWidth="10" defaultColWidth="8.375" defaultRowHeight="15"/>
  <cols>
    <col min="2" max="2" width="8.375" style="6"/>
    <col min="20" max="20" width="14.125" customWidth="1"/>
  </cols>
  <sheetData>
    <row r="1" spans="1:20">
      <c r="A1" s="10" t="s">
        <v>126</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141</v>
      </c>
    </row>
    <row r="3" spans="1:20">
      <c r="A3" s="9"/>
      <c r="B3" s="4" t="str">
        <f>'Populations &amp; programs'!$C$3</f>
        <v>MSM</v>
      </c>
      <c r="C3" s="22"/>
      <c r="D3" s="22"/>
      <c r="E3" s="22"/>
      <c r="F3" s="22"/>
      <c r="G3" s="22"/>
      <c r="H3" s="22"/>
      <c r="I3" s="22"/>
      <c r="J3" s="22"/>
      <c r="K3" s="22"/>
      <c r="L3" s="22"/>
      <c r="M3" s="22"/>
      <c r="N3" s="22"/>
      <c r="O3" s="22"/>
      <c r="P3" s="22"/>
      <c r="Q3" s="22"/>
      <c r="R3" s="22"/>
      <c r="S3" s="5" t="s">
        <v>163</v>
      </c>
      <c r="T3" s="25">
        <v>0.03</v>
      </c>
    </row>
    <row r="4" spans="1:20">
      <c r="A4" s="9"/>
      <c r="B4" s="4" t="str">
        <f>'Populations &amp; programs'!$C$4</f>
        <v>FSW</v>
      </c>
      <c r="C4" s="22"/>
      <c r="D4" s="22"/>
      <c r="E4" s="25"/>
      <c r="F4" s="22"/>
      <c r="G4" s="22"/>
      <c r="H4" s="22"/>
      <c r="I4" s="25">
        <v>0.72</v>
      </c>
      <c r="J4" s="22"/>
      <c r="K4" s="22"/>
      <c r="L4" s="25">
        <v>0.76</v>
      </c>
      <c r="M4" s="22"/>
      <c r="N4" s="22"/>
      <c r="O4" s="22"/>
      <c r="P4" s="22"/>
      <c r="Q4" s="22"/>
      <c r="R4" s="22"/>
      <c r="S4" s="5" t="s">
        <v>163</v>
      </c>
      <c r="T4" s="25"/>
    </row>
    <row r="5" spans="1:20">
      <c r="A5" s="9"/>
      <c r="B5" s="4" t="str">
        <f>'Populations &amp; programs'!$C$5</f>
        <v>Male PWID</v>
      </c>
      <c r="C5" s="22"/>
      <c r="D5" s="22"/>
      <c r="E5" s="25">
        <v>0.48</v>
      </c>
      <c r="F5" s="22"/>
      <c r="G5" s="22"/>
      <c r="H5" s="22"/>
      <c r="I5" s="25">
        <v>0.61</v>
      </c>
      <c r="J5" s="22"/>
      <c r="K5" s="22"/>
      <c r="L5" s="25">
        <v>0.55000000000000004</v>
      </c>
      <c r="M5" s="22"/>
      <c r="N5" s="25"/>
      <c r="O5" s="22"/>
      <c r="P5" s="22"/>
      <c r="Q5" s="22"/>
      <c r="R5" s="22"/>
      <c r="S5" s="5" t="s">
        <v>163</v>
      </c>
      <c r="T5" s="22"/>
    </row>
    <row r="6" spans="1:20">
      <c r="A6" s="9"/>
      <c r="B6" s="4" t="str">
        <f>'Populations &amp; programs'!$C$6</f>
        <v>Other males</v>
      </c>
      <c r="C6" s="22"/>
      <c r="D6" s="22"/>
      <c r="E6" s="22"/>
      <c r="F6" s="22"/>
      <c r="G6" s="22"/>
      <c r="H6" s="22"/>
      <c r="I6" s="22"/>
      <c r="J6" s="22"/>
      <c r="K6" s="22"/>
      <c r="L6" s="22"/>
      <c r="M6" s="22"/>
      <c r="N6" s="22"/>
      <c r="O6" s="22"/>
      <c r="P6" s="22"/>
      <c r="Q6" s="22"/>
      <c r="R6" s="22"/>
      <c r="S6" s="5" t="s">
        <v>163</v>
      </c>
      <c r="T6" s="25">
        <v>0.01</v>
      </c>
    </row>
    <row r="7" spans="1:20">
      <c r="A7" s="9"/>
      <c r="B7" s="4" t="str">
        <f>'Populations &amp; programs'!$C$7</f>
        <v>Other females</v>
      </c>
      <c r="C7" s="22"/>
      <c r="D7" s="25"/>
      <c r="E7" s="22"/>
      <c r="F7" s="22"/>
      <c r="G7" s="22"/>
      <c r="H7" s="22"/>
      <c r="I7" s="22"/>
      <c r="J7" s="25"/>
      <c r="K7" s="22"/>
      <c r="L7" s="22"/>
      <c r="M7" s="22"/>
      <c r="N7" s="22"/>
      <c r="O7" s="25"/>
      <c r="P7" s="22"/>
      <c r="Q7" s="25"/>
      <c r="R7" s="22"/>
      <c r="S7" s="5" t="s">
        <v>163</v>
      </c>
      <c r="T7" s="25">
        <v>0.01</v>
      </c>
    </row>
    <row r="8" spans="1:20">
      <c r="A8" s="9"/>
      <c r="B8" s="4" t="str">
        <f>'Populations &amp; programs'!$C$8</f>
        <v>Clients</v>
      </c>
      <c r="C8" s="22"/>
      <c r="D8" s="22"/>
      <c r="E8" s="22"/>
      <c r="F8" s="22"/>
      <c r="G8" s="22"/>
      <c r="H8" s="22"/>
      <c r="I8" s="22"/>
      <c r="J8" s="22"/>
      <c r="K8" s="22"/>
      <c r="L8" s="22"/>
      <c r="M8" s="22"/>
      <c r="N8" s="22"/>
      <c r="O8" s="22"/>
      <c r="P8" s="22"/>
      <c r="Q8" s="22"/>
      <c r="R8" s="22"/>
      <c r="S8" s="5" t="s">
        <v>163</v>
      </c>
      <c r="T8" s="25">
        <v>0.05</v>
      </c>
    </row>
    <row r="10" spans="1:20" s="18" customFormat="1">
      <c r="B10" s="6"/>
    </row>
    <row r="11" spans="1:20" s="18" customFormat="1">
      <c r="B11" s="6"/>
    </row>
    <row r="12" spans="1:20">
      <c r="A12" s="10" t="s">
        <v>106</v>
      </c>
      <c r="C12" s="9"/>
      <c r="D12" s="9"/>
      <c r="E12" s="9"/>
      <c r="F12" s="9"/>
      <c r="G12" s="9"/>
      <c r="H12" s="9"/>
      <c r="I12" s="9"/>
      <c r="J12" s="9"/>
      <c r="K12" s="9"/>
      <c r="L12" s="9"/>
      <c r="M12" s="9"/>
      <c r="N12" s="9"/>
      <c r="O12" s="9"/>
      <c r="P12" s="9"/>
      <c r="Q12" s="9"/>
      <c r="R12" s="9"/>
      <c r="S12" s="9"/>
      <c r="T12" s="9"/>
    </row>
    <row r="13" spans="1:20">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141</v>
      </c>
    </row>
    <row r="14" spans="1:20">
      <c r="A14" s="9"/>
      <c r="B14" s="4" t="s">
        <v>42</v>
      </c>
      <c r="C14" s="22"/>
      <c r="D14" s="22"/>
      <c r="E14" s="22"/>
      <c r="F14" s="22"/>
      <c r="G14" s="22"/>
      <c r="H14" s="22"/>
      <c r="I14" s="22"/>
      <c r="J14" s="22"/>
      <c r="K14" s="22"/>
      <c r="L14" s="22"/>
      <c r="M14" s="22"/>
      <c r="N14" s="22"/>
      <c r="O14" s="22"/>
      <c r="P14" s="22"/>
      <c r="Q14" s="22"/>
      <c r="R14" s="22"/>
      <c r="S14" s="5" t="s">
        <v>163</v>
      </c>
      <c r="T14" s="25">
        <v>0.5</v>
      </c>
    </row>
    <row r="16" spans="1:20" s="18" customFormat="1">
      <c r="B16" s="6"/>
    </row>
    <row r="17" spans="1:20" s="18" customFormat="1">
      <c r="B17" s="6"/>
    </row>
    <row r="18" spans="1:20">
      <c r="A18" s="10" t="s">
        <v>124</v>
      </c>
      <c r="C18" s="9"/>
      <c r="D18" s="9"/>
      <c r="E18" s="9"/>
      <c r="F18" s="9"/>
      <c r="G18" s="9"/>
      <c r="H18" s="9"/>
      <c r="I18" s="9"/>
      <c r="J18" s="9"/>
      <c r="K18" s="9"/>
      <c r="L18" s="9"/>
      <c r="M18" s="9"/>
      <c r="N18" s="9"/>
      <c r="O18" s="9"/>
      <c r="P18" s="9"/>
      <c r="Q18" s="9"/>
      <c r="R18" s="9"/>
      <c r="S18" s="9"/>
      <c r="T18" s="9"/>
    </row>
    <row r="19" spans="1:20">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141</v>
      </c>
    </row>
    <row r="20" spans="1:20">
      <c r="A20" s="9"/>
      <c r="B20" s="4" t="s">
        <v>41</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163</v>
      </c>
      <c r="T20" s="22"/>
    </row>
    <row r="21" spans="1:20" s="18" customFormat="1">
      <c r="B21" s="6"/>
    </row>
    <row r="22" spans="1:20" s="18" customFormat="1">
      <c r="B22" s="6"/>
    </row>
    <row r="24" spans="1:20">
      <c r="A24" s="10" t="s">
        <v>72</v>
      </c>
      <c r="C24" s="9"/>
      <c r="D24" s="9"/>
      <c r="E24" s="9"/>
      <c r="F24" s="9"/>
      <c r="G24" s="9"/>
      <c r="H24" s="9"/>
      <c r="I24" s="9"/>
      <c r="J24" s="9"/>
      <c r="K24" s="9"/>
      <c r="L24" s="9"/>
      <c r="M24" s="9"/>
      <c r="N24" s="9"/>
      <c r="O24" s="9"/>
      <c r="P24" s="9"/>
      <c r="Q24" s="9"/>
      <c r="R24" s="9"/>
      <c r="S24" s="9"/>
      <c r="T24" s="9"/>
    </row>
    <row r="25" spans="1:20">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141</v>
      </c>
    </row>
    <row r="26" spans="1:20">
      <c r="A26" s="9"/>
      <c r="B26" s="4" t="s">
        <v>41</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163</v>
      </c>
      <c r="T26" s="22"/>
    </row>
    <row r="27" spans="1:20" s="18" customFormat="1">
      <c r="B27" s="6"/>
    </row>
    <row r="28" spans="1:20" s="18" customFormat="1" ht="14.25" customHeight="1">
      <c r="B28" s="6"/>
    </row>
    <row r="29" spans="1:20" s="18" customFormat="1">
      <c r="B29" s="6"/>
    </row>
    <row r="30" spans="1:20" s="18" customFormat="1">
      <c r="A30" s="19" t="s">
        <v>73</v>
      </c>
      <c r="B30" s="6"/>
    </row>
    <row r="31" spans="1:20" s="18" customFormat="1">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141</v>
      </c>
    </row>
    <row r="32" spans="1:20" s="18" customFormat="1">
      <c r="B32" s="4" t="s">
        <v>41</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163</v>
      </c>
      <c r="T32" s="22"/>
    </row>
    <row r="33" spans="1:20" s="18" customFormat="1">
      <c r="B33" s="6"/>
    </row>
    <row r="34" spans="1:20" s="18" customFormat="1">
      <c r="B34" s="6"/>
    </row>
    <row r="35" spans="1:20" s="18" customFormat="1">
      <c r="B35" s="6"/>
    </row>
    <row r="36" spans="1:20" s="18" customFormat="1">
      <c r="A36" s="19" t="s">
        <v>137</v>
      </c>
      <c r="B36" s="6"/>
    </row>
    <row r="37" spans="1:20" s="18" customFormat="1">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141</v>
      </c>
    </row>
    <row r="38" spans="1:20" s="18" customFormat="1">
      <c r="B38" s="4" t="str">
        <f>'Populations &amp; programs'!$C$3</f>
        <v>MSM</v>
      </c>
      <c r="C38" s="22"/>
      <c r="D38" s="22"/>
      <c r="E38" s="22"/>
      <c r="F38" s="22"/>
      <c r="G38" s="22"/>
      <c r="H38" s="22"/>
      <c r="I38" s="22"/>
      <c r="J38" s="22"/>
      <c r="K38" s="22"/>
      <c r="L38" s="22"/>
      <c r="M38" s="22"/>
      <c r="N38" s="22"/>
      <c r="O38" s="22"/>
      <c r="P38" s="22"/>
      <c r="Q38" s="22"/>
      <c r="R38" s="22"/>
      <c r="S38" s="5" t="s">
        <v>163</v>
      </c>
      <c r="T38" s="24">
        <v>0</v>
      </c>
    </row>
    <row r="39" spans="1:20" s="18" customFormat="1">
      <c r="B39" s="4" t="str">
        <f>'Populations &amp; programs'!$C$4</f>
        <v>FSW</v>
      </c>
      <c r="C39" s="22"/>
      <c r="D39" s="22"/>
      <c r="E39" s="22"/>
      <c r="F39" s="22"/>
      <c r="G39" s="22"/>
      <c r="H39" s="22"/>
      <c r="I39" s="22"/>
      <c r="J39" s="22"/>
      <c r="K39" s="22"/>
      <c r="L39" s="22"/>
      <c r="M39" s="22"/>
      <c r="N39" s="22"/>
      <c r="O39" s="22"/>
      <c r="P39" s="22"/>
      <c r="Q39" s="22"/>
      <c r="R39" s="22"/>
      <c r="S39" s="5" t="s">
        <v>163</v>
      </c>
      <c r="T39" s="24">
        <v>0</v>
      </c>
    </row>
    <row r="40" spans="1:20" s="18" customFormat="1">
      <c r="B40" s="4" t="str">
        <f>'Populations &amp; programs'!$C$5</f>
        <v>Male PWID</v>
      </c>
      <c r="C40" s="22"/>
      <c r="D40" s="22"/>
      <c r="E40" s="22"/>
      <c r="F40" s="22"/>
      <c r="G40" s="22"/>
      <c r="H40" s="22"/>
      <c r="I40" s="25"/>
      <c r="J40" s="22"/>
      <c r="K40" s="25"/>
      <c r="L40" s="22"/>
      <c r="M40" s="22"/>
      <c r="N40" s="25"/>
      <c r="O40" s="22"/>
      <c r="P40" s="22"/>
      <c r="Q40" s="22"/>
      <c r="R40" s="22"/>
      <c r="S40" s="5" t="s">
        <v>163</v>
      </c>
      <c r="T40" s="24">
        <v>0</v>
      </c>
    </row>
    <row r="41" spans="1:20" s="18" customFormat="1">
      <c r="B41" s="4" t="str">
        <f>'Populations &amp; programs'!$C$6</f>
        <v>Other males</v>
      </c>
      <c r="C41" s="22"/>
      <c r="D41" s="22"/>
      <c r="E41" s="22"/>
      <c r="F41" s="22"/>
      <c r="G41" s="22"/>
      <c r="H41" s="22"/>
      <c r="I41" s="22"/>
      <c r="J41" s="22"/>
      <c r="K41" s="22"/>
      <c r="L41" s="22"/>
      <c r="M41" s="22"/>
      <c r="N41" s="22"/>
      <c r="O41" s="22"/>
      <c r="P41" s="22"/>
      <c r="Q41" s="22"/>
      <c r="R41" s="22"/>
      <c r="S41" s="5" t="s">
        <v>163</v>
      </c>
      <c r="T41" s="24">
        <v>0</v>
      </c>
    </row>
    <row r="42" spans="1:20" s="18" customFormat="1">
      <c r="B42" s="4" t="str">
        <f>'Populations &amp; programs'!$C$7</f>
        <v>Other females</v>
      </c>
      <c r="C42" s="22"/>
      <c r="D42" s="25"/>
      <c r="E42" s="22"/>
      <c r="F42" s="22"/>
      <c r="G42" s="22"/>
      <c r="H42" s="22"/>
      <c r="I42" s="22"/>
      <c r="J42" s="25"/>
      <c r="K42" s="22"/>
      <c r="L42" s="22"/>
      <c r="M42" s="22"/>
      <c r="N42" s="22"/>
      <c r="O42" s="25"/>
      <c r="P42" s="22"/>
      <c r="Q42" s="25"/>
      <c r="R42" s="22"/>
      <c r="S42" s="5" t="s">
        <v>163</v>
      </c>
      <c r="T42" s="24">
        <f>2/50</f>
        <v>0.04</v>
      </c>
    </row>
    <row r="43" spans="1:20" s="18" customFormat="1">
      <c r="B43" s="4" t="str">
        <f>'Populations &amp; programs'!$C$8</f>
        <v>Clients</v>
      </c>
      <c r="C43" s="22"/>
      <c r="D43" s="22"/>
      <c r="E43" s="22"/>
      <c r="F43" s="22"/>
      <c r="G43" s="22"/>
      <c r="H43" s="22"/>
      <c r="I43" s="22"/>
      <c r="J43" s="22"/>
      <c r="K43" s="22"/>
      <c r="L43" s="22"/>
      <c r="M43" s="22"/>
      <c r="N43" s="22"/>
      <c r="O43" s="22"/>
      <c r="P43" s="22"/>
      <c r="Q43" s="22"/>
      <c r="R43" s="22"/>
      <c r="S43" s="5" t="s">
        <v>163</v>
      </c>
      <c r="T43" s="24">
        <v>0</v>
      </c>
    </row>
    <row r="44" spans="1:20" s="18" customFormat="1">
      <c r="B44" s="6"/>
    </row>
    <row r="45" spans="1:20" s="18" customFormat="1">
      <c r="B45" s="6"/>
    </row>
    <row r="46" spans="1:20" s="18" customFormat="1">
      <c r="B46" s="6"/>
    </row>
    <row r="47" spans="1:20">
      <c r="A47" s="10" t="s">
        <v>136</v>
      </c>
      <c r="C47" s="9"/>
      <c r="D47" s="9"/>
      <c r="E47" s="9"/>
      <c r="F47" s="9"/>
      <c r="G47" s="9"/>
      <c r="H47" s="9"/>
      <c r="I47" s="9"/>
      <c r="J47" s="9"/>
      <c r="K47" s="9"/>
      <c r="L47" s="9"/>
      <c r="M47" s="9"/>
      <c r="N47" s="9"/>
      <c r="O47" s="9"/>
      <c r="P47" s="9"/>
      <c r="Q47" s="9"/>
      <c r="R47" s="9"/>
      <c r="S47" s="9"/>
      <c r="T47" s="9"/>
    </row>
    <row r="48" spans="1:20">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141</v>
      </c>
    </row>
    <row r="49" spans="1:20">
      <c r="A49" s="9"/>
      <c r="B49" s="4" t="s">
        <v>41</v>
      </c>
      <c r="C49" s="27"/>
      <c r="D49" s="27"/>
      <c r="E49" s="27"/>
      <c r="F49" s="27"/>
      <c r="G49" s="27"/>
      <c r="H49" s="27"/>
      <c r="I49" s="27"/>
      <c r="J49" s="27">
        <v>192</v>
      </c>
      <c r="K49" s="27">
        <v>195</v>
      </c>
      <c r="L49" s="27">
        <v>200</v>
      </c>
      <c r="M49" s="27">
        <v>210</v>
      </c>
      <c r="N49" s="27"/>
      <c r="O49" s="27">
        <v>215</v>
      </c>
      <c r="P49" s="27"/>
      <c r="Q49" s="27"/>
      <c r="R49" s="27"/>
      <c r="S49" s="5" t="s">
        <v>163</v>
      </c>
      <c r="T49" s="22"/>
    </row>
    <row r="50" spans="1:20" s="18" customFormat="1">
      <c r="B50" s="6"/>
    </row>
    <row r="51" spans="1:20" s="18" customFormat="1">
      <c r="B51" s="6"/>
    </row>
    <row r="52" spans="1:20" s="18" customFormat="1">
      <c r="B52" s="6"/>
    </row>
    <row r="53" spans="1:20" s="18" customFormat="1">
      <c r="A53" s="19" t="s">
        <v>127</v>
      </c>
      <c r="B53" s="6"/>
    </row>
    <row r="54" spans="1:20" s="18" customFormat="1">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141</v>
      </c>
    </row>
    <row r="55" spans="1:20" s="18" customFormat="1">
      <c r="B55" s="4" t="str">
        <f>'Populations &amp; programs'!$C$4</f>
        <v>FSW</v>
      </c>
      <c r="C55" s="22"/>
      <c r="D55" s="22"/>
      <c r="E55" s="22"/>
      <c r="F55" s="22"/>
      <c r="G55" s="22"/>
      <c r="H55" s="22"/>
      <c r="I55" s="22"/>
      <c r="J55" s="22"/>
      <c r="K55" s="22"/>
      <c r="L55" s="22"/>
      <c r="M55" s="22"/>
      <c r="N55" s="22"/>
      <c r="O55" s="22"/>
      <c r="P55" s="22"/>
      <c r="Q55" s="22"/>
      <c r="R55" s="22"/>
      <c r="S55" s="5" t="s">
        <v>163</v>
      </c>
      <c r="T55" s="24">
        <v>0</v>
      </c>
    </row>
    <row r="56" spans="1:20" s="18" customFormat="1">
      <c r="B56" s="4" t="str">
        <f>'Populations &amp; programs'!$C$7</f>
        <v>Other females</v>
      </c>
      <c r="C56" s="22"/>
      <c r="D56" s="25"/>
      <c r="E56" s="22"/>
      <c r="F56" s="22"/>
      <c r="G56" s="22"/>
      <c r="H56" s="22"/>
      <c r="I56" s="22"/>
      <c r="J56" s="25"/>
      <c r="K56" s="22"/>
      <c r="L56" s="22"/>
      <c r="M56" s="22"/>
      <c r="N56" s="22"/>
      <c r="O56" s="25"/>
      <c r="P56" s="22"/>
      <c r="Q56" s="25"/>
      <c r="R56" s="22"/>
      <c r="S56" s="5" t="s">
        <v>163</v>
      </c>
      <c r="T56" s="24">
        <f>2/50</f>
        <v>0.04</v>
      </c>
    </row>
    <row r="60" spans="1:20" s="18" customFormat="1">
      <c r="A60" s="19" t="s">
        <v>128</v>
      </c>
      <c r="B60" s="6"/>
    </row>
    <row r="61" spans="1:20" s="18" customFormat="1">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141</v>
      </c>
    </row>
    <row r="62" spans="1:20" s="18" customFormat="1">
      <c r="B62" s="4" t="s">
        <v>41</v>
      </c>
      <c r="C62" s="22"/>
      <c r="D62" s="22"/>
      <c r="E62" s="22"/>
      <c r="F62" s="22"/>
      <c r="G62" s="22"/>
      <c r="H62" s="22"/>
      <c r="I62" s="22"/>
      <c r="J62" s="22"/>
      <c r="K62" s="22"/>
      <c r="L62" s="22"/>
      <c r="M62" s="22"/>
      <c r="N62" s="22"/>
      <c r="O62" s="22"/>
      <c r="P62" s="22"/>
      <c r="Q62" s="22"/>
      <c r="R62" s="22"/>
      <c r="S62" s="5" t="s">
        <v>163</v>
      </c>
      <c r="T62" s="25">
        <v>0.3</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72"/>
  <sheetViews>
    <sheetView workbookViewId="0">
      <selection activeCell="T28" sqref="T28"/>
    </sheetView>
  </sheetViews>
  <sheetFormatPr baseColWidth="10" defaultColWidth="8.375" defaultRowHeight="15"/>
  <cols>
    <col min="2" max="2" width="8.375" style="6"/>
    <col min="20" max="20" width="14.375" style="31" customWidth="1"/>
  </cols>
  <sheetData>
    <row r="1" spans="1:20">
      <c r="A1" s="12" t="s">
        <v>69</v>
      </c>
      <c r="C1" s="11"/>
      <c r="D1" s="11"/>
      <c r="E1" s="11"/>
      <c r="F1" s="11"/>
      <c r="G1" s="11"/>
      <c r="H1" s="11"/>
      <c r="I1" s="11"/>
      <c r="J1" s="11"/>
      <c r="K1" s="11"/>
      <c r="L1" s="11"/>
      <c r="M1" s="11"/>
      <c r="N1" s="11"/>
      <c r="O1" s="11"/>
      <c r="P1" s="11"/>
      <c r="Q1" s="11"/>
      <c r="R1" s="11"/>
      <c r="S1" s="11"/>
    </row>
    <row r="2" spans="1:20">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141</v>
      </c>
    </row>
    <row r="3" spans="1:20">
      <c r="A3" s="11"/>
      <c r="B3" s="4" t="str">
        <f>'Populations &amp; programs'!$C$3</f>
        <v>MSM</v>
      </c>
      <c r="C3" s="22"/>
      <c r="D3" s="22"/>
      <c r="E3" s="22"/>
      <c r="F3" s="22"/>
      <c r="G3" s="22"/>
      <c r="H3" s="22"/>
      <c r="I3" s="22"/>
      <c r="J3" s="22"/>
      <c r="K3" s="22"/>
      <c r="L3" s="22"/>
      <c r="M3" s="22"/>
      <c r="N3" s="22"/>
      <c r="O3" s="22"/>
      <c r="P3" s="22"/>
      <c r="Q3" s="22"/>
      <c r="R3" s="22"/>
      <c r="S3" s="5" t="s">
        <v>163</v>
      </c>
      <c r="T3" s="33">
        <v>80</v>
      </c>
    </row>
    <row r="4" spans="1:20">
      <c r="A4" s="11"/>
      <c r="B4" s="4" t="str">
        <f>'Populations &amp; programs'!$C$4</f>
        <v>FSW</v>
      </c>
      <c r="C4" s="22"/>
      <c r="D4" s="22"/>
      <c r="E4" s="22"/>
      <c r="F4" s="22"/>
      <c r="G4" s="22"/>
      <c r="H4" s="22"/>
      <c r="I4" s="22"/>
      <c r="J4" s="22"/>
      <c r="K4" s="22"/>
      <c r="L4" s="22"/>
      <c r="M4" s="22"/>
      <c r="N4" s="22"/>
      <c r="O4" s="22"/>
      <c r="P4" s="22"/>
      <c r="Q4" s="22"/>
      <c r="R4" s="22"/>
      <c r="S4" s="5" t="s">
        <v>163</v>
      </c>
      <c r="T4" s="33">
        <v>80</v>
      </c>
    </row>
    <row r="5" spans="1:20">
      <c r="A5" s="11"/>
      <c r="B5" s="4" t="str">
        <f>'Populations &amp; programs'!$C$5</f>
        <v>Male PWID</v>
      </c>
      <c r="C5" s="22"/>
      <c r="D5" s="22"/>
      <c r="E5" s="22"/>
      <c r="F5" s="22"/>
      <c r="G5" s="22"/>
      <c r="H5" s="22"/>
      <c r="I5" s="22"/>
      <c r="J5" s="22"/>
      <c r="K5" s="22"/>
      <c r="L5" s="22"/>
      <c r="M5" s="22"/>
      <c r="N5" s="22"/>
      <c r="O5" s="22"/>
      <c r="P5" s="22"/>
      <c r="Q5" s="22"/>
      <c r="R5" s="22"/>
      <c r="S5" s="5" t="s">
        <v>163</v>
      </c>
      <c r="T5" s="33">
        <v>80</v>
      </c>
    </row>
    <row r="6" spans="1:20">
      <c r="A6" s="11"/>
      <c r="B6" s="4" t="str">
        <f>'Populations &amp; programs'!$C$6</f>
        <v>Other males</v>
      </c>
      <c r="C6" s="22"/>
      <c r="D6" s="22"/>
      <c r="E6" s="22"/>
      <c r="F6" s="22"/>
      <c r="G6" s="22"/>
      <c r="H6" s="22"/>
      <c r="I6" s="22"/>
      <c r="J6" s="22"/>
      <c r="K6" s="22"/>
      <c r="L6" s="22"/>
      <c r="M6" s="22"/>
      <c r="N6" s="22"/>
      <c r="O6" s="22"/>
      <c r="P6" s="22"/>
      <c r="Q6" s="22"/>
      <c r="R6" s="22"/>
      <c r="S6" s="5" t="s">
        <v>163</v>
      </c>
      <c r="T6" s="33">
        <v>80</v>
      </c>
    </row>
    <row r="7" spans="1:20">
      <c r="A7" s="11"/>
      <c r="B7" s="4" t="str">
        <f>'Populations &amp; programs'!$C$7</f>
        <v>Other females</v>
      </c>
      <c r="C7" s="22"/>
      <c r="D7" s="22"/>
      <c r="E7" s="22"/>
      <c r="F7" s="22"/>
      <c r="G7" s="22"/>
      <c r="H7" s="22"/>
      <c r="I7" s="22"/>
      <c r="J7" s="22"/>
      <c r="K7" s="22"/>
      <c r="L7" s="22"/>
      <c r="M7" s="22"/>
      <c r="N7" s="22"/>
      <c r="O7" s="22"/>
      <c r="P7" s="22"/>
      <c r="Q7" s="22"/>
      <c r="R7" s="22"/>
      <c r="S7" s="5" t="s">
        <v>163</v>
      </c>
      <c r="T7" s="33">
        <v>80</v>
      </c>
    </row>
    <row r="8" spans="1:20">
      <c r="A8" s="11"/>
      <c r="B8" s="4" t="str">
        <f>'Populations &amp; programs'!$C$8</f>
        <v>Clients</v>
      </c>
      <c r="C8" s="22"/>
      <c r="D8" s="22"/>
      <c r="E8" s="22"/>
      <c r="F8" s="22"/>
      <c r="G8" s="22"/>
      <c r="H8" s="22"/>
      <c r="I8" s="22"/>
      <c r="J8" s="22"/>
      <c r="K8" s="22"/>
      <c r="L8" s="22"/>
      <c r="M8" s="22"/>
      <c r="N8" s="22"/>
      <c r="O8" s="22"/>
      <c r="P8" s="22"/>
      <c r="Q8" s="22"/>
      <c r="R8" s="22"/>
      <c r="S8" s="5" t="s">
        <v>163</v>
      </c>
      <c r="T8" s="33">
        <v>80</v>
      </c>
    </row>
    <row r="10" spans="1:20" s="18" customFormat="1">
      <c r="B10" s="6"/>
      <c r="T10" s="31"/>
    </row>
    <row r="11" spans="1:20" s="18" customFormat="1">
      <c r="B11" s="6"/>
      <c r="T11" s="31"/>
    </row>
    <row r="12" spans="1:20">
      <c r="A12" s="12" t="s">
        <v>70</v>
      </c>
      <c r="C12" s="11"/>
      <c r="D12" s="11"/>
      <c r="E12" s="11"/>
      <c r="F12" s="11"/>
      <c r="G12" s="11"/>
      <c r="H12" s="11"/>
      <c r="I12" s="11"/>
      <c r="J12" s="11"/>
      <c r="K12" s="11"/>
      <c r="L12" s="11"/>
      <c r="M12" s="11"/>
      <c r="N12" s="11"/>
      <c r="O12" s="11"/>
      <c r="P12" s="11"/>
      <c r="Q12" s="11"/>
      <c r="R12" s="11"/>
      <c r="S12" s="11"/>
    </row>
    <row r="13" spans="1:20">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141</v>
      </c>
    </row>
    <row r="14" spans="1:20">
      <c r="A14" s="11"/>
      <c r="B14" s="4" t="str">
        <f>'Populations &amp; programs'!$C$3</f>
        <v>MSM</v>
      </c>
      <c r="C14" s="22"/>
      <c r="D14" s="22"/>
      <c r="E14" s="22"/>
      <c r="F14" s="22"/>
      <c r="G14" s="22"/>
      <c r="H14" s="22"/>
      <c r="I14" s="22"/>
      <c r="J14" s="22"/>
      <c r="K14" s="22"/>
      <c r="L14" s="22"/>
      <c r="M14" s="22"/>
      <c r="N14" s="22"/>
      <c r="O14" s="22"/>
      <c r="P14" s="22"/>
      <c r="Q14" s="22"/>
      <c r="R14" s="22"/>
      <c r="S14" s="5" t="s">
        <v>163</v>
      </c>
      <c r="T14" s="29">
        <v>10</v>
      </c>
    </row>
    <row r="15" spans="1:20">
      <c r="A15" s="11"/>
      <c r="B15" s="4" t="str">
        <f>'Populations &amp; programs'!$C$4</f>
        <v>FSW</v>
      </c>
      <c r="C15" s="22"/>
      <c r="D15" s="22"/>
      <c r="E15" s="22"/>
      <c r="F15" s="22"/>
      <c r="G15" s="22"/>
      <c r="H15" s="22"/>
      <c r="I15" s="22"/>
      <c r="J15" s="22"/>
      <c r="K15" s="22"/>
      <c r="L15" s="22"/>
      <c r="M15" s="22"/>
      <c r="N15" s="22"/>
      <c r="O15" s="22"/>
      <c r="P15" s="22"/>
      <c r="Q15" s="22"/>
      <c r="R15" s="22"/>
      <c r="S15" s="5" t="s">
        <v>163</v>
      </c>
      <c r="T15" s="29">
        <v>10</v>
      </c>
    </row>
    <row r="16" spans="1:20">
      <c r="A16" s="11"/>
      <c r="B16" s="4" t="str">
        <f>'Populations &amp; programs'!$C$5</f>
        <v>Male PWID</v>
      </c>
      <c r="C16" s="22"/>
      <c r="D16" s="22"/>
      <c r="E16" s="22"/>
      <c r="F16" s="22"/>
      <c r="G16" s="22"/>
      <c r="H16" s="22"/>
      <c r="I16" s="22"/>
      <c r="J16" s="22"/>
      <c r="K16" s="22"/>
      <c r="L16" s="22"/>
      <c r="M16" s="22"/>
      <c r="N16" s="22"/>
      <c r="O16" s="22"/>
      <c r="P16" s="22"/>
      <c r="Q16" s="22"/>
      <c r="R16" s="22"/>
      <c r="S16" s="5" t="s">
        <v>163</v>
      </c>
      <c r="T16" s="29">
        <v>10</v>
      </c>
    </row>
    <row r="17" spans="1:20">
      <c r="A17" s="11"/>
      <c r="B17" s="4" t="str">
        <f>'Populations &amp; programs'!$C$6</f>
        <v>Other males</v>
      </c>
      <c r="C17" s="22"/>
      <c r="D17" s="22"/>
      <c r="E17" s="22"/>
      <c r="F17" s="22"/>
      <c r="G17" s="22"/>
      <c r="H17" s="22"/>
      <c r="I17" s="22"/>
      <c r="J17" s="22"/>
      <c r="K17" s="22"/>
      <c r="L17" s="22"/>
      <c r="M17" s="22"/>
      <c r="N17" s="22"/>
      <c r="O17" s="22"/>
      <c r="P17" s="22"/>
      <c r="Q17" s="22"/>
      <c r="R17" s="22"/>
      <c r="S17" s="5" t="s">
        <v>163</v>
      </c>
      <c r="T17" s="29">
        <v>10</v>
      </c>
    </row>
    <row r="18" spans="1:20">
      <c r="A18" s="11"/>
      <c r="B18" s="4" t="str">
        <f>'Populations &amp; programs'!$C$7</f>
        <v>Other females</v>
      </c>
      <c r="C18" s="22"/>
      <c r="D18" s="22"/>
      <c r="E18" s="22"/>
      <c r="F18" s="22"/>
      <c r="G18" s="22"/>
      <c r="H18" s="22"/>
      <c r="I18" s="22"/>
      <c r="J18" s="22"/>
      <c r="K18" s="22"/>
      <c r="L18" s="22"/>
      <c r="M18" s="22"/>
      <c r="N18" s="22"/>
      <c r="O18" s="22"/>
      <c r="P18" s="22"/>
      <c r="Q18" s="22"/>
      <c r="R18" s="22"/>
      <c r="S18" s="5" t="s">
        <v>163</v>
      </c>
      <c r="T18" s="29">
        <v>10</v>
      </c>
    </row>
    <row r="19" spans="1:20">
      <c r="A19" s="11"/>
      <c r="B19" s="4" t="str">
        <f>'Populations &amp; programs'!$C$8</f>
        <v>Clients</v>
      </c>
      <c r="C19" s="22"/>
      <c r="D19" s="22"/>
      <c r="E19" s="22"/>
      <c r="F19" s="22"/>
      <c r="G19" s="22"/>
      <c r="H19" s="22"/>
      <c r="I19" s="22"/>
      <c r="J19" s="22"/>
      <c r="K19" s="22"/>
      <c r="L19" s="22"/>
      <c r="M19" s="22"/>
      <c r="N19" s="22"/>
      <c r="O19" s="22"/>
      <c r="P19" s="22"/>
      <c r="Q19" s="22"/>
      <c r="R19" s="22"/>
      <c r="S19" s="5" t="s">
        <v>163</v>
      </c>
      <c r="T19" s="29">
        <v>10</v>
      </c>
    </row>
    <row r="21" spans="1:20" s="18" customFormat="1">
      <c r="B21" s="6"/>
      <c r="T21" s="31"/>
    </row>
    <row r="22" spans="1:20" s="18" customFormat="1">
      <c r="B22" s="6"/>
      <c r="T22" s="31"/>
    </row>
    <row r="23" spans="1:20">
      <c r="A23" s="12" t="s">
        <v>71</v>
      </c>
      <c r="C23" s="11"/>
      <c r="D23" s="11"/>
      <c r="E23" s="11"/>
      <c r="F23" s="11"/>
      <c r="G23" s="11"/>
      <c r="H23" s="11"/>
      <c r="I23" s="11"/>
      <c r="J23" s="11"/>
      <c r="K23" s="11"/>
      <c r="L23" s="11"/>
      <c r="M23" s="11"/>
      <c r="N23" s="11"/>
      <c r="O23" s="11"/>
      <c r="P23" s="11"/>
      <c r="Q23" s="11"/>
      <c r="R23" s="11"/>
      <c r="S23" s="11"/>
    </row>
    <row r="24" spans="1:20">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141</v>
      </c>
    </row>
    <row r="25" spans="1:20">
      <c r="A25" s="11"/>
      <c r="B25" s="4" t="str">
        <f>'Populations &amp; programs'!$C$3</f>
        <v>MSM</v>
      </c>
      <c r="C25" s="22"/>
      <c r="D25" s="22"/>
      <c r="E25" s="22"/>
      <c r="F25" s="22"/>
      <c r="G25" s="22"/>
      <c r="H25" s="22"/>
      <c r="I25" s="22"/>
      <c r="J25" s="22"/>
      <c r="K25" s="22"/>
      <c r="L25" s="22"/>
      <c r="M25" s="22"/>
      <c r="N25" s="22"/>
      <c r="O25" s="22"/>
      <c r="P25" s="22"/>
      <c r="Q25" s="22"/>
      <c r="R25" s="22"/>
      <c r="S25" s="5" t="s">
        <v>163</v>
      </c>
      <c r="T25" s="29">
        <v>0</v>
      </c>
    </row>
    <row r="26" spans="1:20">
      <c r="A26" s="11"/>
      <c r="B26" s="4" t="str">
        <f>'Populations &amp; programs'!$C$4</f>
        <v>FSW</v>
      </c>
      <c r="C26" s="22"/>
      <c r="D26" s="22"/>
      <c r="E26" s="22"/>
      <c r="F26" s="22"/>
      <c r="G26" s="22"/>
      <c r="H26" s="22"/>
      <c r="I26" s="22"/>
      <c r="J26" s="22"/>
      <c r="K26" s="22"/>
      <c r="L26" s="22"/>
      <c r="M26" s="22"/>
      <c r="N26" s="22"/>
      <c r="O26" s="22"/>
      <c r="P26" s="22"/>
      <c r="Q26" s="22"/>
      <c r="R26" s="22"/>
      <c r="S26" s="5" t="s">
        <v>163</v>
      </c>
      <c r="T26" s="29">
        <v>500</v>
      </c>
    </row>
    <row r="27" spans="1:20">
      <c r="A27" s="11"/>
      <c r="B27" s="4" t="str">
        <f>'Populations &amp; programs'!$C$5</f>
        <v>Male PWID</v>
      </c>
      <c r="C27" s="22"/>
      <c r="D27" s="22"/>
      <c r="E27" s="22"/>
      <c r="F27" s="22"/>
      <c r="G27" s="22"/>
      <c r="H27" s="22"/>
      <c r="I27" s="22"/>
      <c r="J27" s="22"/>
      <c r="K27" s="22"/>
      <c r="L27" s="22"/>
      <c r="M27" s="22"/>
      <c r="N27" s="22"/>
      <c r="O27" s="22"/>
      <c r="P27" s="22"/>
      <c r="Q27" s="22"/>
      <c r="R27" s="22"/>
      <c r="S27" s="5" t="s">
        <v>163</v>
      </c>
      <c r="T27" s="29">
        <v>0</v>
      </c>
    </row>
    <row r="28" spans="1:20">
      <c r="A28" s="11"/>
      <c r="B28" s="4" t="str">
        <f>'Populations &amp; programs'!$C$6</f>
        <v>Other males</v>
      </c>
      <c r="C28" s="22"/>
      <c r="D28" s="22"/>
      <c r="E28" s="22"/>
      <c r="F28" s="22"/>
      <c r="G28" s="22"/>
      <c r="H28" s="22"/>
      <c r="I28" s="22"/>
      <c r="J28" s="22"/>
      <c r="K28" s="22"/>
      <c r="L28" s="22"/>
      <c r="M28" s="22"/>
      <c r="N28" s="22"/>
      <c r="O28" s="22"/>
      <c r="P28" s="22"/>
      <c r="Q28" s="22"/>
      <c r="R28" s="22"/>
      <c r="S28" s="5" t="s">
        <v>163</v>
      </c>
      <c r="T28" s="29">
        <v>0</v>
      </c>
    </row>
    <row r="29" spans="1:20">
      <c r="A29" s="11"/>
      <c r="B29" s="4" t="str">
        <f>'Populations &amp; programs'!$C$7</f>
        <v>Other females</v>
      </c>
      <c r="C29" s="22"/>
      <c r="D29" s="22"/>
      <c r="E29" s="22"/>
      <c r="F29" s="22"/>
      <c r="G29" s="22"/>
      <c r="H29" s="22"/>
      <c r="I29" s="22"/>
      <c r="J29" s="22"/>
      <c r="K29" s="22"/>
      <c r="L29" s="22"/>
      <c r="M29" s="22"/>
      <c r="N29" s="22"/>
      <c r="O29" s="22"/>
      <c r="P29" s="22"/>
      <c r="Q29" s="22"/>
      <c r="R29" s="22"/>
      <c r="S29" s="5" t="s">
        <v>163</v>
      </c>
      <c r="T29" s="29">
        <v>0</v>
      </c>
    </row>
    <row r="30" spans="1:20">
      <c r="A30" s="11"/>
      <c r="B30" s="4" t="str">
        <f>'Populations &amp; programs'!$C$8</f>
        <v>Clients</v>
      </c>
      <c r="C30" s="22"/>
      <c r="D30" s="22"/>
      <c r="E30" s="22"/>
      <c r="F30" s="22"/>
      <c r="G30" s="22"/>
      <c r="H30" s="22"/>
      <c r="I30" s="22"/>
      <c r="J30" s="22"/>
      <c r="K30" s="22"/>
      <c r="L30" s="22"/>
      <c r="M30" s="22"/>
      <c r="N30" s="22"/>
      <c r="O30" s="22"/>
      <c r="P30" s="22"/>
      <c r="Q30" s="22"/>
      <c r="R30" s="22"/>
      <c r="S30" s="5" t="s">
        <v>163</v>
      </c>
      <c r="T30" s="29">
        <v>10</v>
      </c>
    </row>
    <row r="31" spans="1:20" s="18" customFormat="1">
      <c r="T31" s="31"/>
    </row>
    <row r="32" spans="1:20" s="18" customFormat="1">
      <c r="T32" s="31"/>
    </row>
    <row r="33" spans="1:20" s="18" customFormat="1">
      <c r="B33" s="6"/>
      <c r="T33" s="31"/>
    </row>
    <row r="34" spans="1:20">
      <c r="A34" s="12" t="s">
        <v>81</v>
      </c>
      <c r="C34" s="11"/>
      <c r="D34" s="11"/>
      <c r="E34" s="11"/>
      <c r="F34" s="11"/>
      <c r="G34" s="11"/>
      <c r="H34" s="11"/>
      <c r="I34" s="11"/>
      <c r="J34" s="11"/>
      <c r="K34" s="11"/>
      <c r="L34" s="11"/>
      <c r="M34" s="11"/>
      <c r="N34" s="11"/>
      <c r="O34" s="11"/>
      <c r="P34" s="11"/>
      <c r="Q34" s="11"/>
      <c r="R34" s="11"/>
      <c r="S34" s="11"/>
    </row>
    <row r="35" spans="1:20">
      <c r="A35" s="11"/>
      <c r="C35" s="12">
        <v>2000</v>
      </c>
      <c r="D35" s="12">
        <v>2001</v>
      </c>
      <c r="E35" s="12">
        <v>2002</v>
      </c>
      <c r="F35" s="12">
        <v>2003</v>
      </c>
      <c r="G35" s="12">
        <v>2004</v>
      </c>
      <c r="H35" s="12">
        <v>2005</v>
      </c>
      <c r="I35" s="12">
        <v>2006</v>
      </c>
      <c r="J35" s="12">
        <v>2007</v>
      </c>
      <c r="K35" s="12">
        <v>2008</v>
      </c>
      <c r="L35" s="12">
        <v>2009</v>
      </c>
      <c r="M35" s="12">
        <v>2010</v>
      </c>
      <c r="N35" s="12">
        <v>2011</v>
      </c>
      <c r="O35" s="12">
        <v>2012</v>
      </c>
      <c r="P35" s="12">
        <v>2013</v>
      </c>
      <c r="Q35" s="12">
        <v>2014</v>
      </c>
      <c r="R35" s="12">
        <v>2015</v>
      </c>
      <c r="S35" s="11"/>
      <c r="T35" s="4" t="s">
        <v>141</v>
      </c>
    </row>
    <row r="36" spans="1:20">
      <c r="A36" s="11"/>
      <c r="B36" s="4" t="str">
        <f>'Populations &amp; programs'!$C$3</f>
        <v>MSM</v>
      </c>
      <c r="C36" s="22"/>
      <c r="D36" s="22"/>
      <c r="E36" s="22"/>
      <c r="F36" s="22"/>
      <c r="G36" s="22"/>
      <c r="H36" s="22"/>
      <c r="I36" s="22"/>
      <c r="J36" s="22"/>
      <c r="K36" s="22"/>
      <c r="L36" s="22"/>
      <c r="M36" s="22"/>
      <c r="N36" s="22"/>
      <c r="O36" s="22"/>
      <c r="P36" s="22"/>
      <c r="Q36" s="22"/>
      <c r="R36" s="22"/>
      <c r="S36" s="5" t="s">
        <v>163</v>
      </c>
      <c r="T36" s="30">
        <v>0.4</v>
      </c>
    </row>
    <row r="37" spans="1:20">
      <c r="A37" s="11"/>
      <c r="B37" s="4" t="str">
        <f>'Populations &amp; programs'!$C$4</f>
        <v>FSW</v>
      </c>
      <c r="C37" s="22"/>
      <c r="D37" s="22"/>
      <c r="E37" s="22"/>
      <c r="F37" s="25">
        <v>0.2</v>
      </c>
      <c r="G37" s="22"/>
      <c r="H37" s="22"/>
      <c r="I37" s="25">
        <v>0.24</v>
      </c>
      <c r="J37" s="22"/>
      <c r="K37" s="22"/>
      <c r="L37" s="25">
        <v>0.27</v>
      </c>
      <c r="M37" s="22"/>
      <c r="N37" s="25">
        <v>0.3</v>
      </c>
      <c r="O37" s="22"/>
      <c r="P37" s="25">
        <v>0.3</v>
      </c>
      <c r="Q37" s="22"/>
      <c r="R37" s="22"/>
      <c r="S37" s="5" t="s">
        <v>163</v>
      </c>
      <c r="T37" s="30"/>
    </row>
    <row r="38" spans="1:20">
      <c r="A38" s="11"/>
      <c r="B38" s="4" t="str">
        <f>'Populations &amp; programs'!$C$5</f>
        <v>Male PWID</v>
      </c>
      <c r="C38" s="22"/>
      <c r="D38" s="22"/>
      <c r="E38" s="22"/>
      <c r="F38" s="22"/>
      <c r="G38" s="22"/>
      <c r="H38" s="22"/>
      <c r="I38" s="22"/>
      <c r="J38" s="22"/>
      <c r="K38" s="22"/>
      <c r="L38" s="22"/>
      <c r="M38" s="22"/>
      <c r="N38" s="22"/>
      <c r="O38" s="22"/>
      <c r="P38" s="22"/>
      <c r="Q38" s="22"/>
      <c r="R38" s="22"/>
      <c r="S38" s="5" t="s">
        <v>163</v>
      </c>
      <c r="T38" s="30">
        <v>0.05</v>
      </c>
    </row>
    <row r="39" spans="1:20">
      <c r="A39" s="11"/>
      <c r="B39" s="4" t="str">
        <f>'Populations &amp; programs'!$C$6</f>
        <v>Other males</v>
      </c>
      <c r="C39" s="22"/>
      <c r="D39" s="22"/>
      <c r="E39" s="22"/>
      <c r="F39" s="22"/>
      <c r="G39" s="22"/>
      <c r="H39" s="22"/>
      <c r="I39" s="22"/>
      <c r="J39" s="22"/>
      <c r="K39" s="22"/>
      <c r="L39" s="22"/>
      <c r="M39" s="22"/>
      <c r="N39" s="22"/>
      <c r="O39" s="22"/>
      <c r="P39" s="22"/>
      <c r="Q39" s="22"/>
      <c r="R39" s="22"/>
      <c r="S39" s="5" t="s">
        <v>163</v>
      </c>
      <c r="T39" s="30">
        <v>0.05</v>
      </c>
    </row>
    <row r="40" spans="1:20">
      <c r="A40" s="11"/>
      <c r="B40" s="4" t="str">
        <f>'Populations &amp; programs'!$C$7</f>
        <v>Other females</v>
      </c>
      <c r="C40" s="22"/>
      <c r="D40" s="22"/>
      <c r="E40" s="22"/>
      <c r="F40" s="22"/>
      <c r="G40" s="22"/>
      <c r="H40" s="22"/>
      <c r="I40" s="22"/>
      <c r="J40" s="22"/>
      <c r="K40" s="22"/>
      <c r="L40" s="22"/>
      <c r="M40" s="22"/>
      <c r="N40" s="22"/>
      <c r="O40" s="22"/>
      <c r="P40" s="22"/>
      <c r="Q40" s="22"/>
      <c r="R40" s="22"/>
      <c r="S40" s="5" t="s">
        <v>163</v>
      </c>
      <c r="T40" s="30">
        <v>0.05</v>
      </c>
    </row>
    <row r="41" spans="1:20">
      <c r="A41" s="11"/>
      <c r="B41" s="4" t="str">
        <f>'Populations &amp; programs'!$C$8</f>
        <v>Clients</v>
      </c>
      <c r="C41" s="22"/>
      <c r="D41" s="22"/>
      <c r="E41" s="22"/>
      <c r="F41" s="22"/>
      <c r="G41" s="22"/>
      <c r="H41" s="22"/>
      <c r="I41" s="22"/>
      <c r="J41" s="22"/>
      <c r="K41" s="22"/>
      <c r="L41" s="22"/>
      <c r="M41" s="22"/>
      <c r="N41" s="22"/>
      <c r="O41" s="22"/>
      <c r="P41" s="22"/>
      <c r="Q41" s="22"/>
      <c r="R41" s="22"/>
      <c r="S41" s="5" t="s">
        <v>163</v>
      </c>
      <c r="T41" s="30">
        <v>7.0000000000000007E-2</v>
      </c>
    </row>
    <row r="43" spans="1:20" s="18" customFormat="1">
      <c r="B43" s="6"/>
      <c r="T43" s="31"/>
    </row>
    <row r="44" spans="1:20" s="18" customFormat="1">
      <c r="B44" s="6"/>
      <c r="T44" s="31"/>
    </row>
    <row r="45" spans="1:20">
      <c r="A45" s="19" t="s">
        <v>31</v>
      </c>
      <c r="C45" s="11"/>
      <c r="D45" s="11"/>
      <c r="E45" s="11"/>
      <c r="F45" s="11"/>
      <c r="G45" s="11"/>
      <c r="H45" s="11"/>
      <c r="I45" s="11"/>
      <c r="J45" s="11"/>
      <c r="K45" s="11"/>
      <c r="L45" s="11"/>
      <c r="M45" s="11"/>
      <c r="N45" s="11"/>
      <c r="O45" s="11"/>
      <c r="P45" s="11"/>
      <c r="Q45" s="11"/>
      <c r="R45" s="11"/>
      <c r="S45" s="11"/>
    </row>
    <row r="46" spans="1:20">
      <c r="A46" s="11"/>
      <c r="C46" s="12">
        <v>2000</v>
      </c>
      <c r="D46" s="12">
        <v>2001</v>
      </c>
      <c r="E46" s="12">
        <v>2002</v>
      </c>
      <c r="F46" s="12">
        <v>2003</v>
      </c>
      <c r="G46" s="12">
        <v>2004</v>
      </c>
      <c r="H46" s="12">
        <v>2005</v>
      </c>
      <c r="I46" s="12">
        <v>2006</v>
      </c>
      <c r="J46" s="12">
        <v>2007</v>
      </c>
      <c r="K46" s="12">
        <v>2008</v>
      </c>
      <c r="L46" s="12">
        <v>2009</v>
      </c>
      <c r="M46" s="12">
        <v>2010</v>
      </c>
      <c r="N46" s="12">
        <v>2011</v>
      </c>
      <c r="O46" s="12">
        <v>2012</v>
      </c>
      <c r="P46" s="12">
        <v>2013</v>
      </c>
      <c r="Q46" s="12">
        <v>2014</v>
      </c>
      <c r="R46" s="12">
        <v>2015</v>
      </c>
      <c r="S46" s="11"/>
      <c r="T46" s="4" t="s">
        <v>141</v>
      </c>
    </row>
    <row r="47" spans="1:20">
      <c r="A47" s="11"/>
      <c r="B47" s="4" t="str">
        <f>'Populations &amp; programs'!$C$3</f>
        <v>MSM</v>
      </c>
      <c r="C47" s="22"/>
      <c r="D47" s="22"/>
      <c r="E47" s="22"/>
      <c r="F47" s="22"/>
      <c r="G47" s="22"/>
      <c r="H47" s="22"/>
      <c r="I47" s="22"/>
      <c r="J47" s="22"/>
      <c r="K47" s="22"/>
      <c r="L47" s="22"/>
      <c r="M47" s="22"/>
      <c r="N47" s="22"/>
      <c r="O47" s="22"/>
      <c r="P47" s="22"/>
      <c r="Q47" s="22"/>
      <c r="R47" s="22"/>
      <c r="S47" s="5" t="s">
        <v>163</v>
      </c>
      <c r="T47" s="30">
        <v>0.6</v>
      </c>
    </row>
    <row r="48" spans="1:20">
      <c r="A48" s="11"/>
      <c r="B48" s="4" t="str">
        <f>'Populations &amp; programs'!$C$4</f>
        <v>FSW</v>
      </c>
      <c r="C48" s="22"/>
      <c r="D48" s="22"/>
      <c r="E48" s="22"/>
      <c r="F48" s="25">
        <v>0.8</v>
      </c>
      <c r="G48" s="22"/>
      <c r="H48" s="22"/>
      <c r="I48" s="25">
        <v>0.85</v>
      </c>
      <c r="J48" s="22"/>
      <c r="K48" s="22"/>
      <c r="L48" s="25">
        <v>0.94</v>
      </c>
      <c r="M48" s="22"/>
      <c r="N48" s="25">
        <v>0.91</v>
      </c>
      <c r="O48" s="22"/>
      <c r="P48" s="25">
        <v>0.96</v>
      </c>
      <c r="Q48" s="22"/>
      <c r="R48" s="22"/>
      <c r="S48" s="5" t="s">
        <v>163</v>
      </c>
      <c r="T48" s="30"/>
    </row>
    <row r="49" spans="1:20">
      <c r="A49" s="11"/>
      <c r="B49" s="4" t="str">
        <f>'Populations &amp; programs'!$C$5</f>
        <v>Male PWID</v>
      </c>
      <c r="C49" s="22"/>
      <c r="D49" s="22"/>
      <c r="E49" s="22"/>
      <c r="F49" s="22"/>
      <c r="G49" s="22"/>
      <c r="H49" s="22"/>
      <c r="I49" s="22"/>
      <c r="J49" s="22"/>
      <c r="K49" s="22"/>
      <c r="L49" s="22"/>
      <c r="M49" s="22"/>
      <c r="N49" s="22"/>
      <c r="O49" s="22"/>
      <c r="P49" s="22"/>
      <c r="Q49" s="22"/>
      <c r="R49" s="22"/>
      <c r="S49" s="5" t="s">
        <v>163</v>
      </c>
      <c r="T49" s="30">
        <v>0.5</v>
      </c>
    </row>
    <row r="50" spans="1:20">
      <c r="A50" s="11"/>
      <c r="B50" s="4" t="str">
        <f>'Populations &amp; programs'!$C$6</f>
        <v>Other males</v>
      </c>
      <c r="C50" s="22"/>
      <c r="D50" s="22"/>
      <c r="E50" s="22"/>
      <c r="F50" s="22"/>
      <c r="G50" s="22"/>
      <c r="H50" s="25">
        <v>0.4</v>
      </c>
      <c r="I50" s="22"/>
      <c r="J50" s="22"/>
      <c r="K50" s="25">
        <v>0.37</v>
      </c>
      <c r="L50" s="22"/>
      <c r="M50" s="22"/>
      <c r="N50" s="25">
        <v>0.42</v>
      </c>
      <c r="O50" s="22"/>
      <c r="P50" s="22"/>
      <c r="Q50" s="22"/>
      <c r="R50" s="22"/>
      <c r="S50" s="5" t="s">
        <v>163</v>
      </c>
      <c r="T50" s="30"/>
    </row>
    <row r="51" spans="1:20">
      <c r="A51" s="11"/>
      <c r="B51" s="4" t="str">
        <f>'Populations &amp; programs'!$C$7</f>
        <v>Other females</v>
      </c>
      <c r="C51" s="22"/>
      <c r="D51" s="22"/>
      <c r="E51" s="22"/>
      <c r="F51" s="22"/>
      <c r="G51" s="22"/>
      <c r="H51" s="25">
        <v>0.4</v>
      </c>
      <c r="I51" s="22"/>
      <c r="J51" s="22"/>
      <c r="K51" s="25">
        <v>0.37</v>
      </c>
      <c r="L51" s="22"/>
      <c r="M51" s="22"/>
      <c r="N51" s="25">
        <v>0.42</v>
      </c>
      <c r="O51" s="22"/>
      <c r="P51" s="22"/>
      <c r="Q51" s="22"/>
      <c r="R51" s="22"/>
      <c r="S51" s="5" t="s">
        <v>163</v>
      </c>
      <c r="T51" s="30"/>
    </row>
    <row r="52" spans="1:20">
      <c r="A52" s="11"/>
      <c r="B52" s="4" t="str">
        <f>'Populations &amp; programs'!$C$8</f>
        <v>Clients</v>
      </c>
      <c r="C52" s="22"/>
      <c r="D52" s="22"/>
      <c r="E52" s="22"/>
      <c r="F52" s="22"/>
      <c r="G52" s="22"/>
      <c r="H52" s="22"/>
      <c r="I52" s="22"/>
      <c r="J52" s="22"/>
      <c r="K52" s="22"/>
      <c r="L52" s="22"/>
      <c r="M52" s="22"/>
      <c r="N52" s="22"/>
      <c r="O52" s="22"/>
      <c r="P52" s="22"/>
      <c r="Q52" s="22"/>
      <c r="R52" s="22"/>
      <c r="S52" s="5" t="s">
        <v>163</v>
      </c>
      <c r="T52" s="30">
        <v>0.5</v>
      </c>
    </row>
    <row r="54" spans="1:20" s="18" customFormat="1">
      <c r="B54" s="6"/>
      <c r="T54" s="31"/>
    </row>
    <row r="55" spans="1:20" s="18" customFormat="1">
      <c r="B55" s="6"/>
      <c r="T55" s="31"/>
    </row>
    <row r="56" spans="1:20">
      <c r="A56" s="19" t="s">
        <v>154</v>
      </c>
      <c r="C56" s="11"/>
      <c r="D56" s="11"/>
      <c r="E56" s="11"/>
      <c r="F56" s="11"/>
      <c r="G56" s="11"/>
      <c r="H56" s="11"/>
      <c r="I56" s="11"/>
      <c r="J56" s="11"/>
      <c r="K56" s="11"/>
      <c r="L56" s="11"/>
      <c r="M56" s="11"/>
      <c r="N56" s="11"/>
      <c r="O56" s="11"/>
      <c r="P56" s="11"/>
      <c r="Q56" s="11"/>
      <c r="R56" s="11"/>
      <c r="S56" s="11"/>
    </row>
    <row r="57" spans="1:20">
      <c r="A57" s="11"/>
      <c r="C57" s="12">
        <v>2000</v>
      </c>
      <c r="D57" s="12">
        <v>2001</v>
      </c>
      <c r="E57" s="12">
        <v>2002</v>
      </c>
      <c r="F57" s="12">
        <v>2003</v>
      </c>
      <c r="G57" s="12">
        <v>2004</v>
      </c>
      <c r="H57" s="12">
        <v>2005</v>
      </c>
      <c r="I57" s="12">
        <v>2006</v>
      </c>
      <c r="J57" s="12">
        <v>2007</v>
      </c>
      <c r="K57" s="12">
        <v>2008</v>
      </c>
      <c r="L57" s="12">
        <v>2009</v>
      </c>
      <c r="M57" s="12">
        <v>2010</v>
      </c>
      <c r="N57" s="12">
        <v>2011</v>
      </c>
      <c r="O57" s="12">
        <v>2012</v>
      </c>
      <c r="P57" s="12">
        <v>2013</v>
      </c>
      <c r="Q57" s="12">
        <v>2014</v>
      </c>
      <c r="R57" s="12">
        <v>2015</v>
      </c>
      <c r="S57" s="11"/>
      <c r="T57" s="4" t="s">
        <v>141</v>
      </c>
    </row>
    <row r="58" spans="1:20">
      <c r="A58" s="11"/>
      <c r="B58" s="4" t="str">
        <f>'Populations &amp; programs'!$C$3</f>
        <v>MSM</v>
      </c>
      <c r="C58" s="22"/>
      <c r="D58" s="22"/>
      <c r="E58" s="22"/>
      <c r="F58" s="22"/>
      <c r="G58" s="22"/>
      <c r="H58" s="22"/>
      <c r="I58" s="22"/>
      <c r="J58" s="22"/>
      <c r="K58" s="22"/>
      <c r="L58" s="22"/>
      <c r="M58" s="22"/>
      <c r="N58" s="22"/>
      <c r="O58" s="22"/>
      <c r="P58" s="22"/>
      <c r="Q58" s="22"/>
      <c r="R58" s="22"/>
      <c r="S58" s="5" t="s">
        <v>163</v>
      </c>
      <c r="T58" s="29">
        <v>0</v>
      </c>
    </row>
    <row r="59" spans="1:20">
      <c r="A59" s="11"/>
      <c r="B59" s="4" t="str">
        <f>'Populations &amp; programs'!$C$4</f>
        <v>FSW</v>
      </c>
      <c r="C59" s="22"/>
      <c r="D59" s="22"/>
      <c r="E59" s="22"/>
      <c r="F59" s="25">
        <v>0.84</v>
      </c>
      <c r="G59" s="22"/>
      <c r="H59" s="22"/>
      <c r="I59" s="25">
        <v>0.89</v>
      </c>
      <c r="J59" s="22"/>
      <c r="K59" s="22"/>
      <c r="L59" s="25">
        <v>0.96</v>
      </c>
      <c r="M59" s="22"/>
      <c r="N59" s="25">
        <v>0.94</v>
      </c>
      <c r="O59" s="22"/>
      <c r="P59" s="25">
        <v>0.98</v>
      </c>
      <c r="Q59" s="22"/>
      <c r="R59" s="22"/>
      <c r="S59" s="5" t="s">
        <v>163</v>
      </c>
      <c r="T59" s="38"/>
    </row>
    <row r="60" spans="1:20">
      <c r="A60" s="11"/>
      <c r="B60" s="4" t="str">
        <f>'Populations &amp; programs'!$C$5</f>
        <v>Male PWID</v>
      </c>
      <c r="C60" s="22"/>
      <c r="D60" s="22"/>
      <c r="E60" s="22"/>
      <c r="F60" s="22"/>
      <c r="G60" s="22"/>
      <c r="H60" s="22"/>
      <c r="I60" s="22"/>
      <c r="J60" s="22"/>
      <c r="K60" s="22"/>
      <c r="L60" s="22"/>
      <c r="M60" s="22"/>
      <c r="N60" s="22"/>
      <c r="O60" s="22"/>
      <c r="P60" s="22"/>
      <c r="Q60" s="22"/>
      <c r="R60" s="22"/>
      <c r="S60" s="5" t="s">
        <v>163</v>
      </c>
      <c r="T60" s="30">
        <v>0</v>
      </c>
    </row>
    <row r="61" spans="1:20">
      <c r="A61" s="11"/>
      <c r="B61" s="4" t="str">
        <f>'Populations &amp; programs'!$C$6</f>
        <v>Other males</v>
      </c>
      <c r="C61" s="22"/>
      <c r="D61" s="22"/>
      <c r="E61" s="22"/>
      <c r="F61" s="22"/>
      <c r="G61" s="22"/>
      <c r="H61" s="22"/>
      <c r="I61" s="22"/>
      <c r="J61" s="22"/>
      <c r="K61" s="22"/>
      <c r="L61" s="22"/>
      <c r="M61" s="22"/>
      <c r="N61" s="22"/>
      <c r="O61" s="22"/>
      <c r="P61" s="22"/>
      <c r="Q61" s="22"/>
      <c r="R61" s="22"/>
      <c r="S61" s="5" t="s">
        <v>163</v>
      </c>
      <c r="T61" s="30">
        <v>0</v>
      </c>
    </row>
    <row r="62" spans="1:20">
      <c r="A62" s="11"/>
      <c r="B62" s="4" t="str">
        <f>'Populations &amp; programs'!$C$7</f>
        <v>Other females</v>
      </c>
      <c r="C62" s="22"/>
      <c r="D62" s="22"/>
      <c r="E62" s="22"/>
      <c r="F62" s="22"/>
      <c r="G62" s="22"/>
      <c r="H62" s="22"/>
      <c r="I62" s="22"/>
      <c r="J62" s="22"/>
      <c r="K62" s="22"/>
      <c r="L62" s="22"/>
      <c r="M62" s="22"/>
      <c r="N62" s="22"/>
      <c r="O62" s="22"/>
      <c r="P62" s="22"/>
      <c r="Q62" s="22"/>
      <c r="R62" s="22"/>
      <c r="S62" s="5" t="s">
        <v>163</v>
      </c>
      <c r="T62" s="29">
        <v>0</v>
      </c>
    </row>
    <row r="63" spans="1:20">
      <c r="A63" s="11"/>
      <c r="B63" s="4" t="str">
        <f>'Populations &amp; programs'!$C$8</f>
        <v>Clients</v>
      </c>
      <c r="C63" s="22"/>
      <c r="D63" s="22"/>
      <c r="E63" s="22"/>
      <c r="F63" s="25">
        <v>0.84</v>
      </c>
      <c r="G63" s="22"/>
      <c r="H63" s="22"/>
      <c r="I63" s="25">
        <v>0.89</v>
      </c>
      <c r="J63" s="22"/>
      <c r="K63" s="22"/>
      <c r="L63" s="25">
        <v>0.96</v>
      </c>
      <c r="M63" s="22"/>
      <c r="N63" s="25">
        <v>0.94</v>
      </c>
      <c r="O63" s="22"/>
      <c r="P63" s="25">
        <v>0.98</v>
      </c>
      <c r="Q63" s="22"/>
      <c r="R63" s="22"/>
      <c r="S63" s="5" t="s">
        <v>163</v>
      </c>
      <c r="T63" s="39"/>
    </row>
    <row r="65" spans="1:20" s="18" customFormat="1">
      <c r="B65" s="6"/>
      <c r="T65" s="31"/>
    </row>
    <row r="66" spans="1:20" s="18" customFormat="1">
      <c r="B66" s="6"/>
      <c r="T66" s="31"/>
    </row>
    <row r="67" spans="1:20">
      <c r="A67" s="12" t="s">
        <v>107</v>
      </c>
      <c r="C67" s="11"/>
      <c r="D67" s="11"/>
      <c r="E67" s="11"/>
      <c r="F67" s="11"/>
      <c r="G67" s="11"/>
      <c r="H67" s="11"/>
      <c r="I67" s="11"/>
      <c r="J67" s="11"/>
      <c r="K67" s="11"/>
      <c r="L67" s="11"/>
      <c r="M67" s="11"/>
      <c r="N67" s="11"/>
      <c r="O67" s="11"/>
      <c r="P67" s="11"/>
      <c r="Q67" s="11"/>
      <c r="R67" s="11"/>
      <c r="S67" s="11"/>
    </row>
    <row r="68" spans="1:20">
      <c r="A68" s="11"/>
      <c r="C68" s="12">
        <v>2000</v>
      </c>
      <c r="D68" s="12">
        <v>2001</v>
      </c>
      <c r="E68" s="12">
        <v>2002</v>
      </c>
      <c r="F68" s="12">
        <v>2003</v>
      </c>
      <c r="G68" s="12">
        <v>2004</v>
      </c>
      <c r="H68" s="12">
        <v>2005</v>
      </c>
      <c r="I68" s="12">
        <v>2006</v>
      </c>
      <c r="J68" s="12">
        <v>2007</v>
      </c>
      <c r="K68" s="12">
        <v>2008</v>
      </c>
      <c r="L68" s="12">
        <v>2009</v>
      </c>
      <c r="M68" s="12">
        <v>2010</v>
      </c>
      <c r="N68" s="12">
        <v>2011</v>
      </c>
      <c r="O68" s="12">
        <v>2012</v>
      </c>
      <c r="P68" s="12">
        <v>2013</v>
      </c>
      <c r="Q68" s="12">
        <v>2014</v>
      </c>
      <c r="R68" s="12">
        <v>2015</v>
      </c>
      <c r="S68" s="11"/>
      <c r="T68" s="4" t="s">
        <v>141</v>
      </c>
    </row>
    <row r="69" spans="1:20">
      <c r="A69" s="11"/>
      <c r="B69" s="4" t="str">
        <f>'Populations &amp; programs'!$C$3</f>
        <v>MSM</v>
      </c>
      <c r="C69" s="22"/>
      <c r="D69" s="22"/>
      <c r="E69" s="22"/>
      <c r="F69" s="22"/>
      <c r="G69" s="22"/>
      <c r="H69" s="22"/>
      <c r="I69" s="22"/>
      <c r="J69" s="22"/>
      <c r="K69" s="22"/>
      <c r="L69" s="22"/>
      <c r="M69" s="22"/>
      <c r="N69" s="22"/>
      <c r="O69" s="22"/>
      <c r="P69" s="22"/>
      <c r="Q69" s="22"/>
      <c r="R69" s="22"/>
      <c r="S69" s="5" t="s">
        <v>163</v>
      </c>
      <c r="T69" s="50">
        <v>0.03</v>
      </c>
    </row>
    <row r="70" spans="1:20">
      <c r="A70" s="11"/>
      <c r="B70" s="4" t="str">
        <f>'Populations &amp; programs'!$C$5</f>
        <v>Male PWID</v>
      </c>
      <c r="C70" s="22"/>
      <c r="D70" s="22"/>
      <c r="E70" s="22"/>
      <c r="F70" s="22"/>
      <c r="G70" s="22"/>
      <c r="H70" s="22"/>
      <c r="I70" s="22"/>
      <c r="J70" s="22"/>
      <c r="K70" s="22"/>
      <c r="L70" s="22"/>
      <c r="M70" s="22"/>
      <c r="N70" s="22"/>
      <c r="O70" s="22"/>
      <c r="P70" s="22"/>
      <c r="Q70" s="22"/>
      <c r="R70" s="22"/>
      <c r="S70" s="5" t="s">
        <v>163</v>
      </c>
      <c r="T70" s="50">
        <v>2.5999999999999999E-2</v>
      </c>
    </row>
    <row r="71" spans="1:20">
      <c r="A71" s="11"/>
      <c r="B71" s="4" t="str">
        <f>'Populations &amp; programs'!$C$6</f>
        <v>Other males</v>
      </c>
      <c r="C71" s="22"/>
      <c r="D71" s="22"/>
      <c r="E71" s="22"/>
      <c r="F71" s="22"/>
      <c r="G71" s="22"/>
      <c r="H71" s="22"/>
      <c r="I71" s="22"/>
      <c r="J71" s="22"/>
      <c r="K71" s="22"/>
      <c r="L71" s="22"/>
      <c r="M71" s="22"/>
      <c r="N71" s="22"/>
      <c r="O71" s="22"/>
      <c r="P71" s="22"/>
      <c r="Q71" s="22"/>
      <c r="R71" s="22"/>
      <c r="S71" s="5" t="s">
        <v>163</v>
      </c>
      <c r="T71" s="50">
        <v>0.03</v>
      </c>
    </row>
    <row r="72" spans="1:20">
      <c r="A72" s="11"/>
      <c r="B72" s="4" t="str">
        <f>'Populations &amp; programs'!$C$8</f>
        <v>Clients</v>
      </c>
      <c r="C72" s="22"/>
      <c r="D72" s="22"/>
      <c r="E72" s="22"/>
      <c r="F72" s="22"/>
      <c r="G72" s="22"/>
      <c r="H72" s="22"/>
      <c r="I72" s="22"/>
      <c r="J72" s="22"/>
      <c r="K72" s="22"/>
      <c r="L72" s="22"/>
      <c r="M72" s="22"/>
      <c r="N72" s="22"/>
      <c r="O72" s="22"/>
      <c r="P72" s="22"/>
      <c r="Q72" s="22"/>
      <c r="R72" s="22"/>
      <c r="S72" s="5" t="s">
        <v>163</v>
      </c>
      <c r="T72" s="50">
        <v>0.03</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5"/>
  <sheetViews>
    <sheetView workbookViewId="0">
      <selection activeCell="T20" sqref="T20"/>
    </sheetView>
  </sheetViews>
  <sheetFormatPr baseColWidth="10" defaultColWidth="8.375" defaultRowHeight="15"/>
  <cols>
    <col min="2" max="2" width="10.875" style="6" bestFit="1" customWidth="1"/>
    <col min="20" max="20" width="14.375" style="31" customWidth="1"/>
  </cols>
  <sheetData>
    <row r="1" spans="1:20">
      <c r="A1" s="14" t="s">
        <v>82</v>
      </c>
      <c r="C1" s="13"/>
      <c r="D1" s="13"/>
      <c r="E1" s="13"/>
      <c r="F1" s="13"/>
      <c r="G1" s="13"/>
      <c r="H1" s="13"/>
      <c r="I1" s="13"/>
      <c r="J1" s="13"/>
      <c r="K1" s="13"/>
      <c r="L1" s="13"/>
      <c r="M1" s="13"/>
      <c r="N1" s="13"/>
      <c r="O1" s="13"/>
      <c r="P1" s="13"/>
      <c r="Q1" s="13"/>
      <c r="R1" s="13"/>
      <c r="S1" s="13"/>
    </row>
    <row r="2" spans="1:20">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141</v>
      </c>
    </row>
    <row r="3" spans="1:20">
      <c r="A3" s="13"/>
      <c r="B3" s="4" t="str">
        <f>'Populations &amp; programs'!$C$3</f>
        <v>MSM</v>
      </c>
      <c r="C3" s="22"/>
      <c r="D3" s="22"/>
      <c r="E3" s="22"/>
      <c r="F3" s="22"/>
      <c r="G3" s="22"/>
      <c r="H3" s="22"/>
      <c r="I3" s="22"/>
      <c r="J3" s="22"/>
      <c r="K3" s="22"/>
      <c r="L3" s="22"/>
      <c r="M3" s="22"/>
      <c r="N3" s="22"/>
      <c r="O3" s="22"/>
      <c r="P3" s="22"/>
      <c r="Q3" s="22"/>
      <c r="R3" s="22"/>
      <c r="S3" s="5" t="s">
        <v>163</v>
      </c>
      <c r="T3" s="29">
        <v>0</v>
      </c>
    </row>
    <row r="4" spans="1:20">
      <c r="A4" s="13"/>
      <c r="B4" s="4" t="str">
        <f>'Populations &amp; programs'!$C$4</f>
        <v>FSW</v>
      </c>
      <c r="C4" s="22"/>
      <c r="D4" s="22"/>
      <c r="E4" s="22"/>
      <c r="F4" s="22"/>
      <c r="G4" s="22"/>
      <c r="H4" s="22"/>
      <c r="I4" s="22"/>
      <c r="J4" s="22"/>
      <c r="K4" s="22"/>
      <c r="L4" s="22"/>
      <c r="M4" s="22"/>
      <c r="N4" s="22"/>
      <c r="O4" s="22"/>
      <c r="P4" s="22"/>
      <c r="Q4" s="22"/>
      <c r="R4" s="22"/>
      <c r="S4" s="5" t="s">
        <v>163</v>
      </c>
      <c r="T4" s="29">
        <v>0</v>
      </c>
    </row>
    <row r="5" spans="1:20">
      <c r="A5" s="13"/>
      <c r="B5" s="4" t="str">
        <f>'Populations &amp; programs'!$C$5</f>
        <v>Male PWID</v>
      </c>
      <c r="C5" s="22"/>
      <c r="D5" s="22"/>
      <c r="E5" s="22"/>
      <c r="F5" s="22"/>
      <c r="G5" s="22"/>
      <c r="H5" s="22"/>
      <c r="I5" s="22"/>
      <c r="J5" s="22"/>
      <c r="K5" s="22"/>
      <c r="L5" s="22"/>
      <c r="M5" s="22"/>
      <c r="N5" s="22"/>
      <c r="O5" s="22"/>
      <c r="P5" s="22"/>
      <c r="Q5" s="22"/>
      <c r="R5" s="22"/>
      <c r="S5" s="5" t="s">
        <v>163</v>
      </c>
      <c r="T5" s="29">
        <v>400</v>
      </c>
    </row>
    <row r="6" spans="1:20">
      <c r="A6" s="13"/>
      <c r="B6" s="4" t="str">
        <f>'Populations &amp; programs'!$C$6</f>
        <v>Other males</v>
      </c>
      <c r="C6" s="22"/>
      <c r="D6" s="22"/>
      <c r="E6" s="22"/>
      <c r="F6" s="22"/>
      <c r="G6" s="22"/>
      <c r="H6" s="22"/>
      <c r="I6" s="22"/>
      <c r="J6" s="22"/>
      <c r="K6" s="22"/>
      <c r="L6" s="22"/>
      <c r="M6" s="22"/>
      <c r="N6" s="22"/>
      <c r="O6" s="22"/>
      <c r="P6" s="22"/>
      <c r="Q6" s="22"/>
      <c r="R6" s="22"/>
      <c r="S6" s="5" t="s">
        <v>163</v>
      </c>
      <c r="T6" s="29">
        <v>0</v>
      </c>
    </row>
    <row r="7" spans="1:20">
      <c r="A7" s="13"/>
      <c r="B7" s="4" t="str">
        <f>'Populations &amp; programs'!$C$7</f>
        <v>Other females</v>
      </c>
      <c r="C7" s="22"/>
      <c r="D7" s="22"/>
      <c r="E7" s="22"/>
      <c r="F7" s="22"/>
      <c r="G7" s="22"/>
      <c r="H7" s="22"/>
      <c r="I7" s="22"/>
      <c r="J7" s="22"/>
      <c r="K7" s="22"/>
      <c r="L7" s="22"/>
      <c r="M7" s="22"/>
      <c r="N7" s="22"/>
      <c r="O7" s="22"/>
      <c r="P7" s="22"/>
      <c r="Q7" s="22"/>
      <c r="R7" s="22"/>
      <c r="S7" s="5" t="s">
        <v>163</v>
      </c>
      <c r="T7" s="29">
        <v>0</v>
      </c>
    </row>
    <row r="8" spans="1:20">
      <c r="A8" s="13"/>
      <c r="B8" s="4" t="str">
        <f>'Populations &amp; programs'!$C$8</f>
        <v>Clients</v>
      </c>
      <c r="C8" s="22"/>
      <c r="D8" s="22"/>
      <c r="E8" s="22"/>
      <c r="F8" s="22"/>
      <c r="G8" s="22"/>
      <c r="H8" s="22"/>
      <c r="I8" s="22"/>
      <c r="J8" s="22"/>
      <c r="K8" s="22"/>
      <c r="L8" s="22"/>
      <c r="M8" s="22"/>
      <c r="N8" s="22"/>
      <c r="O8" s="22"/>
      <c r="P8" s="22"/>
      <c r="Q8" s="22"/>
      <c r="R8" s="22"/>
      <c r="S8" s="5" t="s">
        <v>163</v>
      </c>
      <c r="T8" s="29">
        <v>0</v>
      </c>
    </row>
    <row r="10" spans="1:20" s="18" customFormat="1">
      <c r="B10" s="6"/>
      <c r="T10" s="31"/>
    </row>
    <row r="11" spans="1:20" s="18" customFormat="1">
      <c r="B11" s="6"/>
      <c r="T11" s="31"/>
    </row>
    <row r="12" spans="1:20">
      <c r="A12" s="19" t="s">
        <v>155</v>
      </c>
      <c r="C12" s="13"/>
      <c r="D12" s="13"/>
      <c r="E12" s="13"/>
      <c r="F12" s="13"/>
      <c r="G12" s="13"/>
      <c r="H12" s="13"/>
      <c r="I12" s="13"/>
      <c r="J12" s="13"/>
      <c r="K12" s="13"/>
      <c r="L12" s="13"/>
      <c r="M12" s="13"/>
      <c r="N12" s="13"/>
      <c r="O12" s="13"/>
      <c r="P12" s="13"/>
      <c r="Q12" s="13"/>
      <c r="R12" s="13"/>
      <c r="S12" s="13"/>
    </row>
    <row r="13" spans="1:20">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141</v>
      </c>
    </row>
    <row r="14" spans="1:20" s="18" customFormat="1">
      <c r="B14" s="4" t="str">
        <f>'Populations &amp; programs'!$C$3</f>
        <v>MSM</v>
      </c>
      <c r="C14" s="22"/>
      <c r="D14" s="22"/>
      <c r="E14" s="22"/>
      <c r="F14" s="22"/>
      <c r="G14" s="22"/>
      <c r="H14" s="22"/>
      <c r="I14" s="22"/>
      <c r="J14" s="22"/>
      <c r="K14" s="22"/>
      <c r="L14" s="22"/>
      <c r="M14" s="22"/>
      <c r="N14" s="22"/>
      <c r="O14" s="22"/>
      <c r="P14" s="22"/>
      <c r="Q14" s="22"/>
      <c r="R14" s="22"/>
      <c r="S14" s="5" t="s">
        <v>163</v>
      </c>
      <c r="T14" s="29">
        <v>0</v>
      </c>
    </row>
    <row r="15" spans="1:20" s="18" customFormat="1">
      <c r="B15" s="4" t="str">
        <f>'Populations &amp; programs'!$C$4</f>
        <v>FSW</v>
      </c>
      <c r="C15" s="22"/>
      <c r="D15" s="22"/>
      <c r="E15" s="22"/>
      <c r="F15" s="22"/>
      <c r="G15" s="22"/>
      <c r="H15" s="22"/>
      <c r="I15" s="22"/>
      <c r="J15" s="22"/>
      <c r="K15" s="22"/>
      <c r="L15" s="22"/>
      <c r="M15" s="22"/>
      <c r="N15" s="22"/>
      <c r="O15" s="22"/>
      <c r="P15" s="22"/>
      <c r="Q15" s="22"/>
      <c r="R15" s="22"/>
      <c r="S15" s="5" t="s">
        <v>163</v>
      </c>
      <c r="T15" s="29">
        <v>0</v>
      </c>
    </row>
    <row r="16" spans="1:20" s="18" customFormat="1">
      <c r="B16" s="4" t="str">
        <f>'Populations &amp; programs'!$C$5</f>
        <v>Male PWID</v>
      </c>
      <c r="C16" s="22"/>
      <c r="D16" s="56">
        <v>0.3</v>
      </c>
      <c r="E16" s="57"/>
      <c r="F16" s="56">
        <v>0.25</v>
      </c>
      <c r="G16" s="57"/>
      <c r="H16" s="56">
        <v>0.2</v>
      </c>
      <c r="I16" s="57"/>
      <c r="J16" s="57"/>
      <c r="K16" s="57"/>
      <c r="L16" s="56">
        <v>0.2</v>
      </c>
      <c r="M16" s="22"/>
      <c r="N16" s="22"/>
      <c r="O16" s="22"/>
      <c r="P16" s="22"/>
      <c r="Q16" s="22"/>
      <c r="R16" s="22"/>
      <c r="S16" s="5" t="s">
        <v>163</v>
      </c>
      <c r="T16" s="29"/>
    </row>
    <row r="17" spans="1:20" s="18" customFormat="1">
      <c r="B17" s="4" t="str">
        <f>'Populations &amp; programs'!$C$6</f>
        <v>Other males</v>
      </c>
      <c r="C17" s="22"/>
      <c r="D17" s="22"/>
      <c r="E17" s="22"/>
      <c r="F17" s="22"/>
      <c r="G17" s="22"/>
      <c r="H17" s="22"/>
      <c r="I17" s="22"/>
      <c r="J17" s="22"/>
      <c r="K17" s="22"/>
      <c r="L17" s="22"/>
      <c r="M17" s="22"/>
      <c r="N17" s="22"/>
      <c r="O17" s="22"/>
      <c r="P17" s="22"/>
      <c r="Q17" s="22"/>
      <c r="R17" s="22"/>
      <c r="S17" s="5" t="s">
        <v>163</v>
      </c>
      <c r="T17" s="29">
        <v>0</v>
      </c>
    </row>
    <row r="18" spans="1:20" s="18" customFormat="1">
      <c r="B18" s="4" t="str">
        <f>'Populations &amp; programs'!$C$7</f>
        <v>Other females</v>
      </c>
      <c r="C18" s="22"/>
      <c r="D18" s="22"/>
      <c r="E18" s="22"/>
      <c r="F18" s="22"/>
      <c r="G18" s="22"/>
      <c r="H18" s="22"/>
      <c r="I18" s="22"/>
      <c r="J18" s="22"/>
      <c r="K18" s="22"/>
      <c r="L18" s="22"/>
      <c r="M18" s="22"/>
      <c r="N18" s="22"/>
      <c r="O18" s="22"/>
      <c r="P18" s="22"/>
      <c r="Q18" s="22"/>
      <c r="R18" s="22"/>
      <c r="S18" s="5" t="s">
        <v>163</v>
      </c>
      <c r="T18" s="29">
        <v>0</v>
      </c>
    </row>
    <row r="19" spans="1:20" s="18" customFormat="1">
      <c r="B19" s="4" t="str">
        <f>'Populations &amp; programs'!$C$8</f>
        <v>Clients</v>
      </c>
      <c r="C19" s="22"/>
      <c r="D19" s="22"/>
      <c r="E19" s="22"/>
      <c r="F19" s="22"/>
      <c r="G19" s="22"/>
      <c r="H19" s="22"/>
      <c r="I19" s="22"/>
      <c r="J19" s="22"/>
      <c r="K19" s="22"/>
      <c r="L19" s="22"/>
      <c r="M19" s="22"/>
      <c r="N19" s="22"/>
      <c r="O19" s="22"/>
      <c r="P19" s="22"/>
      <c r="Q19" s="22"/>
      <c r="R19" s="22"/>
      <c r="S19" s="5" t="s">
        <v>163</v>
      </c>
      <c r="T19" s="29">
        <v>0</v>
      </c>
    </row>
    <row r="21" spans="1:20" s="18" customFormat="1">
      <c r="B21" s="6"/>
      <c r="T21" s="31"/>
    </row>
    <row r="22" spans="1:20" s="18" customFormat="1">
      <c r="B22" s="6"/>
      <c r="T22" s="31"/>
    </row>
    <row r="23" spans="1:20">
      <c r="A23" s="14" t="s">
        <v>46</v>
      </c>
      <c r="C23" s="13"/>
      <c r="D23" s="13"/>
      <c r="E23" s="13"/>
      <c r="F23" s="13"/>
      <c r="G23" s="13"/>
      <c r="H23" s="13"/>
      <c r="I23" s="13"/>
      <c r="J23" s="13"/>
      <c r="K23" s="13"/>
      <c r="L23" s="13"/>
      <c r="M23" s="13"/>
      <c r="N23" s="13"/>
      <c r="O23" s="13"/>
      <c r="P23" s="13"/>
      <c r="Q23" s="13"/>
      <c r="R23" s="13"/>
      <c r="S23" s="13"/>
    </row>
    <row r="24" spans="1:20">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141</v>
      </c>
    </row>
    <row r="25" spans="1:20">
      <c r="A25" s="13"/>
      <c r="B25" s="43" t="s">
        <v>160</v>
      </c>
      <c r="C25" s="38"/>
      <c r="D25" s="38">
        <v>50</v>
      </c>
      <c r="E25" s="38"/>
      <c r="F25" s="38">
        <v>70</v>
      </c>
      <c r="G25" s="38"/>
      <c r="H25" s="38"/>
      <c r="I25" s="38"/>
      <c r="J25" s="38">
        <v>190</v>
      </c>
      <c r="K25" s="38"/>
      <c r="L25" s="38"/>
      <c r="M25" s="38"/>
      <c r="N25" s="38"/>
      <c r="O25" s="38"/>
      <c r="P25" s="38"/>
      <c r="Q25" s="38"/>
      <c r="R25" s="38"/>
      <c r="S25" s="5" t="s">
        <v>163</v>
      </c>
      <c r="T25" s="38"/>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Robyn Stuart</cp:lastModifiedBy>
  <dcterms:created xsi:type="dcterms:W3CDTF">2012-04-02T12:53:17Z</dcterms:created>
  <dcterms:modified xsi:type="dcterms:W3CDTF">2015-02-18T13:24:06Z</dcterms:modified>
</cp:coreProperties>
</file>