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6621"/>
  <workbookPr autoCompressPictures="0"/>
  <bookViews>
    <workbookView xWindow="0" yWindow="0" windowWidth="28580" windowHeight="15980" tabRatio="805" activeTab="7"/>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Q37" i="8" l="1"/>
  <c r="B70" i="1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25" i="8"/>
  <c r="B24" i="8"/>
  <c r="B22" i="8"/>
  <c r="B21" i="8"/>
  <c r="B20" i="8"/>
  <c r="B8" i="8"/>
  <c r="B7" i="8"/>
  <c r="B5" i="8"/>
  <c r="B4" i="8"/>
  <c r="B3" i="8"/>
  <c r="B50" i="6"/>
  <c r="B49" i="6"/>
  <c r="B37" i="6"/>
  <c r="B36" i="6"/>
  <c r="B34" i="6"/>
  <c r="B33" i="6"/>
  <c r="B32" i="6"/>
  <c r="B8" i="6"/>
  <c r="B7" i="6"/>
  <c r="B5" i="6"/>
  <c r="B4" i="6"/>
  <c r="B3" i="6"/>
  <c r="B30" i="5"/>
  <c r="B29" i="5"/>
  <c r="B27" i="5"/>
  <c r="B26" i="5"/>
  <c r="B25" i="5"/>
  <c r="B19" i="5"/>
  <c r="B18" i="5"/>
  <c r="B16" i="5"/>
  <c r="B15" i="5"/>
  <c r="B14"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rPr>
          <t>cliffk:</t>
        </r>
        <r>
          <rPr>
            <sz val="8"/>
            <color indexed="81"/>
            <rFont val="Tahoma"/>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<sst xmlns="http://schemas.openxmlformats.org/spreadsheetml/2006/main" count="448" uniqueCount="135">
  <si>
    <t>For further details please visit: http://optimamodel.com/file/indicator-guide</t>
  </si>
  <si>
    <t>Populations</t>
  </si>
  <si>
    <t>Short name</t>
  </si>
  <si>
    <t>Long name</t>
  </si>
  <si>
    <t>Male</t>
  </si>
  <si>
    <t>Female</t>
  </si>
  <si>
    <t>Age from (years)</t>
  </si>
  <si>
    <t>Age to (years)</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</si>
  <si>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</si>
  <si>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</si>
  <si>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</si>
  <si>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</si>
  <si>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</si>
  <si>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</si>
  <si>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</si>
  <si>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</si>
  <si>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</si>
  <si>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</si>
  <si>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</si>
  <si>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</si>
  <si>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</si>
  <si>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</si>
  <si>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</si>
  <si>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</si>
  <si>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</si>
  <si>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</si>
  <si>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</si>
  <si>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</si>
  <si>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</si>
  <si>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</si>
  <si>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</si>
  <si>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</si>
  <si>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</si>
  <si>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</si>
  <si>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</si>
  <si>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</si>
  <si>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</si>
  <si>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</si>
  <si>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</si>
  <si>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</si>
  <si>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</si>
  <si>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</si>
  <si>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</si>
  <si>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</si>
  <si>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</si>
  <si>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</si>
  <si>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</si>
  <si>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</si>
  <si>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</si>
  <si>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</si>
  <si>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</si>
  <si>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</si>
  <si>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</si>
  <si>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</si>
  <si>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</si>
  <si>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</si>
  <si>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</si>
  <si>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</si>
  <si>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</si>
  <si>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</si>
  <si>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</si>
  <si>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</si>
  <si>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</si>
  <si>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</si>
  <si>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</si>
  <si>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</si>
  <si>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</si>
  <si>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</si>
  <si>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</si>
  <si>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</si>
  <si>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</si>
  <si>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</si>
  <si>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</si>
  <si>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</si>
  <si>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</si>
  <si>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</si>
  <si>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</si>
  <si>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</si>
  <si>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</si>
  <si>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</si>
  <si>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</si>
  <si>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</si>
  <si>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</si>
  <si>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</si>
  <si>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</si>
  <si>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</si>
  <si>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</si>
  <si>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</si>
  <si>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</si>
  <si>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</si>
  <si>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</si>
  <si>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</si>
  <si>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</si>
  <si>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</si>
  <si>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</si>
  <si>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</si>
  <si>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</si>
  <si>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</si>
  <si>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</si>
  <si>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</si>
  <si>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</si>
  <si>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</si>
  <si>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</si>
  <si>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</si>
  <si>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</si>
  <si>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</si>
  <si>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</si>
  <si>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</si>
  <si>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</si>
  <si>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</si>
  <si>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</si>
  <si>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</si>
  <si>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</si>
  <si>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</si>
  <si>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</si>
  <si>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</si>
  <si>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</si>
  <si>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</si>
  <si>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</si>
  <si>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</si>
  <si>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</si>
  <si>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</si>
  <si>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</si>
  <si>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</si>
  <si>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</si>
  <si>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</si>
  <si>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</si>
  <si>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</si>
  <si>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</si>
  <si>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</si>
  <si>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O P T I M A   2 . 0</t>
  </si>
  <si>
    <t>Welcome to the Optima 2.0 data entry spreadsheet. This is where all data for the model will be entered. Please ask someone from the Optima development team if you need help, or use the default contact (info@optimamodel.com).</t>
  </si>
  <si>
    <t>Spreadsheet created with Optima version 2.1.6</t>
  </si>
  <si>
    <t>Date created: 2016-Nov-02 17:07:35</t>
  </si>
  <si>
    <t>Unit cost of treatment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</si>
</sst>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 numFmtId="172" formatCode="&quot;$&quot;#,##0"/>
  </numFmts>
  <fonts count="22"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0"/>
      <name val="Arial"/>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ont>
    <font>
      <b/>
      <sz val="8"/>
      <color indexed="81"/>
      <name val="Tahoma"/>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u/>
      <sz val="11"/>
      <color theme="10"/>
      <name val="Calibri"/>
      <family val="2"/>
      <charset val="1"/>
    </font>
    <font>
      <u/>
      <sz val="11"/>
      <color theme="11"/>
      <name val="Calibri"/>
      <family val="2"/>
      <charset val="1"/>
    </font>
    <font>
      <b/>
      <sz val="11"/>
      <color theme="1"/>
      <name val="Calibri"/>
      <family val="2"/>
      <scheme val="minor"/>
    </font>
    <font>
      <sz val="20"/>
      <color rgb="FFD5AA1D"/>
      <name val="Calibri"/>
      <family val="2"/>
      <scheme val="minor"/>
    </font>
  </fonts>
  <fills count="9">
    <fill>
      <patternFill patternType="none"/>
    </fill>
    <fill>
      <patternFill patternType="gray125"/>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
      <patternFill patternType="solid">
        <fgColor rgb="FF0E0655"/>
        <bgColor indexed="64"/>
      </patternFill>
    </fill>
    <fill>
      <patternFill patternType="solid">
        <fgColor rgb="FFEEEEEE"/>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22">
    <xf numFmtId="0" fontId="0" fillId="0" borderId="0"/>
    <xf numFmtId="164" fontId="7" fillId="0" borderId="0" applyBorder="0" applyProtection="0"/>
    <xf numFmtId="9" fontId="7" fillId="0" borderId="0" applyBorder="0" applyProtection="0"/>
    <xf numFmtId="9" fontId="7" fillId="0" borderId="0" applyBorder="0" applyProtection="0"/>
    <xf numFmtId="0" fontId="4" fillId="0" borderId="0"/>
    <xf numFmtId="0" fontId="7"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13" fillId="0" borderId="0"/>
    <xf numFmtId="0" fontId="3" fillId="0" borderId="0"/>
    <xf numFmtId="171"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14" fillId="0" borderId="0"/>
    <xf numFmtId="0" fontId="15"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3" fontId="3" fillId="0" borderId="0" applyFont="0" applyFill="0" applyBorder="0" applyAlignment="0" applyProtection="0"/>
    <xf numFmtId="0" fontId="7" fillId="0" borderId="0"/>
    <xf numFmtId="164" fontId="7" fillId="0" borderId="0" applyBorder="0" applyProtection="0"/>
    <xf numFmtId="9" fontId="7" fillId="0" borderId="0" applyBorder="0" applyProtection="0"/>
    <xf numFmtId="9" fontId="7" fillId="0" borderId="0" applyBorder="0" applyProtection="0"/>
    <xf numFmtId="0" fontId="4" fillId="0" borderId="0"/>
    <xf numFmtId="0" fontId="7" fillId="0" borderId="0"/>
    <xf numFmtId="164" fontId="7" fillId="0" borderId="0" applyBorder="0" applyProtection="0"/>
    <xf numFmtId="9" fontId="7" fillId="0" borderId="0" applyBorder="0" applyProtection="0"/>
    <xf numFmtId="0" fontId="2" fillId="0" borderId="0"/>
    <xf numFmtId="0" fontId="17" fillId="0" borderId="0"/>
    <xf numFmtId="0" fontId="2" fillId="0" borderId="0"/>
    <xf numFmtId="171"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8" fillId="0" borderId="0" applyNumberFormat="0" applyFill="0" applyBorder="0" applyAlignment="0" applyProtection="0"/>
    <xf numFmtId="0" fontId="19" fillId="0" borderId="0" applyNumberFormat="0" applyFill="0" applyBorder="0" applyAlignment="0" applyProtection="0"/>
  </cellStyleXfs>
  <cellXfs count="79">
    <xf numFmtId="0" fontId="0" fillId="0" borderId="0" xfId="0"/>
    <xf numFmtId="0" fontId="5" fillId="0" borderId="0" xfId="0" applyFont="1"/>
    <xf numFmtId="0" fontId="5" fillId="0" borderId="0" xfId="0" applyFont="1" applyAlignment="1">
      <alignment horizontal="left"/>
    </xf>
    <xf numFmtId="0" fontId="5" fillId="0" borderId="0" xfId="3" applyNumberFormat="1" applyFont="1" applyBorder="1" applyAlignment="1">
      <alignment horizontal="left"/>
    </xf>
    <xf numFmtId="0" fontId="5" fillId="0" borderId="0" xfId="3" applyNumberFormat="1" applyFont="1" applyBorder="1" applyAlignment="1">
      <alignment horizontal="left"/>
    </xf>
    <xf numFmtId="0" fontId="5" fillId="0" borderId="0" xfId="0" applyFont="1" applyAlignment="1">
      <alignment horizontal="right"/>
    </xf>
    <xf numFmtId="0" fontId="0" fillId="2" borderId="1" xfId="0" applyFont="1" applyFill="1" applyBorder="1" applyProtection="1">
      <protection locked="0"/>
    </xf>
    <xf numFmtId="164" fontId="0" fillId="0" borderId="0" xfId="0" applyNumberFormat="1"/>
    <xf numFmtId="11" fontId="0" fillId="2" borderId="1" xfId="0" applyNumberFormat="1" applyFill="1" applyBorder="1" applyProtection="1">
      <protection locked="0"/>
    </xf>
    <xf numFmtId="0" fontId="5" fillId="0" borderId="0" xfId="0" applyFont="1" applyAlignment="1">
      <alignment horizontal="center"/>
    </xf>
    <xf numFmtId="3" fontId="0" fillId="2" borderId="1" xfId="0" applyNumberFormat="1" applyFill="1" applyBorder="1" applyProtection="1">
      <protection locked="0"/>
    </xf>
    <xf numFmtId="165" fontId="0" fillId="3" borderId="1" xfId="1" applyNumberFormat="1" applyFont="1" applyFill="1" applyBorder="1" applyAlignment="1" applyProtection="1">
      <protection locked="0"/>
    </xf>
    <xf numFmtId="166" fontId="0" fillId="3"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2" borderId="1" xfId="0" applyNumberFormat="1" applyFill="1" applyBorder="1" applyProtection="1">
      <protection locked="0"/>
    </xf>
    <xf numFmtId="168" fontId="0" fillId="3" borderId="1" xfId="2" applyNumberFormat="1" applyFont="1" applyFill="1" applyBorder="1" applyAlignment="1" applyProtection="1">
      <protection locked="0"/>
    </xf>
    <xf numFmtId="10" fontId="0" fillId="3" borderId="1" xfId="0" applyNumberFormat="1" applyFill="1" applyBorder="1" applyProtection="1">
      <protection locked="0"/>
    </xf>
    <xf numFmtId="9" fontId="0" fillId="2" borderId="1" xfId="0" applyNumberFormat="1" applyFill="1" applyBorder="1" applyProtection="1">
      <protection locked="0"/>
    </xf>
    <xf numFmtId="2" fontId="0" fillId="2" borderId="1" xfId="0" applyNumberFormat="1" applyFill="1" applyBorder="1" applyProtection="1">
      <protection locked="0"/>
    </xf>
    <xf numFmtId="0" fontId="5" fillId="0" borderId="0" xfId="3" applyNumberFormat="1" applyFont="1" applyBorder="1"/>
    <xf numFmtId="2" fontId="0" fillId="3" borderId="1" xfId="2" applyNumberFormat="1" applyFont="1" applyFill="1" applyBorder="1" applyAlignment="1" applyProtection="1">
      <protection locked="0"/>
    </xf>
    <xf numFmtId="169" fontId="0" fillId="3" borderId="1" xfId="0" applyNumberFormat="1" applyFill="1" applyBorder="1" applyProtection="1">
      <protection locked="0"/>
    </xf>
    <xf numFmtId="4" fontId="0" fillId="2" borderId="1" xfId="0" applyNumberFormat="1" applyFill="1" applyBorder="1" applyProtection="1">
      <protection locked="0"/>
    </xf>
    <xf numFmtId="168" fontId="0" fillId="3" borderId="1" xfId="0" applyNumberFormat="1" applyFill="1" applyBorder="1" applyProtection="1">
      <protection locked="0"/>
    </xf>
    <xf numFmtId="0" fontId="5" fillId="0" borderId="0" xfId="3" applyNumberFormat="1" applyFont="1"/>
    <xf numFmtId="0" fontId="4" fillId="0" borderId="0" xfId="3" applyNumberFormat="1" applyFont="1"/>
    <xf numFmtId="0" fontId="5" fillId="0" borderId="0" xfId="3" applyNumberFormat="1" applyFont="1" applyAlignment="1">
      <alignment horizontal="right"/>
    </xf>
    <xf numFmtId="0" fontId="5" fillId="0" borderId="0" xfId="3" applyNumberFormat="1" applyFont="1" applyAlignment="1">
      <alignment horizontal="center"/>
    </xf>
    <xf numFmtId="3" fontId="0" fillId="3" borderId="1" xfId="0" applyNumberFormat="1" applyFill="1" applyBorder="1" applyProtection="1">
      <protection locked="0"/>
    </xf>
    <xf numFmtId="10" fontId="0" fillId="2" borderId="1" xfId="2" applyNumberFormat="1" applyFont="1" applyFill="1" applyBorder="1" applyAlignment="1" applyProtection="1">
      <protection locked="0"/>
    </xf>
    <xf numFmtId="9" fontId="5" fillId="0" borderId="0" xfId="2" applyFont="1" applyBorder="1" applyAlignment="1" applyProtection="1">
      <alignment horizontal="center"/>
    </xf>
    <xf numFmtId="9" fontId="0" fillId="2" borderId="1" xfId="2" applyFont="1" applyFill="1" applyBorder="1" applyAlignment="1" applyProtection="1">
      <protection locked="0"/>
    </xf>
    <xf numFmtId="0" fontId="4" fillId="0" borderId="0" xfId="3" applyNumberFormat="1" applyFont="1"/>
    <xf numFmtId="0" fontId="5" fillId="0" borderId="0" xfId="3" applyNumberFormat="1" applyFont="1" applyBorder="1" applyAlignment="1">
      <alignment horizontal="right"/>
    </xf>
    <xf numFmtId="4" fontId="0" fillId="2" borderId="1" xfId="3" applyNumberFormat="1" applyFont="1" applyFill="1" applyBorder="1"/>
    <xf numFmtId="0" fontId="5" fillId="0" borderId="0" xfId="3" applyNumberFormat="1" applyFont="1" applyBorder="1" applyAlignment="1">
      <alignment horizontal="center"/>
    </xf>
    <xf numFmtId="9" fontId="0" fillId="4" borderId="1" xfId="0" applyNumberFormat="1" applyFill="1" applyBorder="1" applyProtection="1">
      <protection locked="0"/>
    </xf>
    <xf numFmtId="4" fontId="4" fillId="4" borderId="1" xfId="3" applyNumberFormat="1" applyFont="1" applyFill="1" applyBorder="1" applyProtection="1">
      <protection locked="0"/>
    </xf>
    <xf numFmtId="170" fontId="4" fillId="4" borderId="1" xfId="3" applyNumberFormat="1" applyFont="1" applyFill="1" applyBorder="1" applyProtection="1">
      <protection locked="0"/>
    </xf>
    <xf numFmtId="168" fontId="0" fillId="3" borderId="0" xfId="2" applyNumberFormat="1" applyFont="1" applyFill="1" applyBorder="1" applyAlignment="1" applyProtection="1">
      <protection locked="0"/>
    </xf>
    <xf numFmtId="168" fontId="0" fillId="3" borderId="1" xfId="0" applyNumberFormat="1" applyFill="1" applyBorder="1" applyAlignment="1" applyProtection="1">
      <alignment horizontal="right"/>
      <protection locked="0"/>
    </xf>
    <xf numFmtId="168" fontId="0" fillId="3" borderId="0" xfId="0" applyNumberFormat="1" applyFill="1" applyBorder="1" applyProtection="1">
      <protection locked="0"/>
    </xf>
    <xf numFmtId="0" fontId="0" fillId="0" borderId="0" xfId="0"/>
    <xf numFmtId="0" fontId="10" fillId="0" borderId="0" xfId="0" applyFont="1"/>
    <xf numFmtId="0" fontId="11" fillId="0" borderId="0" xfId="4" applyFont="1"/>
    <xf numFmtId="0" fontId="11" fillId="0" borderId="0" xfId="4" applyFont="1" applyAlignment="1">
      <alignment horizontal="right"/>
    </xf>
    <xf numFmtId="0" fontId="11" fillId="0" borderId="0" xfId="0" applyFont="1"/>
    <xf numFmtId="0" fontId="11" fillId="0" borderId="0" xfId="0" applyFont="1" applyAlignment="1">
      <alignment horizontal="right"/>
    </xf>
    <xf numFmtId="0" fontId="11" fillId="0" borderId="0" xfId="0" applyFont="1" applyAlignment="1">
      <alignment horizontal="left"/>
    </xf>
    <xf numFmtId="0" fontId="12" fillId="0" borderId="0" xfId="4" applyFont="1"/>
    <xf numFmtId="0" fontId="7" fillId="0" borderId="0" xfId="120"/>
    <xf numFmtId="0" fontId="5" fillId="0" borderId="0" xfId="120" applyFont="1" applyAlignment="1">
      <alignment horizontal="right"/>
    </xf>
    <xf numFmtId="0" fontId="5" fillId="0" borderId="0" xfId="120" applyFont="1"/>
    <xf numFmtId="0" fontId="5" fillId="0" borderId="0" xfId="120" applyFont="1" applyAlignment="1">
      <alignment horizontal="left"/>
    </xf>
    <xf numFmtId="0" fontId="12" fillId="0" borderId="0" xfId="0" applyFont="1"/>
    <xf numFmtId="0" fontId="10" fillId="0" borderId="0" xfId="5" applyFont="1"/>
    <xf numFmtId="10" fontId="7" fillId="5" borderId="1" xfId="124" applyNumberFormat="1" applyFont="1" applyFill="1" applyBorder="1"/>
    <xf numFmtId="0" fontId="4" fillId="0" borderId="0" xfId="8" applyNumberFormat="1" applyFont="1"/>
    <xf numFmtId="0" fontId="0" fillId="0" borderId="0" xfId="8" applyNumberFormat="1" applyFont="1" applyBorder="1"/>
    <xf numFmtId="4" fontId="7" fillId="5" borderId="1" xfId="124" applyNumberFormat="1" applyFont="1" applyFill="1" applyBorder="1"/>
    <xf numFmtId="9" fontId="7" fillId="0" borderId="0" xfId="7"/>
    <xf numFmtId="9" fontId="7" fillId="5" borderId="1" xfId="124" applyNumberFormat="1" applyFont="1" applyFill="1" applyBorder="1"/>
    <xf numFmtId="9" fontId="4" fillId="0" borderId="0" xfId="8" applyNumberFormat="1" applyFont="1"/>
    <xf numFmtId="0" fontId="11" fillId="0" borderId="0" xfId="8" applyNumberFormat="1" applyFont="1" applyBorder="1"/>
    <xf numFmtId="0" fontId="10" fillId="0" borderId="0" xfId="8" applyNumberFormat="1" applyFont="1" applyBorder="1"/>
    <xf numFmtId="0" fontId="12" fillId="0" borderId="0" xfId="8" applyNumberFormat="1" applyFont="1"/>
    <xf numFmtId="0" fontId="11" fillId="0" borderId="0" xfId="8" applyNumberFormat="1" applyFont="1" applyBorder="1" applyAlignment="1">
      <alignment horizontal="right"/>
    </xf>
    <xf numFmtId="4" fontId="0" fillId="3" borderId="1" xfId="0" applyNumberFormat="1" applyFill="1" applyBorder="1" applyProtection="1">
      <protection locked="0"/>
    </xf>
    <xf numFmtId="0" fontId="20" fillId="0" borderId="0" xfId="0" applyFont="1"/>
    <xf numFmtId="0" fontId="20" fillId="0" borderId="0" xfId="0" applyFont="1" applyAlignment="1">
      <alignment horizontal="right"/>
    </xf>
    <xf numFmtId="0" fontId="20" fillId="0" borderId="0" xfId="0" applyFont="1" applyAlignment="1">
      <alignment horizontal="center"/>
    </xf>
    <xf numFmtId="9" fontId="0" fillId="6" borderId="1" xfId="0" applyNumberFormat="1" applyFill="1" applyBorder="1" applyProtection="1">
      <protection locked="0"/>
    </xf>
    <xf numFmtId="9" fontId="0" fillId="2" borderId="1" xfId="0" applyNumberFormat="1" applyFont="1" applyFill="1" applyBorder="1" applyProtection="1">
      <protection locked="0"/>
    </xf>
    <xf numFmtId="0" fontId="5" fillId="0" borderId="0" xfId="8" applyNumberFormat="1" applyFont="1"/>
    <xf numFmtId="0" fontId="1" fillId="8" borderId="0" xfId="219" applyFill="1" applyAlignment="1">
      <alignment wrapText="1"/>
    </xf>
    <xf numFmtId="172" fontId="0" fillId="2" borderId="1" xfId="0" applyNumberFormat="1" applyFont="1" applyFill="1" applyBorder="1" applyProtection="1">
      <protection locked="0"/>
    </xf>
    <xf numFmtId="0" fontId="21" fillId="7" borderId="0" xfId="219" applyFont="1" applyFill="1" applyAlignment="1">
      <alignment horizontal="center" vertical="center"/>
    </xf>
  </cellXfs>
  <cellStyles count="222">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1"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20" builtinId="8" hidden="1"/>
    <cellStyle name="Normal" xfId="0" builtinId="0"/>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Normal 9" xfId="219"/>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H9" sqref="H9"/>
    </sheetView>
  </sheetViews>
  <sheetFormatPr baseColWidth="10" defaultColWidth="8.83203125" defaultRowHeight="14" x14ac:dyDescent="0"/>
  <cols>
    <col min="1" max="1" width="48" customWidth="1"/>
  </cols>
  <sheetData>
    <row r="1" spans="1:1" ht="15" customHeight="1">
      <c r="A1" s="78" t="s">
        <v>130</v>
      </c>
    </row>
    <row r="2" spans="1:1" ht="15" customHeight="1">
      <c r="A2" s="78"/>
    </row>
    <row r="3" spans="1:1" ht="15" customHeight="1">
      <c r="A3" s="78"/>
    </row>
    <row r="4" spans="1:1">
      <c r="A4" s="76"/>
    </row>
    <row r="5" spans="1:1" ht="56">
      <c r="A5" s="76" t="s">
        <v>131</v>
      </c>
    </row>
    <row r="6" spans="1:1">
      <c r="A6" s="76"/>
    </row>
    <row r="7" spans="1:1" ht="28">
      <c r="A7" s="76" t="s">
        <v>0</v>
      </c>
    </row>
    <row r="8" spans="1:1">
      <c r="A8" s="76"/>
    </row>
    <row r="9" spans="1:1">
      <c r="A9" s="76" t="s">
        <v>132</v>
      </c>
    </row>
    <row r="10" spans="1:1">
      <c r="A10" s="76"/>
    </row>
    <row r="11" spans="1:1">
      <c r="A11" s="76" t="s">
        <v>133</v>
      </c>
    </row>
    <row r="12" spans="1:1">
      <c r="A12" s="76"/>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baseColWidth="10" defaultColWidth="8.83203125" defaultRowHeight="14" x14ac:dyDescent="0"/>
  <sheetData>
    <row r="1" spans="1:25">
      <c r="A1" s="1" t="s">
        <v>61</v>
      </c>
    </row>
    <row r="2" spans="1: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c r="B3" s="5" t="str">
        <f>Populations!$C$3</f>
        <v>FSW</v>
      </c>
      <c r="C3" s="6"/>
      <c r="D3" s="6"/>
      <c r="E3" s="6"/>
      <c r="F3" s="6"/>
      <c r="G3" s="6"/>
      <c r="H3" s="6"/>
      <c r="I3" s="6"/>
      <c r="J3" s="6"/>
      <c r="K3" s="6"/>
      <c r="L3" s="6"/>
      <c r="M3" s="6"/>
      <c r="N3" s="6"/>
      <c r="O3" s="6"/>
      <c r="P3" s="6"/>
      <c r="Q3" s="6"/>
      <c r="R3" s="6"/>
      <c r="S3" s="6"/>
      <c r="T3" s="6"/>
      <c r="U3" s="6"/>
      <c r="V3" s="6"/>
      <c r="W3" s="6"/>
      <c r="X3" s="9" t="s">
        <v>25</v>
      </c>
      <c r="Y3" s="6">
        <v>0</v>
      </c>
    </row>
    <row r="4" spans="1:25">
      <c r="B4" s="5" t="str">
        <f>Populations!$C$4</f>
        <v>Clients</v>
      </c>
      <c r="C4" s="6"/>
      <c r="D4" s="6"/>
      <c r="E4" s="6"/>
      <c r="F4" s="6"/>
      <c r="G4" s="6"/>
      <c r="H4" s="6"/>
      <c r="I4" s="6"/>
      <c r="J4" s="6"/>
      <c r="K4" s="6"/>
      <c r="L4" s="6"/>
      <c r="M4" s="6"/>
      <c r="N4" s="6"/>
      <c r="O4" s="6"/>
      <c r="P4" s="6"/>
      <c r="Q4" s="6"/>
      <c r="R4" s="6"/>
      <c r="S4" s="6"/>
      <c r="T4" s="6"/>
      <c r="U4" s="6"/>
      <c r="V4" s="6"/>
      <c r="W4" s="6"/>
      <c r="X4" s="9" t="s">
        <v>25</v>
      </c>
      <c r="Y4" s="6">
        <v>0</v>
      </c>
    </row>
    <row r="5" spans="1:25">
      <c r="B5" s="5" t="str">
        <f>Populations!$C$5</f>
        <v>MSM</v>
      </c>
      <c r="C5" s="6"/>
      <c r="D5" s="6"/>
      <c r="E5" s="6"/>
      <c r="F5" s="6"/>
      <c r="G5" s="6"/>
      <c r="H5" s="6"/>
      <c r="I5" s="6"/>
      <c r="J5" s="6"/>
      <c r="K5" s="6"/>
      <c r="L5" s="6"/>
      <c r="M5" s="6"/>
      <c r="N5" s="6"/>
      <c r="O5" s="6"/>
      <c r="P5" s="6"/>
      <c r="Q5" s="6"/>
      <c r="R5" s="6"/>
      <c r="S5" s="6"/>
      <c r="T5" s="6"/>
      <c r="U5" s="6"/>
      <c r="V5" s="6"/>
      <c r="W5" s="6"/>
      <c r="X5" s="9" t="s">
        <v>25</v>
      </c>
      <c r="Y5" s="6">
        <v>0</v>
      </c>
    </row>
    <row r="6" spans="1:25">
      <c r="B6" s="5" t="s">
        <v>16</v>
      </c>
      <c r="C6" s="6"/>
      <c r="D6" s="6"/>
      <c r="E6" s="6"/>
      <c r="F6" s="6"/>
      <c r="G6" s="6"/>
      <c r="H6" s="6"/>
      <c r="I6" s="6"/>
      <c r="J6" s="6"/>
      <c r="K6" s="6"/>
      <c r="L6" s="6"/>
      <c r="M6" s="6"/>
      <c r="N6" s="6"/>
      <c r="O6" s="6"/>
      <c r="P6" s="6">
        <v>216</v>
      </c>
      <c r="Q6" s="6"/>
      <c r="R6" s="6"/>
      <c r="S6" s="6"/>
      <c r="T6" s="6"/>
      <c r="U6" s="6"/>
      <c r="V6" s="6"/>
      <c r="W6" s="6"/>
      <c r="X6" s="9" t="s">
        <v>25</v>
      </c>
      <c r="Y6" s="6"/>
    </row>
    <row r="7" spans="1:25">
      <c r="B7" s="5" t="str">
        <f>Populations!$C$7</f>
        <v>M 15+</v>
      </c>
      <c r="C7" s="6"/>
      <c r="D7" s="6"/>
      <c r="E7" s="6"/>
      <c r="F7" s="6"/>
      <c r="G7" s="6"/>
      <c r="H7" s="6"/>
      <c r="I7" s="6"/>
      <c r="J7" s="6"/>
      <c r="K7" s="6"/>
      <c r="L7" s="6"/>
      <c r="M7" s="6"/>
      <c r="N7" s="6"/>
      <c r="O7" s="6"/>
      <c r="P7" s="6"/>
      <c r="Q7" s="6"/>
      <c r="R7" s="6"/>
      <c r="S7" s="6"/>
      <c r="T7" s="6"/>
      <c r="U7" s="6"/>
      <c r="V7" s="6"/>
      <c r="W7" s="6"/>
      <c r="X7" s="9" t="s">
        <v>25</v>
      </c>
      <c r="Y7" s="6">
        <v>0</v>
      </c>
    </row>
    <row r="8" spans="1:25">
      <c r="B8" s="5" t="str">
        <f>Populations!$C$8</f>
        <v>F 15+</v>
      </c>
      <c r="C8" s="6"/>
      <c r="D8" s="6"/>
      <c r="E8" s="6"/>
      <c r="F8" s="6"/>
      <c r="G8" s="6"/>
      <c r="H8" s="6"/>
      <c r="I8" s="6"/>
      <c r="J8" s="6"/>
      <c r="K8" s="6"/>
      <c r="L8" s="6"/>
      <c r="M8" s="6"/>
      <c r="N8" s="6"/>
      <c r="O8" s="6"/>
      <c r="P8" s="6"/>
      <c r="Q8" s="6"/>
      <c r="R8" s="6"/>
      <c r="S8" s="6"/>
      <c r="T8" s="6"/>
      <c r="U8" s="6"/>
      <c r="V8" s="6"/>
      <c r="W8" s="6"/>
      <c r="X8" s="9" t="s">
        <v>25</v>
      </c>
      <c r="Y8" s="6">
        <v>0</v>
      </c>
    </row>
    <row r="12" spans="1:25">
      <c r="A12" s="1" t="s">
        <v>62</v>
      </c>
    </row>
    <row r="13" spans="1: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c r="B14" s="5" t="str">
        <f>Populations!$C$3</f>
        <v>FSW</v>
      </c>
      <c r="C14" s="19"/>
      <c r="D14" s="19"/>
      <c r="E14" s="19"/>
      <c r="F14" s="19"/>
      <c r="G14" s="19"/>
      <c r="H14" s="19"/>
      <c r="I14" s="19"/>
      <c r="J14" s="19"/>
      <c r="K14" s="19"/>
      <c r="L14" s="19"/>
      <c r="M14" s="19"/>
      <c r="N14" s="19"/>
      <c r="O14" s="19"/>
      <c r="P14" s="19"/>
      <c r="Q14" s="19"/>
      <c r="R14" s="19"/>
      <c r="S14" s="19"/>
      <c r="T14" s="19"/>
      <c r="U14" s="19"/>
      <c r="V14" s="19"/>
      <c r="W14" s="19"/>
      <c r="X14" s="9" t="s">
        <v>25</v>
      </c>
      <c r="Y14" s="19">
        <v>0</v>
      </c>
    </row>
    <row r="15" spans="1:25">
      <c r="B15" s="5" t="str">
        <f>Populations!$C$4</f>
        <v>Clients</v>
      </c>
      <c r="C15" s="19"/>
      <c r="D15" s="19"/>
      <c r="E15" s="19"/>
      <c r="F15" s="19"/>
      <c r="G15" s="19"/>
      <c r="H15" s="19"/>
      <c r="I15" s="19"/>
      <c r="J15" s="19"/>
      <c r="K15" s="19"/>
      <c r="L15" s="19"/>
      <c r="M15" s="19"/>
      <c r="N15" s="19"/>
      <c r="O15" s="19"/>
      <c r="P15" s="19"/>
      <c r="Q15" s="19"/>
      <c r="R15" s="19"/>
      <c r="S15" s="19"/>
      <c r="T15" s="19"/>
      <c r="U15" s="19"/>
      <c r="V15" s="19"/>
      <c r="W15" s="19"/>
      <c r="X15" s="9" t="s">
        <v>25</v>
      </c>
      <c r="Y15" s="19">
        <v>0</v>
      </c>
    </row>
    <row r="16" spans="1:25">
      <c r="B16" s="5" t="str">
        <f>Populations!$C$5</f>
        <v>MSM</v>
      </c>
      <c r="C16" s="19"/>
      <c r="D16" s="19"/>
      <c r="E16" s="19"/>
      <c r="F16" s="19"/>
      <c r="G16" s="19"/>
      <c r="H16" s="19"/>
      <c r="I16" s="19"/>
      <c r="J16" s="19"/>
      <c r="K16" s="19"/>
      <c r="L16" s="19"/>
      <c r="M16" s="19"/>
      <c r="N16" s="19"/>
      <c r="O16" s="19"/>
      <c r="P16" s="19"/>
      <c r="Q16" s="19"/>
      <c r="R16" s="19"/>
      <c r="S16" s="19"/>
      <c r="T16" s="19"/>
      <c r="U16" s="19"/>
      <c r="V16" s="19"/>
      <c r="W16" s="19"/>
      <c r="X16" s="9" t="s">
        <v>25</v>
      </c>
      <c r="Y16" s="19">
        <v>0</v>
      </c>
    </row>
    <row r="17" spans="1:25">
      <c r="B17" s="5" t="s">
        <v>16</v>
      </c>
      <c r="C17" s="19"/>
      <c r="D17" s="19"/>
      <c r="E17" s="19"/>
      <c r="F17" s="19"/>
      <c r="G17" s="19"/>
      <c r="H17" s="19"/>
      <c r="I17" s="19"/>
      <c r="J17" s="19"/>
      <c r="K17" s="19"/>
      <c r="L17" s="19"/>
      <c r="M17" s="19"/>
      <c r="N17" s="19"/>
      <c r="O17" s="19"/>
      <c r="P17" s="19">
        <v>0.05</v>
      </c>
      <c r="Q17" s="19"/>
      <c r="R17" s="19"/>
      <c r="S17" s="19"/>
      <c r="T17" s="19"/>
      <c r="U17" s="19"/>
      <c r="V17" s="19"/>
      <c r="W17" s="19"/>
      <c r="X17" s="9" t="s">
        <v>25</v>
      </c>
      <c r="Y17" s="19"/>
    </row>
    <row r="18" spans="1:25">
      <c r="B18" s="5" t="str">
        <f>Populations!$C$7</f>
        <v>M 15+</v>
      </c>
      <c r="C18" s="19"/>
      <c r="D18" s="19"/>
      <c r="E18" s="19"/>
      <c r="F18" s="19"/>
      <c r="G18" s="19"/>
      <c r="H18" s="19"/>
      <c r="I18" s="19"/>
      <c r="J18" s="19"/>
      <c r="K18" s="19"/>
      <c r="L18" s="19"/>
      <c r="M18" s="19"/>
      <c r="N18" s="19"/>
      <c r="O18" s="19"/>
      <c r="P18" s="19"/>
      <c r="Q18" s="19"/>
      <c r="R18" s="19"/>
      <c r="S18" s="19"/>
      <c r="T18" s="19"/>
      <c r="U18" s="19"/>
      <c r="V18" s="19"/>
      <c r="W18" s="19"/>
      <c r="X18" s="9" t="s">
        <v>25</v>
      </c>
      <c r="Y18" s="19">
        <v>0</v>
      </c>
    </row>
    <row r="19" spans="1:25">
      <c r="B19" s="5" t="str">
        <f>Populations!$C$8</f>
        <v>F 15+</v>
      </c>
      <c r="C19" s="19"/>
      <c r="D19" s="19"/>
      <c r="E19" s="19"/>
      <c r="F19" s="19"/>
      <c r="G19" s="19"/>
      <c r="H19" s="19"/>
      <c r="I19" s="19"/>
      <c r="J19" s="19"/>
      <c r="K19" s="19"/>
      <c r="L19" s="19"/>
      <c r="M19" s="19"/>
      <c r="N19" s="19"/>
      <c r="O19" s="19"/>
      <c r="P19" s="19"/>
      <c r="Q19" s="19"/>
      <c r="R19" s="19"/>
      <c r="S19" s="19"/>
      <c r="T19" s="19"/>
      <c r="U19" s="19"/>
      <c r="V19" s="19"/>
      <c r="W19" s="19"/>
      <c r="X19" s="9" t="s">
        <v>25</v>
      </c>
      <c r="Y19" s="19">
        <v>0</v>
      </c>
    </row>
    <row r="23" spans="1:25">
      <c r="A23" s="1" t="s">
        <v>63</v>
      </c>
    </row>
    <row r="24" spans="1: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23</v>
      </c>
    </row>
    <row r="25" spans="1:25">
      <c r="B25" s="5" t="s">
        <v>38</v>
      </c>
      <c r="C25" s="6"/>
      <c r="D25" s="6"/>
      <c r="E25" s="6"/>
      <c r="F25" s="6"/>
      <c r="G25" s="6"/>
      <c r="H25" s="6"/>
      <c r="I25" s="6"/>
      <c r="J25" s="6"/>
      <c r="K25" s="6"/>
      <c r="L25" s="6"/>
      <c r="M25" s="6"/>
      <c r="N25" s="6"/>
      <c r="O25" s="6"/>
      <c r="P25" s="6">
        <v>1250</v>
      </c>
      <c r="Q25" s="6"/>
      <c r="R25" s="6"/>
      <c r="S25" s="6"/>
      <c r="T25" s="6"/>
      <c r="U25" s="6"/>
      <c r="V25" s="6"/>
      <c r="W25" s="6"/>
      <c r="X25" s="9" t="s">
        <v>25</v>
      </c>
      <c r="Y25" s="6"/>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40" workbookViewId="0">
      <selection activeCell="K62" sqref="K62"/>
    </sheetView>
  </sheetViews>
  <sheetFormatPr baseColWidth="10" defaultColWidth="8.83203125" defaultRowHeight="14" x14ac:dyDescent="0"/>
  <sheetData>
    <row r="1" spans="1:8">
      <c r="A1" s="1" t="s">
        <v>64</v>
      </c>
    </row>
    <row r="2" spans="1:8">
      <c r="C2" s="5" t="str">
        <f>Populations!$C$3</f>
        <v>FSW</v>
      </c>
      <c r="D2" s="5" t="str">
        <f>Populations!$C$4</f>
        <v>Clients</v>
      </c>
      <c r="E2" s="5" t="str">
        <f>Populations!$C$5</f>
        <v>MSM</v>
      </c>
      <c r="F2" s="5" t="str">
        <f>Populations!$C$6</f>
        <v>PWID</v>
      </c>
      <c r="G2" s="5" t="str">
        <f>Populations!$C$7</f>
        <v>M 15+</v>
      </c>
      <c r="H2" s="5" t="str">
        <f>Populations!$C$8</f>
        <v>F 15+</v>
      </c>
    </row>
    <row r="3" spans="1:8">
      <c r="B3" s="5" t="str">
        <f>Populations!$C$3</f>
        <v>FSW</v>
      </c>
      <c r="C3" s="6"/>
      <c r="D3" s="6"/>
      <c r="E3" s="6"/>
      <c r="F3" s="6"/>
      <c r="G3" s="6"/>
      <c r="H3" s="6"/>
    </row>
    <row r="4" spans="1:8">
      <c r="B4" s="5" t="str">
        <f>Populations!$C$4</f>
        <v>Clients</v>
      </c>
      <c r="C4" s="6">
        <v>1</v>
      </c>
      <c r="D4" s="6"/>
      <c r="E4" s="6"/>
      <c r="F4" s="6"/>
      <c r="G4" s="6"/>
      <c r="H4" s="6">
        <v>5</v>
      </c>
    </row>
    <row r="5" spans="1:8">
      <c r="B5" s="5" t="str">
        <f>Populations!$C$5</f>
        <v>MSM</v>
      </c>
      <c r="C5" s="6"/>
      <c r="D5" s="6"/>
      <c r="E5" s="6">
        <v>1</v>
      </c>
      <c r="F5" s="6"/>
      <c r="G5" s="6"/>
      <c r="H5" s="6"/>
    </row>
    <row r="6" spans="1:8">
      <c r="B6" s="5" t="str">
        <f>Populations!$C$6</f>
        <v>PWID</v>
      </c>
      <c r="C6" s="6"/>
      <c r="D6" s="6"/>
      <c r="E6" s="6"/>
      <c r="F6" s="6"/>
      <c r="G6" s="6"/>
      <c r="H6" s="6">
        <v>1</v>
      </c>
    </row>
    <row r="7" spans="1:8">
      <c r="B7" s="5" t="str">
        <f>Populations!$C$7</f>
        <v>M 15+</v>
      </c>
      <c r="C7" s="6">
        <v>1</v>
      </c>
      <c r="D7" s="6"/>
      <c r="E7" s="6"/>
      <c r="F7" s="6"/>
      <c r="G7" s="6"/>
      <c r="H7" s="6">
        <v>5</v>
      </c>
    </row>
    <row r="8" spans="1:8">
      <c r="B8" s="5" t="str">
        <f>Populations!$C$8</f>
        <v>F 15+</v>
      </c>
      <c r="C8" s="6"/>
      <c r="D8" s="6"/>
      <c r="E8" s="6"/>
      <c r="F8" s="6"/>
      <c r="G8" s="6"/>
      <c r="H8" s="6"/>
    </row>
    <row r="12" spans="1:8">
      <c r="A12" s="1" t="s">
        <v>65</v>
      </c>
    </row>
    <row r="13" spans="1:8">
      <c r="C13" s="5" t="str">
        <f>Populations!$C$3</f>
        <v>FSW</v>
      </c>
      <c r="D13" s="5" t="str">
        <f>Populations!$C$4</f>
        <v>Clients</v>
      </c>
      <c r="E13" s="5" t="str">
        <f>Populations!$C$5</f>
        <v>MSM</v>
      </c>
      <c r="F13" s="5" t="str">
        <f>Populations!$C$6</f>
        <v>PWID</v>
      </c>
      <c r="G13" s="5" t="str">
        <f>Populations!$C$7</f>
        <v>M 15+</v>
      </c>
      <c r="H13" s="5" t="str">
        <f>Populations!$C$8</f>
        <v>F 15+</v>
      </c>
    </row>
    <row r="14" spans="1:8">
      <c r="B14" s="5" t="str">
        <f>Populations!$C$3</f>
        <v>FSW</v>
      </c>
      <c r="C14" s="6"/>
      <c r="D14" s="6"/>
      <c r="E14" s="6"/>
      <c r="F14" s="6"/>
      <c r="G14" s="6"/>
      <c r="H14" s="6"/>
    </row>
    <row r="15" spans="1:8">
      <c r="B15" s="5" t="str">
        <f>Populations!$C$4</f>
        <v>Clients</v>
      </c>
      <c r="C15" s="6">
        <v>1</v>
      </c>
      <c r="D15" s="6"/>
      <c r="E15" s="6"/>
      <c r="F15" s="6"/>
      <c r="G15" s="6"/>
      <c r="H15" s="6">
        <v>5</v>
      </c>
    </row>
    <row r="16" spans="1:8">
      <c r="B16" s="5" t="str">
        <f>Populations!$C$5</f>
        <v>MSM</v>
      </c>
      <c r="C16" s="6"/>
      <c r="D16" s="6"/>
      <c r="E16" s="6">
        <v>1</v>
      </c>
      <c r="F16" s="6"/>
      <c r="G16" s="6"/>
      <c r="H16" s="6"/>
    </row>
    <row r="17" spans="1:8">
      <c r="B17" s="5" t="str">
        <f>Populations!$C$6</f>
        <v>PWID</v>
      </c>
      <c r="C17" s="6"/>
      <c r="D17" s="6"/>
      <c r="E17" s="6"/>
      <c r="F17" s="6"/>
      <c r="G17" s="6"/>
      <c r="H17" s="6">
        <v>1</v>
      </c>
    </row>
    <row r="18" spans="1:8">
      <c r="B18" s="5" t="str">
        <f>Populations!$C$7</f>
        <v>M 15+</v>
      </c>
      <c r="C18" s="6">
        <v>1</v>
      </c>
      <c r="D18" s="6"/>
      <c r="E18" s="6"/>
      <c r="F18" s="6"/>
      <c r="G18" s="6"/>
      <c r="H18" s="6">
        <v>5</v>
      </c>
    </row>
    <row r="19" spans="1:8">
      <c r="B19" s="5" t="str">
        <f>Populations!$C$8</f>
        <v>F 15+</v>
      </c>
      <c r="C19" s="6"/>
      <c r="D19" s="6"/>
      <c r="E19" s="6"/>
      <c r="F19" s="6"/>
      <c r="G19" s="6"/>
      <c r="H19" s="6"/>
    </row>
    <row r="23" spans="1:8">
      <c r="A23" s="1" t="s">
        <v>66</v>
      </c>
    </row>
    <row r="24" spans="1:8">
      <c r="C24" s="5" t="str">
        <f>Populations!$C$3</f>
        <v>FSW</v>
      </c>
      <c r="D24" s="5" t="str">
        <f>Populations!$C$4</f>
        <v>Clients</v>
      </c>
      <c r="E24" s="5" t="str">
        <f>Populations!$C$5</f>
        <v>MSM</v>
      </c>
      <c r="F24" s="5" t="str">
        <f>Populations!$C$6</f>
        <v>PWID</v>
      </c>
      <c r="G24" s="5" t="str">
        <f>Populations!$C$7</f>
        <v>M 15+</v>
      </c>
      <c r="H24" s="5" t="str">
        <f>Populations!$C$8</f>
        <v>F 15+</v>
      </c>
    </row>
    <row r="25" spans="1:8">
      <c r="B25" s="5" t="str">
        <f>Populations!$C$3</f>
        <v>FSW</v>
      </c>
      <c r="C25" s="6"/>
      <c r="D25" s="6"/>
      <c r="E25" s="6"/>
      <c r="F25" s="6"/>
      <c r="G25" s="6"/>
      <c r="H25" s="6"/>
    </row>
    <row r="26" spans="1:8">
      <c r="B26" s="5" t="str">
        <f>Populations!$C$4</f>
        <v>Clients</v>
      </c>
      <c r="C26" s="6">
        <v>1</v>
      </c>
      <c r="D26" s="6"/>
      <c r="E26" s="6"/>
      <c r="F26" s="6"/>
      <c r="G26" s="6"/>
      <c r="H26" s="6"/>
    </row>
    <row r="27" spans="1:8">
      <c r="B27" s="5" t="str">
        <f>Populations!$C$5</f>
        <v>MSM</v>
      </c>
      <c r="C27" s="6"/>
      <c r="D27" s="6"/>
      <c r="E27" s="6"/>
      <c r="F27" s="6"/>
      <c r="G27" s="6"/>
      <c r="H27" s="6"/>
    </row>
    <row r="28" spans="1:8">
      <c r="B28" s="5" t="str">
        <f>Populations!$C$6</f>
        <v>PWID</v>
      </c>
      <c r="C28" s="6"/>
      <c r="D28" s="6"/>
      <c r="E28" s="6"/>
      <c r="F28" s="6"/>
      <c r="G28" s="6"/>
      <c r="H28" s="6"/>
    </row>
    <row r="29" spans="1:8">
      <c r="B29" s="5" t="str">
        <f>Populations!$C$7</f>
        <v>M 15+</v>
      </c>
      <c r="C29" s="6"/>
      <c r="D29" s="6"/>
      <c r="E29" s="6"/>
      <c r="F29" s="6"/>
      <c r="G29" s="6"/>
      <c r="H29" s="6"/>
    </row>
    <row r="30" spans="1:8">
      <c r="B30" s="5" t="str">
        <f>Populations!$C$8</f>
        <v>F 15+</v>
      </c>
      <c r="C30" s="6"/>
      <c r="D30" s="6"/>
      <c r="E30" s="6"/>
      <c r="F30" s="6"/>
      <c r="G30" s="6"/>
      <c r="H30" s="6"/>
    </row>
    <row r="34" spans="1:8">
      <c r="A34" s="1" t="s">
        <v>67</v>
      </c>
    </row>
    <row r="35" spans="1:8">
      <c r="C35" s="5" t="str">
        <f>Populations!$C$3</f>
        <v>FSW</v>
      </c>
      <c r="D35" s="5" t="str">
        <f>Populations!$C$4</f>
        <v>Clients</v>
      </c>
      <c r="E35" s="5" t="str">
        <f>Populations!$C$5</f>
        <v>MSM</v>
      </c>
      <c r="F35" s="5" t="str">
        <f>Populations!$C$6</f>
        <v>PWID</v>
      </c>
      <c r="G35" s="5" t="str">
        <f>Populations!$C$7</f>
        <v>M 15+</v>
      </c>
      <c r="H35" s="5" t="str">
        <f>Populations!$C$8</f>
        <v>F 15+</v>
      </c>
    </row>
    <row r="36" spans="1:8">
      <c r="B36" s="5" t="str">
        <f>Populations!$C$3</f>
        <v>FSW</v>
      </c>
      <c r="C36" s="6"/>
      <c r="D36" s="6"/>
      <c r="E36" s="6"/>
      <c r="F36" s="6"/>
      <c r="G36" s="6"/>
      <c r="H36" s="6"/>
    </row>
    <row r="37" spans="1:8">
      <c r="B37" s="5" t="str">
        <f>Populations!$C$4</f>
        <v>Clients</v>
      </c>
      <c r="C37" s="6"/>
      <c r="D37" s="6"/>
      <c r="E37" s="6"/>
      <c r="F37" s="6"/>
      <c r="G37" s="6"/>
      <c r="H37" s="6"/>
    </row>
    <row r="38" spans="1:8">
      <c r="B38" s="5" t="str">
        <f>Populations!$C$5</f>
        <v>MSM</v>
      </c>
      <c r="C38" s="6"/>
      <c r="D38" s="6"/>
      <c r="E38" s="6"/>
      <c r="F38" s="6"/>
      <c r="G38" s="6"/>
      <c r="H38" s="6"/>
    </row>
    <row r="39" spans="1:8">
      <c r="B39" s="5" t="str">
        <f>Populations!$C$6</f>
        <v>PWID</v>
      </c>
      <c r="C39" s="6"/>
      <c r="D39" s="6"/>
      <c r="E39" s="6"/>
      <c r="F39" s="6">
        <v>1</v>
      </c>
      <c r="G39" s="6"/>
      <c r="H39" s="6"/>
    </row>
    <row r="40" spans="1:8">
      <c r="B40" s="5" t="str">
        <f>Populations!$C$7</f>
        <v>M 15+</v>
      </c>
      <c r="C40" s="6"/>
      <c r="D40" s="6"/>
      <c r="E40" s="6"/>
      <c r="F40" s="6"/>
      <c r="G40" s="6"/>
      <c r="H40" s="6"/>
    </row>
    <row r="41" spans="1:8">
      <c r="B41" s="5" t="str">
        <f>Populations!$C$8</f>
        <v>F 15+</v>
      </c>
      <c r="C41" s="6"/>
      <c r="D41" s="6"/>
      <c r="E41" s="6"/>
      <c r="F41" s="6"/>
      <c r="G41" s="6"/>
      <c r="H41" s="6"/>
    </row>
    <row r="45" spans="1:8">
      <c r="A45" s="1" t="s">
        <v>68</v>
      </c>
    </row>
    <row r="46" spans="1:8">
      <c r="C46" s="5" t="str">
        <f>Populations!$C$3</f>
        <v>FSW</v>
      </c>
      <c r="D46" s="5" t="str">
        <f>Populations!$C$4</f>
        <v>Clients</v>
      </c>
      <c r="E46" s="5" t="str">
        <f>Populations!$C$5</f>
        <v>MSM</v>
      </c>
      <c r="F46" s="5" t="str">
        <f>Populations!$C$6</f>
        <v>PWID</v>
      </c>
      <c r="G46" s="5" t="str">
        <f>Populations!$C$7</f>
        <v>M 15+</v>
      </c>
      <c r="H46" s="5" t="str">
        <f>Populations!$C$8</f>
        <v>F 15+</v>
      </c>
    </row>
    <row r="47" spans="1:8">
      <c r="B47" s="5" t="str">
        <f>Populations!$C$3</f>
        <v>FSW</v>
      </c>
      <c r="C47" s="6"/>
      <c r="D47" s="6"/>
      <c r="E47" s="6"/>
      <c r="F47" s="6"/>
      <c r="G47" s="6"/>
      <c r="H47" s="6"/>
    </row>
    <row r="48" spans="1:8">
      <c r="B48" s="5" t="str">
        <f>Populations!$C$8</f>
        <v>F 15+</v>
      </c>
      <c r="C48" s="6"/>
      <c r="D48" s="6"/>
      <c r="E48" s="6"/>
      <c r="F48" s="6"/>
      <c r="G48" s="6"/>
      <c r="H48" s="6"/>
    </row>
    <row r="52" spans="1:8">
      <c r="A52" s="1" t="s">
        <v>69</v>
      </c>
    </row>
    <row r="53" spans="1:8">
      <c r="C53" s="5" t="str">
        <f>Populations!$C$3</f>
        <v>FSW</v>
      </c>
      <c r="D53" s="5" t="str">
        <f>Populations!$C$4</f>
        <v>Clients</v>
      </c>
      <c r="E53" s="5" t="str">
        <f>Populations!$C$5</f>
        <v>MSM</v>
      </c>
      <c r="F53" s="5" t="str">
        <f>Populations!$C$6</f>
        <v>PWID</v>
      </c>
      <c r="G53" s="5" t="str">
        <f>Populations!$C$7</f>
        <v>M 15+</v>
      </c>
      <c r="H53" s="5" t="str">
        <f>Populations!$C$8</f>
        <v>F 15+</v>
      </c>
    </row>
    <row r="54" spans="1:8">
      <c r="B54" s="5" t="str">
        <f>Populations!$C$3</f>
        <v>FSW</v>
      </c>
      <c r="C54" s="6"/>
      <c r="D54" s="6"/>
      <c r="E54" s="6"/>
      <c r="F54" s="6"/>
      <c r="G54" s="6"/>
      <c r="H54" s="6"/>
    </row>
    <row r="55" spans="1:8">
      <c r="B55" s="5" t="str">
        <f>Populations!$C$4</f>
        <v>Clients</v>
      </c>
      <c r="C55" s="6"/>
      <c r="D55" s="6"/>
      <c r="E55" s="6"/>
      <c r="F55" s="6"/>
      <c r="G55" s="6"/>
      <c r="H55" s="6"/>
    </row>
    <row r="56" spans="1:8">
      <c r="B56" s="5" t="str">
        <f>Populations!$C$5</f>
        <v>MSM</v>
      </c>
      <c r="C56" s="6"/>
      <c r="D56" s="6"/>
      <c r="E56" s="6"/>
      <c r="F56" s="6"/>
      <c r="G56" s="6"/>
      <c r="H56" s="6"/>
    </row>
    <row r="57" spans="1:8">
      <c r="B57" s="5" t="str">
        <f>Populations!$C$6</f>
        <v>PWID</v>
      </c>
      <c r="C57" s="6"/>
      <c r="D57" s="6"/>
      <c r="E57" s="6"/>
      <c r="F57" s="6"/>
      <c r="G57" s="6"/>
      <c r="H57" s="6"/>
    </row>
    <row r="58" spans="1:8">
      <c r="B58" s="5" t="str">
        <f>Populations!$C$7</f>
        <v>M 15+</v>
      </c>
      <c r="C58" s="6"/>
      <c r="D58" s="6"/>
      <c r="E58" s="6"/>
      <c r="F58" s="6"/>
      <c r="G58" s="6"/>
      <c r="H58" s="6"/>
    </row>
    <row r="59" spans="1:8">
      <c r="B59" s="5" t="str">
        <f>Populations!$C$8</f>
        <v>F 15+</v>
      </c>
      <c r="C59" s="6"/>
      <c r="D59" s="6"/>
      <c r="E59" s="6"/>
      <c r="F59" s="6"/>
      <c r="G59" s="6"/>
      <c r="H59" s="6"/>
    </row>
    <row r="63" spans="1:8">
      <c r="A63" s="1" t="s">
        <v>70</v>
      </c>
    </row>
    <row r="64" spans="1:8">
      <c r="C64" s="5" t="str">
        <f>Populations!$C$3</f>
        <v>FSW</v>
      </c>
      <c r="D64" s="5" t="str">
        <f>Populations!$C$4</f>
        <v>Clients</v>
      </c>
      <c r="E64" s="5" t="str">
        <f>Populations!$C$5</f>
        <v>MSM</v>
      </c>
      <c r="F64" s="5" t="str">
        <f>Populations!$C$6</f>
        <v>PWID</v>
      </c>
      <c r="G64" s="5" t="str">
        <f>Populations!$C$7</f>
        <v>M 15+</v>
      </c>
      <c r="H64" s="5" t="str">
        <f>Populations!$C$8</f>
        <v>F 15+</v>
      </c>
    </row>
    <row r="65" spans="2:8">
      <c r="B65" s="5" t="str">
        <f>Populations!$C$3</f>
        <v>FSW</v>
      </c>
      <c r="C65" s="6"/>
      <c r="D65" s="6"/>
      <c r="E65" s="6"/>
      <c r="F65" s="6"/>
      <c r="G65" s="6"/>
      <c r="H65" s="6">
        <v>20</v>
      </c>
    </row>
    <row r="66" spans="2:8">
      <c r="B66" s="5" t="str">
        <f>Populations!$C$4</f>
        <v>Clients</v>
      </c>
      <c r="C66" s="6"/>
      <c r="D66" s="6"/>
      <c r="E66" s="6"/>
      <c r="F66" s="6"/>
      <c r="G66" s="6"/>
      <c r="H66" s="6"/>
    </row>
    <row r="67" spans="2:8">
      <c r="B67" s="5" t="str">
        <f>Populations!$C$5</f>
        <v>MSM</v>
      </c>
      <c r="C67" s="6"/>
      <c r="D67" s="6"/>
      <c r="E67" s="6"/>
      <c r="F67" s="6"/>
      <c r="G67" s="6"/>
      <c r="H67" s="6"/>
    </row>
    <row r="68" spans="2:8">
      <c r="B68" s="5" t="str">
        <f>Populations!$C$6</f>
        <v>PWID</v>
      </c>
      <c r="C68" s="6"/>
      <c r="D68" s="6"/>
      <c r="E68" s="6"/>
      <c r="F68" s="6"/>
      <c r="G68" s="6"/>
      <c r="H68" s="6"/>
    </row>
    <row r="69" spans="2:8">
      <c r="B69" s="5" t="str">
        <f>Populations!$C$7</f>
        <v>M 15+</v>
      </c>
      <c r="C69" s="6"/>
      <c r="D69" s="6"/>
      <c r="E69" s="6"/>
      <c r="F69" s="6"/>
      <c r="G69" s="6"/>
      <c r="H69" s="6"/>
    </row>
    <row r="70" spans="2:8">
      <c r="B70" s="5" t="str">
        <f>Populations!$C$8</f>
        <v>F 15+</v>
      </c>
      <c r="C70" s="6"/>
      <c r="D70" s="6"/>
      <c r="E70" s="6"/>
      <c r="F70" s="6"/>
      <c r="G70" s="6"/>
      <c r="H70" s="6"/>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topLeftCell="A34" workbookViewId="0">
      <selection activeCell="B55" sqref="B55"/>
    </sheetView>
  </sheetViews>
  <sheetFormatPr baseColWidth="10" defaultColWidth="8.83203125" defaultRowHeight="14" x14ac:dyDescent="0"/>
  <cols>
    <col min="1" max="1" width="8.83203125" style="44"/>
    <col min="2" max="2" width="37.6640625" style="44" bestFit="1" customWidth="1"/>
    <col min="3" max="9" width="8.83203125" style="44"/>
    <col min="10" max="10" width="18.83203125" style="44" bestFit="1" customWidth="1"/>
    <col min="11" max="16384" width="8.83203125" style="44"/>
  </cols>
  <sheetData>
    <row r="1" spans="1:5">
      <c r="A1" s="54" t="s">
        <v>71</v>
      </c>
      <c r="B1" s="52"/>
      <c r="C1" s="52"/>
      <c r="D1" s="52"/>
      <c r="E1" s="52"/>
    </row>
    <row r="2" spans="1:5">
      <c r="A2" s="52"/>
      <c r="B2" s="52"/>
      <c r="C2" s="53" t="s">
        <v>26</v>
      </c>
      <c r="D2" s="53" t="s">
        <v>27</v>
      </c>
      <c r="E2" s="53" t="s">
        <v>24</v>
      </c>
    </row>
    <row r="3" spans="1:5">
      <c r="A3" s="52"/>
      <c r="B3" s="55" t="s">
        <v>72</v>
      </c>
      <c r="C3" s="58">
        <v>4.0000000000000002E-4</v>
      </c>
      <c r="D3" s="58">
        <v>1E-4</v>
      </c>
      <c r="E3" s="58">
        <v>1.4E-3</v>
      </c>
    </row>
    <row r="4" spans="1:5">
      <c r="A4" s="52"/>
      <c r="B4" s="55" t="s">
        <v>73</v>
      </c>
      <c r="C4" s="58">
        <v>8.0000000000000004E-4</v>
      </c>
      <c r="D4" s="58">
        <v>5.9999999999999995E-4</v>
      </c>
      <c r="E4" s="58">
        <v>1.1000000000000001E-3</v>
      </c>
    </row>
    <row r="5" spans="1:5">
      <c r="A5" s="52"/>
      <c r="B5" s="55" t="s">
        <v>74</v>
      </c>
      <c r="C5" s="58">
        <v>1.1000000000000001E-3</v>
      </c>
      <c r="D5" s="58">
        <v>4.0000000000000002E-4</v>
      </c>
      <c r="E5" s="58">
        <v>2.8E-3</v>
      </c>
    </row>
    <row r="6" spans="1:5">
      <c r="A6" s="52"/>
      <c r="B6" s="55" t="s">
        <v>75</v>
      </c>
      <c r="C6" s="58">
        <v>1.38E-2</v>
      </c>
      <c r="D6" s="58">
        <v>1.0200000000000001E-2</v>
      </c>
      <c r="E6" s="58">
        <v>1.8599999999999998E-2</v>
      </c>
    </row>
    <row r="7" spans="1:5">
      <c r="A7" s="52"/>
      <c r="B7" s="55" t="s">
        <v>76</v>
      </c>
      <c r="C7" s="58">
        <v>8.0000000000000002E-3</v>
      </c>
      <c r="D7" s="58">
        <v>6.3E-3</v>
      </c>
      <c r="E7" s="58">
        <v>2.4E-2</v>
      </c>
    </row>
    <row r="8" spans="1:5">
      <c r="A8" s="52"/>
      <c r="B8" s="55" t="s">
        <v>77</v>
      </c>
      <c r="C8" s="58">
        <v>0.36699999999999999</v>
      </c>
      <c r="D8" s="58">
        <v>0.29399999999999998</v>
      </c>
      <c r="E8" s="58">
        <v>0.44</v>
      </c>
    </row>
    <row r="9" spans="1:5">
      <c r="A9" s="52"/>
      <c r="B9" s="55" t="s">
        <v>78</v>
      </c>
      <c r="C9" s="58">
        <v>0.20499999999999999</v>
      </c>
      <c r="D9" s="58">
        <v>0.14000000000000001</v>
      </c>
      <c r="E9" s="58">
        <v>0.27</v>
      </c>
    </row>
    <row r="10" spans="1:5">
      <c r="A10" s="59"/>
      <c r="B10" s="60"/>
      <c r="C10" s="59"/>
      <c r="D10" s="59"/>
      <c r="E10" s="59"/>
    </row>
    <row r="11" spans="1:5">
      <c r="A11" s="59"/>
      <c r="B11" s="60"/>
      <c r="C11" s="59"/>
      <c r="D11" s="59"/>
      <c r="E11" s="59"/>
    </row>
    <row r="12" spans="1:5">
      <c r="A12" s="59"/>
      <c r="B12" s="60"/>
      <c r="C12" s="59"/>
      <c r="D12" s="59"/>
      <c r="E12" s="59"/>
    </row>
    <row r="13" spans="1:5">
      <c r="A13" s="1" t="s">
        <v>79</v>
      </c>
    </row>
    <row r="14" spans="1:5">
      <c r="C14" s="5" t="s">
        <v>26</v>
      </c>
      <c r="D14" s="5" t="s">
        <v>27</v>
      </c>
      <c r="E14" s="5" t="s">
        <v>24</v>
      </c>
    </row>
    <row r="15" spans="1:5">
      <c r="B15" s="2" t="s">
        <v>80</v>
      </c>
      <c r="C15" s="61">
        <v>5.6</v>
      </c>
      <c r="D15" s="61">
        <v>3.3</v>
      </c>
      <c r="E15" s="61">
        <v>9.1</v>
      </c>
    </row>
    <row r="16" spans="1:5">
      <c r="B16" s="2" t="s">
        <v>81</v>
      </c>
      <c r="C16" s="61">
        <v>1</v>
      </c>
      <c r="D16" s="61">
        <v>1</v>
      </c>
      <c r="E16" s="61">
        <v>1</v>
      </c>
    </row>
    <row r="17" spans="1:7">
      <c r="B17" s="2" t="s">
        <v>82</v>
      </c>
      <c r="C17" s="61">
        <v>1</v>
      </c>
      <c r="D17" s="61">
        <v>1</v>
      </c>
      <c r="E17" s="61">
        <v>1</v>
      </c>
    </row>
    <row r="18" spans="1:7">
      <c r="B18" s="2" t="s">
        <v>83</v>
      </c>
      <c r="C18" s="61">
        <v>1</v>
      </c>
      <c r="D18" s="61">
        <v>1</v>
      </c>
      <c r="E18" s="61">
        <v>1</v>
      </c>
    </row>
    <row r="19" spans="1:7">
      <c r="B19" s="2" t="s">
        <v>84</v>
      </c>
      <c r="C19" s="61">
        <v>3.49</v>
      </c>
      <c r="D19" s="61">
        <v>1.76</v>
      </c>
      <c r="E19" s="61">
        <v>6.92</v>
      </c>
    </row>
    <row r="20" spans="1:7">
      <c r="B20" s="2" t="s">
        <v>85</v>
      </c>
      <c r="C20" s="61">
        <v>7.17</v>
      </c>
      <c r="D20" s="61">
        <v>3.9</v>
      </c>
      <c r="E20" s="61">
        <v>12.08</v>
      </c>
    </row>
    <row r="21" spans="1:7">
      <c r="A21" s="59"/>
      <c r="B21" s="60"/>
      <c r="C21" s="59"/>
      <c r="D21" s="59"/>
      <c r="E21" s="59"/>
    </row>
    <row r="22" spans="1:7">
      <c r="A22" s="59"/>
      <c r="B22" s="60"/>
      <c r="C22" s="59"/>
      <c r="D22" s="59"/>
      <c r="E22" s="59"/>
    </row>
    <row r="23" spans="1:7">
      <c r="A23" s="59"/>
      <c r="B23" s="60"/>
      <c r="C23" s="59"/>
      <c r="D23" s="59"/>
      <c r="E23" s="59"/>
    </row>
    <row r="24" spans="1:7">
      <c r="A24" s="1" t="s">
        <v>116</v>
      </c>
    </row>
    <row r="25" spans="1:7">
      <c r="C25" s="5" t="s">
        <v>26</v>
      </c>
      <c r="D25" s="5" t="s">
        <v>27</v>
      </c>
      <c r="E25" s="5" t="s">
        <v>24</v>
      </c>
    </row>
    <row r="26" spans="1:7">
      <c r="B26" s="2" t="s">
        <v>86</v>
      </c>
      <c r="C26" s="61">
        <v>0.24</v>
      </c>
      <c r="D26" s="61">
        <v>0.1</v>
      </c>
      <c r="E26" s="61">
        <v>0.5</v>
      </c>
    </row>
    <row r="27" spans="1:7">
      <c r="B27" s="2" t="s">
        <v>82</v>
      </c>
      <c r="C27" s="61">
        <v>0.95</v>
      </c>
      <c r="D27" s="61">
        <v>0.62</v>
      </c>
      <c r="E27" s="61">
        <v>1.1599999999999999</v>
      </c>
      <c r="G27" s="62"/>
    </row>
    <row r="28" spans="1:7">
      <c r="B28" s="2" t="s">
        <v>87</v>
      </c>
      <c r="C28" s="61">
        <v>3</v>
      </c>
      <c r="D28" s="61">
        <v>2.83</v>
      </c>
      <c r="E28" s="61">
        <v>3.16</v>
      </c>
    </row>
    <row r="29" spans="1:7">
      <c r="B29" s="2" t="s">
        <v>88</v>
      </c>
      <c r="C29" s="61">
        <v>3.74</v>
      </c>
      <c r="D29" s="61">
        <v>3.48</v>
      </c>
      <c r="E29" s="61">
        <v>4</v>
      </c>
    </row>
    <row r="30" spans="1:7">
      <c r="B30" s="2" t="s">
        <v>89</v>
      </c>
      <c r="C30" s="61">
        <v>1.5</v>
      </c>
      <c r="D30" s="61">
        <v>1.1299999999999999</v>
      </c>
      <c r="E30" s="61">
        <v>2.25</v>
      </c>
    </row>
    <row r="31" spans="1:7">
      <c r="A31" s="59"/>
      <c r="B31" s="60"/>
      <c r="C31" s="59"/>
      <c r="D31" s="59"/>
      <c r="E31" s="59"/>
    </row>
    <row r="32" spans="1:7">
      <c r="A32" s="59"/>
      <c r="B32" s="60"/>
      <c r="C32" s="59"/>
      <c r="D32" s="59"/>
      <c r="E32" s="59"/>
    </row>
    <row r="33" spans="1:5">
      <c r="A33" s="59"/>
      <c r="B33" s="60"/>
      <c r="C33" s="59"/>
      <c r="D33" s="59"/>
      <c r="E33" s="59"/>
    </row>
    <row r="34" spans="1:5">
      <c r="A34" s="1" t="s">
        <v>120</v>
      </c>
    </row>
    <row r="35" spans="1:5">
      <c r="C35" s="5" t="s">
        <v>26</v>
      </c>
      <c r="D35" s="5" t="s">
        <v>27</v>
      </c>
      <c r="E35" s="5" t="s">
        <v>24</v>
      </c>
    </row>
    <row r="36" spans="1:5">
      <c r="B36" s="2" t="s">
        <v>90</v>
      </c>
      <c r="C36" s="61">
        <v>2.2000000000000002</v>
      </c>
      <c r="D36" s="61">
        <v>1.07</v>
      </c>
      <c r="E36" s="61">
        <v>7.28</v>
      </c>
    </row>
    <row r="37" spans="1:5">
      <c r="B37" s="2" t="s">
        <v>91</v>
      </c>
      <c r="C37" s="61">
        <v>1.42</v>
      </c>
      <c r="D37" s="61">
        <v>0.9</v>
      </c>
      <c r="E37" s="61">
        <v>3.42</v>
      </c>
    </row>
    <row r="38" spans="1:5">
      <c r="B38" s="2" t="s">
        <v>92</v>
      </c>
      <c r="C38" s="61">
        <v>2.14</v>
      </c>
      <c r="D38" s="61">
        <v>1.39</v>
      </c>
      <c r="E38" s="61">
        <v>3.58</v>
      </c>
    </row>
    <row r="39" spans="1:5">
      <c r="B39" s="2" t="s">
        <v>93</v>
      </c>
      <c r="C39" s="61">
        <v>0.66</v>
      </c>
      <c r="D39" s="61">
        <v>0.51</v>
      </c>
      <c r="E39" s="61">
        <v>0.94</v>
      </c>
    </row>
    <row r="40" spans="1:5" s="56" customFormat="1" ht="13.5" customHeight="1">
      <c r="A40" s="51"/>
      <c r="B40" s="2" t="s">
        <v>119</v>
      </c>
      <c r="C40" s="61">
        <v>0.2</v>
      </c>
      <c r="D40" s="61">
        <v>0.1</v>
      </c>
      <c r="E40" s="61">
        <v>0.3</v>
      </c>
    </row>
    <row r="41" spans="1:5">
      <c r="A41" s="59"/>
      <c r="B41" s="60"/>
      <c r="C41" s="59"/>
      <c r="D41" s="59"/>
      <c r="E41" s="59"/>
    </row>
    <row r="42" spans="1:5">
      <c r="A42" s="59"/>
      <c r="B42" s="60"/>
      <c r="C42" s="59"/>
      <c r="D42" s="59"/>
      <c r="E42" s="59"/>
    </row>
    <row r="43" spans="1:5">
      <c r="A43" s="59"/>
      <c r="B43" s="60"/>
      <c r="C43" s="59"/>
      <c r="D43" s="59"/>
      <c r="E43" s="59"/>
    </row>
    <row r="44" spans="1:5" s="56" customFormat="1" ht="13.5" customHeight="1">
      <c r="A44" s="46" t="s">
        <v>121</v>
      </c>
      <c r="B44" s="51"/>
      <c r="C44" s="51"/>
      <c r="D44" s="51"/>
      <c r="E44" s="51"/>
    </row>
    <row r="45" spans="1:5" s="56" customFormat="1" ht="13.5" customHeight="1">
      <c r="A45" s="51"/>
      <c r="B45" s="51"/>
      <c r="C45" s="47" t="s">
        <v>26</v>
      </c>
      <c r="D45" s="47" t="s">
        <v>27</v>
      </c>
      <c r="E45" s="47" t="s">
        <v>24</v>
      </c>
    </row>
    <row r="46" spans="1:5" s="56" customFormat="1" ht="13.5" customHeight="1">
      <c r="A46" s="51"/>
      <c r="B46" s="2" t="s">
        <v>82</v>
      </c>
      <c r="C46" s="58">
        <v>2.5999999999999999E-2</v>
      </c>
      <c r="D46" s="58">
        <v>5.0000000000000001E-3</v>
      </c>
      <c r="E46" s="58">
        <v>0.27500000000000002</v>
      </c>
    </row>
    <row r="47" spans="1:5" s="56" customFormat="1" ht="13.5" customHeight="1">
      <c r="A47" s="51"/>
      <c r="B47" s="2" t="s">
        <v>90</v>
      </c>
      <c r="C47" s="58">
        <v>0.15</v>
      </c>
      <c r="D47" s="58">
        <v>3.7999999999999999E-2</v>
      </c>
      <c r="E47" s="58">
        <v>0.88500000000000001</v>
      </c>
    </row>
    <row r="48" spans="1:5" s="56" customFormat="1" ht="13.5" customHeight="1">
      <c r="A48" s="51"/>
      <c r="B48" s="2" t="s">
        <v>87</v>
      </c>
      <c r="C48" s="58">
        <v>0.1</v>
      </c>
      <c r="D48" s="58">
        <v>2.1999999999999999E-2</v>
      </c>
      <c r="E48" s="58">
        <v>0.87</v>
      </c>
    </row>
    <row r="49" spans="1:6" s="56" customFormat="1" ht="13.5" customHeight="1">
      <c r="A49" s="51"/>
      <c r="B49" s="2" t="s">
        <v>91</v>
      </c>
      <c r="C49" s="58">
        <v>5.2999999999999999E-2</v>
      </c>
      <c r="D49" s="58">
        <v>8.0000000000000002E-3</v>
      </c>
      <c r="E49" s="58">
        <v>0.82699999999999996</v>
      </c>
    </row>
    <row r="50" spans="1:6" s="56" customFormat="1">
      <c r="A50" s="51"/>
      <c r="B50" s="2" t="s">
        <v>88</v>
      </c>
      <c r="C50" s="58">
        <v>0.16200000000000001</v>
      </c>
      <c r="D50" s="58">
        <v>0.05</v>
      </c>
      <c r="E50" s="58">
        <v>0.86899999999999999</v>
      </c>
    </row>
    <row r="51" spans="1:6" s="56" customFormat="1" ht="13.5" customHeight="1">
      <c r="A51" s="51"/>
      <c r="B51" s="2" t="s">
        <v>92</v>
      </c>
      <c r="C51" s="58">
        <v>0.11700000000000001</v>
      </c>
      <c r="D51" s="58">
        <v>3.2000000000000001E-2</v>
      </c>
      <c r="E51" s="58">
        <v>0.68600000000000005</v>
      </c>
    </row>
    <row r="52" spans="1:6" s="56" customFormat="1" ht="13.5" customHeight="1">
      <c r="A52" s="51"/>
      <c r="B52" s="2" t="s">
        <v>89</v>
      </c>
      <c r="C52" s="58">
        <v>0.09</v>
      </c>
      <c r="D52" s="58">
        <v>1.9E-2</v>
      </c>
      <c r="E52" s="58">
        <v>0.72299999999999998</v>
      </c>
    </row>
    <row r="53" spans="1:6" s="56" customFormat="1" ht="13.5" customHeight="1">
      <c r="A53" s="51"/>
      <c r="B53" s="2" t="s">
        <v>93</v>
      </c>
      <c r="C53" s="58">
        <v>0.111</v>
      </c>
      <c r="D53" s="58">
        <v>4.7E-2</v>
      </c>
      <c r="E53" s="58">
        <v>0.56299999999999994</v>
      </c>
    </row>
    <row r="54" spans="1:6" s="56" customFormat="1" ht="13.5" customHeight="1">
      <c r="A54" s="51"/>
      <c r="B54" s="2" t="s">
        <v>122</v>
      </c>
      <c r="C54" s="58">
        <v>0.16</v>
      </c>
      <c r="D54" s="58">
        <v>0.05</v>
      </c>
      <c r="E54" s="58">
        <v>0.26</v>
      </c>
    </row>
    <row r="55" spans="1:6" s="56" customFormat="1" ht="13.5" customHeight="1">
      <c r="A55" s="57"/>
      <c r="B55" s="57"/>
      <c r="C55" s="57"/>
      <c r="D55" s="57"/>
      <c r="E55" s="57"/>
    </row>
    <row r="56" spans="1:6" s="56" customFormat="1" ht="13.5" customHeight="1">
      <c r="A56" s="57"/>
      <c r="B56" s="57"/>
      <c r="C56" s="57"/>
      <c r="D56" s="57"/>
      <c r="E56" s="57"/>
    </row>
    <row r="57" spans="1:6" s="56" customFormat="1" ht="13.5" customHeight="1">
      <c r="A57" s="57"/>
      <c r="B57" s="57"/>
      <c r="C57" s="57"/>
      <c r="D57" s="57"/>
      <c r="E57" s="57"/>
    </row>
    <row r="58" spans="1:6" ht="13.5" customHeight="1">
      <c r="A58" s="1" t="s">
        <v>94</v>
      </c>
    </row>
    <row r="59" spans="1:6" ht="13.5" customHeight="1">
      <c r="C59" s="5" t="s">
        <v>26</v>
      </c>
      <c r="D59" s="5" t="s">
        <v>27</v>
      </c>
      <c r="E59" s="5" t="s">
        <v>24</v>
      </c>
    </row>
    <row r="60" spans="1:6" ht="13.5" customHeight="1">
      <c r="B60" s="2" t="s">
        <v>80</v>
      </c>
      <c r="C60" s="58">
        <v>3.5999999999999999E-3</v>
      </c>
      <c r="D60" s="58">
        <v>2.8999999999999998E-3</v>
      </c>
      <c r="E60" s="58">
        <v>4.4000000000000003E-3</v>
      </c>
    </row>
    <row r="61" spans="1:6" ht="13.5" customHeight="1">
      <c r="B61" s="2" t="s">
        <v>81</v>
      </c>
      <c r="C61" s="58">
        <v>3.5999999999999999E-3</v>
      </c>
      <c r="D61" s="58">
        <v>2.8999999999999998E-3</v>
      </c>
      <c r="E61" s="58">
        <v>4.4000000000000003E-3</v>
      </c>
    </row>
    <row r="62" spans="1:6" ht="13.5" customHeight="1">
      <c r="B62" s="2" t="s">
        <v>95</v>
      </c>
      <c r="C62" s="58">
        <v>5.7999999999999996E-3</v>
      </c>
      <c r="D62" s="58">
        <v>4.7999999999999996E-3</v>
      </c>
      <c r="E62" s="58">
        <v>7.1000000000000004E-3</v>
      </c>
    </row>
    <row r="63" spans="1:6" ht="13.5" customHeight="1">
      <c r="B63" s="2" t="s">
        <v>83</v>
      </c>
      <c r="C63" s="58">
        <v>8.8000000000000005E-3</v>
      </c>
      <c r="D63" s="58">
        <v>7.4999999999999997E-3</v>
      </c>
      <c r="E63" s="58">
        <v>1.01E-2</v>
      </c>
    </row>
    <row r="64" spans="1:6" ht="15" customHeight="1">
      <c r="B64" s="2" t="s">
        <v>84</v>
      </c>
      <c r="C64" s="58">
        <v>5.8999999999999997E-2</v>
      </c>
      <c r="D64" s="58">
        <v>5.3999999999999999E-2</v>
      </c>
      <c r="E64" s="58">
        <v>7.9000000000000001E-2</v>
      </c>
      <c r="F64" s="59"/>
    </row>
    <row r="65" spans="1:9">
      <c r="B65" s="2" t="s">
        <v>85</v>
      </c>
      <c r="C65" s="58">
        <v>0.32300000000000001</v>
      </c>
      <c r="D65" s="58">
        <v>0.29599999999999999</v>
      </c>
      <c r="E65" s="58">
        <v>0.432</v>
      </c>
      <c r="F65" s="59"/>
    </row>
    <row r="66" spans="1:9">
      <c r="B66" s="2" t="s">
        <v>117</v>
      </c>
      <c r="C66" s="58">
        <v>0.23</v>
      </c>
      <c r="D66" s="58">
        <v>0.15</v>
      </c>
      <c r="E66" s="58">
        <v>0.3</v>
      </c>
      <c r="F66" s="59"/>
    </row>
    <row r="67" spans="1:9">
      <c r="B67" s="2" t="s">
        <v>118</v>
      </c>
      <c r="C67" s="58">
        <v>0.48780000000000001</v>
      </c>
      <c r="D67" s="58">
        <v>0.28349999999999997</v>
      </c>
      <c r="E67" s="58">
        <v>0.8417</v>
      </c>
      <c r="F67" s="59"/>
    </row>
    <row r="68" spans="1:9">
      <c r="B68" s="2" t="s">
        <v>96</v>
      </c>
      <c r="C68" s="58">
        <v>2.17</v>
      </c>
      <c r="D68" s="58">
        <v>1.27</v>
      </c>
      <c r="E68" s="58">
        <v>3.71</v>
      </c>
      <c r="F68" s="59"/>
    </row>
    <row r="69" spans="1:9">
      <c r="A69" s="59"/>
      <c r="B69" s="60"/>
      <c r="C69" s="59"/>
      <c r="D69" s="59"/>
      <c r="E69" s="59"/>
      <c r="F69" s="59"/>
    </row>
    <row r="70" spans="1:9">
      <c r="A70" s="59"/>
      <c r="B70" s="60"/>
      <c r="C70" s="59"/>
      <c r="D70" s="59"/>
      <c r="E70" s="59"/>
      <c r="F70" s="59"/>
      <c r="G70" s="59"/>
      <c r="H70" s="59"/>
      <c r="I70" s="59"/>
    </row>
    <row r="71" spans="1:9">
      <c r="A71" s="59"/>
      <c r="B71" s="60"/>
      <c r="C71" s="59"/>
      <c r="D71" s="59"/>
      <c r="E71" s="59"/>
      <c r="F71" s="59"/>
      <c r="G71" s="59"/>
      <c r="H71" s="59"/>
      <c r="I71" s="59"/>
    </row>
    <row r="72" spans="1:9">
      <c r="A72" s="1" t="s">
        <v>97</v>
      </c>
      <c r="F72" s="59"/>
      <c r="G72" s="59"/>
      <c r="H72" s="59"/>
      <c r="I72" s="59"/>
    </row>
    <row r="73" spans="1:9">
      <c r="C73" s="5" t="s">
        <v>26</v>
      </c>
      <c r="D73" s="5" t="s">
        <v>27</v>
      </c>
      <c r="E73" s="5" t="s">
        <v>24</v>
      </c>
      <c r="F73" s="59"/>
      <c r="G73" s="59"/>
      <c r="H73" s="59"/>
      <c r="I73" s="59"/>
    </row>
    <row r="74" spans="1:9">
      <c r="B74" s="2" t="s">
        <v>98</v>
      </c>
      <c r="C74" s="63">
        <v>0.95</v>
      </c>
      <c r="D74" s="63">
        <v>0.8</v>
      </c>
      <c r="E74" s="63">
        <v>0.98</v>
      </c>
      <c r="F74" s="59"/>
      <c r="G74" s="64"/>
      <c r="H74" s="64"/>
      <c r="I74" s="64"/>
    </row>
    <row r="75" spans="1:9">
      <c r="B75" s="2" t="s">
        <v>99</v>
      </c>
      <c r="C75" s="63">
        <v>0.57999999999999996</v>
      </c>
      <c r="D75" s="63">
        <v>0.47</v>
      </c>
      <c r="E75" s="63">
        <v>0.67</v>
      </c>
      <c r="F75" s="59"/>
      <c r="G75" s="64"/>
      <c r="H75" s="64"/>
      <c r="I75" s="64"/>
    </row>
    <row r="76" spans="1:9">
      <c r="B76" s="2" t="s">
        <v>100</v>
      </c>
      <c r="C76" s="63">
        <v>0</v>
      </c>
      <c r="D76" s="63">
        <v>0</v>
      </c>
      <c r="E76" s="63">
        <v>0.68</v>
      </c>
      <c r="F76" s="59"/>
    </row>
    <row r="77" spans="1:9">
      <c r="B77" s="2" t="s">
        <v>101</v>
      </c>
      <c r="C77" s="63">
        <v>2.65</v>
      </c>
      <c r="D77" s="63">
        <v>1.35</v>
      </c>
      <c r="E77" s="63">
        <v>5.19</v>
      </c>
      <c r="F77" s="59"/>
      <c r="G77" s="64"/>
      <c r="H77" s="64"/>
      <c r="I77" s="64"/>
    </row>
    <row r="78" spans="1:9">
      <c r="B78" s="2" t="s">
        <v>102</v>
      </c>
      <c r="C78" s="63">
        <v>0.54</v>
      </c>
      <c r="D78" s="63">
        <v>0.33</v>
      </c>
      <c r="E78" s="63">
        <v>0.68</v>
      </c>
      <c r="F78" s="59"/>
      <c r="G78" s="64"/>
      <c r="H78" s="64"/>
      <c r="I78" s="64"/>
    </row>
    <row r="79" spans="1:9">
      <c r="B79" s="2" t="s">
        <v>103</v>
      </c>
      <c r="C79" s="63">
        <v>0.9</v>
      </c>
      <c r="D79" s="63">
        <v>0.82</v>
      </c>
      <c r="E79" s="63">
        <v>0.93</v>
      </c>
      <c r="F79" s="59"/>
      <c r="G79" s="64"/>
      <c r="H79" s="64"/>
      <c r="I79" s="64"/>
    </row>
    <row r="80" spans="1:9">
      <c r="B80" s="2" t="s">
        <v>104</v>
      </c>
      <c r="C80" s="63">
        <v>0.73</v>
      </c>
      <c r="D80" s="63">
        <v>0.65</v>
      </c>
      <c r="E80" s="63">
        <v>0.8</v>
      </c>
      <c r="F80" s="59"/>
      <c r="G80" s="64"/>
      <c r="H80" s="64"/>
      <c r="I80" s="64"/>
    </row>
    <row r="81" spans="1:9">
      <c r="B81" s="2" t="s">
        <v>105</v>
      </c>
      <c r="C81" s="63">
        <v>0.5</v>
      </c>
      <c r="D81" s="63">
        <v>0.3</v>
      </c>
      <c r="E81" s="63">
        <v>0.8</v>
      </c>
      <c r="F81" s="59"/>
      <c r="G81" s="64"/>
      <c r="H81" s="64"/>
      <c r="I81" s="64"/>
    </row>
    <row r="82" spans="1:9">
      <c r="B82" s="2" t="s">
        <v>106</v>
      </c>
      <c r="C82" s="63">
        <v>0.92</v>
      </c>
      <c r="D82" s="63">
        <v>0.8</v>
      </c>
      <c r="E82" s="63">
        <v>0.95</v>
      </c>
      <c r="F82" s="59"/>
      <c r="G82" s="59"/>
      <c r="H82" s="59"/>
      <c r="I82" s="59"/>
    </row>
    <row r="83" spans="1:9">
      <c r="A83" s="59"/>
      <c r="B83" s="60"/>
      <c r="C83" s="59"/>
      <c r="D83" s="59"/>
      <c r="E83" s="59"/>
      <c r="F83" s="59"/>
      <c r="G83" s="59"/>
      <c r="H83" s="59"/>
      <c r="I83" s="59"/>
    </row>
    <row r="84" spans="1:9">
      <c r="A84" s="65"/>
      <c r="B84" s="66"/>
      <c r="C84" s="67"/>
      <c r="D84" s="67"/>
      <c r="E84" s="67"/>
      <c r="F84" s="67"/>
      <c r="G84" s="67"/>
      <c r="H84" s="67"/>
      <c r="I84" s="59"/>
    </row>
    <row r="85" spans="1:9">
      <c r="A85" s="67"/>
      <c r="B85" s="66"/>
      <c r="C85" s="68"/>
      <c r="D85" s="68"/>
      <c r="E85" s="68"/>
      <c r="F85" s="67"/>
      <c r="G85" s="67"/>
      <c r="H85" s="67"/>
      <c r="I85" s="59"/>
    </row>
    <row r="86" spans="1:9">
      <c r="A86" s="48" t="s">
        <v>107</v>
      </c>
      <c r="B86" s="45"/>
      <c r="C86" s="45"/>
      <c r="D86" s="45"/>
      <c r="E86" s="45"/>
      <c r="F86" s="45"/>
      <c r="G86" s="45"/>
      <c r="H86" s="45"/>
    </row>
    <row r="87" spans="1:9">
      <c r="A87" s="45"/>
      <c r="B87" s="45"/>
      <c r="C87" s="49" t="s">
        <v>26</v>
      </c>
      <c r="D87" s="49" t="s">
        <v>27</v>
      </c>
      <c r="E87" s="49" t="s">
        <v>24</v>
      </c>
      <c r="F87" s="45"/>
      <c r="G87" s="45"/>
      <c r="H87" s="45"/>
    </row>
    <row r="88" spans="1:9">
      <c r="A88" s="45"/>
      <c r="B88" s="50" t="s">
        <v>108</v>
      </c>
      <c r="C88" s="61">
        <v>0.14599999999999999</v>
      </c>
      <c r="D88" s="61">
        <v>9.6000000000000002E-2</v>
      </c>
      <c r="E88" s="61">
        <v>0.20499999999999999</v>
      </c>
      <c r="F88" s="45"/>
      <c r="G88" s="45"/>
      <c r="H88" s="45"/>
    </row>
    <row r="89" spans="1:9">
      <c r="A89" s="45"/>
      <c r="B89" s="50" t="s">
        <v>109</v>
      </c>
      <c r="C89" s="61">
        <v>8.0000000000000002E-3</v>
      </c>
      <c r="D89" s="61">
        <v>5.0000000000000001E-3</v>
      </c>
      <c r="E89" s="61">
        <v>1.0999999999999999E-2</v>
      </c>
      <c r="F89" s="45"/>
      <c r="G89" s="45"/>
      <c r="H89" s="45"/>
    </row>
    <row r="90" spans="1:9">
      <c r="A90" s="45"/>
      <c r="B90" s="50" t="s">
        <v>110</v>
      </c>
      <c r="C90" s="61">
        <v>0.02</v>
      </c>
      <c r="D90" s="61">
        <v>1.2999999999999999E-2</v>
      </c>
      <c r="E90" s="61">
        <v>2.9000000000000001E-2</v>
      </c>
      <c r="F90" s="45"/>
      <c r="G90" s="45"/>
      <c r="H90" s="45"/>
    </row>
    <row r="91" spans="1:9">
      <c r="A91" s="45"/>
      <c r="B91" s="50" t="s">
        <v>111</v>
      </c>
      <c r="C91" s="61">
        <v>7.0000000000000007E-2</v>
      </c>
      <c r="D91" s="61">
        <v>4.8000000000000001E-2</v>
      </c>
      <c r="E91" s="61">
        <v>9.4E-2</v>
      </c>
      <c r="F91" s="45"/>
      <c r="G91" s="45"/>
      <c r="H91" s="45"/>
    </row>
    <row r="92" spans="1:9">
      <c r="A92" s="45"/>
      <c r="B92" s="50" t="s">
        <v>112</v>
      </c>
      <c r="C92" s="61">
        <v>0.26500000000000001</v>
      </c>
      <c r="D92" s="61">
        <v>0.114</v>
      </c>
      <c r="E92" s="61">
        <v>0.47399999999999998</v>
      </c>
      <c r="F92" s="45"/>
      <c r="G92" s="45"/>
      <c r="H92" s="45"/>
    </row>
    <row r="93" spans="1:9">
      <c r="A93" s="45"/>
      <c r="B93" s="50" t="s">
        <v>113</v>
      </c>
      <c r="C93" s="61">
        <v>0.54700000000000004</v>
      </c>
      <c r="D93" s="61">
        <v>0.38200000000000001</v>
      </c>
      <c r="E93" s="61">
        <v>0.71499999999999997</v>
      </c>
      <c r="F93" s="45"/>
      <c r="G93" s="45"/>
      <c r="H93" s="45"/>
    </row>
    <row r="94" spans="1:9">
      <c r="A94" s="45"/>
      <c r="B94" s="50" t="s">
        <v>114</v>
      </c>
      <c r="C94" s="61">
        <v>5.2999999999999999E-2</v>
      </c>
      <c r="D94" s="61">
        <v>3.4000000000000002E-2</v>
      </c>
      <c r="E94" s="61">
        <v>7.9000000000000001E-2</v>
      </c>
      <c r="F94" s="45"/>
      <c r="G94" s="45"/>
      <c r="H94" s="45"/>
    </row>
    <row r="95" spans="1:9">
      <c r="F95" s="45"/>
      <c r="G95" s="45"/>
      <c r="H95" s="45"/>
    </row>
    <row r="96" spans="1:9">
      <c r="F96" s="45"/>
      <c r="G96" s="45"/>
      <c r="H96" s="45"/>
    </row>
    <row r="97" spans="6:8">
      <c r="F97" s="45"/>
      <c r="G97" s="45"/>
      <c r="H97" s="45"/>
    </row>
  </sheetData>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J21" sqref="J21"/>
    </sheetView>
  </sheetViews>
  <sheetFormatPr baseColWidth="10" defaultColWidth="8.83203125" defaultRowHeight="14" x14ac:dyDescent="0"/>
  <sheetData>
    <row r="1" spans="1:8">
      <c r="A1" s="1" t="s">
        <v>1</v>
      </c>
    </row>
    <row r="2" spans="1:8">
      <c r="C2" s="2" t="s">
        <v>2</v>
      </c>
      <c r="D2" s="2" t="s">
        <v>3</v>
      </c>
      <c r="E2" s="2" t="s">
        <v>4</v>
      </c>
      <c r="F2" s="2" t="s">
        <v>5</v>
      </c>
      <c r="G2" s="3" t="s">
        <v>6</v>
      </c>
      <c r="H2" s="4" t="s">
        <v>7</v>
      </c>
    </row>
    <row r="3" spans="1:8">
      <c r="B3" s="5">
        <v>1</v>
      </c>
      <c r="C3" s="6" t="s">
        <v>8</v>
      </c>
      <c r="D3" s="6" t="s">
        <v>9</v>
      </c>
      <c r="E3" s="6" t="s">
        <v>10</v>
      </c>
      <c r="F3" s="6" t="s">
        <v>11</v>
      </c>
      <c r="G3" s="6">
        <v>15</v>
      </c>
      <c r="H3" s="6">
        <v>49</v>
      </c>
    </row>
    <row r="4" spans="1:8">
      <c r="B4" s="5">
        <v>2</v>
      </c>
      <c r="C4" s="6" t="s">
        <v>12</v>
      </c>
      <c r="D4" s="6" t="s">
        <v>13</v>
      </c>
      <c r="E4" s="6" t="s">
        <v>11</v>
      </c>
      <c r="F4" s="6" t="s">
        <v>10</v>
      </c>
      <c r="G4" s="6">
        <v>15</v>
      </c>
      <c r="H4" s="6">
        <v>49</v>
      </c>
    </row>
    <row r="5" spans="1:8">
      <c r="B5" s="5">
        <v>3</v>
      </c>
      <c r="C5" s="6" t="s">
        <v>14</v>
      </c>
      <c r="D5" s="6" t="s">
        <v>15</v>
      </c>
      <c r="E5" s="6" t="s">
        <v>11</v>
      </c>
      <c r="F5" s="6" t="s">
        <v>10</v>
      </c>
      <c r="G5" s="6">
        <v>15</v>
      </c>
      <c r="H5" s="6">
        <v>49</v>
      </c>
    </row>
    <row r="6" spans="1:8">
      <c r="B6" s="5">
        <v>4</v>
      </c>
      <c r="C6" s="6" t="s">
        <v>16</v>
      </c>
      <c r="D6" s="6" t="s">
        <v>17</v>
      </c>
      <c r="E6" s="6" t="s">
        <v>10</v>
      </c>
      <c r="F6" s="6" t="s">
        <v>10</v>
      </c>
      <c r="G6" s="6">
        <v>15</v>
      </c>
      <c r="H6" s="6">
        <v>49</v>
      </c>
    </row>
    <row r="7" spans="1:8">
      <c r="B7" s="5">
        <v>5</v>
      </c>
      <c r="C7" s="6" t="s">
        <v>18</v>
      </c>
      <c r="D7" s="6" t="s">
        <v>19</v>
      </c>
      <c r="E7" s="6" t="s">
        <v>11</v>
      </c>
      <c r="F7" s="6" t="s">
        <v>10</v>
      </c>
      <c r="G7" s="6">
        <v>15</v>
      </c>
      <c r="H7" s="6">
        <v>49</v>
      </c>
    </row>
    <row r="8" spans="1:8">
      <c r="B8" s="5">
        <v>6</v>
      </c>
      <c r="C8" s="6" t="s">
        <v>20</v>
      </c>
      <c r="D8" s="6" t="s">
        <v>21</v>
      </c>
      <c r="E8" s="6" t="s">
        <v>10</v>
      </c>
      <c r="F8" s="6" t="s">
        <v>11</v>
      </c>
      <c r="G8" s="6">
        <v>15</v>
      </c>
      <c r="H8" s="6">
        <v>49</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workbookViewId="0">
      <selection activeCell="M32" sqref="M32"/>
    </sheetView>
  </sheetViews>
  <sheetFormatPr baseColWidth="10" defaultColWidth="8.83203125" defaultRowHeight="14" x14ac:dyDescent="0"/>
  <sheetData>
    <row r="1" spans="1:26">
      <c r="A1" s="1" t="s">
        <v>22</v>
      </c>
      <c r="K1" s="7"/>
    </row>
    <row r="2" spans="1:26">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23</v>
      </c>
    </row>
    <row r="3" spans="1:26">
      <c r="B3" s="5" t="str">
        <f>Populations!$C$3</f>
        <v>FSW</v>
      </c>
      <c r="C3" s="5" t="s">
        <v>24</v>
      </c>
      <c r="D3" s="8"/>
      <c r="E3" s="8"/>
      <c r="F3" s="8"/>
      <c r="G3" s="8"/>
      <c r="H3" s="8"/>
      <c r="I3" s="8"/>
      <c r="J3" s="8"/>
      <c r="K3" s="8"/>
      <c r="L3" s="8"/>
      <c r="M3" s="8"/>
      <c r="N3" s="8"/>
      <c r="O3" s="8"/>
      <c r="P3" s="8"/>
      <c r="Q3" s="8"/>
      <c r="R3" s="8"/>
      <c r="S3" s="8"/>
      <c r="T3" s="8"/>
      <c r="U3" s="8"/>
      <c r="V3" s="8"/>
      <c r="W3" s="8"/>
      <c r="X3" s="8"/>
      <c r="Y3" s="9" t="s">
        <v>25</v>
      </c>
      <c r="Z3" s="8"/>
    </row>
    <row r="4" spans="1:26">
      <c r="B4" s="5" t="str">
        <f>Populations!$C$3</f>
        <v>FSW</v>
      </c>
      <c r="C4" s="5" t="s">
        <v>26</v>
      </c>
      <c r="D4" s="10">
        <v>139172.682</v>
      </c>
      <c r="E4" s="10">
        <v>142903.36199999999</v>
      </c>
      <c r="F4" s="10">
        <v>146834.7015</v>
      </c>
      <c r="G4" s="10">
        <v>150947.02799999999</v>
      </c>
      <c r="H4" s="10">
        <v>155239.503</v>
      </c>
      <c r="I4" s="10">
        <v>159704.08549999999</v>
      </c>
      <c r="J4" s="10">
        <v>164054.0515</v>
      </c>
      <c r="K4" s="10">
        <v>168684.54949999999</v>
      </c>
      <c r="L4" s="10">
        <v>173498.35649999999</v>
      </c>
      <c r="M4" s="10">
        <v>178360.302</v>
      </c>
      <c r="N4" s="10">
        <v>183205.09049999999</v>
      </c>
      <c r="O4" s="8"/>
      <c r="P4" s="8"/>
      <c r="Q4" s="8"/>
      <c r="R4" s="8"/>
      <c r="S4" s="8"/>
      <c r="T4" s="8"/>
      <c r="U4" s="8"/>
      <c r="V4" s="8"/>
      <c r="W4" s="8"/>
      <c r="X4" s="8"/>
      <c r="Y4" s="9" t="s">
        <v>25</v>
      </c>
      <c r="Z4" s="8"/>
    </row>
    <row r="5" spans="1:26">
      <c r="B5" s="5" t="str">
        <f>Populations!$C$3</f>
        <v>FSW</v>
      </c>
      <c r="C5" s="5" t="s">
        <v>27</v>
      </c>
      <c r="D5" s="8"/>
      <c r="E5" s="8"/>
      <c r="F5" s="8"/>
      <c r="G5" s="8"/>
      <c r="H5" s="8"/>
      <c r="I5" s="8"/>
      <c r="J5" s="8"/>
      <c r="K5" s="8"/>
      <c r="L5" s="8"/>
      <c r="M5" s="8"/>
      <c r="N5" s="8"/>
      <c r="O5" s="8"/>
      <c r="P5" s="8"/>
      <c r="Q5" s="8"/>
      <c r="R5" s="8"/>
      <c r="S5" s="8"/>
      <c r="T5" s="8"/>
      <c r="U5" s="8"/>
      <c r="V5" s="8"/>
      <c r="W5" s="8"/>
      <c r="X5" s="8"/>
      <c r="Y5" s="9" t="s">
        <v>25</v>
      </c>
      <c r="Z5" s="8"/>
    </row>
    <row r="7" spans="1:26">
      <c r="B7" s="5" t="str">
        <f>Populations!$C$4</f>
        <v>Clients</v>
      </c>
      <c r="C7" s="5" t="s">
        <v>24</v>
      </c>
      <c r="D7" s="8"/>
      <c r="E7" s="8"/>
      <c r="F7" s="8"/>
      <c r="G7" s="8"/>
      <c r="H7" s="8"/>
      <c r="I7" s="8"/>
      <c r="J7" s="8"/>
      <c r="K7" s="8"/>
      <c r="L7" s="8"/>
      <c r="M7" s="8"/>
      <c r="N7" s="8"/>
      <c r="O7" s="8"/>
      <c r="P7" s="8"/>
      <c r="Q7" s="8"/>
      <c r="R7" s="8"/>
      <c r="S7" s="8"/>
      <c r="T7" s="8"/>
      <c r="U7" s="8"/>
      <c r="V7" s="8"/>
      <c r="W7" s="8"/>
      <c r="X7" s="8"/>
      <c r="Y7" s="9" t="s">
        <v>25</v>
      </c>
      <c r="Z7" s="8"/>
    </row>
    <row r="8" spans="1:26">
      <c r="B8" s="5" t="str">
        <f>Populations!$C$4</f>
        <v>Clients</v>
      </c>
      <c r="C8" s="5" t="s">
        <v>26</v>
      </c>
      <c r="D8" s="11">
        <v>979330.74049999996</v>
      </c>
      <c r="E8" s="11">
        <v>1005100.5545</v>
      </c>
      <c r="F8" s="11">
        <v>1032397.191</v>
      </c>
      <c r="G8" s="11">
        <v>1061105.969</v>
      </c>
      <c r="H8" s="11">
        <v>1091227.4905000001</v>
      </c>
      <c r="I8" s="11">
        <v>1122701.2545</v>
      </c>
      <c r="J8" s="11">
        <v>1153293.841</v>
      </c>
      <c r="K8" s="11">
        <v>1185986.2035000001</v>
      </c>
      <c r="L8" s="11">
        <v>1220095.0719999999</v>
      </c>
      <c r="M8" s="11">
        <v>1254652.581</v>
      </c>
      <c r="N8" s="11">
        <v>1289179.388</v>
      </c>
      <c r="O8" s="8"/>
      <c r="P8" s="8"/>
      <c r="Q8" s="8"/>
      <c r="R8" s="8"/>
      <c r="S8" s="8"/>
      <c r="T8" s="8"/>
      <c r="U8" s="8"/>
      <c r="V8" s="8"/>
      <c r="W8" s="8"/>
      <c r="X8" s="8"/>
      <c r="Y8" s="9" t="s">
        <v>25</v>
      </c>
      <c r="Z8" s="8"/>
    </row>
    <row r="9" spans="1:26">
      <c r="B9" s="5" t="str">
        <f>Populations!$C$4</f>
        <v>Clients</v>
      </c>
      <c r="C9" s="5" t="s">
        <v>27</v>
      </c>
      <c r="D9" s="8"/>
      <c r="E9" s="8"/>
      <c r="F9" s="8"/>
      <c r="G9" s="8"/>
      <c r="H9" s="8"/>
      <c r="I9" s="8"/>
      <c r="J9" s="8"/>
      <c r="K9" s="8"/>
      <c r="L9" s="8"/>
      <c r="M9" s="8"/>
      <c r="N9" s="8"/>
      <c r="O9" s="8"/>
      <c r="P9" s="8"/>
      <c r="Q9" s="8"/>
      <c r="R9" s="8"/>
      <c r="S9" s="8"/>
      <c r="T9" s="8"/>
      <c r="U9" s="8"/>
      <c r="V9" s="8"/>
      <c r="W9" s="8"/>
      <c r="X9" s="8"/>
      <c r="Y9" s="9" t="s">
        <v>25</v>
      </c>
      <c r="Z9" s="8"/>
    </row>
    <row r="11" spans="1:26">
      <c r="B11" s="5" t="str">
        <f>Populations!$C$5</f>
        <v>MSM</v>
      </c>
      <c r="C11" s="5" t="s">
        <v>24</v>
      </c>
      <c r="D11" s="8"/>
      <c r="E11" s="8"/>
      <c r="F11" s="8"/>
      <c r="G11" s="8"/>
      <c r="H11" s="8"/>
      <c r="I11" s="8"/>
      <c r="J11" s="8"/>
      <c r="K11" s="8"/>
      <c r="L11" s="8"/>
      <c r="M11" s="8"/>
      <c r="N11" s="8"/>
      <c r="O11" s="8"/>
      <c r="P11" s="8"/>
      <c r="Q11" s="8"/>
      <c r="R11" s="8"/>
      <c r="S11" s="8"/>
      <c r="T11" s="8"/>
      <c r="U11" s="8"/>
      <c r="V11" s="8"/>
      <c r="W11" s="8"/>
      <c r="X11" s="8"/>
      <c r="Y11" s="9" t="s">
        <v>25</v>
      </c>
      <c r="Z11" s="8"/>
    </row>
    <row r="12" spans="1:26">
      <c r="B12" s="5" t="str">
        <f>Populations!$C$5</f>
        <v>MSM</v>
      </c>
      <c r="C12" s="5" t="s">
        <v>26</v>
      </c>
      <c r="D12" s="12">
        <v>233634.81954</v>
      </c>
      <c r="E12" s="12">
        <v>240092.89913999999</v>
      </c>
      <c r="F12" s="12">
        <v>246814.95895500001</v>
      </c>
      <c r="G12" s="12">
        <v>253861.58916</v>
      </c>
      <c r="H12" s="12">
        <v>261202.81490999999</v>
      </c>
      <c r="I12" s="12">
        <v>268928.87743499997</v>
      </c>
      <c r="J12" s="12">
        <v>276418.378455</v>
      </c>
      <c r="K12" s="12">
        <v>284379.46351500001</v>
      </c>
      <c r="L12" s="12">
        <v>292755.04930499999</v>
      </c>
      <c r="M12" s="12">
        <v>301249.19094</v>
      </c>
      <c r="N12" s="12">
        <v>309773.84728500003</v>
      </c>
      <c r="O12" s="8"/>
      <c r="P12" s="8"/>
      <c r="Q12" s="8"/>
      <c r="R12" s="8"/>
      <c r="S12" s="8"/>
      <c r="T12" s="8"/>
      <c r="U12" s="8"/>
      <c r="V12" s="8"/>
      <c r="W12" s="8"/>
      <c r="X12" s="8"/>
      <c r="Y12" s="9" t="s">
        <v>25</v>
      </c>
      <c r="Z12" s="8"/>
    </row>
    <row r="13" spans="1:26">
      <c r="B13" s="5" t="str">
        <f>Populations!$C$5</f>
        <v>MSM</v>
      </c>
      <c r="C13" s="5" t="s">
        <v>27</v>
      </c>
      <c r="D13" s="8"/>
      <c r="E13" s="8"/>
      <c r="F13" s="8"/>
      <c r="G13" s="8"/>
      <c r="H13" s="8"/>
      <c r="I13" s="8"/>
      <c r="J13" s="8"/>
      <c r="K13" s="8"/>
      <c r="L13" s="8"/>
      <c r="M13" s="8"/>
      <c r="N13" s="8"/>
      <c r="O13" s="8"/>
      <c r="P13" s="8"/>
      <c r="Q13" s="8"/>
      <c r="R13" s="8"/>
      <c r="S13" s="8"/>
      <c r="T13" s="8"/>
      <c r="U13" s="8"/>
      <c r="V13" s="8"/>
      <c r="W13" s="8"/>
      <c r="X13" s="8"/>
      <c r="Y13" s="9" t="s">
        <v>25</v>
      </c>
      <c r="Z13" s="8"/>
    </row>
    <row r="14" spans="1:26">
      <c r="D14" s="7"/>
      <c r="E14" s="7"/>
      <c r="F14" s="7"/>
      <c r="G14" s="7"/>
      <c r="H14" s="7"/>
      <c r="I14" s="7"/>
      <c r="J14" s="7"/>
      <c r="K14" s="7"/>
      <c r="L14" s="7"/>
      <c r="M14" s="7"/>
      <c r="N14" s="7"/>
    </row>
    <row r="15" spans="1:26">
      <c r="B15" s="5" t="s">
        <v>16</v>
      </c>
      <c r="C15" s="5" t="s">
        <v>24</v>
      </c>
      <c r="D15" s="8"/>
      <c r="E15" s="8"/>
      <c r="F15" s="8"/>
      <c r="G15" s="8"/>
      <c r="H15" s="8"/>
      <c r="I15" s="8"/>
      <c r="J15" s="8"/>
      <c r="K15" s="8"/>
      <c r="L15" s="8"/>
      <c r="M15" s="8"/>
      <c r="N15" s="8"/>
      <c r="O15" s="8"/>
      <c r="P15" s="8"/>
      <c r="Q15" s="8"/>
      <c r="R15" s="8"/>
      <c r="S15" s="8"/>
      <c r="T15" s="8"/>
      <c r="U15" s="8"/>
      <c r="V15" s="8"/>
      <c r="W15" s="8"/>
      <c r="X15" s="8"/>
      <c r="Y15" s="9" t="s">
        <v>25</v>
      </c>
      <c r="Z15" s="8"/>
    </row>
    <row r="16" spans="1:26">
      <c r="B16" s="5" t="s">
        <v>16</v>
      </c>
      <c r="C16" s="5" t="s">
        <v>26</v>
      </c>
      <c r="D16" s="12">
        <v>70090.445861999993</v>
      </c>
      <c r="E16" s="12">
        <v>72027.869741999995</v>
      </c>
      <c r="F16" s="12">
        <v>74044.487686499997</v>
      </c>
      <c r="G16" s="12">
        <v>76158.476748000001</v>
      </c>
      <c r="H16" s="12">
        <v>78360.844473000005</v>
      </c>
      <c r="I16" s="12">
        <v>80678.663230499995</v>
      </c>
      <c r="J16" s="12">
        <v>82925.513536500002</v>
      </c>
      <c r="K16" s="12">
        <v>85313.8390545</v>
      </c>
      <c r="L16" s="12">
        <v>87826.514791499998</v>
      </c>
      <c r="M16" s="12">
        <v>90374.757282000006</v>
      </c>
      <c r="N16" s="12">
        <v>92932.154185499996</v>
      </c>
      <c r="O16" s="8"/>
      <c r="P16" s="8"/>
      <c r="Q16" s="8"/>
      <c r="R16" s="8"/>
      <c r="S16" s="8"/>
      <c r="T16" s="8"/>
      <c r="U16" s="8"/>
      <c r="V16" s="8"/>
      <c r="W16" s="8"/>
      <c r="X16" s="8"/>
      <c r="Y16" s="9" t="s">
        <v>25</v>
      </c>
      <c r="Z16" s="8"/>
    </row>
    <row r="17" spans="2:26">
      <c r="B17" s="5" t="s">
        <v>16</v>
      </c>
      <c r="C17" s="5" t="s">
        <v>27</v>
      </c>
      <c r="D17" s="8"/>
      <c r="E17" s="8"/>
      <c r="F17" s="8"/>
      <c r="G17" s="8"/>
      <c r="H17" s="8"/>
      <c r="I17" s="8"/>
      <c r="J17" s="8"/>
      <c r="K17" s="8"/>
      <c r="L17" s="8"/>
      <c r="M17" s="8"/>
      <c r="N17" s="8"/>
      <c r="O17" s="8"/>
      <c r="P17" s="8"/>
      <c r="Q17" s="8"/>
      <c r="R17" s="8"/>
      <c r="S17" s="8"/>
      <c r="T17" s="8"/>
      <c r="U17" s="8"/>
      <c r="V17" s="8"/>
      <c r="W17" s="8"/>
      <c r="X17" s="8"/>
      <c r="Y17" s="9" t="s">
        <v>25</v>
      </c>
      <c r="Z17" s="8"/>
    </row>
    <row r="18" spans="2:26">
      <c r="D18" s="7"/>
      <c r="E18" s="7"/>
      <c r="F18" s="7"/>
      <c r="G18" s="7"/>
      <c r="H18" s="7"/>
      <c r="I18" s="7"/>
      <c r="J18" s="7"/>
      <c r="K18" s="7"/>
      <c r="L18" s="7"/>
      <c r="M18" s="7"/>
      <c r="N18" s="7"/>
    </row>
    <row r="19" spans="2:26">
      <c r="B19" s="5" t="str">
        <f>Populations!$C$7</f>
        <v>M 15+</v>
      </c>
      <c r="C19" s="5" t="s">
        <v>24</v>
      </c>
      <c r="D19" s="8"/>
      <c r="E19" s="8"/>
      <c r="F19" s="8"/>
      <c r="G19" s="8"/>
      <c r="H19" s="8"/>
      <c r="I19" s="8"/>
      <c r="J19" s="8"/>
      <c r="K19" s="8"/>
      <c r="L19" s="8"/>
      <c r="M19" s="8"/>
      <c r="N19" s="8"/>
      <c r="O19" s="8"/>
      <c r="P19" s="8"/>
      <c r="Q19" s="8"/>
      <c r="R19" s="8"/>
      <c r="S19" s="8"/>
      <c r="T19" s="8"/>
      <c r="U19" s="8"/>
      <c r="V19" s="8"/>
      <c r="W19" s="8"/>
      <c r="X19" s="8"/>
      <c r="Y19" s="9" t="s">
        <v>25</v>
      </c>
      <c r="Z19" s="8"/>
    </row>
    <row r="20" spans="2:26">
      <c r="B20" s="5" t="str">
        <f>Populations!$C$7</f>
        <v>M 15+</v>
      </c>
      <c r="C20" s="5" t="s">
        <v>26</v>
      </c>
      <c r="D20" s="11">
        <v>7233255.160716</v>
      </c>
      <c r="E20" s="11">
        <v>7428988.3785239998</v>
      </c>
      <c r="F20" s="11">
        <v>7633881.9605520004</v>
      </c>
      <c r="G20" s="11">
        <v>7850736.3949680002</v>
      </c>
      <c r="H20" s="11">
        <v>8073971.626716</v>
      </c>
      <c r="I20" s="11">
        <v>8309173.1889239997</v>
      </c>
      <c r="J20" s="11">
        <v>8542595.3393520005</v>
      </c>
      <c r="K20" s="11">
        <v>8786055.4544520006</v>
      </c>
      <c r="L20" s="11">
        <v>9043336.0227840003</v>
      </c>
      <c r="M20" s="11">
        <v>9308015.5606319997</v>
      </c>
      <c r="N20" s="11">
        <v>9572697.9063360002</v>
      </c>
      <c r="O20" s="8"/>
      <c r="P20" s="8"/>
      <c r="Q20" s="8"/>
      <c r="R20" s="8"/>
      <c r="S20" s="8"/>
      <c r="T20" s="8"/>
      <c r="U20" s="8"/>
      <c r="V20" s="8"/>
      <c r="W20" s="8"/>
      <c r="X20" s="8"/>
      <c r="Y20" s="9" t="s">
        <v>25</v>
      </c>
      <c r="Z20" s="8"/>
    </row>
    <row r="21" spans="2:26">
      <c r="B21" s="5" t="str">
        <f>Populations!$C$7</f>
        <v>M 15+</v>
      </c>
      <c r="C21" s="5" t="s">
        <v>27</v>
      </c>
      <c r="D21" s="11"/>
      <c r="E21" s="11"/>
      <c r="F21" s="11"/>
      <c r="G21" s="11"/>
      <c r="H21" s="11"/>
      <c r="I21" s="11"/>
      <c r="J21" s="11"/>
      <c r="K21" s="11"/>
      <c r="L21" s="11"/>
      <c r="M21" s="11"/>
      <c r="N21" s="11"/>
      <c r="O21" s="8"/>
      <c r="P21" s="8"/>
      <c r="Q21" s="8"/>
      <c r="R21" s="8"/>
      <c r="S21" s="8"/>
      <c r="T21" s="8"/>
      <c r="U21" s="8"/>
      <c r="V21" s="8"/>
      <c r="W21" s="8"/>
      <c r="X21" s="8"/>
      <c r="Y21" s="9" t="s">
        <v>25</v>
      </c>
      <c r="Z21" s="8"/>
    </row>
    <row r="23" spans="2:26">
      <c r="B23" s="5" t="str">
        <f>Populations!$C$8</f>
        <v>F 15+</v>
      </c>
      <c r="C23" s="5" t="s">
        <v>24</v>
      </c>
      <c r="D23" s="11"/>
      <c r="E23" s="11"/>
      <c r="F23" s="11"/>
      <c r="G23" s="11"/>
      <c r="H23" s="11"/>
      <c r="I23" s="11"/>
      <c r="J23" s="11"/>
      <c r="K23" s="11"/>
      <c r="L23" s="11"/>
      <c r="M23" s="11"/>
      <c r="N23" s="11"/>
      <c r="O23" s="8"/>
      <c r="P23" s="8"/>
      <c r="Q23" s="8"/>
      <c r="R23" s="8"/>
      <c r="S23" s="8"/>
      <c r="T23" s="8"/>
      <c r="U23" s="8"/>
      <c r="V23" s="8"/>
      <c r="W23" s="8"/>
      <c r="X23" s="8"/>
      <c r="Y23" s="9" t="s">
        <v>25</v>
      </c>
      <c r="Z23" s="8"/>
    </row>
    <row r="24" spans="2:26">
      <c r="B24" s="5" t="str">
        <f>Populations!$C$8</f>
        <v>F 15+</v>
      </c>
      <c r="C24" s="5" t="s">
        <v>26</v>
      </c>
      <c r="D24" s="11">
        <v>7787827.318</v>
      </c>
      <c r="E24" s="11">
        <v>8003096.6380000003</v>
      </c>
      <c r="F24" s="11">
        <v>8227165.2984999996</v>
      </c>
      <c r="G24" s="11">
        <v>8462052.9719999991</v>
      </c>
      <c r="H24" s="11">
        <v>8706760.4969999995</v>
      </c>
      <c r="I24" s="11">
        <v>8964295.9145</v>
      </c>
      <c r="J24" s="11">
        <v>9213945.9484999999</v>
      </c>
      <c r="K24" s="11">
        <v>9479315.4505000003</v>
      </c>
      <c r="L24" s="11">
        <v>9758501.6435000002</v>
      </c>
      <c r="M24" s="11">
        <v>10041639.698000001</v>
      </c>
      <c r="N24" s="11">
        <v>10325794.909499999</v>
      </c>
      <c r="O24" s="8"/>
      <c r="P24" s="8"/>
      <c r="Q24" s="8"/>
      <c r="R24" s="8"/>
      <c r="S24" s="8"/>
      <c r="T24" s="8"/>
      <c r="U24" s="8"/>
      <c r="V24" s="8"/>
      <c r="W24" s="8"/>
      <c r="X24" s="8"/>
      <c r="Y24" s="9" t="s">
        <v>25</v>
      </c>
      <c r="Z24" s="8"/>
    </row>
    <row r="25" spans="2:26">
      <c r="B25" s="5" t="str">
        <f>Populations!$C$8</f>
        <v>F 15+</v>
      </c>
      <c r="C25" s="5" t="s">
        <v>27</v>
      </c>
      <c r="D25" s="11"/>
      <c r="E25" s="11"/>
      <c r="F25" s="11"/>
      <c r="G25" s="11"/>
      <c r="H25" s="11"/>
      <c r="I25" s="11"/>
      <c r="J25" s="11"/>
      <c r="K25" s="11"/>
      <c r="L25" s="11"/>
      <c r="M25" s="11"/>
      <c r="N25" s="11"/>
      <c r="O25" s="8"/>
      <c r="P25" s="8"/>
      <c r="Q25" s="8"/>
      <c r="R25" s="8"/>
      <c r="S25" s="8"/>
      <c r="T25" s="8"/>
      <c r="U25" s="8"/>
      <c r="V25" s="8"/>
      <c r="W25" s="8"/>
      <c r="X25" s="8"/>
      <c r="Y25" s="9" t="s">
        <v>25</v>
      </c>
      <c r="Z25" s="8"/>
    </row>
    <row r="27" spans="2:26">
      <c r="M27" t="s">
        <v>28</v>
      </c>
      <c r="N27" s="13">
        <f>SUM('Population size'!N4:N26)</f>
        <v>21773583.295806497</v>
      </c>
    </row>
    <row r="28" spans="2:26">
      <c r="M28" t="s">
        <v>29</v>
      </c>
      <c r="N28" s="14">
        <f>'Population size'!N27*0.0023</f>
        <v>50079.241580354945</v>
      </c>
      <c r="O28" s="15">
        <f>'Population size'!N28*0.81</f>
        <v>40564.18568008751</v>
      </c>
      <c r="P28" t="s">
        <v>30</v>
      </c>
    </row>
    <row r="29" spans="2:26">
      <c r="N29">
        <f>3529/'Population size'!N28*100</f>
        <v>7.0468319579830743</v>
      </c>
      <c r="P29" t="s">
        <v>31</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workbookViewId="0">
      <selection activeCell="J42" sqref="J42"/>
    </sheetView>
  </sheetViews>
  <sheetFormatPr baseColWidth="10" defaultColWidth="8.83203125" defaultRowHeight="14" x14ac:dyDescent="0"/>
  <sheetData>
    <row r="1" spans="1:26">
      <c r="A1" s="1" t="s">
        <v>32</v>
      </c>
    </row>
    <row r="2" spans="1:26">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23</v>
      </c>
    </row>
    <row r="3" spans="1:26">
      <c r="B3" s="5" t="str">
        <f>Populations!$C$3</f>
        <v>FSW</v>
      </c>
      <c r="C3" s="5" t="s">
        <v>24</v>
      </c>
      <c r="D3" s="16">
        <v>0.05</v>
      </c>
      <c r="E3" s="16"/>
      <c r="F3" s="16"/>
      <c r="G3" s="16"/>
      <c r="H3" s="16"/>
      <c r="I3" s="16">
        <v>7.0000000000000007E-2</v>
      </c>
      <c r="J3" s="16"/>
      <c r="K3" s="16"/>
      <c r="L3" s="16"/>
      <c r="M3" s="16"/>
      <c r="N3" s="16"/>
      <c r="O3" s="16">
        <v>0.08</v>
      </c>
      <c r="P3" s="16"/>
      <c r="Q3" s="16"/>
      <c r="R3" s="16"/>
      <c r="S3" s="16"/>
      <c r="T3" s="16"/>
      <c r="U3" s="16"/>
      <c r="V3" s="16"/>
      <c r="W3" s="16"/>
      <c r="X3" s="16"/>
      <c r="Y3" s="9" t="s">
        <v>25</v>
      </c>
      <c r="Z3" s="16"/>
    </row>
    <row r="4" spans="1:26">
      <c r="B4" s="5" t="str">
        <f>Populations!$C$3</f>
        <v>FSW</v>
      </c>
      <c r="C4" s="5" t="s">
        <v>26</v>
      </c>
      <c r="D4" s="16">
        <v>3.5000000000000003E-2</v>
      </c>
      <c r="E4" s="16"/>
      <c r="F4" s="16"/>
      <c r="G4" s="16"/>
      <c r="H4" s="16"/>
      <c r="I4" s="16">
        <v>4.3999999999999997E-2</v>
      </c>
      <c r="J4" s="16"/>
      <c r="K4" s="16"/>
      <c r="L4" s="16"/>
      <c r="M4" s="16"/>
      <c r="N4" s="16"/>
      <c r="O4" s="16">
        <v>0.05</v>
      </c>
      <c r="P4" s="16"/>
      <c r="Q4" s="16"/>
      <c r="R4" s="16"/>
      <c r="S4" s="16"/>
      <c r="T4" s="16"/>
      <c r="U4" s="16"/>
      <c r="V4" s="16"/>
      <c r="W4" s="16"/>
      <c r="X4" s="16"/>
      <c r="Y4" s="9" t="s">
        <v>25</v>
      </c>
      <c r="Z4" s="16"/>
    </row>
    <row r="5" spans="1:26">
      <c r="B5" s="5" t="str">
        <f>Populations!$C$3</f>
        <v>FSW</v>
      </c>
      <c r="C5" s="5" t="s">
        <v>27</v>
      </c>
      <c r="D5" s="16">
        <v>0.02</v>
      </c>
      <c r="E5" s="16"/>
      <c r="F5" s="16"/>
      <c r="G5" s="16"/>
      <c r="H5" s="16"/>
      <c r="I5" s="16">
        <v>0.03</v>
      </c>
      <c r="J5" s="16"/>
      <c r="K5" s="16"/>
      <c r="L5" s="16"/>
      <c r="M5" s="16"/>
      <c r="N5" s="16"/>
      <c r="O5" s="16">
        <v>0.04</v>
      </c>
      <c r="P5" s="16"/>
      <c r="Q5" s="16"/>
      <c r="R5" s="16"/>
      <c r="S5" s="16"/>
      <c r="T5" s="16"/>
      <c r="U5" s="16"/>
      <c r="V5" s="16"/>
      <c r="W5" s="16"/>
      <c r="X5" s="16"/>
      <c r="Y5" s="9" t="s">
        <v>25</v>
      </c>
      <c r="Z5" s="16"/>
    </row>
    <row r="7" spans="1:26">
      <c r="B7" s="5" t="str">
        <f>Populations!$C$4</f>
        <v>Clients</v>
      </c>
      <c r="C7" s="5" t="s">
        <v>24</v>
      </c>
      <c r="D7" s="16"/>
      <c r="E7" s="16"/>
      <c r="F7" s="16"/>
      <c r="G7" s="16"/>
      <c r="H7" s="16"/>
      <c r="I7" s="16"/>
      <c r="J7" s="16"/>
      <c r="K7" s="16"/>
      <c r="L7" s="16"/>
      <c r="M7" s="16"/>
      <c r="N7" s="16"/>
      <c r="O7" s="16"/>
      <c r="P7" s="16"/>
      <c r="Q7" s="16"/>
      <c r="R7" s="16"/>
      <c r="S7" s="16"/>
      <c r="T7" s="16"/>
      <c r="U7" s="16"/>
      <c r="V7" s="16"/>
      <c r="W7" s="16"/>
      <c r="X7" s="16"/>
      <c r="Y7" s="9" t="s">
        <v>25</v>
      </c>
      <c r="Z7" s="16"/>
    </row>
    <row r="8" spans="1:26">
      <c r="B8" s="5" t="str">
        <f>Populations!$C$4</f>
        <v>Clients</v>
      </c>
      <c r="C8" s="5" t="s">
        <v>26</v>
      </c>
      <c r="D8" s="16"/>
      <c r="E8" s="16"/>
      <c r="F8" s="16"/>
      <c r="G8" s="16"/>
      <c r="H8" s="16"/>
      <c r="I8" s="16"/>
      <c r="J8" s="16"/>
      <c r="K8" s="16"/>
      <c r="L8" s="16"/>
      <c r="M8" s="16"/>
      <c r="N8" s="16"/>
      <c r="O8" s="16">
        <v>8.0000000000000002E-3</v>
      </c>
      <c r="P8" s="16"/>
      <c r="Q8" s="16"/>
      <c r="R8" s="16"/>
      <c r="S8" s="16"/>
      <c r="T8" s="16"/>
      <c r="U8" s="16"/>
      <c r="V8" s="16"/>
      <c r="W8" s="16"/>
      <c r="X8" s="16"/>
      <c r="Y8" s="9" t="s">
        <v>25</v>
      </c>
      <c r="Z8" s="16"/>
    </row>
    <row r="9" spans="1:26">
      <c r="B9" s="5" t="str">
        <f>Populations!$C$4</f>
        <v>Clients</v>
      </c>
      <c r="C9" s="5" t="s">
        <v>27</v>
      </c>
      <c r="D9" s="16"/>
      <c r="E9" s="16"/>
      <c r="F9" s="16"/>
      <c r="G9" s="16"/>
      <c r="H9" s="16"/>
      <c r="I9" s="16"/>
      <c r="J9" s="16"/>
      <c r="K9" s="16"/>
      <c r="L9" s="16"/>
      <c r="M9" s="16"/>
      <c r="N9" s="16"/>
      <c r="O9" s="16"/>
      <c r="P9" s="16"/>
      <c r="Q9" s="16"/>
      <c r="R9" s="16"/>
      <c r="S9" s="16"/>
      <c r="T9" s="16"/>
      <c r="U9" s="16"/>
      <c r="V9" s="16"/>
      <c r="W9" s="16"/>
      <c r="X9" s="16"/>
      <c r="Y9" s="9" t="s">
        <v>25</v>
      </c>
      <c r="Z9" s="16"/>
    </row>
    <row r="11" spans="1:26">
      <c r="B11" s="5" t="str">
        <f>Populations!$C$5</f>
        <v>MSM</v>
      </c>
      <c r="C11" s="5" t="s">
        <v>24</v>
      </c>
      <c r="D11" s="16"/>
      <c r="E11" s="16"/>
      <c r="F11" s="16"/>
      <c r="G11" s="16"/>
      <c r="H11" s="16"/>
      <c r="I11" s="16"/>
      <c r="J11" s="16"/>
      <c r="K11" s="16"/>
      <c r="L11" s="16"/>
      <c r="M11" s="16"/>
      <c r="N11" s="16"/>
      <c r="O11" s="16">
        <v>0.08</v>
      </c>
      <c r="P11" s="16"/>
      <c r="Q11" s="16"/>
      <c r="R11" s="16"/>
      <c r="S11" s="16"/>
      <c r="T11" s="16"/>
      <c r="U11" s="16"/>
      <c r="V11" s="16"/>
      <c r="W11" s="16"/>
      <c r="X11" s="16"/>
      <c r="Y11" s="9" t="s">
        <v>25</v>
      </c>
      <c r="Z11" s="16"/>
    </row>
    <row r="12" spans="1:26">
      <c r="B12" s="5" t="str">
        <f>Populations!$C$5</f>
        <v>MSM</v>
      </c>
      <c r="C12" s="5" t="s">
        <v>26</v>
      </c>
      <c r="D12" s="16"/>
      <c r="E12" s="16"/>
      <c r="F12" s="16"/>
      <c r="G12" s="16">
        <v>2.1600000000000001E-2</v>
      </c>
      <c r="H12" s="16"/>
      <c r="I12" s="16">
        <v>2.6499999999999999E-2</v>
      </c>
      <c r="J12" s="16"/>
      <c r="K12" s="16"/>
      <c r="L12" s="16">
        <v>3.6150000000000002E-2</v>
      </c>
      <c r="M12" s="16"/>
      <c r="N12" s="16"/>
      <c r="O12" s="17">
        <v>4.725E-2</v>
      </c>
      <c r="P12" s="16"/>
      <c r="Q12" s="16"/>
      <c r="R12" s="16"/>
      <c r="S12" s="16"/>
      <c r="T12" s="16"/>
      <c r="U12" s="16"/>
      <c r="V12" s="16"/>
      <c r="W12" s="16"/>
      <c r="X12" s="16"/>
      <c r="Y12" s="9" t="s">
        <v>25</v>
      </c>
      <c r="Z12" s="16"/>
    </row>
    <row r="13" spans="1:26">
      <c r="B13" s="5" t="str">
        <f>Populations!$C$5</f>
        <v>MSM</v>
      </c>
      <c r="C13" s="5" t="s">
        <v>27</v>
      </c>
      <c r="D13" s="16"/>
      <c r="E13" s="16"/>
      <c r="F13" s="16"/>
      <c r="G13" s="16"/>
      <c r="H13" s="16"/>
      <c r="I13" s="16"/>
      <c r="J13" s="16"/>
      <c r="K13" s="16"/>
      <c r="L13" s="16"/>
      <c r="M13" s="16"/>
      <c r="N13" s="16"/>
      <c r="O13" s="16">
        <v>0.02</v>
      </c>
      <c r="P13" s="16"/>
      <c r="Q13" s="16"/>
      <c r="R13" s="16"/>
      <c r="S13" s="16"/>
      <c r="T13" s="16"/>
      <c r="U13" s="16"/>
      <c r="V13" s="16"/>
      <c r="W13" s="16"/>
      <c r="X13" s="16"/>
      <c r="Y13" s="9" t="s">
        <v>25</v>
      </c>
      <c r="Z13" s="16"/>
    </row>
    <row r="15" spans="1:26">
      <c r="B15" s="5" t="s">
        <v>16</v>
      </c>
      <c r="C15" s="5" t="s">
        <v>24</v>
      </c>
      <c r="D15" s="16"/>
      <c r="E15" s="16"/>
      <c r="F15" s="16"/>
      <c r="G15" s="16"/>
      <c r="H15" s="16"/>
      <c r="I15" s="16"/>
      <c r="J15" s="16"/>
      <c r="K15" s="16"/>
      <c r="L15" s="16"/>
      <c r="M15" s="16"/>
      <c r="N15" s="16"/>
      <c r="O15" s="16">
        <v>0.2</v>
      </c>
      <c r="P15" s="16"/>
      <c r="Q15" s="16"/>
      <c r="R15" s="16"/>
      <c r="S15" s="16"/>
      <c r="T15" s="16"/>
      <c r="U15" s="16"/>
      <c r="V15" s="16"/>
      <c r="W15" s="16"/>
      <c r="X15" s="16"/>
      <c r="Y15" s="9" t="s">
        <v>25</v>
      </c>
      <c r="Z15" s="16"/>
    </row>
    <row r="16" spans="1:26">
      <c r="B16" s="5" t="s">
        <v>16</v>
      </c>
      <c r="C16" s="5" t="s">
        <v>26</v>
      </c>
      <c r="D16" s="16"/>
      <c r="E16" s="16"/>
      <c r="F16" s="16"/>
      <c r="G16" s="16">
        <v>0.15</v>
      </c>
      <c r="H16" s="16"/>
      <c r="I16" s="16">
        <v>0.12</v>
      </c>
      <c r="J16" s="16"/>
      <c r="K16" s="16"/>
      <c r="L16" s="16">
        <v>0.16</v>
      </c>
      <c r="M16" s="16"/>
      <c r="N16" s="16"/>
      <c r="O16" s="17">
        <v>0.18</v>
      </c>
      <c r="P16" s="16"/>
      <c r="Q16" s="16"/>
      <c r="R16" s="16"/>
      <c r="S16" s="16"/>
      <c r="T16" s="16"/>
      <c r="U16" s="16"/>
      <c r="V16" s="16"/>
      <c r="W16" s="16"/>
      <c r="X16" s="16"/>
      <c r="Y16" s="9" t="s">
        <v>25</v>
      </c>
      <c r="Z16" s="16"/>
    </row>
    <row r="17" spans="2:26">
      <c r="B17" s="5" t="s">
        <v>16</v>
      </c>
      <c r="C17" s="5" t="s">
        <v>27</v>
      </c>
      <c r="D17" s="16"/>
      <c r="E17" s="16"/>
      <c r="F17" s="16"/>
      <c r="G17" s="16"/>
      <c r="H17" s="16"/>
      <c r="I17" s="16"/>
      <c r="J17" s="16"/>
      <c r="K17" s="16"/>
      <c r="L17" s="16"/>
      <c r="M17" s="16"/>
      <c r="N17" s="16"/>
      <c r="O17" s="16">
        <v>0.16</v>
      </c>
      <c r="P17" s="16"/>
      <c r="Q17" s="16"/>
      <c r="R17" s="16"/>
      <c r="S17" s="16"/>
      <c r="T17" s="16"/>
      <c r="U17" s="16"/>
      <c r="V17" s="16"/>
      <c r="W17" s="16"/>
      <c r="X17" s="16"/>
      <c r="Y17" s="9" t="s">
        <v>25</v>
      </c>
      <c r="Z17" s="16"/>
    </row>
    <row r="19" spans="2:26">
      <c r="B19" s="5" t="str">
        <f>Populations!$C$7</f>
        <v>M 15+</v>
      </c>
      <c r="C19" s="5" t="s">
        <v>24</v>
      </c>
      <c r="D19" s="16"/>
      <c r="E19" s="16"/>
      <c r="F19" s="16"/>
      <c r="G19" s="16"/>
      <c r="H19" s="16"/>
      <c r="I19" s="16"/>
      <c r="J19" s="16"/>
      <c r="K19" s="16"/>
      <c r="L19" s="16"/>
      <c r="M19" s="16"/>
      <c r="N19" s="16"/>
      <c r="O19" s="16"/>
      <c r="P19" s="16"/>
      <c r="Q19" s="16"/>
      <c r="R19" s="16"/>
      <c r="S19" s="16"/>
      <c r="T19" s="16"/>
      <c r="U19" s="16"/>
      <c r="V19" s="16"/>
      <c r="W19" s="16"/>
      <c r="X19" s="16"/>
      <c r="Y19" s="9" t="s">
        <v>25</v>
      </c>
      <c r="Z19" s="16"/>
    </row>
    <row r="20" spans="2:26">
      <c r="B20" s="5" t="str">
        <f>Populations!$C$7</f>
        <v>M 15+</v>
      </c>
      <c r="C20" s="5" t="s">
        <v>26</v>
      </c>
      <c r="D20" s="16">
        <v>5.0000000000000001E-4</v>
      </c>
      <c r="E20" s="16"/>
      <c r="F20" s="16"/>
      <c r="G20" s="16"/>
      <c r="H20" s="16">
        <v>2.9999999999999997E-4</v>
      </c>
      <c r="I20" s="16">
        <v>6.4000000000000005E-4</v>
      </c>
      <c r="J20" s="16"/>
      <c r="K20" s="16">
        <v>6.9999999999999999E-4</v>
      </c>
      <c r="L20" s="16"/>
      <c r="M20" s="16">
        <v>7.5000000000000002E-4</v>
      </c>
      <c r="N20" s="16">
        <v>1.4499999999999999E-3</v>
      </c>
      <c r="O20" s="16"/>
      <c r="P20" s="16"/>
      <c r="Q20" s="16"/>
      <c r="R20" s="16">
        <v>8.4000000000000003E-4</v>
      </c>
      <c r="S20" s="16"/>
      <c r="T20" s="16"/>
      <c r="U20" s="16"/>
      <c r="V20" s="16"/>
      <c r="W20" s="16"/>
      <c r="X20" s="16"/>
      <c r="Y20" s="9" t="s">
        <v>25</v>
      </c>
      <c r="Z20" s="16"/>
    </row>
    <row r="21" spans="2:26">
      <c r="B21" s="5" t="str">
        <f>Populations!$C$7</f>
        <v>M 15+</v>
      </c>
      <c r="C21" s="5" t="s">
        <v>27</v>
      </c>
      <c r="D21" s="16"/>
      <c r="E21" s="16"/>
      <c r="F21" s="16"/>
      <c r="G21" s="16"/>
      <c r="H21" s="16"/>
      <c r="I21" s="16"/>
      <c r="J21" s="16"/>
      <c r="K21" s="16"/>
      <c r="L21" s="16"/>
      <c r="M21" s="16"/>
      <c r="N21" s="16"/>
      <c r="O21" s="16"/>
      <c r="P21" s="16"/>
      <c r="Q21" s="16"/>
      <c r="R21" s="16"/>
      <c r="S21" s="16"/>
      <c r="T21" s="16"/>
      <c r="U21" s="16"/>
      <c r="V21" s="16"/>
      <c r="W21" s="16"/>
      <c r="X21" s="16"/>
      <c r="Y21" s="9" t="s">
        <v>25</v>
      </c>
      <c r="Z21" s="16"/>
    </row>
    <row r="23" spans="2:26">
      <c r="B23" s="5" t="str">
        <f>Populations!$C$8</f>
        <v>F 15+</v>
      </c>
      <c r="C23" s="5" t="s">
        <v>24</v>
      </c>
      <c r="D23" s="16"/>
      <c r="E23" s="16"/>
      <c r="F23" s="16"/>
      <c r="G23" s="16"/>
      <c r="H23" s="16"/>
      <c r="I23" s="16"/>
      <c r="J23" s="16"/>
      <c r="K23" s="16"/>
      <c r="L23" s="16"/>
      <c r="M23" s="16"/>
      <c r="N23" s="16"/>
      <c r="O23" s="16"/>
      <c r="P23" s="16"/>
      <c r="Q23" s="16"/>
      <c r="R23" s="16"/>
      <c r="S23" s="16"/>
      <c r="T23" s="16"/>
      <c r="U23" s="16"/>
      <c r="V23" s="16"/>
      <c r="W23" s="16"/>
      <c r="X23" s="16"/>
      <c r="Y23" s="9" t="s">
        <v>25</v>
      </c>
      <c r="Z23" s="16"/>
    </row>
    <row r="24" spans="2:26">
      <c r="B24" s="5" t="str">
        <f>Populations!$C$8</f>
        <v>F 15+</v>
      </c>
      <c r="C24" s="5" t="s">
        <v>26</v>
      </c>
      <c r="D24" s="16">
        <v>8.4999999999999995E-4</v>
      </c>
      <c r="E24" s="16"/>
      <c r="F24" s="16"/>
      <c r="G24" s="16"/>
      <c r="H24" s="16">
        <v>5.0000000000000001E-4</v>
      </c>
      <c r="I24" s="16">
        <v>1.0250000000000001E-3</v>
      </c>
      <c r="J24" s="16"/>
      <c r="K24" s="16">
        <v>1.085E-3</v>
      </c>
      <c r="L24" s="16"/>
      <c r="M24" s="16">
        <v>1.16E-3</v>
      </c>
      <c r="N24" s="16">
        <v>2.5000000000000001E-3</v>
      </c>
      <c r="O24" s="16"/>
      <c r="P24" s="16"/>
      <c r="Q24" s="16"/>
      <c r="R24" s="16">
        <v>1.2899999999999999E-3</v>
      </c>
      <c r="S24" s="16"/>
      <c r="T24" s="16"/>
      <c r="U24" s="16"/>
      <c r="V24" s="16"/>
      <c r="W24" s="16"/>
      <c r="X24" s="16"/>
      <c r="Y24" s="9" t="s">
        <v>25</v>
      </c>
      <c r="Z24" s="16"/>
    </row>
    <row r="25" spans="2:26">
      <c r="B25" s="5" t="str">
        <f>Populations!$C$8</f>
        <v>F 15+</v>
      </c>
      <c r="C25" s="5" t="s">
        <v>27</v>
      </c>
      <c r="D25" s="16"/>
      <c r="E25" s="16"/>
      <c r="F25" s="16"/>
      <c r="G25" s="16"/>
      <c r="H25" s="16"/>
      <c r="I25" s="16"/>
      <c r="J25" s="16"/>
      <c r="K25" s="16"/>
      <c r="L25" s="16"/>
      <c r="M25" s="16"/>
      <c r="N25" s="16"/>
      <c r="O25" s="16"/>
      <c r="P25" s="16"/>
      <c r="Q25" s="16"/>
      <c r="R25" s="16"/>
      <c r="S25" s="16"/>
      <c r="T25" s="16"/>
      <c r="U25" s="16"/>
      <c r="V25" s="16"/>
      <c r="W25" s="16"/>
      <c r="X25" s="16"/>
      <c r="Y25" s="9" t="s">
        <v>25</v>
      </c>
      <c r="Z25" s="16"/>
    </row>
  </sheetData>
  <pageMargins left="0.7" right="0.7" top="0.75" bottom="0.75" header="0.51180555555555496" footer="0.51180555555555496"/>
  <pageSetup paperSize="0" scale="0" firstPageNumber="0" orientation="portrait" usePrinterDefaults="0" horizontalDpi="0" verticalDpi="0" copie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A29" sqref="A29:XFD30"/>
    </sheetView>
  </sheetViews>
  <sheetFormatPr baseColWidth="10" defaultColWidth="8.83203125" defaultRowHeight="14" x14ac:dyDescent="0"/>
  <sheetData>
    <row r="1" spans="1:25">
      <c r="A1" s="1" t="s">
        <v>33</v>
      </c>
    </row>
    <row r="2" spans="1: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c r="B3" s="5" t="str">
        <f>Populations!$C$3</f>
        <v>FSW</v>
      </c>
      <c r="C3" s="16"/>
      <c r="D3" s="16"/>
      <c r="E3" s="16"/>
      <c r="F3" s="16"/>
      <c r="G3" s="16"/>
      <c r="H3" s="16"/>
      <c r="I3" s="16"/>
      <c r="J3" s="16"/>
      <c r="K3" s="16"/>
      <c r="L3" s="16"/>
      <c r="M3" s="16"/>
      <c r="N3" s="16"/>
      <c r="O3" s="16"/>
      <c r="P3" s="16"/>
      <c r="Q3" s="16"/>
      <c r="R3" s="16"/>
      <c r="S3" s="16"/>
      <c r="T3" s="16"/>
      <c r="U3" s="16"/>
      <c r="V3" s="16"/>
      <c r="W3" s="16"/>
      <c r="X3" s="9" t="s">
        <v>25</v>
      </c>
      <c r="Y3" s="16">
        <v>0.01</v>
      </c>
    </row>
    <row r="4" spans="1:25">
      <c r="B4" s="5" t="str">
        <f>Populations!$C$4</f>
        <v>Clients</v>
      </c>
      <c r="C4" s="16"/>
      <c r="D4" s="16"/>
      <c r="E4" s="16"/>
      <c r="F4" s="16"/>
      <c r="G4" s="16"/>
      <c r="H4" s="16"/>
      <c r="I4" s="16"/>
      <c r="J4" s="16"/>
      <c r="K4" s="16"/>
      <c r="L4" s="16"/>
      <c r="M4" s="16"/>
      <c r="N4" s="16"/>
      <c r="O4" s="16"/>
      <c r="P4" s="16"/>
      <c r="Q4" s="16"/>
      <c r="R4" s="16"/>
      <c r="S4" s="16"/>
      <c r="T4" s="16"/>
      <c r="U4" s="16"/>
      <c r="V4" s="16"/>
      <c r="W4" s="16"/>
      <c r="X4" s="9" t="s">
        <v>25</v>
      </c>
      <c r="Y4" s="16">
        <v>0.01</v>
      </c>
    </row>
    <row r="5" spans="1:25">
      <c r="B5" s="5" t="str">
        <f>Populations!$C$5</f>
        <v>MSM</v>
      </c>
      <c r="C5" s="16"/>
      <c r="D5" s="16"/>
      <c r="E5" s="16"/>
      <c r="F5" s="16"/>
      <c r="G5" s="16"/>
      <c r="H5" s="16"/>
      <c r="I5" s="16"/>
      <c r="J5" s="16"/>
      <c r="K5" s="16"/>
      <c r="L5" s="16"/>
      <c r="M5" s="16"/>
      <c r="N5" s="16"/>
      <c r="O5" s="16"/>
      <c r="P5" s="16"/>
      <c r="Q5" s="16"/>
      <c r="R5" s="16"/>
      <c r="S5" s="16"/>
      <c r="T5" s="16"/>
      <c r="U5" s="16"/>
      <c r="V5" s="16"/>
      <c r="W5" s="16"/>
      <c r="X5" s="9" t="s">
        <v>25</v>
      </c>
      <c r="Y5" s="16">
        <v>0.01</v>
      </c>
    </row>
    <row r="6" spans="1:25">
      <c r="B6" s="5" t="s">
        <v>16</v>
      </c>
      <c r="C6" s="16"/>
      <c r="D6" s="16"/>
      <c r="E6" s="16"/>
      <c r="F6" s="16"/>
      <c r="G6" s="16"/>
      <c r="H6" s="16"/>
      <c r="I6" s="16"/>
      <c r="J6" s="16"/>
      <c r="K6" s="16"/>
      <c r="L6" s="16"/>
      <c r="M6" s="16"/>
      <c r="N6" s="16"/>
      <c r="O6" s="16"/>
      <c r="P6" s="16"/>
      <c r="Q6" s="16"/>
      <c r="R6" s="16"/>
      <c r="S6" s="16"/>
      <c r="T6" s="16"/>
      <c r="U6" s="16"/>
      <c r="V6" s="16"/>
      <c r="W6" s="16"/>
      <c r="X6" s="9" t="s">
        <v>25</v>
      </c>
      <c r="Y6" s="16">
        <v>0.01</v>
      </c>
    </row>
    <row r="7" spans="1:25">
      <c r="B7" s="5" t="str">
        <f>Populations!$C$7</f>
        <v>M 15+</v>
      </c>
      <c r="C7" s="16"/>
      <c r="D7" s="16"/>
      <c r="E7" s="16"/>
      <c r="F7" s="16"/>
      <c r="G7" s="16"/>
      <c r="H7" s="16"/>
      <c r="I7" s="16"/>
      <c r="J7" s="16"/>
      <c r="K7" s="16"/>
      <c r="L7" s="16"/>
      <c r="M7" s="16"/>
      <c r="N7" s="16"/>
      <c r="O7" s="16"/>
      <c r="P7" s="16"/>
      <c r="Q7" s="16"/>
      <c r="R7" s="16"/>
      <c r="S7" s="16"/>
      <c r="T7" s="16"/>
      <c r="U7" s="16"/>
      <c r="V7" s="16"/>
      <c r="W7" s="16"/>
      <c r="X7" s="9" t="s">
        <v>25</v>
      </c>
      <c r="Y7" s="16">
        <v>0.01</v>
      </c>
    </row>
    <row r="8" spans="1:25">
      <c r="B8" s="5" t="str">
        <f>Populations!$C$8</f>
        <v>F 15+</v>
      </c>
      <c r="C8" s="16"/>
      <c r="D8" s="16"/>
      <c r="E8" s="16"/>
      <c r="F8" s="16"/>
      <c r="G8" s="16"/>
      <c r="H8" s="16"/>
      <c r="I8" s="16"/>
      <c r="J8" s="16"/>
      <c r="K8" s="16"/>
      <c r="L8" s="16"/>
      <c r="M8" s="16"/>
      <c r="N8" s="16"/>
      <c r="O8" s="16"/>
      <c r="P8" s="16"/>
      <c r="Q8" s="16"/>
      <c r="R8" s="16"/>
      <c r="S8" s="16"/>
      <c r="T8" s="16"/>
      <c r="U8" s="16"/>
      <c r="V8" s="16"/>
      <c r="W8" s="16"/>
      <c r="X8" s="9" t="s">
        <v>25</v>
      </c>
      <c r="Y8" s="16">
        <v>0.01</v>
      </c>
    </row>
    <row r="12" spans="1:25">
      <c r="A12" s="1" t="s">
        <v>34</v>
      </c>
    </row>
    <row r="13" spans="1: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c r="B14" s="5" t="str">
        <f>Populations!$C$3</f>
        <v>FSW</v>
      </c>
      <c r="C14" s="16"/>
      <c r="D14" s="16"/>
      <c r="E14" s="16"/>
      <c r="F14" s="16"/>
      <c r="G14" s="16"/>
      <c r="H14" s="16"/>
      <c r="I14" s="16"/>
      <c r="J14" s="16"/>
      <c r="K14" s="16"/>
      <c r="L14" s="16"/>
      <c r="M14" s="16">
        <v>9.2999999999999999E-2</v>
      </c>
      <c r="N14" s="16"/>
      <c r="O14" s="16"/>
      <c r="P14" s="16"/>
      <c r="Q14" s="16"/>
      <c r="R14" s="16"/>
      <c r="S14" s="16"/>
      <c r="T14" s="16"/>
      <c r="U14" s="16"/>
      <c r="V14" s="16"/>
      <c r="W14" s="16"/>
      <c r="X14" s="9" t="s">
        <v>25</v>
      </c>
      <c r="Y14" s="16"/>
    </row>
    <row r="15" spans="1:25">
      <c r="B15" s="5" t="str">
        <f>Populations!$C$4</f>
        <v>Clients</v>
      </c>
      <c r="C15" s="16"/>
      <c r="D15" s="16"/>
      <c r="E15" s="16"/>
      <c r="F15" s="16"/>
      <c r="G15" s="16"/>
      <c r="H15" s="16"/>
      <c r="I15" s="16"/>
      <c r="J15" s="16"/>
      <c r="K15" s="16"/>
      <c r="L15" s="16"/>
      <c r="M15" s="16"/>
      <c r="N15" s="16"/>
      <c r="O15" s="16"/>
      <c r="P15" s="16"/>
      <c r="Q15" s="16"/>
      <c r="R15" s="16"/>
      <c r="S15" s="16"/>
      <c r="T15" s="16"/>
      <c r="U15" s="16"/>
      <c r="V15" s="16"/>
      <c r="W15" s="16"/>
      <c r="X15" s="9" t="s">
        <v>25</v>
      </c>
      <c r="Y15" s="16">
        <v>0.02</v>
      </c>
    </row>
    <row r="16" spans="1:25">
      <c r="B16" s="5" t="str">
        <f>Populations!$C$5</f>
        <v>MSM</v>
      </c>
      <c r="C16" s="16"/>
      <c r="D16" s="16"/>
      <c r="E16" s="16"/>
      <c r="F16" s="16"/>
      <c r="G16" s="16"/>
      <c r="H16" s="16"/>
      <c r="I16" s="16"/>
      <c r="J16" s="16"/>
      <c r="K16" s="16"/>
      <c r="L16" s="16"/>
      <c r="M16" s="16">
        <v>8.3000000000000004E-2</v>
      </c>
      <c r="N16" s="16"/>
      <c r="O16" s="16"/>
      <c r="P16" s="16"/>
      <c r="Q16" s="16"/>
      <c r="R16" s="16"/>
      <c r="S16" s="16"/>
      <c r="T16" s="16"/>
      <c r="U16" s="16"/>
      <c r="V16" s="16"/>
      <c r="W16" s="16"/>
      <c r="X16" s="9" t="s">
        <v>25</v>
      </c>
      <c r="Y16" s="16"/>
    </row>
    <row r="17" spans="1:25">
      <c r="B17" s="5" t="s">
        <v>16</v>
      </c>
      <c r="C17" s="16"/>
      <c r="D17" s="16"/>
      <c r="E17" s="16"/>
      <c r="F17" s="16"/>
      <c r="G17" s="16"/>
      <c r="H17" s="16"/>
      <c r="I17" s="16"/>
      <c r="J17" s="16"/>
      <c r="K17" s="16"/>
      <c r="L17" s="16"/>
      <c r="M17" s="16"/>
      <c r="N17" s="16"/>
      <c r="O17" s="16"/>
      <c r="P17" s="16"/>
      <c r="Q17" s="16"/>
      <c r="R17" s="16"/>
      <c r="S17" s="16"/>
      <c r="T17" s="16"/>
      <c r="U17" s="16"/>
      <c r="V17" s="16"/>
      <c r="W17" s="16"/>
      <c r="X17" s="9" t="s">
        <v>25</v>
      </c>
      <c r="Y17" s="16">
        <v>0.02</v>
      </c>
    </row>
    <row r="18" spans="1:25">
      <c r="B18" s="5" t="str">
        <f>Populations!$C$7</f>
        <v>M 15+</v>
      </c>
      <c r="C18" s="16"/>
      <c r="D18" s="16"/>
      <c r="E18" s="16"/>
      <c r="F18" s="16"/>
      <c r="G18" s="16"/>
      <c r="H18" s="16"/>
      <c r="I18" s="16"/>
      <c r="J18" s="16"/>
      <c r="K18" s="16"/>
      <c r="L18" s="16"/>
      <c r="M18" s="16"/>
      <c r="N18" s="16"/>
      <c r="O18" s="16"/>
      <c r="P18" s="16"/>
      <c r="Q18" s="16"/>
      <c r="R18" s="16"/>
      <c r="S18" s="16"/>
      <c r="T18" s="16"/>
      <c r="U18" s="16"/>
      <c r="V18" s="16"/>
      <c r="W18" s="16"/>
      <c r="X18" s="9" t="s">
        <v>25</v>
      </c>
      <c r="Y18" s="16">
        <v>0.01</v>
      </c>
    </row>
    <row r="19" spans="1:25">
      <c r="B19" s="5" t="str">
        <f>Populations!$C$8</f>
        <v>F 15+</v>
      </c>
      <c r="C19" s="16"/>
      <c r="D19" s="16"/>
      <c r="E19" s="16"/>
      <c r="F19" s="16"/>
      <c r="G19" s="16"/>
      <c r="H19" s="16"/>
      <c r="I19" s="16"/>
      <c r="J19" s="16"/>
      <c r="K19" s="16"/>
      <c r="L19" s="16"/>
      <c r="M19" s="16"/>
      <c r="N19" s="16"/>
      <c r="O19" s="16"/>
      <c r="P19" s="16"/>
      <c r="Q19" s="16"/>
      <c r="R19" s="16"/>
      <c r="S19" s="16"/>
      <c r="T19" s="16"/>
      <c r="U19" s="16"/>
      <c r="V19" s="16"/>
      <c r="W19" s="16"/>
      <c r="X19" s="9" t="s">
        <v>25</v>
      </c>
      <c r="Y19" s="16">
        <v>0.01</v>
      </c>
    </row>
    <row r="23" spans="1:25">
      <c r="A23" s="1" t="s">
        <v>35</v>
      </c>
    </row>
    <row r="24" spans="1: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23</v>
      </c>
    </row>
    <row r="25" spans="1:25">
      <c r="B25" s="5" t="str">
        <f>Populations!$C$3</f>
        <v>FSW</v>
      </c>
      <c r="C25" s="16"/>
      <c r="D25" s="16"/>
      <c r="E25" s="16"/>
      <c r="F25" s="16"/>
      <c r="G25" s="16"/>
      <c r="H25" s="16"/>
      <c r="I25" s="16"/>
      <c r="J25" s="16"/>
      <c r="K25" s="16"/>
      <c r="L25" s="16"/>
      <c r="M25" s="16"/>
      <c r="N25" s="16"/>
      <c r="O25" s="16">
        <v>2.0999999999999999E-3</v>
      </c>
      <c r="P25" s="16"/>
      <c r="Q25" s="16"/>
      <c r="R25" s="16"/>
      <c r="S25" s="16"/>
      <c r="T25" s="16"/>
      <c r="U25" s="16"/>
      <c r="V25" s="16"/>
      <c r="W25" s="16"/>
      <c r="X25" s="9" t="s">
        <v>25</v>
      </c>
      <c r="Y25" s="16"/>
    </row>
    <row r="26" spans="1:25">
      <c r="B26" s="5" t="str">
        <f>Populations!$C$4</f>
        <v>Clients</v>
      </c>
      <c r="C26" s="16"/>
      <c r="D26" s="16"/>
      <c r="E26" s="16"/>
      <c r="F26" s="16"/>
      <c r="G26" s="16"/>
      <c r="H26" s="16"/>
      <c r="I26" s="16"/>
      <c r="J26" s="16"/>
      <c r="K26" s="16"/>
      <c r="L26" s="16"/>
      <c r="M26" s="16"/>
      <c r="N26" s="16"/>
      <c r="O26" s="16">
        <v>2.0999999999999999E-3</v>
      </c>
      <c r="P26" s="16"/>
      <c r="Q26" s="16"/>
      <c r="R26" s="16"/>
      <c r="S26" s="16"/>
      <c r="T26" s="16"/>
      <c r="U26" s="16"/>
      <c r="V26" s="16"/>
      <c r="W26" s="16"/>
      <c r="X26" s="9" t="s">
        <v>25</v>
      </c>
      <c r="Y26" s="16"/>
    </row>
    <row r="27" spans="1:25">
      <c r="B27" s="5" t="str">
        <f>Populations!$C$5</f>
        <v>MSM</v>
      </c>
      <c r="C27" s="16"/>
      <c r="D27" s="16"/>
      <c r="E27" s="16"/>
      <c r="F27" s="16"/>
      <c r="G27" s="16"/>
      <c r="H27" s="16"/>
      <c r="I27" s="16"/>
      <c r="J27" s="16"/>
      <c r="K27" s="16"/>
      <c r="L27" s="16"/>
      <c r="M27" s="16"/>
      <c r="N27" s="16"/>
      <c r="O27" s="16">
        <v>2.0999999999999999E-3</v>
      </c>
      <c r="P27" s="16"/>
      <c r="Q27" s="16"/>
      <c r="R27" s="16"/>
      <c r="S27" s="16"/>
      <c r="T27" s="16"/>
      <c r="U27" s="16"/>
      <c r="V27" s="16"/>
      <c r="W27" s="16"/>
      <c r="X27" s="9" t="s">
        <v>25</v>
      </c>
      <c r="Y27" s="16"/>
    </row>
    <row r="28" spans="1:25">
      <c r="B28" s="5" t="s">
        <v>16</v>
      </c>
      <c r="C28" s="16"/>
      <c r="D28" s="16"/>
      <c r="E28" s="16"/>
      <c r="F28" s="16"/>
      <c r="G28" s="16"/>
      <c r="H28" s="16"/>
      <c r="I28" s="16"/>
      <c r="J28" s="16"/>
      <c r="K28" s="16"/>
      <c r="L28" s="16"/>
      <c r="M28" s="16"/>
      <c r="N28" s="16"/>
      <c r="O28" s="16">
        <v>2.0999999999999999E-3</v>
      </c>
      <c r="P28" s="16"/>
      <c r="Q28" s="16"/>
      <c r="R28" s="16"/>
      <c r="S28" s="16"/>
      <c r="T28" s="16"/>
      <c r="U28" s="16"/>
      <c r="V28" s="16"/>
      <c r="W28" s="16"/>
      <c r="X28" s="9" t="s">
        <v>25</v>
      </c>
      <c r="Y28" s="16"/>
    </row>
    <row r="29" spans="1:25">
      <c r="B29" s="5" t="str">
        <f>Populations!$C$7</f>
        <v>M 15+</v>
      </c>
      <c r="C29" s="16"/>
      <c r="D29" s="16"/>
      <c r="E29" s="16"/>
      <c r="F29" s="16"/>
      <c r="G29" s="16"/>
      <c r="H29" s="16"/>
      <c r="I29" s="16"/>
      <c r="J29" s="16"/>
      <c r="K29" s="16"/>
      <c r="L29" s="16"/>
      <c r="M29" s="16"/>
      <c r="N29" s="16"/>
      <c r="O29" s="16">
        <v>2.0999999999999999E-3</v>
      </c>
      <c r="P29" s="16"/>
      <c r="Q29" s="16"/>
      <c r="R29" s="16"/>
      <c r="S29" s="16"/>
      <c r="T29" s="16"/>
      <c r="U29" s="16"/>
      <c r="V29" s="16"/>
      <c r="W29" s="16"/>
      <c r="X29" s="9" t="s">
        <v>25</v>
      </c>
      <c r="Y29" s="16"/>
    </row>
    <row r="30" spans="1:25">
      <c r="B30" s="5" t="str">
        <f>Populations!$C$8</f>
        <v>F 15+</v>
      </c>
      <c r="C30" s="16"/>
      <c r="D30" s="16"/>
      <c r="E30" s="16"/>
      <c r="F30" s="16"/>
      <c r="G30" s="16"/>
      <c r="H30" s="16"/>
      <c r="I30" s="16"/>
      <c r="J30" s="16"/>
      <c r="K30" s="16"/>
      <c r="L30" s="16"/>
      <c r="M30" s="16"/>
      <c r="N30" s="16"/>
      <c r="O30" s="16">
        <v>2.0999999999999999E-3</v>
      </c>
      <c r="P30" s="16"/>
      <c r="Q30" s="16"/>
      <c r="R30" s="16"/>
      <c r="S30" s="16"/>
      <c r="T30" s="16"/>
      <c r="U30" s="16"/>
      <c r="V30" s="16"/>
      <c r="W30" s="16"/>
      <c r="X30" s="9" t="s">
        <v>25</v>
      </c>
      <c r="Y30" s="16"/>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6"/>
  <sheetViews>
    <sheetView workbookViewId="0">
      <selection activeCell="Q20" sqref="Q20"/>
    </sheetView>
  </sheetViews>
  <sheetFormatPr baseColWidth="10" defaultColWidth="8.83203125" defaultRowHeight="14" x14ac:dyDescent="0"/>
  <cols>
    <col min="3" max="11" width="9" bestFit="1" customWidth="1"/>
    <col min="12" max="17" width="9.6640625" bestFit="1" customWidth="1"/>
  </cols>
  <sheetData>
    <row r="1" spans="1:25">
      <c r="A1" s="1" t="s">
        <v>36</v>
      </c>
    </row>
    <row r="2" spans="1: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c r="B3" s="5" t="str">
        <f>Populations!$C$3</f>
        <v>FSW</v>
      </c>
      <c r="C3" s="18"/>
      <c r="D3" s="18"/>
      <c r="E3" s="18"/>
      <c r="F3" s="18"/>
      <c r="G3" s="18"/>
      <c r="H3" s="18"/>
      <c r="I3" s="18"/>
      <c r="J3" s="18">
        <v>0.37</v>
      </c>
      <c r="K3" s="18"/>
      <c r="L3" s="18"/>
      <c r="M3" s="18"/>
      <c r="N3" s="19"/>
      <c r="O3" s="19"/>
      <c r="P3" s="19">
        <v>0.63</v>
      </c>
      <c r="Q3" s="19"/>
      <c r="R3" s="19"/>
      <c r="S3" s="19"/>
      <c r="T3" s="19"/>
      <c r="U3" s="19"/>
      <c r="V3" s="19"/>
      <c r="W3" s="19"/>
      <c r="X3" s="9" t="s">
        <v>25</v>
      </c>
      <c r="Y3" s="19"/>
    </row>
    <row r="4" spans="1:25">
      <c r="B4" s="5" t="str">
        <f>Populations!$C$4</f>
        <v>Clients</v>
      </c>
      <c r="C4" s="18"/>
      <c r="D4" s="18"/>
      <c r="E4" s="18"/>
      <c r="F4" s="18"/>
      <c r="G4" s="18"/>
      <c r="H4" s="18"/>
      <c r="I4" s="18"/>
      <c r="J4" s="18">
        <v>0.06</v>
      </c>
      <c r="K4" s="18"/>
      <c r="L4" s="18">
        <v>0.08</v>
      </c>
      <c r="M4" s="18"/>
      <c r="N4" s="19"/>
      <c r="O4" s="19"/>
      <c r="P4" s="19">
        <v>0.14000000000000001</v>
      </c>
      <c r="Q4" s="19"/>
      <c r="R4" s="19"/>
      <c r="S4" s="19"/>
      <c r="T4" s="19"/>
      <c r="U4" s="19"/>
      <c r="V4" s="19"/>
      <c r="W4" s="19"/>
      <c r="X4" s="9" t="s">
        <v>25</v>
      </c>
      <c r="Y4" s="19"/>
    </row>
    <row r="5" spans="1:25">
      <c r="B5" s="5" t="str">
        <f>Populations!$C$5</f>
        <v>MSM</v>
      </c>
      <c r="C5" s="18"/>
      <c r="D5" s="18"/>
      <c r="E5" s="18"/>
      <c r="F5" s="18"/>
      <c r="G5" s="18"/>
      <c r="H5" s="18"/>
      <c r="I5" s="18"/>
      <c r="J5" s="18"/>
      <c r="K5" s="18"/>
      <c r="L5" s="18"/>
      <c r="M5" s="18"/>
      <c r="N5" s="19"/>
      <c r="O5" s="19"/>
      <c r="P5" s="19">
        <v>0.23</v>
      </c>
      <c r="Q5" s="19"/>
      <c r="R5" s="19"/>
      <c r="S5" s="19"/>
      <c r="T5" s="19"/>
      <c r="U5" s="19"/>
      <c r="V5" s="19"/>
      <c r="W5" s="19"/>
      <c r="X5" s="9" t="s">
        <v>25</v>
      </c>
      <c r="Y5" s="19"/>
    </row>
    <row r="6" spans="1:25">
      <c r="B6" s="5" t="s">
        <v>16</v>
      </c>
      <c r="C6" s="19"/>
      <c r="D6" s="19"/>
      <c r="E6" s="19"/>
      <c r="F6" s="19"/>
      <c r="G6" s="19"/>
      <c r="H6" s="19"/>
      <c r="I6" s="19"/>
      <c r="J6" s="19"/>
      <c r="K6" s="19"/>
      <c r="L6" s="19"/>
      <c r="M6" s="19"/>
      <c r="N6" s="19"/>
      <c r="O6" s="19"/>
      <c r="P6" s="19">
        <v>0.17</v>
      </c>
      <c r="Q6" s="19"/>
      <c r="R6" s="19"/>
      <c r="S6" s="19"/>
      <c r="T6" s="19"/>
      <c r="U6" s="19"/>
      <c r="V6" s="19"/>
      <c r="W6" s="19"/>
      <c r="X6" s="9" t="s">
        <v>25</v>
      </c>
      <c r="Y6" s="19"/>
    </row>
    <row r="7" spans="1:25">
      <c r="B7" s="5" t="str">
        <f>Populations!$C$7</f>
        <v>M 15+</v>
      </c>
      <c r="C7" s="18"/>
      <c r="D7" s="18"/>
      <c r="E7" s="18"/>
      <c r="F7" s="18"/>
      <c r="G7" s="18"/>
      <c r="H7" s="18"/>
      <c r="I7" s="18"/>
      <c r="J7" s="18"/>
      <c r="K7" s="18"/>
      <c r="L7" s="18"/>
      <c r="M7" s="18"/>
      <c r="N7" s="19"/>
      <c r="O7" s="18"/>
      <c r="P7" s="19"/>
      <c r="Q7" s="19"/>
      <c r="R7" s="19"/>
      <c r="S7" s="19"/>
      <c r="T7" s="19"/>
      <c r="U7" s="19"/>
      <c r="V7" s="19"/>
      <c r="W7" s="19"/>
      <c r="X7" s="9" t="s">
        <v>25</v>
      </c>
      <c r="Y7" s="19">
        <v>0.03</v>
      </c>
    </row>
    <row r="8" spans="1:25">
      <c r="B8" s="5" t="str">
        <f>Populations!$C$8</f>
        <v>F 15+</v>
      </c>
      <c r="C8" s="18"/>
      <c r="D8" s="18"/>
      <c r="E8" s="18"/>
      <c r="F8" s="18"/>
      <c r="G8" s="18"/>
      <c r="H8" s="18"/>
      <c r="I8" s="18"/>
      <c r="J8" s="18"/>
      <c r="K8" s="18"/>
      <c r="L8" s="18"/>
      <c r="M8" s="18"/>
      <c r="N8" s="19"/>
      <c r="O8" s="18"/>
      <c r="P8" s="19"/>
      <c r="Q8" s="19"/>
      <c r="R8" s="19"/>
      <c r="S8" s="19"/>
      <c r="T8" s="19"/>
      <c r="U8" s="19"/>
      <c r="V8" s="19"/>
      <c r="W8" s="19"/>
      <c r="X8" s="9" t="s">
        <v>25</v>
      </c>
      <c r="Y8" s="19">
        <v>0.03</v>
      </c>
    </row>
    <row r="12" spans="1:25">
      <c r="A12" s="1" t="s">
        <v>37</v>
      </c>
    </row>
    <row r="13" spans="1: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c r="B14" s="5" t="s">
        <v>38</v>
      </c>
      <c r="C14" s="6"/>
      <c r="D14" s="6"/>
      <c r="E14" s="6"/>
      <c r="F14" s="6"/>
      <c r="G14" s="6"/>
      <c r="H14" s="6"/>
      <c r="I14" s="6"/>
      <c r="J14" s="6"/>
      <c r="K14" s="6"/>
      <c r="L14" s="6"/>
      <c r="M14" s="6"/>
      <c r="N14" s="6"/>
      <c r="O14" s="6"/>
      <c r="P14" s="20"/>
      <c r="Q14" s="6"/>
      <c r="R14" s="6"/>
      <c r="S14" s="6"/>
      <c r="T14" s="6"/>
      <c r="U14" s="6"/>
      <c r="V14" s="6"/>
      <c r="W14" s="6"/>
      <c r="X14" s="9" t="s">
        <v>25</v>
      </c>
      <c r="Y14" s="6">
        <v>0.1</v>
      </c>
    </row>
    <row r="18" spans="1:25">
      <c r="A18" s="21" t="s">
        <v>39</v>
      </c>
    </row>
    <row r="19" spans="1:25">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23</v>
      </c>
    </row>
    <row r="20" spans="1:25">
      <c r="B20" s="5" t="s">
        <v>40</v>
      </c>
      <c r="C20" s="6">
        <v>0</v>
      </c>
      <c r="D20" s="6">
        <v>1</v>
      </c>
      <c r="E20" s="6">
        <v>4</v>
      </c>
      <c r="F20" s="6">
        <v>20</v>
      </c>
      <c r="G20" s="6">
        <v>100</v>
      </c>
      <c r="H20" s="6">
        <v>500</v>
      </c>
      <c r="I20" s="6">
        <v>3000</v>
      </c>
      <c r="J20" s="6">
        <v>5160</v>
      </c>
      <c r="K20" s="6">
        <v>9130</v>
      </c>
      <c r="L20" s="6">
        <v>12550</v>
      </c>
      <c r="M20" s="6">
        <v>16680</v>
      </c>
      <c r="N20" s="6">
        <v>21770</v>
      </c>
      <c r="O20" s="6">
        <v>28750</v>
      </c>
      <c r="P20" s="6">
        <v>37080</v>
      </c>
      <c r="Q20" s="6">
        <v>48100</v>
      </c>
      <c r="R20" s="6"/>
      <c r="S20" s="6"/>
      <c r="T20" s="6"/>
      <c r="U20" s="6"/>
      <c r="V20" s="6"/>
      <c r="W20" s="6"/>
      <c r="X20" s="9" t="s">
        <v>25</v>
      </c>
      <c r="Y20" s="6"/>
    </row>
    <row r="24" spans="1:25" s="44" customFormat="1">
      <c r="A24" s="21" t="s">
        <v>134</v>
      </c>
    </row>
    <row r="25" spans="1:25" s="44" customFormat="1">
      <c r="C25" s="5">
        <v>2000</v>
      </c>
      <c r="D25" s="5">
        <v>2001</v>
      </c>
      <c r="E25" s="5">
        <v>2002</v>
      </c>
      <c r="F25" s="5">
        <v>2003</v>
      </c>
      <c r="G25" s="5">
        <v>2004</v>
      </c>
      <c r="H25" s="5">
        <v>2005</v>
      </c>
      <c r="I25" s="5">
        <v>2006</v>
      </c>
      <c r="J25" s="5">
        <v>2007</v>
      </c>
      <c r="K25" s="5">
        <v>2008</v>
      </c>
      <c r="L25" s="5">
        <v>2009</v>
      </c>
      <c r="M25" s="5">
        <v>2010</v>
      </c>
      <c r="N25" s="5">
        <v>2011</v>
      </c>
      <c r="O25" s="5">
        <v>2012</v>
      </c>
      <c r="P25" s="5">
        <v>2013</v>
      </c>
      <c r="Q25" s="5">
        <v>2014</v>
      </c>
      <c r="R25" s="5">
        <v>2015</v>
      </c>
      <c r="S25" s="5">
        <v>2016</v>
      </c>
      <c r="T25" s="5">
        <v>2017</v>
      </c>
      <c r="U25" s="5">
        <v>2018</v>
      </c>
      <c r="V25" s="5">
        <v>2019</v>
      </c>
      <c r="W25" s="5">
        <v>2020</v>
      </c>
      <c r="Y25" s="5" t="s">
        <v>23</v>
      </c>
    </row>
    <row r="26" spans="1:25" s="44" customFormat="1">
      <c r="B26" s="5" t="s">
        <v>40</v>
      </c>
      <c r="C26" s="77"/>
      <c r="D26" s="77"/>
      <c r="E26" s="77"/>
      <c r="F26" s="77"/>
      <c r="G26" s="77"/>
      <c r="H26" s="77"/>
      <c r="I26" s="77"/>
      <c r="J26" s="77"/>
      <c r="K26" s="77"/>
      <c r="L26" s="77"/>
      <c r="M26" s="77"/>
      <c r="N26" s="77">
        <v>500</v>
      </c>
      <c r="O26" s="77"/>
      <c r="P26" s="77">
        <v>350</v>
      </c>
      <c r="Q26" s="77">
        <v>300</v>
      </c>
      <c r="R26" s="77"/>
      <c r="S26" s="77"/>
      <c r="T26" s="77"/>
      <c r="U26" s="77"/>
      <c r="V26" s="77"/>
      <c r="W26" s="77"/>
      <c r="X26" s="9" t="s">
        <v>25</v>
      </c>
      <c r="Y26" s="6"/>
    </row>
    <row r="27" spans="1:25" s="44" customFormat="1"/>
    <row r="28" spans="1:25" s="44" customFormat="1"/>
    <row r="29" spans="1:25" s="44" customFormat="1"/>
    <row r="30" spans="1:25">
      <c r="A30" s="1" t="s">
        <v>41</v>
      </c>
    </row>
    <row r="31" spans="1:25">
      <c r="C31" s="5">
        <v>2000</v>
      </c>
      <c r="D31" s="5">
        <v>2001</v>
      </c>
      <c r="E31" s="5">
        <v>2002</v>
      </c>
      <c r="F31" s="5">
        <v>2003</v>
      </c>
      <c r="G31" s="5">
        <v>2004</v>
      </c>
      <c r="H31" s="5">
        <v>2005</v>
      </c>
      <c r="I31" s="5">
        <v>2006</v>
      </c>
      <c r="J31" s="5">
        <v>2007</v>
      </c>
      <c r="K31" s="5">
        <v>2008</v>
      </c>
      <c r="L31" s="5">
        <v>2009</v>
      </c>
      <c r="M31" s="5">
        <v>2010</v>
      </c>
      <c r="N31" s="5">
        <v>2011</v>
      </c>
      <c r="O31" s="5">
        <v>2012</v>
      </c>
      <c r="P31" s="5">
        <v>2013</v>
      </c>
      <c r="Q31" s="5">
        <v>2014</v>
      </c>
      <c r="R31" s="5">
        <v>2015</v>
      </c>
      <c r="S31" s="5">
        <v>2016</v>
      </c>
      <c r="T31" s="5">
        <v>2017</v>
      </c>
      <c r="U31" s="5">
        <v>2018</v>
      </c>
      <c r="V31" s="5">
        <v>2019</v>
      </c>
      <c r="W31" s="5">
        <v>2020</v>
      </c>
      <c r="Y31" s="5" t="s">
        <v>23</v>
      </c>
    </row>
    <row r="32" spans="1:25">
      <c r="B32" s="5" t="str">
        <f>Populations!$C$3</f>
        <v>FSW</v>
      </c>
      <c r="C32" s="19"/>
      <c r="D32" s="19"/>
      <c r="E32" s="19"/>
      <c r="F32" s="19"/>
      <c r="G32" s="19"/>
      <c r="H32" s="19"/>
      <c r="I32" s="19"/>
      <c r="J32" s="19"/>
      <c r="K32" s="19"/>
      <c r="L32" s="19"/>
      <c r="M32" s="19"/>
      <c r="N32" s="19"/>
      <c r="O32" s="19"/>
      <c r="P32" s="19"/>
      <c r="Q32" s="19"/>
      <c r="R32" s="19"/>
      <c r="S32" s="19"/>
      <c r="T32" s="19"/>
      <c r="U32" s="19"/>
      <c r="V32" s="19"/>
      <c r="W32" s="19"/>
      <c r="X32" s="9" t="s">
        <v>25</v>
      </c>
      <c r="Y32" s="19">
        <v>0</v>
      </c>
    </row>
    <row r="33" spans="1:25">
      <c r="B33" s="5" t="str">
        <f>Populations!$C$4</f>
        <v>Clients</v>
      </c>
      <c r="C33" s="19"/>
      <c r="D33" s="19"/>
      <c r="E33" s="19"/>
      <c r="F33" s="19"/>
      <c r="G33" s="19"/>
      <c r="H33" s="19"/>
      <c r="I33" s="19"/>
      <c r="J33" s="19"/>
      <c r="K33" s="19"/>
      <c r="L33" s="19"/>
      <c r="M33" s="19"/>
      <c r="N33" s="19"/>
      <c r="O33" s="19"/>
      <c r="P33" s="19"/>
      <c r="Q33" s="19"/>
      <c r="R33" s="19"/>
      <c r="S33" s="19"/>
      <c r="T33" s="19"/>
      <c r="U33" s="19"/>
      <c r="V33" s="19"/>
      <c r="W33" s="19"/>
      <c r="X33" s="9" t="s">
        <v>25</v>
      </c>
      <c r="Y33" s="19">
        <v>0</v>
      </c>
    </row>
    <row r="34" spans="1:25">
      <c r="B34" s="5" t="str">
        <f>Populations!$C$5</f>
        <v>MSM</v>
      </c>
      <c r="C34" s="19"/>
      <c r="D34" s="19"/>
      <c r="E34" s="19"/>
      <c r="F34" s="19"/>
      <c r="G34" s="19"/>
      <c r="H34" s="19"/>
      <c r="I34" s="19"/>
      <c r="J34" s="19"/>
      <c r="K34" s="19"/>
      <c r="L34" s="19"/>
      <c r="M34" s="19"/>
      <c r="N34" s="19"/>
      <c r="O34" s="19"/>
      <c r="P34" s="19"/>
      <c r="Q34" s="19"/>
      <c r="R34" s="19"/>
      <c r="S34" s="19"/>
      <c r="T34" s="19"/>
      <c r="U34" s="19"/>
      <c r="V34" s="19"/>
      <c r="W34" s="19"/>
      <c r="X34" s="9" t="s">
        <v>25</v>
      </c>
      <c r="Y34" s="19">
        <v>0</v>
      </c>
    </row>
    <row r="35" spans="1:25">
      <c r="B35" s="5" t="s">
        <v>16</v>
      </c>
      <c r="C35" s="19"/>
      <c r="D35" s="19"/>
      <c r="E35" s="19"/>
      <c r="F35" s="19"/>
      <c r="G35" s="19"/>
      <c r="H35" s="19"/>
      <c r="I35" s="19"/>
      <c r="J35" s="19"/>
      <c r="K35" s="19"/>
      <c r="L35" s="19"/>
      <c r="M35" s="19"/>
      <c r="N35" s="19"/>
      <c r="O35" s="19"/>
      <c r="P35" s="19"/>
      <c r="Q35" s="19"/>
      <c r="R35" s="19"/>
      <c r="S35" s="19"/>
      <c r="T35" s="19"/>
      <c r="U35" s="19"/>
      <c r="V35" s="19"/>
      <c r="W35" s="19"/>
      <c r="X35" s="9" t="s">
        <v>25</v>
      </c>
      <c r="Y35" s="19">
        <v>0</v>
      </c>
    </row>
    <row r="36" spans="1:25">
      <c r="B36" s="5" t="str">
        <f>Populations!$C$7</f>
        <v>M 15+</v>
      </c>
      <c r="C36" s="19"/>
      <c r="D36" s="19"/>
      <c r="E36" s="19"/>
      <c r="F36" s="19"/>
      <c r="G36" s="19"/>
      <c r="H36" s="19"/>
      <c r="I36" s="19"/>
      <c r="J36" s="19"/>
      <c r="K36" s="19"/>
      <c r="L36" s="19"/>
      <c r="M36" s="19"/>
      <c r="N36" s="19"/>
      <c r="O36" s="19"/>
      <c r="P36" s="19"/>
      <c r="Q36" s="19"/>
      <c r="R36" s="19"/>
      <c r="S36" s="19"/>
      <c r="T36" s="19"/>
      <c r="U36" s="19"/>
      <c r="V36" s="19"/>
      <c r="W36" s="19"/>
      <c r="X36" s="9" t="s">
        <v>25</v>
      </c>
      <c r="Y36" s="19">
        <v>0</v>
      </c>
    </row>
    <row r="37" spans="1:25">
      <c r="B37" s="5" t="str">
        <f>Populations!$C$8</f>
        <v>F 15+</v>
      </c>
      <c r="C37" s="19"/>
      <c r="D37" s="19"/>
      <c r="E37" s="19"/>
      <c r="F37" s="19"/>
      <c r="G37" s="19"/>
      <c r="H37" s="19"/>
      <c r="I37" s="19"/>
      <c r="J37" s="19"/>
      <c r="K37" s="19"/>
      <c r="L37" s="19"/>
      <c r="M37" s="19"/>
      <c r="N37" s="19"/>
      <c r="O37" s="19"/>
      <c r="P37" s="19"/>
      <c r="Q37" s="19"/>
      <c r="R37" s="19"/>
      <c r="S37" s="19"/>
      <c r="T37" s="19"/>
      <c r="U37" s="19"/>
      <c r="V37" s="19"/>
      <c r="W37" s="19"/>
      <c r="X37" s="9" t="s">
        <v>25</v>
      </c>
      <c r="Y37" s="19">
        <v>0</v>
      </c>
    </row>
    <row r="41" spans="1:25">
      <c r="A41" s="1" t="s">
        <v>42</v>
      </c>
    </row>
    <row r="42" spans="1:25">
      <c r="C42" s="5">
        <v>2000</v>
      </c>
      <c r="D42" s="5">
        <v>2001</v>
      </c>
      <c r="E42" s="5">
        <v>2002</v>
      </c>
      <c r="F42" s="5">
        <v>2003</v>
      </c>
      <c r="G42" s="5">
        <v>2004</v>
      </c>
      <c r="H42" s="5">
        <v>2005</v>
      </c>
      <c r="I42" s="5">
        <v>2006</v>
      </c>
      <c r="J42" s="5">
        <v>2007</v>
      </c>
      <c r="K42" s="5">
        <v>2008</v>
      </c>
      <c r="L42" s="5">
        <v>2009</v>
      </c>
      <c r="M42" s="5">
        <v>2010</v>
      </c>
      <c r="N42" s="5">
        <v>2011</v>
      </c>
      <c r="O42" s="5">
        <v>2012</v>
      </c>
      <c r="P42" s="5">
        <v>2013</v>
      </c>
      <c r="Q42" s="5">
        <v>2014</v>
      </c>
      <c r="R42" s="5">
        <v>2015</v>
      </c>
      <c r="S42" s="5">
        <v>2016</v>
      </c>
      <c r="T42" s="5">
        <v>2017</v>
      </c>
      <c r="U42" s="5">
        <v>2018</v>
      </c>
      <c r="V42" s="5">
        <v>2019</v>
      </c>
      <c r="W42" s="5">
        <v>2020</v>
      </c>
      <c r="Y42" s="5" t="s">
        <v>23</v>
      </c>
    </row>
    <row r="43" spans="1:25">
      <c r="B43" s="5" t="s">
        <v>40</v>
      </c>
      <c r="C43" s="22"/>
      <c r="D43" s="22"/>
      <c r="E43" s="22"/>
      <c r="F43" s="22"/>
      <c r="G43" s="22"/>
      <c r="H43" s="22"/>
      <c r="I43" s="22"/>
      <c r="J43" s="22"/>
      <c r="K43" s="22"/>
      <c r="L43" s="22"/>
      <c r="M43" s="22"/>
      <c r="N43" s="6">
        <v>500</v>
      </c>
      <c r="O43" s="6"/>
      <c r="P43" s="6">
        <v>612</v>
      </c>
      <c r="Q43" s="22"/>
      <c r="R43" s="22"/>
      <c r="S43" s="22"/>
      <c r="T43" s="22"/>
      <c r="U43" s="22"/>
      <c r="V43" s="22"/>
      <c r="W43" s="22"/>
      <c r="X43" s="9" t="s">
        <v>25</v>
      </c>
      <c r="Y43" s="6"/>
    </row>
    <row r="47" spans="1:25">
      <c r="A47" s="1" t="s">
        <v>43</v>
      </c>
    </row>
    <row r="48" spans="1:25">
      <c r="C48" s="5">
        <v>2000</v>
      </c>
      <c r="D48" s="5">
        <v>2001</v>
      </c>
      <c r="E48" s="5">
        <v>2002</v>
      </c>
      <c r="F48" s="5">
        <v>2003</v>
      </c>
      <c r="G48" s="5">
        <v>2004</v>
      </c>
      <c r="H48" s="5">
        <v>2005</v>
      </c>
      <c r="I48" s="5">
        <v>2006</v>
      </c>
      <c r="J48" s="5">
        <v>2007</v>
      </c>
      <c r="K48" s="5">
        <v>2008</v>
      </c>
      <c r="L48" s="5">
        <v>2009</v>
      </c>
      <c r="M48" s="5">
        <v>2010</v>
      </c>
      <c r="N48" s="5">
        <v>2011</v>
      </c>
      <c r="O48" s="5">
        <v>2012</v>
      </c>
      <c r="P48" s="5">
        <v>2013</v>
      </c>
      <c r="Q48" s="5">
        <v>2014</v>
      </c>
      <c r="R48" s="5">
        <v>2015</v>
      </c>
      <c r="S48" s="5">
        <v>2016</v>
      </c>
      <c r="T48" s="5">
        <v>2017</v>
      </c>
      <c r="U48" s="5">
        <v>2018</v>
      </c>
      <c r="V48" s="5">
        <v>2019</v>
      </c>
      <c r="W48" s="5">
        <v>2020</v>
      </c>
      <c r="Y48" s="5" t="s">
        <v>23</v>
      </c>
    </row>
    <row r="49" spans="1:25">
      <c r="B49" s="5" t="str">
        <f>Populations!$C$3</f>
        <v>FSW</v>
      </c>
      <c r="C49" s="23">
        <v>9.0399361562071207E-2</v>
      </c>
      <c r="D49" s="23">
        <v>9.0352495793761797E-2</v>
      </c>
      <c r="E49" s="23">
        <v>9.03509105055256E-2</v>
      </c>
      <c r="F49" s="23">
        <v>9.0349112944317397E-2</v>
      </c>
      <c r="G49" s="23">
        <v>9.0292047960886607E-2</v>
      </c>
      <c r="H49" s="23">
        <v>8.3642402217548498E-2</v>
      </c>
      <c r="I49" s="23">
        <v>8.3588880435537694E-2</v>
      </c>
      <c r="J49" s="23">
        <v>8.3422244145891195E-2</v>
      </c>
      <c r="K49" s="23">
        <v>8.3179781995007904E-2</v>
      </c>
      <c r="L49" s="23">
        <v>8.2909632807747005E-2</v>
      </c>
      <c r="M49" s="23">
        <v>7.69230769230769E-2</v>
      </c>
      <c r="N49" s="23"/>
      <c r="O49" s="23"/>
      <c r="P49" s="23"/>
      <c r="Q49" s="24"/>
      <c r="R49" s="24"/>
      <c r="S49" s="24"/>
      <c r="T49" s="24"/>
      <c r="U49" s="24"/>
      <c r="V49" s="24"/>
      <c r="W49" s="24"/>
      <c r="X49" s="9" t="s">
        <v>25</v>
      </c>
      <c r="Y49" s="24"/>
    </row>
    <row r="50" spans="1:25">
      <c r="B50" s="5" t="str">
        <f>Populations!$C$8</f>
        <v>F 15+</v>
      </c>
      <c r="C50" s="23">
        <v>9.0399361562071207E-2</v>
      </c>
      <c r="D50" s="23">
        <v>9.0352495793761797E-2</v>
      </c>
      <c r="E50" s="23">
        <v>9.03509105055256E-2</v>
      </c>
      <c r="F50" s="23">
        <v>9.0349112944317397E-2</v>
      </c>
      <c r="G50" s="23">
        <v>9.0292047960886607E-2</v>
      </c>
      <c r="H50" s="23">
        <v>8.3642402217548498E-2</v>
      </c>
      <c r="I50" s="23">
        <v>8.3588880435537694E-2</v>
      </c>
      <c r="J50" s="23">
        <v>8.3422244145891195E-2</v>
      </c>
      <c r="K50" s="23">
        <v>8.3179781995007904E-2</v>
      </c>
      <c r="L50" s="23">
        <v>8.2909632807747005E-2</v>
      </c>
      <c r="M50" s="23">
        <v>7.69230769230769E-2</v>
      </c>
      <c r="N50" s="23"/>
      <c r="O50" s="23"/>
      <c r="P50" s="23"/>
      <c r="Q50" s="24"/>
      <c r="R50" s="24"/>
      <c r="S50" s="24"/>
      <c r="T50" s="24"/>
      <c r="U50" s="24"/>
      <c r="V50" s="24"/>
      <c r="W50" s="24"/>
      <c r="X50" s="9" t="s">
        <v>25</v>
      </c>
      <c r="Y50" s="24"/>
    </row>
    <row r="54" spans="1:25">
      <c r="A54" s="1" t="s">
        <v>44</v>
      </c>
    </row>
    <row r="55" spans="1:25">
      <c r="C55" s="5">
        <v>2000</v>
      </c>
      <c r="D55" s="5">
        <v>2001</v>
      </c>
      <c r="E55" s="5">
        <v>2002</v>
      </c>
      <c r="F55" s="5">
        <v>2003</v>
      </c>
      <c r="G55" s="5">
        <v>2004</v>
      </c>
      <c r="H55" s="5">
        <v>2005</v>
      </c>
      <c r="I55" s="5">
        <v>2006</v>
      </c>
      <c r="J55" s="5">
        <v>2007</v>
      </c>
      <c r="K55" s="5">
        <v>2008</v>
      </c>
      <c r="L55" s="5">
        <v>2009</v>
      </c>
      <c r="M55" s="5">
        <v>2010</v>
      </c>
      <c r="N55" s="5">
        <v>2011</v>
      </c>
      <c r="O55" s="5">
        <v>2012</v>
      </c>
      <c r="P55" s="5">
        <v>2013</v>
      </c>
      <c r="Q55" s="5">
        <v>2014</v>
      </c>
      <c r="R55" s="5">
        <v>2015</v>
      </c>
      <c r="S55" s="5">
        <v>2016</v>
      </c>
      <c r="T55" s="5">
        <v>2017</v>
      </c>
      <c r="U55" s="5">
        <v>2018</v>
      </c>
      <c r="V55" s="5">
        <v>2019</v>
      </c>
      <c r="W55" s="5">
        <v>2020</v>
      </c>
      <c r="Y55" s="5" t="s">
        <v>23</v>
      </c>
    </row>
    <row r="56" spans="1:25">
      <c r="B56" s="5" t="s">
        <v>40</v>
      </c>
      <c r="C56" s="19"/>
      <c r="D56" s="19"/>
      <c r="E56" s="19"/>
      <c r="F56" s="19"/>
      <c r="G56" s="19"/>
      <c r="H56" s="19"/>
      <c r="I56" s="19"/>
      <c r="J56" s="19"/>
      <c r="K56" s="19"/>
      <c r="L56" s="19"/>
      <c r="M56" s="25">
        <v>0.876</v>
      </c>
      <c r="N56" s="19"/>
      <c r="O56" s="19"/>
      <c r="P56" s="19"/>
      <c r="Q56" s="19"/>
      <c r="R56" s="19"/>
      <c r="S56" s="19"/>
      <c r="T56" s="19"/>
      <c r="U56" s="19"/>
      <c r="V56" s="19"/>
      <c r="W56" s="19"/>
      <c r="X56" s="9" t="s">
        <v>25</v>
      </c>
      <c r="Y56" s="19"/>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topLeftCell="A36" workbookViewId="0">
      <selection activeCell="O69" sqref="O69"/>
    </sheetView>
  </sheetViews>
  <sheetFormatPr baseColWidth="10" defaultColWidth="8.83203125" defaultRowHeight="14" x14ac:dyDescent="0"/>
  <sheetData>
    <row r="1" spans="1:25">
      <c r="A1" s="1" t="s">
        <v>45</v>
      </c>
    </row>
    <row r="2" spans="1: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c r="B3" s="5" t="s">
        <v>40</v>
      </c>
      <c r="C3" s="24"/>
      <c r="D3" s="24"/>
      <c r="E3" s="24"/>
      <c r="F3" s="24"/>
      <c r="G3" s="24"/>
      <c r="H3" s="24"/>
      <c r="I3" s="24"/>
      <c r="J3" s="30">
        <v>4910000</v>
      </c>
      <c r="K3" s="30">
        <v>6852184.8953114701</v>
      </c>
      <c r="L3" s="30">
        <v>8794369.7906229403</v>
      </c>
      <c r="M3" s="30">
        <v>9345777.3429672103</v>
      </c>
      <c r="N3" s="30">
        <v>9897184.8953114692</v>
      </c>
      <c r="O3" s="30">
        <v>10448592.4476557</v>
      </c>
      <c r="P3" s="30">
        <v>11000000</v>
      </c>
      <c r="Q3" s="24"/>
      <c r="R3" s="24"/>
      <c r="S3" s="24"/>
      <c r="T3" s="24"/>
      <c r="U3" s="24"/>
      <c r="V3" s="24"/>
      <c r="W3" s="24"/>
      <c r="X3" s="9" t="s">
        <v>25</v>
      </c>
      <c r="Y3" s="24"/>
    </row>
    <row r="7" spans="1:25">
      <c r="A7" s="1" t="s">
        <v>46</v>
      </c>
    </row>
    <row r="8" spans="1:25">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Y8" s="5" t="s">
        <v>23</v>
      </c>
    </row>
    <row r="9" spans="1:25">
      <c r="B9" s="5" t="s">
        <v>40</v>
      </c>
      <c r="C9" s="24"/>
      <c r="D9" s="24"/>
      <c r="E9" s="24"/>
      <c r="F9" s="24"/>
      <c r="G9" s="24"/>
      <c r="H9" s="24"/>
      <c r="I9" s="24"/>
      <c r="J9" s="24">
        <v>2800</v>
      </c>
      <c r="K9" s="24"/>
      <c r="L9" s="24"/>
      <c r="M9" s="24"/>
      <c r="N9" s="24"/>
      <c r="O9" s="24"/>
      <c r="P9" s="30">
        <v>3535</v>
      </c>
      <c r="Q9" s="24"/>
      <c r="R9" s="24"/>
      <c r="S9" s="24"/>
      <c r="T9" s="24"/>
      <c r="U9" s="24"/>
      <c r="V9" s="24"/>
      <c r="W9" s="24"/>
      <c r="X9" s="9" t="s">
        <v>25</v>
      </c>
      <c r="Y9" s="24"/>
    </row>
    <row r="13" spans="1:25">
      <c r="A13" s="1" t="s">
        <v>47</v>
      </c>
    </row>
    <row r="14" spans="1:25">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Y14" s="5" t="s">
        <v>23</v>
      </c>
    </row>
    <row r="15" spans="1:25">
      <c r="B15" s="5" t="s">
        <v>40</v>
      </c>
      <c r="C15" s="30">
        <v>3121.27</v>
      </c>
      <c r="D15" s="30">
        <v>3721.45</v>
      </c>
      <c r="E15" s="30">
        <v>3923.85</v>
      </c>
      <c r="F15" s="30">
        <v>4279.33</v>
      </c>
      <c r="G15" s="30">
        <v>4533.55</v>
      </c>
      <c r="H15" s="30">
        <v>4685.01</v>
      </c>
      <c r="I15" s="30">
        <v>4700.13</v>
      </c>
      <c r="J15" s="30">
        <v>4808.6400000000003</v>
      </c>
      <c r="K15" s="30">
        <v>4994.5</v>
      </c>
      <c r="L15" s="30">
        <v>5208.76</v>
      </c>
      <c r="M15" s="30">
        <v>5323.27</v>
      </c>
      <c r="N15" s="30">
        <v>5703.88</v>
      </c>
      <c r="O15" s="30">
        <v>5196.3500000000004</v>
      </c>
      <c r="P15" s="30">
        <v>5204.3599999999997</v>
      </c>
      <c r="Q15" s="24"/>
      <c r="R15" s="24"/>
      <c r="S15" s="24"/>
      <c r="T15" s="24"/>
      <c r="U15" s="24"/>
      <c r="V15" s="24"/>
      <c r="W15" s="24"/>
      <c r="X15" s="9" t="s">
        <v>25</v>
      </c>
      <c r="Y15" s="24"/>
    </row>
    <row r="19" spans="1:25">
      <c r="A19" s="1" t="s">
        <v>48</v>
      </c>
    </row>
    <row r="20" spans="1:25">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Y20" s="5" t="s">
        <v>23</v>
      </c>
    </row>
    <row r="21" spans="1:25">
      <c r="B21" s="5" t="s">
        <v>40</v>
      </c>
      <c r="C21" s="31"/>
      <c r="D21" s="31"/>
      <c r="E21" s="31"/>
      <c r="F21" s="31"/>
      <c r="G21" s="31"/>
      <c r="H21" s="31"/>
      <c r="I21" s="31"/>
      <c r="J21" s="31"/>
      <c r="K21" s="31"/>
      <c r="L21" s="31"/>
      <c r="M21" s="31"/>
      <c r="N21" s="31"/>
      <c r="O21" s="31"/>
      <c r="P21" s="31"/>
      <c r="Q21" s="31"/>
      <c r="R21" s="31"/>
      <c r="S21" s="31"/>
      <c r="T21" s="31"/>
      <c r="U21" s="31"/>
      <c r="V21" s="31"/>
      <c r="W21" s="31"/>
      <c r="X21" s="32" t="s">
        <v>25</v>
      </c>
      <c r="Y21" s="33"/>
    </row>
    <row r="25" spans="1:25">
      <c r="A25" s="21" t="s">
        <v>49</v>
      </c>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1:25">
      <c r="A26" s="34"/>
      <c r="B26" s="34"/>
      <c r="C26" s="35">
        <v>2000</v>
      </c>
      <c r="D26" s="35">
        <v>2001</v>
      </c>
      <c r="E26" s="35">
        <v>2002</v>
      </c>
      <c r="F26" s="35">
        <v>2003</v>
      </c>
      <c r="G26" s="35">
        <v>2004</v>
      </c>
      <c r="H26" s="35">
        <v>2005</v>
      </c>
      <c r="I26" s="35">
        <v>2006</v>
      </c>
      <c r="J26" s="35">
        <v>2007</v>
      </c>
      <c r="K26" s="35">
        <v>2008</v>
      </c>
      <c r="L26" s="35">
        <v>2009</v>
      </c>
      <c r="M26" s="35">
        <v>2010</v>
      </c>
      <c r="N26" s="35">
        <v>2011</v>
      </c>
      <c r="O26" s="35">
        <v>2012</v>
      </c>
      <c r="P26" s="35">
        <v>2013</v>
      </c>
      <c r="Q26" s="35">
        <v>2014</v>
      </c>
      <c r="R26" s="35">
        <v>2015</v>
      </c>
      <c r="S26" s="35">
        <v>2016</v>
      </c>
      <c r="T26" s="35">
        <v>2017</v>
      </c>
      <c r="U26" s="35">
        <v>2018</v>
      </c>
      <c r="V26" s="35">
        <v>2019</v>
      </c>
      <c r="W26" s="35">
        <v>2020</v>
      </c>
      <c r="X26" s="34"/>
      <c r="Y26" s="35" t="s">
        <v>23</v>
      </c>
    </row>
    <row r="27" spans="1:25">
      <c r="A27" s="34"/>
      <c r="B27" s="35" t="s">
        <v>40</v>
      </c>
      <c r="C27" s="36"/>
      <c r="D27" s="36"/>
      <c r="E27" s="36"/>
      <c r="F27" s="36"/>
      <c r="G27" s="36"/>
      <c r="H27" s="36"/>
      <c r="I27" s="36"/>
      <c r="J27" s="36"/>
      <c r="K27" s="36"/>
      <c r="L27" s="36"/>
      <c r="M27" s="36"/>
      <c r="N27" s="36"/>
      <c r="O27" s="36"/>
      <c r="P27" s="36"/>
      <c r="Q27" s="36"/>
      <c r="R27" s="36"/>
      <c r="S27" s="36"/>
      <c r="T27" s="36"/>
      <c r="U27" s="36"/>
      <c r="V27" s="36"/>
      <c r="W27" s="36"/>
      <c r="X27" s="37" t="s">
        <v>25</v>
      </c>
      <c r="Y27" s="36"/>
    </row>
    <row r="29" spans="1:25" s="44" customFormat="1"/>
    <row r="31" spans="1:25">
      <c r="A31" s="1" t="s">
        <v>50</v>
      </c>
    </row>
    <row r="32" spans="1:25">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Y32" s="5" t="s">
        <v>23</v>
      </c>
    </row>
    <row r="33" spans="1:25">
      <c r="B33" s="5" t="s">
        <v>40</v>
      </c>
      <c r="C33" s="30">
        <v>714</v>
      </c>
      <c r="D33" s="30">
        <v>857</v>
      </c>
      <c r="E33" s="30">
        <v>1020</v>
      </c>
      <c r="F33" s="30">
        <v>1199</v>
      </c>
      <c r="G33" s="30">
        <v>1396</v>
      </c>
      <c r="H33" s="30">
        <v>1607</v>
      </c>
      <c r="I33" s="30">
        <v>1831</v>
      </c>
      <c r="J33" s="30">
        <v>2060</v>
      </c>
      <c r="K33" s="30">
        <v>2233</v>
      </c>
      <c r="L33" s="30">
        <v>2089</v>
      </c>
      <c r="M33" s="30">
        <v>2197</v>
      </c>
      <c r="N33" s="30">
        <v>2583</v>
      </c>
      <c r="O33" s="30">
        <v>2858</v>
      </c>
      <c r="P33" s="30">
        <v>3101</v>
      </c>
      <c r="Q33" s="24"/>
      <c r="R33" s="24"/>
      <c r="S33" s="24"/>
      <c r="T33" s="24"/>
      <c r="U33" s="24"/>
      <c r="V33" s="24"/>
      <c r="W33" s="24"/>
      <c r="X33" s="9" t="s">
        <v>25</v>
      </c>
      <c r="Y33" s="24"/>
    </row>
    <row r="37" spans="1:25">
      <c r="A37" s="1" t="s">
        <v>51</v>
      </c>
    </row>
    <row r="38" spans="1:25">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Y38" s="5" t="s">
        <v>23</v>
      </c>
    </row>
    <row r="39" spans="1:25">
      <c r="B39" s="5" t="s">
        <v>40</v>
      </c>
      <c r="C39" s="24"/>
      <c r="D39" s="24"/>
      <c r="E39" s="24"/>
      <c r="F39" s="24"/>
      <c r="G39" s="24"/>
      <c r="H39" s="24"/>
      <c r="I39" s="24"/>
      <c r="J39" s="24"/>
      <c r="K39" s="24"/>
      <c r="L39" s="24">
        <v>648</v>
      </c>
      <c r="M39" s="24"/>
      <c r="N39" s="24">
        <v>931</v>
      </c>
      <c r="O39" s="24">
        <v>780</v>
      </c>
      <c r="P39" s="24">
        <v>1121</v>
      </c>
      <c r="Q39" s="24"/>
      <c r="R39" s="24"/>
      <c r="S39" s="24"/>
      <c r="T39" s="24"/>
      <c r="U39" s="24"/>
      <c r="V39" s="24"/>
      <c r="W39" s="24"/>
      <c r="X39" s="9" t="s">
        <v>25</v>
      </c>
      <c r="Y39" s="24"/>
    </row>
    <row r="40" spans="1:25" s="44" customFormat="1"/>
    <row r="41" spans="1:25" s="44" customFormat="1"/>
    <row r="42" spans="1:25" s="44" customFormat="1"/>
    <row r="43" spans="1:25" s="44" customFormat="1">
      <c r="A43" s="70" t="s">
        <v>123</v>
      </c>
    </row>
    <row r="44" spans="1:25" s="44" customFormat="1">
      <c r="C44" s="71">
        <v>2000</v>
      </c>
      <c r="D44" s="71">
        <v>2001</v>
      </c>
      <c r="E44" s="71">
        <v>2002</v>
      </c>
      <c r="F44" s="71">
        <v>2003</v>
      </c>
      <c r="G44" s="71">
        <v>2004</v>
      </c>
      <c r="H44" s="71">
        <v>2005</v>
      </c>
      <c r="I44" s="71">
        <v>2006</v>
      </c>
      <c r="J44" s="71">
        <v>2007</v>
      </c>
      <c r="K44" s="71">
        <v>2008</v>
      </c>
      <c r="L44" s="71">
        <v>2009</v>
      </c>
      <c r="M44" s="71">
        <v>2010</v>
      </c>
      <c r="N44" s="71">
        <v>2011</v>
      </c>
      <c r="O44" s="71">
        <v>2012</v>
      </c>
      <c r="P44" s="71">
        <v>2013</v>
      </c>
      <c r="Q44" s="71">
        <v>2014</v>
      </c>
      <c r="R44" s="71">
        <v>2015</v>
      </c>
      <c r="S44" s="71">
        <v>2016</v>
      </c>
      <c r="T44" s="71">
        <v>2017</v>
      </c>
      <c r="U44" s="71">
        <v>2018</v>
      </c>
      <c r="V44" s="71">
        <v>2019</v>
      </c>
      <c r="W44" s="71">
        <v>2020</v>
      </c>
      <c r="Y44" s="71" t="s">
        <v>23</v>
      </c>
    </row>
    <row r="45" spans="1:25" s="44" customFormat="1">
      <c r="B45" s="71" t="s">
        <v>38</v>
      </c>
      <c r="C45" s="73"/>
      <c r="D45" s="73"/>
      <c r="E45" s="73"/>
      <c r="F45" s="73"/>
      <c r="G45" s="73"/>
      <c r="H45" s="73"/>
      <c r="I45" s="73"/>
      <c r="J45" s="73"/>
      <c r="K45" s="73"/>
      <c r="L45" s="73"/>
      <c r="M45" s="73"/>
      <c r="N45" s="73"/>
      <c r="O45" s="73">
        <v>0.62</v>
      </c>
      <c r="P45" s="73"/>
      <c r="Q45" s="73"/>
      <c r="R45" s="73"/>
      <c r="S45" s="73"/>
      <c r="T45" s="73"/>
      <c r="U45" s="73"/>
      <c r="V45" s="73"/>
      <c r="W45" s="73"/>
      <c r="X45" s="72" t="s">
        <v>25</v>
      </c>
      <c r="Y45" s="73"/>
    </row>
    <row r="46" spans="1:25" s="44" customFormat="1"/>
    <row r="47" spans="1:25" s="44" customFormat="1"/>
    <row r="48" spans="1:25" s="44" customFormat="1"/>
    <row r="49" spans="1:25" s="44" customFormat="1">
      <c r="A49" s="70" t="s">
        <v>124</v>
      </c>
    </row>
    <row r="50" spans="1:25" s="44" customFormat="1">
      <c r="C50" s="71">
        <v>2000</v>
      </c>
      <c r="D50" s="71">
        <v>2001</v>
      </c>
      <c r="E50" s="71">
        <v>2002</v>
      </c>
      <c r="F50" s="71">
        <v>2003</v>
      </c>
      <c r="G50" s="71">
        <v>2004</v>
      </c>
      <c r="H50" s="71">
        <v>2005</v>
      </c>
      <c r="I50" s="71">
        <v>2006</v>
      </c>
      <c r="J50" s="71">
        <v>2007</v>
      </c>
      <c r="K50" s="71">
        <v>2008</v>
      </c>
      <c r="L50" s="71">
        <v>2009</v>
      </c>
      <c r="M50" s="71">
        <v>2010</v>
      </c>
      <c r="N50" s="71">
        <v>2011</v>
      </c>
      <c r="O50" s="71">
        <v>2012</v>
      </c>
      <c r="P50" s="71">
        <v>2013</v>
      </c>
      <c r="Q50" s="71">
        <v>2014</v>
      </c>
      <c r="R50" s="71">
        <v>2015</v>
      </c>
      <c r="S50" s="71">
        <v>2016</v>
      </c>
      <c r="T50" s="71">
        <v>2017</v>
      </c>
      <c r="U50" s="71">
        <v>2018</v>
      </c>
      <c r="V50" s="71">
        <v>2019</v>
      </c>
      <c r="W50" s="71">
        <v>2020</v>
      </c>
      <c r="Y50" s="71" t="s">
        <v>23</v>
      </c>
    </row>
    <row r="51" spans="1:25" s="44" customFormat="1">
      <c r="B51" s="71" t="s">
        <v>38</v>
      </c>
      <c r="C51" s="73"/>
      <c r="D51" s="73"/>
      <c r="E51" s="73"/>
      <c r="F51" s="73"/>
      <c r="G51" s="73"/>
      <c r="H51" s="73"/>
      <c r="I51" s="73"/>
      <c r="J51" s="73"/>
      <c r="K51" s="73"/>
      <c r="L51" s="73"/>
      <c r="M51" s="73"/>
      <c r="N51" s="73"/>
      <c r="O51" s="73">
        <v>0.7</v>
      </c>
      <c r="P51" s="73"/>
      <c r="Q51" s="73"/>
      <c r="R51" s="73"/>
      <c r="S51" s="73"/>
      <c r="T51" s="73"/>
      <c r="U51" s="73"/>
      <c r="V51" s="73"/>
      <c r="W51" s="73"/>
      <c r="X51" s="72" t="s">
        <v>25</v>
      </c>
      <c r="Y51" s="73"/>
    </row>
    <row r="52" spans="1:25" s="44" customFormat="1"/>
    <row r="53" spans="1:25" s="44" customFormat="1"/>
    <row r="54" spans="1:25" s="44" customFormat="1"/>
    <row r="55" spans="1:25" s="44" customFormat="1">
      <c r="A55" s="70" t="s">
        <v>125</v>
      </c>
    </row>
    <row r="56" spans="1:25" s="44" customFormat="1">
      <c r="C56" s="71">
        <v>2000</v>
      </c>
      <c r="D56" s="71">
        <v>2001</v>
      </c>
      <c r="E56" s="71">
        <v>2002</v>
      </c>
      <c r="F56" s="71">
        <v>2003</v>
      </c>
      <c r="G56" s="71">
        <v>2004</v>
      </c>
      <c r="H56" s="71">
        <v>2005</v>
      </c>
      <c r="I56" s="71">
        <v>2006</v>
      </c>
      <c r="J56" s="71">
        <v>2007</v>
      </c>
      <c r="K56" s="71">
        <v>2008</v>
      </c>
      <c r="L56" s="71">
        <v>2009</v>
      </c>
      <c r="M56" s="71">
        <v>2010</v>
      </c>
      <c r="N56" s="71">
        <v>2011</v>
      </c>
      <c r="O56" s="71">
        <v>2012</v>
      </c>
      <c r="P56" s="71">
        <v>2013</v>
      </c>
      <c r="Q56" s="71">
        <v>2014</v>
      </c>
      <c r="R56" s="71">
        <v>2015</v>
      </c>
      <c r="S56" s="71">
        <v>2016</v>
      </c>
      <c r="T56" s="71">
        <v>2017</v>
      </c>
      <c r="U56" s="71">
        <v>2018</v>
      </c>
      <c r="V56" s="71">
        <v>2019</v>
      </c>
      <c r="W56" s="71">
        <v>2020</v>
      </c>
      <c r="Y56" s="71" t="s">
        <v>23</v>
      </c>
    </row>
    <row r="57" spans="1:25" s="44" customFormat="1">
      <c r="B57" s="71" t="s">
        <v>38</v>
      </c>
      <c r="C57" s="73"/>
      <c r="D57" s="73"/>
      <c r="E57" s="73"/>
      <c r="F57" s="73"/>
      <c r="G57" s="73"/>
      <c r="H57" s="73"/>
      <c r="I57" s="73"/>
      <c r="J57" s="73"/>
      <c r="K57" s="73"/>
      <c r="L57" s="73"/>
      <c r="M57" s="73"/>
      <c r="N57" s="73"/>
      <c r="O57" s="73">
        <v>0.69</v>
      </c>
      <c r="P57" s="73"/>
      <c r="Q57" s="73"/>
      <c r="R57" s="73"/>
      <c r="S57" s="73"/>
      <c r="T57" s="73"/>
      <c r="U57" s="73"/>
      <c r="V57" s="73"/>
      <c r="W57" s="73"/>
      <c r="X57" s="72" t="s">
        <v>25</v>
      </c>
      <c r="Y57" s="73"/>
    </row>
    <row r="58" spans="1:25" s="44" customFormat="1"/>
    <row r="59" spans="1:25" s="44" customFormat="1"/>
    <row r="60" spans="1:25" s="44" customFormat="1"/>
    <row r="61" spans="1:25" s="44" customFormat="1">
      <c r="A61" s="70" t="s">
        <v>126</v>
      </c>
    </row>
    <row r="62" spans="1:25" s="44" customFormat="1">
      <c r="C62" s="71">
        <v>2000</v>
      </c>
      <c r="D62" s="71">
        <v>2001</v>
      </c>
      <c r="E62" s="71">
        <v>2002</v>
      </c>
      <c r="F62" s="71">
        <v>2003</v>
      </c>
      <c r="G62" s="71">
        <v>2004</v>
      </c>
      <c r="H62" s="71">
        <v>2005</v>
      </c>
      <c r="I62" s="71">
        <v>2006</v>
      </c>
      <c r="J62" s="71">
        <v>2007</v>
      </c>
      <c r="K62" s="71">
        <v>2008</v>
      </c>
      <c r="L62" s="71">
        <v>2009</v>
      </c>
      <c r="M62" s="71">
        <v>2010</v>
      </c>
      <c r="N62" s="71">
        <v>2011</v>
      </c>
      <c r="O62" s="71">
        <v>2012</v>
      </c>
      <c r="P62" s="71">
        <v>2013</v>
      </c>
      <c r="Q62" s="71">
        <v>2014</v>
      </c>
      <c r="R62" s="71">
        <v>2015</v>
      </c>
      <c r="S62" s="71">
        <v>2016</v>
      </c>
      <c r="T62" s="71">
        <v>2017</v>
      </c>
      <c r="U62" s="71">
        <v>2018</v>
      </c>
      <c r="V62" s="71">
        <v>2019</v>
      </c>
      <c r="W62" s="71">
        <v>2020</v>
      </c>
      <c r="Y62" s="71" t="s">
        <v>23</v>
      </c>
    </row>
    <row r="63" spans="1:25" s="44" customFormat="1">
      <c r="B63" s="71" t="s">
        <v>38</v>
      </c>
      <c r="C63" s="73"/>
      <c r="D63" s="73"/>
      <c r="E63" s="73"/>
      <c r="F63" s="73"/>
      <c r="G63" s="73"/>
      <c r="H63" s="73"/>
      <c r="I63" s="73"/>
      <c r="J63" s="73"/>
      <c r="K63" s="73"/>
      <c r="L63" s="73"/>
      <c r="M63" s="73"/>
      <c r="N63" s="73"/>
      <c r="O63" s="73">
        <v>0.8</v>
      </c>
      <c r="P63" s="73"/>
      <c r="Q63" s="73"/>
      <c r="R63" s="73"/>
      <c r="S63" s="73"/>
      <c r="T63" s="73"/>
      <c r="U63" s="73"/>
      <c r="V63" s="73"/>
      <c r="W63" s="73"/>
      <c r="X63" s="72" t="s">
        <v>25</v>
      </c>
      <c r="Y63" s="73"/>
    </row>
    <row r="64" spans="1:25" s="44" customFormat="1"/>
    <row r="65" spans="1:25" s="44" customFormat="1"/>
    <row r="66" spans="1:25" s="44" customFormat="1"/>
    <row r="67" spans="1:25" s="44" customFormat="1">
      <c r="A67" s="70" t="s">
        <v>127</v>
      </c>
    </row>
    <row r="68" spans="1:25" s="44" customFormat="1">
      <c r="C68" s="71">
        <v>2000</v>
      </c>
      <c r="D68" s="71">
        <v>2001</v>
      </c>
      <c r="E68" s="71">
        <v>2002</v>
      </c>
      <c r="F68" s="71">
        <v>2003</v>
      </c>
      <c r="G68" s="71">
        <v>2004</v>
      </c>
      <c r="H68" s="71">
        <v>2005</v>
      </c>
      <c r="I68" s="71">
        <v>2006</v>
      </c>
      <c r="J68" s="71">
        <v>2007</v>
      </c>
      <c r="K68" s="71">
        <v>2008</v>
      </c>
      <c r="L68" s="71">
        <v>2009</v>
      </c>
      <c r="M68" s="71">
        <v>2010</v>
      </c>
      <c r="N68" s="71">
        <v>2011</v>
      </c>
      <c r="O68" s="71">
        <v>2012</v>
      </c>
      <c r="P68" s="71">
        <v>2013</v>
      </c>
      <c r="Q68" s="71">
        <v>2014</v>
      </c>
      <c r="R68" s="71">
        <v>2015</v>
      </c>
      <c r="S68" s="71">
        <v>2016</v>
      </c>
      <c r="T68" s="71">
        <v>2017</v>
      </c>
      <c r="U68" s="71">
        <v>2018</v>
      </c>
      <c r="V68" s="71">
        <v>2019</v>
      </c>
      <c r="W68" s="71">
        <v>2020</v>
      </c>
      <c r="Y68" s="71" t="s">
        <v>23</v>
      </c>
    </row>
    <row r="69" spans="1:25" s="44" customFormat="1">
      <c r="B69" s="71" t="s">
        <v>38</v>
      </c>
      <c r="C69" s="73"/>
      <c r="D69" s="73"/>
      <c r="E69" s="73"/>
      <c r="F69" s="73"/>
      <c r="G69" s="73"/>
      <c r="H69" s="73"/>
      <c r="I69" s="73"/>
      <c r="J69" s="73"/>
      <c r="K69" s="73"/>
      <c r="L69" s="73"/>
      <c r="M69" s="73"/>
      <c r="N69" s="73"/>
      <c r="O69" s="73">
        <v>0.65</v>
      </c>
      <c r="P69" s="73"/>
      <c r="Q69" s="73"/>
      <c r="R69" s="73"/>
      <c r="S69" s="73"/>
      <c r="T69" s="73"/>
      <c r="U69" s="73"/>
      <c r="V69" s="73"/>
      <c r="W69" s="73"/>
      <c r="X69" s="72" t="s">
        <v>25</v>
      </c>
      <c r="Y69" s="73"/>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7"/>
  <sheetViews>
    <sheetView tabSelected="1" workbookViewId="0">
      <selection activeCell="Q37" sqref="Q37"/>
    </sheetView>
  </sheetViews>
  <sheetFormatPr baseColWidth="10" defaultColWidth="8.83203125" defaultRowHeight="14" x14ac:dyDescent="0"/>
  <sheetData>
    <row r="1" spans="1:35">
      <c r="A1" s="26" t="s">
        <v>115</v>
      </c>
    </row>
    <row r="2" spans="1:35">
      <c r="A2" s="27"/>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35">
      <c r="A3" s="27"/>
      <c r="B3" s="5" t="str">
        <f>Populations!$C$3</f>
        <v>FSW</v>
      </c>
      <c r="C3" s="23"/>
      <c r="D3" s="23"/>
      <c r="E3" s="23"/>
      <c r="F3" s="23"/>
      <c r="G3" s="23"/>
      <c r="H3" s="23"/>
      <c r="I3" s="23"/>
      <c r="J3" s="23"/>
      <c r="K3" s="23"/>
      <c r="L3" s="23"/>
      <c r="M3" s="23"/>
      <c r="N3" s="23"/>
      <c r="O3" s="23"/>
      <c r="P3" s="23"/>
      <c r="Q3" s="23"/>
      <c r="R3" s="23"/>
      <c r="S3" s="23"/>
      <c r="T3" s="23"/>
      <c r="U3" s="23"/>
      <c r="V3" s="23"/>
      <c r="W3" s="23"/>
      <c r="X3" s="9" t="s">
        <v>25</v>
      </c>
      <c r="Y3" s="69">
        <v>1</v>
      </c>
    </row>
    <row r="4" spans="1:35">
      <c r="A4" s="27"/>
      <c r="B4" s="5" t="str">
        <f>Populations!$C$4</f>
        <v>Clients</v>
      </c>
      <c r="C4" s="23"/>
      <c r="D4" s="23"/>
      <c r="E4" s="23"/>
      <c r="F4" s="23"/>
      <c r="G4" s="23"/>
      <c r="H4" s="23"/>
      <c r="I4" s="23"/>
      <c r="J4" s="23"/>
      <c r="K4" s="23"/>
      <c r="L4" s="23"/>
      <c r="M4" s="23"/>
      <c r="N4" s="23"/>
      <c r="O4" s="23"/>
      <c r="P4" s="23"/>
      <c r="Q4" s="23"/>
      <c r="R4" s="23"/>
      <c r="S4" s="23"/>
      <c r="T4" s="23"/>
      <c r="U4" s="23"/>
      <c r="V4" s="23"/>
      <c r="W4" s="23"/>
      <c r="X4" s="9" t="s">
        <v>25</v>
      </c>
      <c r="Y4" s="69">
        <v>1</v>
      </c>
    </row>
    <row r="5" spans="1:35">
      <c r="B5" s="5" t="str">
        <f>Populations!$C$5</f>
        <v>MSM</v>
      </c>
      <c r="C5" s="23"/>
      <c r="D5" s="23"/>
      <c r="E5" s="23"/>
      <c r="F5" s="23"/>
      <c r="G5" s="23"/>
      <c r="H5" s="23"/>
      <c r="I5" s="23"/>
      <c r="J5" s="23"/>
      <c r="K5" s="23"/>
      <c r="L5" s="23"/>
      <c r="M5" s="23"/>
      <c r="N5" s="23"/>
      <c r="O5" s="23"/>
      <c r="P5" s="23"/>
      <c r="Q5" s="23"/>
      <c r="R5" s="23"/>
      <c r="S5" s="23"/>
      <c r="T5" s="23"/>
      <c r="U5" s="23"/>
      <c r="V5" s="23"/>
      <c r="W5" s="23"/>
      <c r="X5" s="9" t="s">
        <v>25</v>
      </c>
      <c r="Y5" s="69">
        <v>1</v>
      </c>
    </row>
    <row r="6" spans="1:35">
      <c r="B6" s="5" t="s">
        <v>16</v>
      </c>
      <c r="C6" s="23"/>
      <c r="D6" s="23"/>
      <c r="E6" s="23"/>
      <c r="F6" s="23"/>
      <c r="G6" s="23"/>
      <c r="H6" s="23"/>
      <c r="I6" s="23"/>
      <c r="J6" s="23"/>
      <c r="K6" s="23"/>
      <c r="L6" s="23"/>
      <c r="M6" s="23"/>
      <c r="N6" s="23"/>
      <c r="O6" s="23"/>
      <c r="P6" s="23"/>
      <c r="Q6" s="23"/>
      <c r="R6" s="23"/>
      <c r="S6" s="23"/>
      <c r="T6" s="23"/>
      <c r="U6" s="23"/>
      <c r="V6" s="23"/>
      <c r="W6" s="23"/>
      <c r="X6" s="9" t="s">
        <v>25</v>
      </c>
      <c r="Y6" s="69">
        <v>1</v>
      </c>
    </row>
    <row r="7" spans="1:35">
      <c r="A7" s="27"/>
      <c r="B7" s="5" t="str">
        <f>Populations!$C$7</f>
        <v>M 15+</v>
      </c>
      <c r="C7" s="23"/>
      <c r="D7" s="23"/>
      <c r="E7" s="23"/>
      <c r="F7" s="23"/>
      <c r="G7" s="23"/>
      <c r="H7" s="23"/>
      <c r="I7" s="23"/>
      <c r="J7" s="23"/>
      <c r="K7" s="23"/>
      <c r="L7" s="23"/>
      <c r="M7" s="23"/>
      <c r="N7" s="23"/>
      <c r="O7" s="23"/>
      <c r="P7" s="23"/>
      <c r="Q7" s="23"/>
      <c r="R7" s="23"/>
      <c r="S7" s="23"/>
      <c r="T7" s="23"/>
      <c r="U7" s="23"/>
      <c r="V7" s="23"/>
      <c r="W7" s="23"/>
      <c r="X7" s="9" t="s">
        <v>25</v>
      </c>
      <c r="Y7" s="69">
        <v>1</v>
      </c>
    </row>
    <row r="8" spans="1:35">
      <c r="A8" s="27"/>
      <c r="B8" s="5" t="str">
        <f>Populations!$C$8</f>
        <v>F 15+</v>
      </c>
      <c r="C8" s="23"/>
      <c r="D8" s="23"/>
      <c r="E8" s="23"/>
      <c r="F8" s="23"/>
      <c r="G8" s="23"/>
      <c r="H8" s="23"/>
      <c r="I8" s="23"/>
      <c r="J8" s="23"/>
      <c r="K8" s="23"/>
      <c r="L8" s="23"/>
      <c r="M8" s="23"/>
      <c r="N8" s="23"/>
      <c r="O8" s="23"/>
      <c r="P8" s="23"/>
      <c r="Q8" s="23"/>
      <c r="R8" s="23"/>
      <c r="S8" s="23"/>
      <c r="T8" s="23"/>
      <c r="U8" s="23"/>
      <c r="V8" s="23"/>
      <c r="W8" s="23"/>
      <c r="X8" s="9" t="s">
        <v>25</v>
      </c>
      <c r="Y8" s="69">
        <v>1</v>
      </c>
    </row>
    <row r="9" spans="1:35">
      <c r="A9" s="27"/>
    </row>
    <row r="12" spans="1:35" s="44" customFormat="1">
      <c r="A12" s="75" t="s">
        <v>129</v>
      </c>
    </row>
    <row r="13" spans="1:35" s="44" customFormat="1">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35" s="44" customFormat="1">
      <c r="B14" s="5" t="s">
        <v>38</v>
      </c>
      <c r="C14" s="6"/>
      <c r="D14" s="6"/>
      <c r="E14" s="6"/>
      <c r="F14" s="6"/>
      <c r="G14" s="6"/>
      <c r="H14" s="6"/>
      <c r="I14" s="6"/>
      <c r="J14" s="6"/>
      <c r="K14" s="6"/>
      <c r="L14" s="6"/>
      <c r="M14" s="6"/>
      <c r="N14" s="6"/>
      <c r="O14" s="6"/>
      <c r="P14" s="20"/>
      <c r="Q14" s="6"/>
      <c r="R14" s="6"/>
      <c r="S14" s="6"/>
      <c r="T14" s="6"/>
      <c r="U14" s="6"/>
      <c r="V14" s="6"/>
      <c r="W14" s="6"/>
      <c r="X14" s="9" t="s">
        <v>25</v>
      </c>
      <c r="Y14" s="69">
        <v>0</v>
      </c>
    </row>
    <row r="15" spans="1:35" s="44" customFormat="1">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row>
    <row r="16" spans="1:35" s="44" customFormat="1">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row>
    <row r="17" spans="1:35" s="44" customFormat="1">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row>
    <row r="18" spans="1:35">
      <c r="A18" s="26" t="s">
        <v>52</v>
      </c>
    </row>
    <row r="19" spans="1:35">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23</v>
      </c>
    </row>
    <row r="20" spans="1:35">
      <c r="B20" s="5" t="str">
        <f>Populations!$C$3</f>
        <v>FSW</v>
      </c>
      <c r="C20" s="38"/>
      <c r="D20" s="38"/>
      <c r="E20" s="38"/>
      <c r="F20" s="38"/>
      <c r="G20" s="38"/>
      <c r="H20" s="38"/>
      <c r="I20" s="38"/>
      <c r="J20" s="38"/>
      <c r="K20" s="38"/>
      <c r="L20" s="38"/>
      <c r="M20" s="38"/>
      <c r="N20" s="38"/>
      <c r="O20" s="38"/>
      <c r="P20" s="38"/>
      <c r="Q20" s="38"/>
      <c r="R20" s="38"/>
      <c r="S20" s="38"/>
      <c r="T20" s="38"/>
      <c r="U20" s="38"/>
      <c r="V20" s="38"/>
      <c r="W20" s="38"/>
      <c r="X20" s="9" t="s">
        <v>25</v>
      </c>
      <c r="Y20" s="38">
        <v>0.2</v>
      </c>
    </row>
    <row r="21" spans="1:35">
      <c r="B21" s="5" t="str">
        <f>Populations!$C$4</f>
        <v>Clients</v>
      </c>
      <c r="C21" s="38"/>
      <c r="D21" s="38"/>
      <c r="E21" s="38"/>
      <c r="F21" s="38"/>
      <c r="G21" s="38"/>
      <c r="H21" s="38"/>
      <c r="I21" s="38"/>
      <c r="J21" s="38"/>
      <c r="K21" s="38"/>
      <c r="L21" s="38"/>
      <c r="M21" s="38"/>
      <c r="N21" s="38"/>
      <c r="O21" s="38"/>
      <c r="P21" s="38"/>
      <c r="Q21" s="38"/>
      <c r="R21" s="38"/>
      <c r="S21" s="38"/>
      <c r="T21" s="38"/>
      <c r="U21" s="38"/>
      <c r="V21" s="38"/>
      <c r="W21" s="38"/>
      <c r="X21" s="9" t="s">
        <v>25</v>
      </c>
      <c r="Y21" s="38">
        <v>0.2</v>
      </c>
    </row>
    <row r="22" spans="1:35">
      <c r="B22" s="5" t="str">
        <f>Populations!$C$5</f>
        <v>MSM</v>
      </c>
      <c r="C22" s="38"/>
      <c r="D22" s="38"/>
      <c r="E22" s="38"/>
      <c r="F22" s="38"/>
      <c r="G22" s="38"/>
      <c r="H22" s="38"/>
      <c r="I22" s="38"/>
      <c r="J22" s="38"/>
      <c r="K22" s="38"/>
      <c r="L22" s="38"/>
      <c r="M22" s="38"/>
      <c r="N22" s="38"/>
      <c r="O22" s="38"/>
      <c r="P22" s="38"/>
      <c r="Q22" s="38"/>
      <c r="R22" s="38"/>
      <c r="S22" s="38"/>
      <c r="T22" s="38"/>
      <c r="U22" s="38"/>
      <c r="V22" s="38"/>
      <c r="W22" s="38"/>
      <c r="X22" s="9" t="s">
        <v>25</v>
      </c>
      <c r="Y22" s="38">
        <v>0.2</v>
      </c>
    </row>
    <row r="23" spans="1:35">
      <c r="B23" s="5" t="s">
        <v>16</v>
      </c>
      <c r="C23" s="38"/>
      <c r="D23" s="38"/>
      <c r="E23" s="38"/>
      <c r="F23" s="38"/>
      <c r="G23" s="38"/>
      <c r="H23" s="38"/>
      <c r="I23" s="38"/>
      <c r="J23" s="38"/>
      <c r="K23" s="38"/>
      <c r="L23" s="38"/>
      <c r="M23" s="38"/>
      <c r="N23" s="38"/>
      <c r="O23" s="38"/>
      <c r="P23" s="38"/>
      <c r="Q23" s="38"/>
      <c r="R23" s="38"/>
      <c r="S23" s="38"/>
      <c r="T23" s="38"/>
      <c r="U23" s="38"/>
      <c r="V23" s="38"/>
      <c r="W23" s="38"/>
      <c r="X23" s="9" t="s">
        <v>25</v>
      </c>
      <c r="Y23" s="38">
        <v>0.5</v>
      </c>
    </row>
    <row r="24" spans="1:35">
      <c r="B24" s="5" t="str">
        <f>Populations!$C$7</f>
        <v>M 15+</v>
      </c>
      <c r="C24" s="38"/>
      <c r="D24" s="38"/>
      <c r="E24" s="38"/>
      <c r="F24" s="38"/>
      <c r="G24" s="38"/>
      <c r="H24" s="38"/>
      <c r="I24" s="38"/>
      <c r="J24" s="38"/>
      <c r="K24" s="38"/>
      <c r="L24" s="38"/>
      <c r="M24" s="38"/>
      <c r="N24" s="38"/>
      <c r="O24" s="38"/>
      <c r="P24" s="38"/>
      <c r="Q24" s="38"/>
      <c r="R24" s="38"/>
      <c r="S24" s="38"/>
      <c r="T24" s="38"/>
      <c r="U24" s="38"/>
      <c r="V24" s="38"/>
      <c r="W24" s="38"/>
      <c r="X24" s="9" t="s">
        <v>25</v>
      </c>
      <c r="Y24" s="38">
        <v>0.2</v>
      </c>
    </row>
    <row r="25" spans="1:35">
      <c r="B25" s="5" t="str">
        <f>Populations!$C$8</f>
        <v>F 15+</v>
      </c>
      <c r="C25" s="38"/>
      <c r="D25" s="38"/>
      <c r="E25" s="38"/>
      <c r="F25" s="38"/>
      <c r="G25" s="38"/>
      <c r="H25" s="38"/>
      <c r="I25" s="38"/>
      <c r="J25" s="38"/>
      <c r="K25" s="38"/>
      <c r="L25" s="38"/>
      <c r="M25" s="38"/>
      <c r="N25" s="38"/>
      <c r="O25" s="38"/>
      <c r="P25" s="38"/>
      <c r="Q25" s="38"/>
      <c r="R25" s="38"/>
      <c r="S25" s="38"/>
      <c r="T25" s="38"/>
      <c r="U25" s="38"/>
      <c r="V25" s="38"/>
      <c r="W25" s="38"/>
      <c r="X25" s="9" t="s">
        <v>25</v>
      </c>
      <c r="Y25" s="38">
        <v>0.2</v>
      </c>
    </row>
    <row r="29" spans="1:35" s="44" customFormat="1">
      <c r="A29" s="1" t="s">
        <v>128</v>
      </c>
    </row>
    <row r="30" spans="1:35" s="44" customFormat="1">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23</v>
      </c>
    </row>
    <row r="31" spans="1:35" s="44" customFormat="1">
      <c r="B31" s="5" t="s">
        <v>38</v>
      </c>
      <c r="C31" s="6"/>
      <c r="D31" s="6"/>
      <c r="E31" s="6"/>
      <c r="F31" s="6"/>
      <c r="G31" s="6"/>
      <c r="H31" s="6"/>
      <c r="I31" s="6"/>
      <c r="J31" s="6"/>
      <c r="K31" s="6"/>
      <c r="L31" s="6"/>
      <c r="M31" s="6"/>
      <c r="N31" s="6"/>
      <c r="O31" s="6"/>
      <c r="P31" s="20"/>
      <c r="Q31" s="6"/>
      <c r="R31" s="6"/>
      <c r="S31" s="6"/>
      <c r="T31" s="6"/>
      <c r="U31" s="6"/>
      <c r="V31" s="6"/>
      <c r="W31" s="6"/>
      <c r="X31" s="9" t="s">
        <v>25</v>
      </c>
      <c r="Y31" s="74">
        <v>0.01</v>
      </c>
    </row>
    <row r="32" spans="1:35" s="44" customFormat="1">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row>
    <row r="33" spans="1:35" s="44" customFormat="1">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row>
    <row r="34" spans="1:35" s="44" customFormat="1">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row>
    <row r="35" spans="1:35">
      <c r="A35" s="26" t="s">
        <v>53</v>
      </c>
      <c r="B35" s="27"/>
      <c r="C35" s="27"/>
      <c r="D35" s="27"/>
      <c r="E35" s="27"/>
      <c r="F35" s="27"/>
      <c r="G35" s="27"/>
      <c r="H35" s="27"/>
      <c r="I35" s="27"/>
      <c r="J35" s="27"/>
      <c r="K35" s="27"/>
      <c r="L35" s="27"/>
      <c r="M35" s="27"/>
      <c r="N35" s="27"/>
      <c r="O35" s="27"/>
      <c r="P35" s="27"/>
      <c r="Q35" s="27"/>
      <c r="R35" s="27"/>
      <c r="S35" s="27"/>
      <c r="T35" s="27"/>
      <c r="U35" s="27"/>
      <c r="V35" s="27"/>
      <c r="W35" s="27"/>
      <c r="X35" s="27"/>
      <c r="Y35" s="27"/>
    </row>
    <row r="36" spans="1:35">
      <c r="A36" s="27"/>
      <c r="B36" s="27"/>
      <c r="C36" s="28">
        <v>2000</v>
      </c>
      <c r="D36" s="28">
        <v>2001</v>
      </c>
      <c r="E36" s="28">
        <v>2002</v>
      </c>
      <c r="F36" s="28">
        <v>2003</v>
      </c>
      <c r="G36" s="28">
        <v>2004</v>
      </c>
      <c r="H36" s="28">
        <v>2005</v>
      </c>
      <c r="I36" s="28">
        <v>2006</v>
      </c>
      <c r="J36" s="28">
        <v>2007</v>
      </c>
      <c r="K36" s="28">
        <v>2008</v>
      </c>
      <c r="L36" s="28">
        <v>2009</v>
      </c>
      <c r="M36" s="28">
        <v>2010</v>
      </c>
      <c r="N36" s="28">
        <v>2011</v>
      </c>
      <c r="O36" s="28">
        <v>2012</v>
      </c>
      <c r="P36" s="28">
        <v>2013</v>
      </c>
      <c r="Q36" s="28">
        <v>2014</v>
      </c>
      <c r="R36" s="28">
        <v>2015</v>
      </c>
      <c r="S36" s="28">
        <v>2016</v>
      </c>
      <c r="T36" s="28">
        <v>2017</v>
      </c>
      <c r="U36" s="28">
        <v>2018</v>
      </c>
      <c r="V36" s="28">
        <v>2019</v>
      </c>
      <c r="W36" s="28">
        <v>2020</v>
      </c>
      <c r="X36" s="27"/>
      <c r="Y36" s="28" t="s">
        <v>23</v>
      </c>
    </row>
    <row r="37" spans="1:35">
      <c r="A37" s="27"/>
      <c r="B37" s="28" t="s">
        <v>38</v>
      </c>
      <c r="C37" s="39"/>
      <c r="D37" s="39"/>
      <c r="E37" s="39"/>
      <c r="F37" s="39"/>
      <c r="G37" s="39"/>
      <c r="H37" s="39"/>
      <c r="I37" s="39"/>
      <c r="J37" s="39"/>
      <c r="K37" s="39"/>
      <c r="L37" s="39"/>
      <c r="M37" s="39"/>
      <c r="N37" s="39"/>
      <c r="O37" s="39"/>
      <c r="P37" s="39"/>
      <c r="Q37" s="39">
        <f>'Testing &amp; treatment'!Q20*0.8</f>
        <v>38480</v>
      </c>
      <c r="R37" s="39"/>
      <c r="S37" s="39"/>
      <c r="T37" s="39"/>
      <c r="U37" s="39"/>
      <c r="V37" s="39"/>
      <c r="W37" s="39"/>
      <c r="X37" s="29" t="s">
        <v>25</v>
      </c>
      <c r="Y37" s="40"/>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2"/>
  <sheetViews>
    <sheetView topLeftCell="A45" workbookViewId="0">
      <selection activeCell="A76" sqref="A76:XFD80"/>
    </sheetView>
  </sheetViews>
  <sheetFormatPr baseColWidth="10" defaultColWidth="8.83203125" defaultRowHeight="14" x14ac:dyDescent="0"/>
  <sheetData>
    <row r="1" spans="1:25">
      <c r="A1" s="1" t="s">
        <v>54</v>
      </c>
    </row>
    <row r="2" spans="1: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c r="B3" s="5" t="str">
        <f>Populations!$C$3</f>
        <v>FSW</v>
      </c>
      <c r="C3" s="6"/>
      <c r="D3" s="6"/>
      <c r="E3" s="6"/>
      <c r="F3" s="6"/>
      <c r="G3" s="6"/>
      <c r="H3" s="6"/>
      <c r="I3" s="6"/>
      <c r="J3" s="6"/>
      <c r="K3" s="6"/>
      <c r="L3" s="6"/>
      <c r="M3" s="6"/>
      <c r="N3" s="6"/>
      <c r="O3" s="6"/>
      <c r="P3" s="6">
        <v>34</v>
      </c>
      <c r="Q3" s="6"/>
      <c r="R3" s="6"/>
      <c r="S3" s="6"/>
      <c r="T3" s="6"/>
      <c r="U3" s="6"/>
      <c r="V3" s="6"/>
      <c r="W3" s="6"/>
      <c r="X3" s="9" t="s">
        <v>25</v>
      </c>
      <c r="Y3" s="6"/>
    </row>
    <row r="4" spans="1:25">
      <c r="B4" s="5" t="str">
        <f>Populations!$C$4</f>
        <v>Clients</v>
      </c>
      <c r="C4" s="6"/>
      <c r="D4" s="6"/>
      <c r="E4" s="6"/>
      <c r="F4" s="6"/>
      <c r="G4" s="6"/>
      <c r="H4" s="6"/>
      <c r="I4" s="6"/>
      <c r="J4" s="6"/>
      <c r="K4" s="6"/>
      <c r="L4" s="6"/>
      <c r="M4" s="6"/>
      <c r="N4" s="6"/>
      <c r="O4" s="6"/>
      <c r="P4" s="6">
        <v>46</v>
      </c>
      <c r="Q4" s="6"/>
      <c r="R4" s="6"/>
      <c r="S4" s="6"/>
      <c r="T4" s="6"/>
      <c r="U4" s="6"/>
      <c r="V4" s="6"/>
      <c r="W4" s="6"/>
      <c r="X4" s="9" t="s">
        <v>25</v>
      </c>
      <c r="Y4" s="6"/>
    </row>
    <row r="5" spans="1:25">
      <c r="B5" s="5" t="str">
        <f>Populations!$C$5</f>
        <v>MSM</v>
      </c>
      <c r="C5" s="6"/>
      <c r="D5" s="6"/>
      <c r="E5" s="6"/>
      <c r="F5" s="6"/>
      <c r="G5" s="6"/>
      <c r="H5" s="6"/>
      <c r="I5" s="6"/>
      <c r="J5" s="6"/>
      <c r="K5" s="6"/>
      <c r="L5" s="6"/>
      <c r="M5" s="6"/>
      <c r="N5" s="6"/>
      <c r="O5" s="6"/>
      <c r="P5" s="6">
        <v>5</v>
      </c>
      <c r="Q5" s="6"/>
      <c r="R5" s="6"/>
      <c r="S5" s="6"/>
      <c r="T5" s="6"/>
      <c r="U5" s="6"/>
      <c r="V5" s="6"/>
      <c r="W5" s="6"/>
      <c r="X5" s="9" t="s">
        <v>25</v>
      </c>
      <c r="Y5" s="6"/>
    </row>
    <row r="6" spans="1:25">
      <c r="B6" s="5" t="s">
        <v>16</v>
      </c>
      <c r="C6" s="6"/>
      <c r="D6" s="6"/>
      <c r="E6" s="6"/>
      <c r="F6" s="6"/>
      <c r="G6" s="6"/>
      <c r="H6" s="6"/>
      <c r="I6" s="6"/>
      <c r="J6" s="6"/>
      <c r="K6" s="6"/>
      <c r="L6" s="6"/>
      <c r="M6" s="6"/>
      <c r="N6" s="6"/>
      <c r="O6" s="6"/>
      <c r="P6" s="6">
        <v>25</v>
      </c>
      <c r="Q6" s="6"/>
      <c r="R6" s="6"/>
      <c r="S6" s="6"/>
      <c r="T6" s="6"/>
      <c r="U6" s="6"/>
      <c r="V6" s="6"/>
      <c r="W6" s="6"/>
      <c r="X6" s="9" t="s">
        <v>25</v>
      </c>
      <c r="Y6" s="6"/>
    </row>
    <row r="7" spans="1:25">
      <c r="B7" s="5" t="str">
        <f>Populations!$C$7</f>
        <v>M 15+</v>
      </c>
      <c r="C7" s="6"/>
      <c r="D7" s="6"/>
      <c r="E7" s="6"/>
      <c r="F7" s="6"/>
      <c r="G7" s="6"/>
      <c r="H7" s="6"/>
      <c r="I7" s="6"/>
      <c r="J7" s="6"/>
      <c r="K7" s="6"/>
      <c r="L7" s="6"/>
      <c r="M7" s="6"/>
      <c r="N7" s="6"/>
      <c r="O7" s="6"/>
      <c r="P7" s="6">
        <v>40</v>
      </c>
      <c r="Q7" s="6"/>
      <c r="R7" s="6"/>
      <c r="S7" s="6"/>
      <c r="T7" s="6"/>
      <c r="U7" s="6"/>
      <c r="V7" s="6"/>
      <c r="W7" s="6"/>
      <c r="X7" s="9" t="s">
        <v>25</v>
      </c>
      <c r="Y7" s="6"/>
    </row>
    <row r="8" spans="1:25">
      <c r="B8" s="5" t="str">
        <f>Populations!$C$8</f>
        <v>F 15+</v>
      </c>
      <c r="C8" s="6"/>
      <c r="D8" s="6"/>
      <c r="E8" s="6"/>
      <c r="F8" s="6"/>
      <c r="G8" s="6"/>
      <c r="H8" s="6"/>
      <c r="I8" s="6"/>
      <c r="J8" s="6"/>
      <c r="K8" s="6"/>
      <c r="L8" s="6"/>
      <c r="M8" s="6"/>
      <c r="N8" s="6"/>
      <c r="O8" s="6"/>
      <c r="P8" s="6">
        <v>35</v>
      </c>
      <c r="Q8" s="6"/>
      <c r="R8" s="6"/>
      <c r="S8" s="6"/>
      <c r="T8" s="6"/>
      <c r="U8" s="6"/>
      <c r="V8" s="6"/>
      <c r="W8" s="6"/>
      <c r="X8" s="9" t="s">
        <v>25</v>
      </c>
      <c r="Y8" s="6"/>
    </row>
    <row r="12" spans="1:25">
      <c r="A12" s="1" t="s">
        <v>55</v>
      </c>
    </row>
    <row r="13" spans="1: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c r="B14" s="5" t="str">
        <f>Populations!$C$3</f>
        <v>FSW</v>
      </c>
      <c r="C14" s="6"/>
      <c r="D14" s="6"/>
      <c r="E14" s="6"/>
      <c r="F14" s="6"/>
      <c r="G14" s="6"/>
      <c r="H14" s="6"/>
      <c r="I14" s="6"/>
      <c r="J14" s="6"/>
      <c r="K14" s="6"/>
      <c r="L14" s="6"/>
      <c r="M14" s="6"/>
      <c r="N14" s="6"/>
      <c r="O14" s="6"/>
      <c r="P14" s="6">
        <v>30</v>
      </c>
      <c r="Q14" s="6"/>
      <c r="R14" s="6"/>
      <c r="S14" s="6"/>
      <c r="T14" s="6"/>
      <c r="U14" s="6"/>
      <c r="V14" s="6"/>
      <c r="W14" s="6"/>
      <c r="X14" s="9" t="s">
        <v>25</v>
      </c>
      <c r="Y14" s="6"/>
    </row>
    <row r="15" spans="1:25">
      <c r="B15" s="5" t="str">
        <f>Populations!$C$4</f>
        <v>Clients</v>
      </c>
      <c r="C15" s="6"/>
      <c r="D15" s="6"/>
      <c r="E15" s="6"/>
      <c r="F15" s="6"/>
      <c r="G15" s="6"/>
      <c r="H15" s="6"/>
      <c r="I15" s="6"/>
      <c r="J15" s="6"/>
      <c r="K15" s="6"/>
      <c r="L15" s="6"/>
      <c r="M15" s="6"/>
      <c r="N15" s="6"/>
      <c r="O15" s="6"/>
      <c r="P15" s="6">
        <v>3</v>
      </c>
      <c r="Q15" s="6"/>
      <c r="R15" s="6"/>
      <c r="S15" s="6"/>
      <c r="T15" s="6"/>
      <c r="U15" s="6"/>
      <c r="V15" s="6"/>
      <c r="W15" s="6"/>
      <c r="X15" s="9" t="s">
        <v>25</v>
      </c>
      <c r="Y15" s="6"/>
    </row>
    <row r="16" spans="1:25">
      <c r="B16" s="5" t="str">
        <f>Populations!$C$5</f>
        <v>MSM</v>
      </c>
      <c r="C16" s="6"/>
      <c r="D16" s="6"/>
      <c r="E16" s="6"/>
      <c r="F16" s="6"/>
      <c r="G16" s="6"/>
      <c r="H16" s="6"/>
      <c r="I16" s="6"/>
      <c r="J16" s="6"/>
      <c r="K16" s="6"/>
      <c r="L16" s="6"/>
      <c r="M16" s="6"/>
      <c r="N16" s="6"/>
      <c r="O16" s="6"/>
      <c r="P16" s="6">
        <v>10</v>
      </c>
      <c r="Q16" s="6"/>
      <c r="R16" s="6"/>
      <c r="S16" s="6"/>
      <c r="T16" s="6"/>
      <c r="U16" s="6"/>
      <c r="V16" s="6"/>
      <c r="W16" s="6"/>
      <c r="X16" s="9" t="s">
        <v>25</v>
      </c>
      <c r="Y16" s="6"/>
    </row>
    <row r="17" spans="1:25">
      <c r="B17" s="5" t="s">
        <v>16</v>
      </c>
      <c r="C17" s="6"/>
      <c r="D17" s="6"/>
      <c r="E17" s="6"/>
      <c r="F17" s="6"/>
      <c r="G17" s="6"/>
      <c r="H17" s="6"/>
      <c r="I17" s="6"/>
      <c r="J17" s="6"/>
      <c r="K17" s="6"/>
      <c r="L17" s="6"/>
      <c r="M17" s="6"/>
      <c r="N17" s="6"/>
      <c r="O17" s="6"/>
      <c r="P17" s="6">
        <v>15</v>
      </c>
      <c r="Q17" s="6"/>
      <c r="R17" s="6"/>
      <c r="S17" s="6"/>
      <c r="T17" s="6"/>
      <c r="U17" s="6"/>
      <c r="V17" s="6"/>
      <c r="W17" s="6"/>
      <c r="X17" s="9" t="s">
        <v>25</v>
      </c>
      <c r="Y17" s="6"/>
    </row>
    <row r="18" spans="1:25">
      <c r="B18" s="5" t="str">
        <f>Populations!$C$7</f>
        <v>M 15+</v>
      </c>
      <c r="C18" s="6"/>
      <c r="D18" s="6"/>
      <c r="E18" s="6"/>
      <c r="F18" s="6"/>
      <c r="G18" s="6"/>
      <c r="H18" s="6"/>
      <c r="I18" s="6"/>
      <c r="J18" s="6"/>
      <c r="K18" s="6"/>
      <c r="L18" s="6"/>
      <c r="M18" s="6"/>
      <c r="N18" s="6"/>
      <c r="O18" s="6"/>
      <c r="P18" s="6">
        <v>3</v>
      </c>
      <c r="Q18" s="6"/>
      <c r="R18" s="6"/>
      <c r="S18" s="6"/>
      <c r="T18" s="6"/>
      <c r="U18" s="6"/>
      <c r="V18" s="6"/>
      <c r="W18" s="6"/>
      <c r="X18" s="9" t="s">
        <v>25</v>
      </c>
      <c r="Y18" s="6"/>
    </row>
    <row r="19" spans="1:25">
      <c r="B19" s="5" t="str">
        <f>Populations!$C$8</f>
        <v>F 15+</v>
      </c>
      <c r="C19" s="6"/>
      <c r="D19" s="6"/>
      <c r="E19" s="6"/>
      <c r="F19" s="6"/>
      <c r="G19" s="6"/>
      <c r="H19" s="6"/>
      <c r="I19" s="6"/>
      <c r="J19" s="6"/>
      <c r="K19" s="6"/>
      <c r="L19" s="6"/>
      <c r="M19" s="6"/>
      <c r="N19" s="6"/>
      <c r="O19" s="6"/>
      <c r="P19" s="6">
        <v>2</v>
      </c>
      <c r="Q19" s="6"/>
      <c r="R19" s="6"/>
      <c r="S19" s="6"/>
      <c r="T19" s="6"/>
      <c r="U19" s="6"/>
      <c r="V19" s="6"/>
      <c r="W19" s="6"/>
      <c r="X19" s="9" t="s">
        <v>25</v>
      </c>
      <c r="Y19" s="6"/>
    </row>
    <row r="23" spans="1:25">
      <c r="A23" s="1" t="s">
        <v>56</v>
      </c>
    </row>
    <row r="24" spans="1: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23</v>
      </c>
    </row>
    <row r="25" spans="1:25">
      <c r="B25" s="5" t="str">
        <f>Populations!$C$3</f>
        <v>FSW</v>
      </c>
      <c r="C25" s="6"/>
      <c r="D25" s="6"/>
      <c r="E25" s="6"/>
      <c r="F25" s="6"/>
      <c r="G25" s="6"/>
      <c r="H25" s="6"/>
      <c r="I25" s="6"/>
      <c r="J25" s="6"/>
      <c r="K25" s="6"/>
      <c r="L25" s="6"/>
      <c r="M25" s="6"/>
      <c r="N25" s="6"/>
      <c r="O25" s="6"/>
      <c r="P25" s="6">
        <v>436</v>
      </c>
      <c r="Q25" s="6"/>
      <c r="R25" s="6"/>
      <c r="S25" s="6"/>
      <c r="T25" s="6"/>
      <c r="U25" s="6"/>
      <c r="V25" s="6"/>
      <c r="W25" s="6"/>
      <c r="X25" s="9" t="s">
        <v>25</v>
      </c>
      <c r="Y25" s="6"/>
    </row>
    <row r="26" spans="1:25">
      <c r="B26" s="5" t="str">
        <f>Populations!$C$4</f>
        <v>Clients</v>
      </c>
      <c r="C26" s="6"/>
      <c r="D26" s="6"/>
      <c r="E26" s="6"/>
      <c r="F26" s="6"/>
      <c r="G26" s="6"/>
      <c r="H26" s="6"/>
      <c r="I26" s="6"/>
      <c r="J26" s="6"/>
      <c r="K26" s="6"/>
      <c r="L26" s="6"/>
      <c r="M26" s="6"/>
      <c r="N26" s="6"/>
      <c r="O26" s="6"/>
      <c r="P26" s="6">
        <v>61</v>
      </c>
      <c r="Q26" s="6"/>
      <c r="R26" s="6"/>
      <c r="S26" s="6"/>
      <c r="T26" s="6"/>
      <c r="U26" s="6"/>
      <c r="V26" s="6"/>
      <c r="W26" s="6"/>
      <c r="X26" s="9" t="s">
        <v>25</v>
      </c>
      <c r="Y26" s="6"/>
    </row>
    <row r="27" spans="1:25">
      <c r="B27" s="5" t="str">
        <f>Populations!$C$5</f>
        <v>MSM</v>
      </c>
      <c r="C27" s="6"/>
      <c r="D27" s="6"/>
      <c r="E27" s="6"/>
      <c r="F27" s="6"/>
      <c r="G27" s="6"/>
      <c r="H27" s="6"/>
      <c r="I27" s="6"/>
      <c r="J27" s="6"/>
      <c r="K27" s="6"/>
      <c r="L27" s="6"/>
      <c r="M27" s="6"/>
      <c r="N27" s="6"/>
      <c r="O27" s="6"/>
      <c r="P27" s="6"/>
      <c r="Q27" s="6"/>
      <c r="R27" s="6"/>
      <c r="S27" s="6"/>
      <c r="T27" s="6"/>
      <c r="U27" s="6"/>
      <c r="V27" s="6"/>
      <c r="W27" s="6"/>
      <c r="X27" s="9" t="s">
        <v>25</v>
      </c>
      <c r="Y27" s="6">
        <v>0</v>
      </c>
    </row>
    <row r="28" spans="1:25">
      <c r="B28" s="5" t="s">
        <v>16</v>
      </c>
      <c r="C28" s="6"/>
      <c r="D28" s="6"/>
      <c r="E28" s="6"/>
      <c r="F28" s="6"/>
      <c r="G28" s="6"/>
      <c r="H28" s="6"/>
      <c r="I28" s="6"/>
      <c r="J28" s="6"/>
      <c r="K28" s="6"/>
      <c r="L28" s="6"/>
      <c r="M28" s="6"/>
      <c r="N28" s="6"/>
      <c r="O28" s="6"/>
      <c r="P28" s="6"/>
      <c r="Q28" s="6"/>
      <c r="R28" s="6"/>
      <c r="S28" s="6"/>
      <c r="T28" s="6"/>
      <c r="U28" s="6"/>
      <c r="V28" s="6"/>
      <c r="W28" s="6"/>
      <c r="X28" s="9" t="s">
        <v>25</v>
      </c>
      <c r="Y28" s="6">
        <v>0</v>
      </c>
    </row>
    <row r="29" spans="1:25">
      <c r="B29" s="5" t="str">
        <f>Populations!$C$7</f>
        <v>M 15+</v>
      </c>
      <c r="C29" s="6"/>
      <c r="D29" s="6"/>
      <c r="E29" s="6"/>
      <c r="F29" s="6"/>
      <c r="G29" s="6"/>
      <c r="H29" s="6"/>
      <c r="I29" s="6"/>
      <c r="J29" s="6"/>
      <c r="K29" s="6"/>
      <c r="L29" s="6"/>
      <c r="M29" s="6"/>
      <c r="N29" s="6"/>
      <c r="O29" s="6"/>
      <c r="P29" s="6"/>
      <c r="Q29" s="6"/>
      <c r="R29" s="6"/>
      <c r="S29" s="6"/>
      <c r="T29" s="6"/>
      <c r="U29" s="6"/>
      <c r="V29" s="6"/>
      <c r="W29" s="6"/>
      <c r="X29" s="9" t="s">
        <v>25</v>
      </c>
      <c r="Y29" s="6">
        <v>0</v>
      </c>
    </row>
    <row r="30" spans="1:25">
      <c r="B30" s="5" t="str">
        <f>Populations!$C$8</f>
        <v>F 15+</v>
      </c>
      <c r="C30" s="6"/>
      <c r="D30" s="6"/>
      <c r="E30" s="6"/>
      <c r="F30" s="6"/>
      <c r="G30" s="6"/>
      <c r="H30" s="6"/>
      <c r="I30" s="6"/>
      <c r="J30" s="6"/>
      <c r="K30" s="6"/>
      <c r="L30" s="6"/>
      <c r="M30" s="6"/>
      <c r="N30" s="6"/>
      <c r="O30" s="6"/>
      <c r="P30" s="6"/>
      <c r="Q30" s="6"/>
      <c r="R30" s="6"/>
      <c r="S30" s="6"/>
      <c r="T30" s="6"/>
      <c r="U30" s="6"/>
      <c r="V30" s="6"/>
      <c r="W30" s="6"/>
      <c r="X30" s="9" t="s">
        <v>25</v>
      </c>
      <c r="Y30" s="6">
        <v>0</v>
      </c>
    </row>
    <row r="34" spans="1:25">
      <c r="A34" s="1" t="s">
        <v>57</v>
      </c>
    </row>
    <row r="35" spans="1:25">
      <c r="C35" s="5">
        <v>2000</v>
      </c>
      <c r="D35" s="5">
        <v>2001</v>
      </c>
      <c r="E35" s="5">
        <v>2002</v>
      </c>
      <c r="F35" s="5">
        <v>2003</v>
      </c>
      <c r="G35" s="5">
        <v>2004</v>
      </c>
      <c r="H35" s="5">
        <v>2005</v>
      </c>
      <c r="I35" s="5">
        <v>2006</v>
      </c>
      <c r="J35" s="5">
        <v>2007</v>
      </c>
      <c r="K35" s="5">
        <v>2008</v>
      </c>
      <c r="L35" s="5">
        <v>2009</v>
      </c>
      <c r="M35" s="5">
        <v>2010</v>
      </c>
      <c r="N35" s="5">
        <v>2011</v>
      </c>
      <c r="O35" s="5">
        <v>2012</v>
      </c>
      <c r="P35" s="5">
        <v>2013</v>
      </c>
      <c r="Q35" s="5">
        <v>2014</v>
      </c>
      <c r="R35" s="5">
        <v>2015</v>
      </c>
      <c r="S35" s="5">
        <v>2016</v>
      </c>
      <c r="T35" s="5">
        <v>2017</v>
      </c>
      <c r="U35" s="5">
        <v>2018</v>
      </c>
      <c r="V35" s="5">
        <v>2019</v>
      </c>
      <c r="W35" s="5">
        <v>2020</v>
      </c>
      <c r="Y35" s="5" t="s">
        <v>23</v>
      </c>
    </row>
    <row r="36" spans="1:25">
      <c r="B36" s="5" t="str">
        <f>Populations!$C$3</f>
        <v>FSW</v>
      </c>
      <c r="C36" s="19"/>
      <c r="D36" s="19"/>
      <c r="E36" s="19"/>
      <c r="F36" s="19"/>
      <c r="G36" s="19"/>
      <c r="H36" s="19"/>
      <c r="I36" s="19"/>
      <c r="J36" s="19"/>
      <c r="K36" s="19"/>
      <c r="L36" s="19"/>
      <c r="M36" s="19"/>
      <c r="N36" s="19"/>
      <c r="O36" s="19"/>
      <c r="P36" s="17">
        <v>0.05</v>
      </c>
      <c r="Q36" s="19"/>
      <c r="R36" s="19"/>
      <c r="S36" s="19"/>
      <c r="T36" s="19"/>
      <c r="U36" s="19"/>
      <c r="V36" s="19"/>
      <c r="W36" s="19"/>
      <c r="X36" s="9" t="s">
        <v>25</v>
      </c>
      <c r="Y36" s="19"/>
    </row>
    <row r="37" spans="1:25">
      <c r="B37" s="5" t="str">
        <f>Populations!$C$4</f>
        <v>Clients</v>
      </c>
      <c r="C37" s="19"/>
      <c r="D37" s="19"/>
      <c r="E37" s="19"/>
      <c r="F37" s="19"/>
      <c r="G37" s="19"/>
      <c r="H37" s="19"/>
      <c r="I37" s="19"/>
      <c r="J37" s="19"/>
      <c r="K37" s="19"/>
      <c r="L37" s="19"/>
      <c r="M37" s="19"/>
      <c r="N37" s="19"/>
      <c r="O37" s="19"/>
      <c r="P37" s="17">
        <v>1E-3</v>
      </c>
      <c r="Q37" s="19"/>
      <c r="R37" s="19"/>
      <c r="S37" s="19"/>
      <c r="T37" s="19"/>
      <c r="U37" s="19"/>
      <c r="V37" s="19"/>
      <c r="W37" s="19"/>
      <c r="X37" s="9" t="s">
        <v>25</v>
      </c>
      <c r="Y37" s="19"/>
    </row>
    <row r="38" spans="1:25">
      <c r="B38" s="5" t="str">
        <f>Populations!$C$5</f>
        <v>MSM</v>
      </c>
      <c r="C38" s="19"/>
      <c r="D38" s="19"/>
      <c r="E38" s="19"/>
      <c r="F38" s="19"/>
      <c r="G38" s="19"/>
      <c r="H38" s="19"/>
      <c r="I38" s="19"/>
      <c r="J38" s="19"/>
      <c r="K38" s="19"/>
      <c r="L38" s="19"/>
      <c r="M38" s="19"/>
      <c r="N38" s="19"/>
      <c r="O38" s="19"/>
      <c r="P38" s="17">
        <v>0.05</v>
      </c>
      <c r="Q38" s="19"/>
      <c r="R38" s="19"/>
      <c r="S38" s="19"/>
      <c r="T38" s="19"/>
      <c r="U38" s="19"/>
      <c r="V38" s="19"/>
      <c r="W38" s="19"/>
      <c r="X38" s="9" t="s">
        <v>25</v>
      </c>
      <c r="Y38" s="19"/>
    </row>
    <row r="39" spans="1:25">
      <c r="B39" s="5" t="s">
        <v>16</v>
      </c>
      <c r="C39" s="19"/>
      <c r="D39" s="19"/>
      <c r="E39" s="19"/>
      <c r="F39" s="19"/>
      <c r="G39" s="19"/>
      <c r="H39" s="19"/>
      <c r="I39" s="19"/>
      <c r="J39" s="19"/>
      <c r="K39" s="19"/>
      <c r="L39" s="19"/>
      <c r="M39" s="19"/>
      <c r="N39" s="19"/>
      <c r="O39" s="19"/>
      <c r="P39" s="41">
        <v>1E-3</v>
      </c>
      <c r="Q39" s="19"/>
      <c r="R39" s="19"/>
      <c r="S39" s="19"/>
      <c r="T39" s="19"/>
      <c r="U39" s="19"/>
      <c r="V39" s="19"/>
      <c r="W39" s="19"/>
      <c r="X39" s="9" t="s">
        <v>25</v>
      </c>
      <c r="Y39" s="19"/>
    </row>
    <row r="40" spans="1:25">
      <c r="B40" s="5" t="str">
        <f>Populations!$C$7</f>
        <v>M 15+</v>
      </c>
      <c r="C40" s="19"/>
      <c r="D40" s="19"/>
      <c r="E40" s="19"/>
      <c r="F40" s="19"/>
      <c r="G40" s="19"/>
      <c r="H40" s="19"/>
      <c r="I40" s="19"/>
      <c r="J40" s="19"/>
      <c r="K40" s="19"/>
      <c r="L40" s="19"/>
      <c r="M40" s="19"/>
      <c r="N40" s="19"/>
      <c r="O40" s="19"/>
      <c r="P40" s="17">
        <v>1E-3</v>
      </c>
      <c r="Q40" s="19"/>
      <c r="R40" s="19"/>
      <c r="S40" s="19"/>
      <c r="T40" s="19"/>
      <c r="U40" s="19"/>
      <c r="V40" s="19"/>
      <c r="W40" s="19"/>
      <c r="X40" s="9" t="s">
        <v>25</v>
      </c>
      <c r="Y40" s="19"/>
    </row>
    <row r="41" spans="1:25">
      <c r="B41" s="5" t="str">
        <f>Populations!$C$8</f>
        <v>F 15+</v>
      </c>
      <c r="C41" s="19"/>
      <c r="D41" s="19"/>
      <c r="E41" s="19"/>
      <c r="F41" s="19"/>
      <c r="G41" s="19"/>
      <c r="H41" s="19"/>
      <c r="I41" s="19"/>
      <c r="J41" s="19"/>
      <c r="K41" s="19"/>
      <c r="L41" s="19"/>
      <c r="M41" s="19"/>
      <c r="N41" s="19"/>
      <c r="O41" s="19"/>
      <c r="P41" s="17">
        <v>1E-3</v>
      </c>
      <c r="Q41" s="19"/>
      <c r="R41" s="19"/>
      <c r="S41" s="19"/>
      <c r="T41" s="19"/>
      <c r="U41" s="19"/>
      <c r="V41" s="19"/>
      <c r="W41" s="19"/>
      <c r="X41" s="9" t="s">
        <v>25</v>
      </c>
      <c r="Y41" s="19"/>
    </row>
    <row r="45" spans="1:25">
      <c r="A45" s="1" t="s">
        <v>58</v>
      </c>
    </row>
    <row r="46" spans="1:25">
      <c r="C46" s="5">
        <v>2000</v>
      </c>
      <c r="D46" s="5">
        <v>2001</v>
      </c>
      <c r="E46" s="5">
        <v>2002</v>
      </c>
      <c r="F46" s="5">
        <v>2003</v>
      </c>
      <c r="G46" s="5">
        <v>2004</v>
      </c>
      <c r="H46" s="5">
        <v>2005</v>
      </c>
      <c r="I46" s="5">
        <v>2006</v>
      </c>
      <c r="J46" s="5">
        <v>2007</v>
      </c>
      <c r="K46" s="5">
        <v>2008</v>
      </c>
      <c r="L46" s="5">
        <v>2009</v>
      </c>
      <c r="M46" s="5">
        <v>2010</v>
      </c>
      <c r="N46" s="5">
        <v>2011</v>
      </c>
      <c r="O46" s="5">
        <v>2012</v>
      </c>
      <c r="P46" s="5">
        <v>2013</v>
      </c>
      <c r="Q46" s="5">
        <v>2014</v>
      </c>
      <c r="R46" s="5">
        <v>2015</v>
      </c>
      <c r="S46" s="5">
        <v>2016</v>
      </c>
      <c r="T46" s="5">
        <v>2017</v>
      </c>
      <c r="U46" s="5">
        <v>2018</v>
      </c>
      <c r="V46" s="5">
        <v>2019</v>
      </c>
      <c r="W46" s="5">
        <v>2020</v>
      </c>
      <c r="Y46" s="5" t="s">
        <v>23</v>
      </c>
    </row>
    <row r="47" spans="1:25">
      <c r="B47" s="5" t="str">
        <f>Populations!$C$3</f>
        <v>FSW</v>
      </c>
      <c r="C47" s="19"/>
      <c r="D47" s="19"/>
      <c r="E47" s="19"/>
      <c r="F47" s="19"/>
      <c r="G47" s="19"/>
      <c r="H47" s="19"/>
      <c r="I47" s="19"/>
      <c r="J47" s="19"/>
      <c r="K47" s="19"/>
      <c r="L47" s="42">
        <v>0.8</v>
      </c>
      <c r="M47" s="42"/>
      <c r="N47" s="19"/>
      <c r="O47" s="19"/>
      <c r="P47" s="19"/>
      <c r="Q47" s="19"/>
      <c r="R47" s="19"/>
      <c r="S47" s="19"/>
      <c r="T47" s="19"/>
      <c r="U47" s="19"/>
      <c r="V47" s="19"/>
      <c r="W47" s="19"/>
      <c r="X47" s="9" t="s">
        <v>25</v>
      </c>
      <c r="Y47" s="19"/>
    </row>
    <row r="48" spans="1:25">
      <c r="B48" s="5" t="str">
        <f>Populations!$C$4</f>
        <v>Clients</v>
      </c>
      <c r="C48" s="19"/>
      <c r="D48" s="19"/>
      <c r="E48" s="19"/>
      <c r="F48" s="19"/>
      <c r="G48" s="19"/>
      <c r="H48" s="19"/>
      <c r="I48" s="19"/>
      <c r="J48" s="19">
        <v>0.17</v>
      </c>
      <c r="K48" s="19"/>
      <c r="L48" s="25">
        <v>0.35</v>
      </c>
      <c r="M48" s="25"/>
      <c r="N48" s="19"/>
      <c r="O48" s="19"/>
      <c r="P48" s="19">
        <v>0.5</v>
      </c>
      <c r="Q48" s="19"/>
      <c r="R48" s="19"/>
      <c r="S48" s="19"/>
      <c r="T48" s="19"/>
      <c r="U48" s="19"/>
      <c r="V48" s="19"/>
      <c r="W48" s="19"/>
      <c r="X48" s="9" t="s">
        <v>25</v>
      </c>
      <c r="Y48" s="19"/>
    </row>
    <row r="49" spans="1:25">
      <c r="B49" s="5" t="str">
        <f>Populations!$C$5</f>
        <v>MSM</v>
      </c>
      <c r="C49" s="19"/>
      <c r="D49" s="19"/>
      <c r="E49" s="19"/>
      <c r="F49" s="19"/>
      <c r="G49" s="19"/>
      <c r="H49" s="19"/>
      <c r="I49" s="19"/>
      <c r="J49" s="19"/>
      <c r="K49" s="19"/>
      <c r="L49" s="25"/>
      <c r="M49" s="25"/>
      <c r="N49" s="19"/>
      <c r="O49" s="19"/>
      <c r="P49" s="19">
        <v>0.125</v>
      </c>
      <c r="Q49" s="19"/>
      <c r="R49" s="19"/>
      <c r="S49" s="19"/>
      <c r="T49" s="19"/>
      <c r="U49" s="19"/>
      <c r="V49" s="19"/>
      <c r="W49" s="19"/>
      <c r="X49" s="9" t="s">
        <v>25</v>
      </c>
      <c r="Y49" s="19"/>
    </row>
    <row r="50" spans="1:25">
      <c r="B50" s="5" t="s">
        <v>16</v>
      </c>
      <c r="C50" s="19"/>
      <c r="D50" s="19"/>
      <c r="E50" s="19"/>
      <c r="F50" s="19"/>
      <c r="G50" s="19"/>
      <c r="H50" s="19"/>
      <c r="I50" s="19"/>
      <c r="J50" s="19"/>
      <c r="K50" s="19"/>
      <c r="L50" s="43"/>
      <c r="M50" s="43"/>
      <c r="N50" s="19"/>
      <c r="O50" s="19"/>
      <c r="P50" s="19">
        <v>0.1</v>
      </c>
      <c r="Q50" s="19"/>
      <c r="R50" s="19"/>
      <c r="S50" s="19"/>
      <c r="T50" s="19"/>
      <c r="U50" s="19"/>
      <c r="V50" s="19"/>
      <c r="W50" s="19"/>
      <c r="X50" s="9" t="s">
        <v>25</v>
      </c>
      <c r="Y50" s="19"/>
    </row>
    <row r="51" spans="1:25">
      <c r="B51" s="5" t="str">
        <f>Populations!$C$7</f>
        <v>M 15+</v>
      </c>
      <c r="C51" s="19"/>
      <c r="D51" s="19"/>
      <c r="E51" s="19"/>
      <c r="F51" s="19"/>
      <c r="G51" s="19"/>
      <c r="H51" s="19"/>
      <c r="I51" s="19"/>
      <c r="J51" s="19">
        <v>0.13</v>
      </c>
      <c r="K51" s="19"/>
      <c r="L51" s="19">
        <v>0.12</v>
      </c>
      <c r="M51" s="19"/>
      <c r="N51" s="19"/>
      <c r="O51" s="19"/>
      <c r="P51" s="19">
        <v>0.25</v>
      </c>
      <c r="Q51" s="19"/>
      <c r="R51" s="19"/>
      <c r="S51" s="19"/>
      <c r="T51" s="19"/>
      <c r="U51" s="19"/>
      <c r="V51" s="19"/>
      <c r="W51" s="19"/>
      <c r="X51" s="9" t="s">
        <v>25</v>
      </c>
      <c r="Y51" s="19"/>
    </row>
    <row r="52" spans="1:25">
      <c r="B52" s="5" t="str">
        <f>Populations!$C$8</f>
        <v>F 15+</v>
      </c>
      <c r="C52" s="19"/>
      <c r="D52" s="19"/>
      <c r="E52" s="19"/>
      <c r="F52" s="19"/>
      <c r="G52" s="19"/>
      <c r="H52" s="19"/>
      <c r="I52" s="19"/>
      <c r="J52" s="19">
        <v>0.13</v>
      </c>
      <c r="K52" s="19"/>
      <c r="L52" s="25">
        <v>0.12</v>
      </c>
      <c r="M52" s="25"/>
      <c r="N52" s="19"/>
      <c r="O52" s="19"/>
      <c r="P52" s="19">
        <v>0.25</v>
      </c>
      <c r="Q52" s="19"/>
      <c r="R52" s="19"/>
      <c r="S52" s="19"/>
      <c r="T52" s="19"/>
      <c r="U52" s="19"/>
      <c r="V52" s="19"/>
      <c r="W52" s="19"/>
      <c r="X52" s="9" t="s">
        <v>25</v>
      </c>
      <c r="Y52" s="19"/>
    </row>
    <row r="56" spans="1:25">
      <c r="A56" s="1" t="s">
        <v>59</v>
      </c>
    </row>
    <row r="57" spans="1:25">
      <c r="C57" s="5">
        <v>2000</v>
      </c>
      <c r="D57" s="5">
        <v>2001</v>
      </c>
      <c r="E57" s="5">
        <v>2002</v>
      </c>
      <c r="F57" s="5">
        <v>2003</v>
      </c>
      <c r="G57" s="5">
        <v>2004</v>
      </c>
      <c r="H57" s="5">
        <v>2005</v>
      </c>
      <c r="I57" s="5">
        <v>2006</v>
      </c>
      <c r="J57" s="5">
        <v>2007</v>
      </c>
      <c r="K57" s="5">
        <v>2008</v>
      </c>
      <c r="L57" s="5">
        <v>2009</v>
      </c>
      <c r="M57" s="5">
        <v>2010</v>
      </c>
      <c r="N57" s="5">
        <v>2011</v>
      </c>
      <c r="O57" s="5">
        <v>2012</v>
      </c>
      <c r="P57" s="5">
        <v>2013</v>
      </c>
      <c r="Q57" s="5">
        <v>2014</v>
      </c>
      <c r="R57" s="5">
        <v>2015</v>
      </c>
      <c r="S57" s="5">
        <v>2016</v>
      </c>
      <c r="T57" s="5">
        <v>2017</v>
      </c>
      <c r="U57" s="5">
        <v>2018</v>
      </c>
      <c r="V57" s="5">
        <v>2019</v>
      </c>
      <c r="W57" s="5">
        <v>2020</v>
      </c>
      <c r="Y57" s="5" t="s">
        <v>23</v>
      </c>
    </row>
    <row r="58" spans="1:25">
      <c r="B58" s="5" t="str">
        <f>Populations!$C$3</f>
        <v>FSW</v>
      </c>
      <c r="C58" s="19"/>
      <c r="D58" s="19"/>
      <c r="E58" s="19"/>
      <c r="F58" s="19"/>
      <c r="G58" s="19"/>
      <c r="H58" s="19"/>
      <c r="I58" s="19"/>
      <c r="J58" s="19">
        <v>0.4</v>
      </c>
      <c r="K58" s="19"/>
      <c r="L58" s="25"/>
      <c r="M58" s="25"/>
      <c r="N58" s="19"/>
      <c r="O58" s="19"/>
      <c r="P58" s="19">
        <v>0.5</v>
      </c>
      <c r="Q58" s="19"/>
      <c r="R58" s="19"/>
      <c r="S58" s="19"/>
      <c r="T58" s="19"/>
      <c r="U58" s="19"/>
      <c r="V58" s="19"/>
      <c r="W58" s="19"/>
      <c r="X58" s="9" t="s">
        <v>25</v>
      </c>
      <c r="Y58" s="19"/>
    </row>
    <row r="59" spans="1:25">
      <c r="B59" s="5" t="str">
        <f>Populations!$C$4</f>
        <v>Clients</v>
      </c>
      <c r="C59" s="19"/>
      <c r="D59" s="19"/>
      <c r="E59" s="19"/>
      <c r="F59" s="19"/>
      <c r="G59" s="19"/>
      <c r="H59" s="19"/>
      <c r="I59" s="19"/>
      <c r="J59" s="19">
        <v>0.4</v>
      </c>
      <c r="K59" s="19"/>
      <c r="L59" s="25"/>
      <c r="M59" s="25"/>
      <c r="N59" s="19"/>
      <c r="O59" s="19"/>
      <c r="P59" s="19">
        <v>0.5</v>
      </c>
      <c r="Q59" s="19"/>
      <c r="R59" s="19"/>
      <c r="S59" s="19"/>
      <c r="T59" s="19"/>
      <c r="U59" s="19"/>
      <c r="V59" s="19"/>
      <c r="W59" s="19"/>
      <c r="X59" s="9" t="s">
        <v>25</v>
      </c>
      <c r="Y59" s="19"/>
    </row>
    <row r="60" spans="1:25">
      <c r="B60" s="5" t="str">
        <f>Populations!$C$5</f>
        <v>MSM</v>
      </c>
      <c r="C60" s="19"/>
      <c r="D60" s="19"/>
      <c r="E60" s="19"/>
      <c r="F60" s="19"/>
      <c r="G60" s="19"/>
      <c r="H60" s="19"/>
      <c r="I60" s="19"/>
      <c r="J60" s="19"/>
      <c r="K60" s="19"/>
      <c r="L60" s="19"/>
      <c r="M60" s="19"/>
      <c r="N60" s="19"/>
      <c r="O60" s="19"/>
      <c r="P60" s="19"/>
      <c r="Q60" s="19"/>
      <c r="R60" s="19"/>
      <c r="S60" s="19"/>
      <c r="T60" s="19"/>
      <c r="U60" s="19"/>
      <c r="V60" s="19"/>
      <c r="W60" s="19"/>
      <c r="X60" s="9" t="s">
        <v>25</v>
      </c>
      <c r="Y60" s="19">
        <v>0</v>
      </c>
    </row>
    <row r="61" spans="1:25">
      <c r="B61" s="5" t="s">
        <v>16</v>
      </c>
      <c r="C61" s="19"/>
      <c r="D61" s="19"/>
      <c r="E61" s="19"/>
      <c r="F61" s="19"/>
      <c r="G61" s="19"/>
      <c r="H61" s="19"/>
      <c r="I61" s="19"/>
      <c r="J61" s="19"/>
      <c r="K61" s="19"/>
      <c r="L61" s="19"/>
      <c r="M61" s="19"/>
      <c r="N61" s="19"/>
      <c r="O61" s="19"/>
      <c r="P61" s="19"/>
      <c r="Q61" s="19"/>
      <c r="R61" s="19"/>
      <c r="S61" s="19"/>
      <c r="T61" s="19"/>
      <c r="U61" s="19"/>
      <c r="V61" s="19"/>
      <c r="W61" s="19"/>
      <c r="X61" s="9" t="s">
        <v>25</v>
      </c>
      <c r="Y61" s="19">
        <v>0</v>
      </c>
    </row>
    <row r="62" spans="1:25">
      <c r="B62" s="5" t="str">
        <f>Populations!$C$7</f>
        <v>M 15+</v>
      </c>
      <c r="C62" s="19"/>
      <c r="D62" s="19"/>
      <c r="E62" s="19"/>
      <c r="F62" s="19"/>
      <c r="G62" s="19"/>
      <c r="H62" s="19"/>
      <c r="I62" s="19"/>
      <c r="J62" s="19"/>
      <c r="K62" s="19"/>
      <c r="L62" s="19"/>
      <c r="M62" s="19"/>
      <c r="N62" s="19"/>
      <c r="O62" s="19"/>
      <c r="P62" s="19"/>
      <c r="Q62" s="19"/>
      <c r="R62" s="19"/>
      <c r="S62" s="19"/>
      <c r="T62" s="19"/>
      <c r="U62" s="19"/>
      <c r="V62" s="19"/>
      <c r="W62" s="19"/>
      <c r="X62" s="9" t="s">
        <v>25</v>
      </c>
      <c r="Y62" s="19">
        <v>0</v>
      </c>
    </row>
    <row r="63" spans="1:25">
      <c r="B63" s="5" t="str">
        <f>Populations!$C$8</f>
        <v>F 15+</v>
      </c>
      <c r="C63" s="19"/>
      <c r="D63" s="19"/>
      <c r="E63" s="19"/>
      <c r="F63" s="19"/>
      <c r="G63" s="19"/>
      <c r="H63" s="19"/>
      <c r="I63" s="19"/>
      <c r="J63" s="19"/>
      <c r="K63" s="19"/>
      <c r="L63" s="19"/>
      <c r="M63" s="19"/>
      <c r="N63" s="19"/>
      <c r="O63" s="19"/>
      <c r="P63" s="19"/>
      <c r="Q63" s="19"/>
      <c r="R63" s="19"/>
      <c r="S63" s="19"/>
      <c r="T63" s="19"/>
      <c r="U63" s="19"/>
      <c r="V63" s="19"/>
      <c r="W63" s="19"/>
      <c r="X63" s="9" t="s">
        <v>25</v>
      </c>
      <c r="Y63" s="19">
        <v>0</v>
      </c>
    </row>
    <row r="67" spans="1:25">
      <c r="A67" s="1" t="s">
        <v>60</v>
      </c>
    </row>
    <row r="68" spans="1:25">
      <c r="C68" s="5">
        <v>2000</v>
      </c>
      <c r="D68" s="5">
        <v>2001</v>
      </c>
      <c r="E68" s="5">
        <v>2002</v>
      </c>
      <c r="F68" s="5">
        <v>2003</v>
      </c>
      <c r="G68" s="5">
        <v>2004</v>
      </c>
      <c r="H68" s="5">
        <v>2005</v>
      </c>
      <c r="I68" s="5">
        <v>2006</v>
      </c>
      <c r="J68" s="5">
        <v>2007</v>
      </c>
      <c r="K68" s="5">
        <v>2008</v>
      </c>
      <c r="L68" s="5">
        <v>2009</v>
      </c>
      <c r="M68" s="5">
        <v>2010</v>
      </c>
      <c r="N68" s="5">
        <v>2011</v>
      </c>
      <c r="O68" s="5">
        <v>2012</v>
      </c>
      <c r="P68" s="5">
        <v>2013</v>
      </c>
      <c r="Q68" s="5">
        <v>2014</v>
      </c>
      <c r="R68" s="5">
        <v>2015</v>
      </c>
      <c r="S68" s="5">
        <v>2016</v>
      </c>
      <c r="T68" s="5">
        <v>2017</v>
      </c>
      <c r="U68" s="5">
        <v>2018</v>
      </c>
      <c r="V68" s="5">
        <v>2019</v>
      </c>
      <c r="W68" s="5">
        <v>2020</v>
      </c>
      <c r="Y68" s="5" t="s">
        <v>23</v>
      </c>
    </row>
    <row r="69" spans="1:25">
      <c r="B69" s="5" t="str">
        <f>Populations!$C$4</f>
        <v>Clients</v>
      </c>
      <c r="C69" s="19"/>
      <c r="D69" s="19"/>
      <c r="E69" s="19"/>
      <c r="F69" s="19"/>
      <c r="G69" s="19"/>
      <c r="H69" s="19"/>
      <c r="I69" s="19"/>
      <c r="J69" s="19"/>
      <c r="K69" s="19"/>
      <c r="L69" s="19"/>
      <c r="M69" s="19"/>
      <c r="N69" s="19"/>
      <c r="O69" s="19"/>
      <c r="P69" s="19"/>
      <c r="Q69" s="19"/>
      <c r="R69" s="19"/>
      <c r="S69" s="19"/>
      <c r="T69" s="19"/>
      <c r="U69" s="19"/>
      <c r="V69" s="19"/>
      <c r="W69" s="19"/>
      <c r="X69" s="9" t="s">
        <v>25</v>
      </c>
      <c r="Y69" s="19">
        <v>0.06</v>
      </c>
    </row>
    <row r="70" spans="1:25">
      <c r="B70" s="5" t="str">
        <f>Populations!$C$5</f>
        <v>MSM</v>
      </c>
      <c r="C70" s="19"/>
      <c r="D70" s="19"/>
      <c r="E70" s="19"/>
      <c r="F70" s="19"/>
      <c r="G70" s="19"/>
      <c r="H70" s="19"/>
      <c r="I70" s="19"/>
      <c r="J70" s="19"/>
      <c r="K70" s="19"/>
      <c r="L70" s="19"/>
      <c r="M70" s="19"/>
      <c r="N70" s="19"/>
      <c r="O70" s="19"/>
      <c r="P70" s="19"/>
      <c r="Q70" s="19"/>
      <c r="R70" s="19"/>
      <c r="S70" s="19"/>
      <c r="T70" s="19"/>
      <c r="U70" s="19"/>
      <c r="V70" s="19"/>
      <c r="W70" s="19"/>
      <c r="X70" s="9" t="s">
        <v>25</v>
      </c>
      <c r="Y70" s="19">
        <v>0.06</v>
      </c>
    </row>
    <row r="71" spans="1:25">
      <c r="B71" s="5" t="s">
        <v>16</v>
      </c>
      <c r="C71" s="19"/>
      <c r="D71" s="19"/>
      <c r="E71" s="19"/>
      <c r="F71" s="19"/>
      <c r="G71" s="19"/>
      <c r="H71" s="19"/>
      <c r="I71" s="19"/>
      <c r="J71" s="19"/>
      <c r="K71" s="19"/>
      <c r="L71" s="19"/>
      <c r="M71" s="19"/>
      <c r="N71" s="19"/>
      <c r="O71" s="19"/>
      <c r="P71" s="19"/>
      <c r="Q71" s="19"/>
      <c r="R71" s="19"/>
      <c r="S71" s="19"/>
      <c r="T71" s="19"/>
      <c r="U71" s="19"/>
      <c r="V71" s="19"/>
      <c r="W71" s="19"/>
      <c r="X71" s="9" t="s">
        <v>25</v>
      </c>
      <c r="Y71" s="19">
        <v>0.06</v>
      </c>
    </row>
    <row r="72" spans="1:25">
      <c r="B72" s="5" t="str">
        <f>Populations!$C$7</f>
        <v>M 15+</v>
      </c>
      <c r="C72" s="19"/>
      <c r="D72" s="19"/>
      <c r="E72" s="19"/>
      <c r="F72" s="19"/>
      <c r="G72" s="19"/>
      <c r="H72" s="19"/>
      <c r="I72" s="19"/>
      <c r="J72" s="19"/>
      <c r="K72" s="19"/>
      <c r="L72" s="19"/>
      <c r="M72" s="19"/>
      <c r="N72" s="19"/>
      <c r="O72" s="19"/>
      <c r="P72" s="19"/>
      <c r="Q72" s="19"/>
      <c r="R72" s="19"/>
      <c r="S72" s="19"/>
      <c r="T72" s="19"/>
      <c r="U72" s="19"/>
      <c r="V72" s="19"/>
      <c r="W72" s="19"/>
      <c r="X72" s="9" t="s">
        <v>25</v>
      </c>
      <c r="Y72" s="19">
        <v>0.06</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11</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3</cp:revision>
  <dcterms:created xsi:type="dcterms:W3CDTF">2015-11-01T23:49:11Z</dcterms:created>
  <dcterms:modified xsi:type="dcterms:W3CDTF">2017-02-01T10:24:41Z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