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5600" windowHeight="16060" activeTab="2"/>
  </bookViews>
  <sheets>
    <sheet name="Instructions" sheetId="1" r:id="rId1"/>
    <sheet name="Populations &amp; programs" sheetId="2" r:id="rId2"/>
    <sheet name="Program data"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0" i="3" l="1"/>
  <c r="R20" i="3"/>
  <c r="R15" i="3"/>
  <c r="R5" i="3"/>
  <c r="R23" i="3"/>
  <c r="R18" i="3"/>
  <c r="R13" i="3"/>
  <c r="R8" i="3"/>
  <c r="B26" i="3"/>
  <c r="B25" i="3"/>
  <c r="B24" i="3"/>
  <c r="B23" i="3"/>
  <c r="B21" i="3"/>
  <c r="B20" i="3"/>
  <c r="B19" i="3"/>
  <c r="B18" i="3"/>
  <c r="B16" i="3"/>
  <c r="B15" i="3"/>
  <c r="B14" i="3"/>
  <c r="B13" i="3"/>
  <c r="B11" i="3"/>
  <c r="B10" i="3"/>
  <c r="B9" i="3"/>
  <c r="B8" i="3"/>
  <c r="B6" i="3"/>
  <c r="B5" i="3"/>
  <c r="B4" i="3"/>
  <c r="B3" i="3"/>
</calcChain>
</file>

<file path=xl/sharedStrings.xml><?xml version="1.0" encoding="utf-8"?>
<sst xmlns="http://schemas.openxmlformats.org/spreadsheetml/2006/main" count="64" uniqueCount="28">
  <si>
    <t>O P T I M A   2 . 0</t>
  </si>
  <si>
    <t>Welcome to the Optima 2.0 program data entry spreadsheet. This is where all program data will be entered. Please ask someone from the Optima development team if you need help, or use the default contact (info@optimamodel.com).</t>
  </si>
  <si>
    <t>For further details please visit: http://optimamodel.com/file/indicator-guide</t>
  </si>
  <si>
    <t>Populations &amp; programs</t>
  </si>
  <si>
    <t>Short name</t>
  </si>
  <si>
    <t>Long name</t>
  </si>
  <si>
    <t>FSW</t>
  </si>
  <si>
    <t>Clients</t>
  </si>
  <si>
    <t>MSM</t>
  </si>
  <si>
    <t>PWID</t>
  </si>
  <si>
    <t>M 15+</t>
  </si>
  <si>
    <t>F 15+</t>
  </si>
  <si>
    <t>Condoms</t>
  </si>
  <si>
    <t>Condom promotion and distribution</t>
  </si>
  <si>
    <t>FSW programs</t>
  </si>
  <si>
    <t>Programs for female sex workers and clients</t>
  </si>
  <si>
    <t>HTC</t>
  </si>
  <si>
    <t>HIV testing and counseling</t>
  </si>
  <si>
    <t>ART</t>
  </si>
  <si>
    <t>Antiretroviral therapy</t>
  </si>
  <si>
    <t>Other</t>
  </si>
  <si>
    <t>Cost &amp; coverage</t>
  </si>
  <si>
    <t>Assumption</t>
  </si>
  <si>
    <t>Total spend</t>
  </si>
  <si>
    <t>OR</t>
  </si>
  <si>
    <t>Unit cost</t>
  </si>
  <si>
    <t>Coverage (optional)</t>
  </si>
  <si>
    <t>Saturation (optional)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</si>
</sst>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A5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0">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11" fontId="0" fillId="4" borderId="1" xfId="0" applyNumberFormat="1" applyFill="1" applyBorder="1" applyProtection="1">
      <protection locked="0"/>
    </xf>
    <xf numFmtId="0" fontId="2" fillId="0" borderId="0" xfId="0" applyFont="1" applyAlignment="1">
      <alignment horizontal="center"/>
    </xf>
    <xf numFmtId="0" fontId="0" fillId="5" borderId="1" xfId="0" applyFill="1" applyBorder="1" applyProtection="1">
      <protection locked="0"/>
    </xf>
    <xf numFmtId="164" fontId="0" fillId="4" borderId="1" xfId="1" applyNumberFormat="1" applyFont="1" applyFill="1" applyBorder="1" applyProtection="1">
      <protection locked="0"/>
    </xf>
    <xf numFmtId="9" fontId="0" fillId="5" borderId="1" xfId="0" applyNumberFormat="1" applyFill="1" applyBorder="1" applyProtection="1">
      <protection locked="0"/>
    </xf>
    <xf numFmtId="164" fontId="0" fillId="5" borderId="1" xfId="1" applyNumberFormat="1" applyFont="1" applyFill="1" applyBorder="1" applyProtection="1">
      <protection locked="0"/>
    </xf>
    <xf numFmtId="43" fontId="0" fillId="4" borderId="1" xfId="1" applyFont="1" applyFill="1" applyBorder="1" applyProtection="1">
      <protection locked="0"/>
    </xf>
    <xf numFmtId="43" fontId="0" fillId="4" borderId="1" xfId="1" applyNumberFormat="1" applyFont="1" applyFill="1" applyBorder="1" applyProtection="1">
      <protection locked="0"/>
    </xf>
    <xf numFmtId="0" fontId="1" fillId="2" borderId="0" xfId="0" applyFont="1" applyFill="1" applyAlignment="1">
      <alignment horizontal="center" vertical="center"/>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3"/>
    </sheetView>
  </sheetViews>
  <sheetFormatPr baseColWidth="10" defaultColWidth="8.83203125" defaultRowHeight="14" x14ac:dyDescent="0"/>
  <cols>
    <col min="1" max="1" width="80.6640625" customWidth="1"/>
  </cols>
  <sheetData>
    <row r="1" spans="1:1">
      <c r="A1" s="14" t="s">
        <v>0</v>
      </c>
    </row>
    <row r="2" spans="1:1">
      <c r="A2" s="14"/>
    </row>
    <row r="3" spans="1:1">
      <c r="A3" s="14"/>
    </row>
    <row r="4" spans="1:1">
      <c r="A4" s="1"/>
    </row>
    <row r="5" spans="1:1" ht="65" customHeight="1">
      <c r="A5" s="1" t="s">
        <v>1</v>
      </c>
    </row>
    <row r="6" spans="1:1">
      <c r="A6" s="1"/>
    </row>
    <row r="7" spans="1:1">
      <c r="A7" s="1" t="s">
        <v>2</v>
      </c>
    </row>
    <row r="8" spans="1:1">
      <c r="A8" s="1"/>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3" sqref="I3"/>
    </sheetView>
  </sheetViews>
  <sheetFormatPr baseColWidth="10" defaultColWidth="8.83203125" defaultRowHeight="14" x14ac:dyDescent="0"/>
  <cols>
    <col min="3" max="3" width="15.6640625" customWidth="1"/>
    <col min="4" max="4" width="40.6640625" customWidth="1"/>
    <col min="7" max="7" width="12.6640625" customWidth="1"/>
    <col min="8" max="9" width="16.6640625" customWidth="1"/>
    <col min="10" max="10" width="12.6640625" customWidth="1"/>
  </cols>
  <sheetData>
    <row r="1" spans="1:10">
      <c r="A1" s="2" t="s">
        <v>3</v>
      </c>
    </row>
    <row r="2" spans="1:10">
      <c r="C2" s="3" t="s">
        <v>4</v>
      </c>
      <c r="D2" s="3" t="s">
        <v>5</v>
      </c>
      <c r="E2" s="3" t="s">
        <v>6</v>
      </c>
      <c r="F2" s="3" t="s">
        <v>7</v>
      </c>
      <c r="G2" s="3" t="s">
        <v>8</v>
      </c>
      <c r="H2" s="3" t="s">
        <v>9</v>
      </c>
      <c r="I2" s="3" t="s">
        <v>10</v>
      </c>
      <c r="J2" s="3" t="s">
        <v>11</v>
      </c>
    </row>
    <row r="3" spans="1:10">
      <c r="B3" s="4">
        <v>1</v>
      </c>
      <c r="C3" s="5" t="s">
        <v>12</v>
      </c>
      <c r="D3" s="5" t="s">
        <v>13</v>
      </c>
      <c r="E3" s="5">
        <v>0</v>
      </c>
      <c r="F3" s="5">
        <v>0</v>
      </c>
      <c r="G3" s="5">
        <v>0</v>
      </c>
      <c r="H3" s="5">
        <v>0</v>
      </c>
      <c r="I3" s="5">
        <v>1</v>
      </c>
      <c r="J3" s="5">
        <v>1</v>
      </c>
    </row>
    <row r="4" spans="1:10">
      <c r="B4" s="4">
        <v>2</v>
      </c>
      <c r="C4" s="5" t="s">
        <v>14</v>
      </c>
      <c r="D4" s="5" t="s">
        <v>15</v>
      </c>
      <c r="E4" s="5">
        <v>1</v>
      </c>
      <c r="F4" s="5">
        <v>0</v>
      </c>
      <c r="G4" s="5">
        <v>0</v>
      </c>
      <c r="H4" s="5">
        <v>0</v>
      </c>
      <c r="I4" s="5">
        <v>0</v>
      </c>
      <c r="J4" s="5">
        <v>0</v>
      </c>
    </row>
    <row r="5" spans="1:10">
      <c r="B5" s="4">
        <v>3</v>
      </c>
      <c r="C5" s="5" t="s">
        <v>16</v>
      </c>
      <c r="D5" s="5" t="s">
        <v>17</v>
      </c>
      <c r="E5" s="5">
        <v>1</v>
      </c>
      <c r="F5" s="5">
        <v>1</v>
      </c>
      <c r="G5" s="5">
        <v>1</v>
      </c>
      <c r="H5" s="5">
        <v>1</v>
      </c>
      <c r="I5" s="5">
        <v>1</v>
      </c>
      <c r="J5" s="5">
        <v>1</v>
      </c>
    </row>
    <row r="6" spans="1:10">
      <c r="B6" s="4">
        <v>4</v>
      </c>
      <c r="C6" s="5" t="s">
        <v>18</v>
      </c>
      <c r="D6" s="5" t="s">
        <v>19</v>
      </c>
      <c r="E6" s="5">
        <v>1</v>
      </c>
      <c r="F6" s="5">
        <v>1</v>
      </c>
      <c r="G6" s="5">
        <v>1</v>
      </c>
      <c r="H6" s="5">
        <v>1</v>
      </c>
      <c r="I6" s="5">
        <v>1</v>
      </c>
      <c r="J6" s="5">
        <v>1</v>
      </c>
    </row>
    <row r="7" spans="1:10">
      <c r="B7" s="4">
        <v>5</v>
      </c>
      <c r="C7" s="5" t="s">
        <v>20</v>
      </c>
      <c r="D7" s="5" t="s">
        <v>20</v>
      </c>
      <c r="E7" s="5">
        <v>0</v>
      </c>
      <c r="F7" s="5">
        <v>0</v>
      </c>
      <c r="G7" s="5">
        <v>0</v>
      </c>
      <c r="H7" s="5">
        <v>0</v>
      </c>
      <c r="I7" s="5">
        <v>0</v>
      </c>
      <c r="J7" s="5">
        <v>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tabSelected="1" workbookViewId="0">
      <selection activeCell="O4" sqref="O4"/>
    </sheetView>
  </sheetViews>
  <sheetFormatPr baseColWidth="10" defaultColWidth="8.83203125" defaultRowHeight="14" x14ac:dyDescent="0"/>
  <cols>
    <col min="3" max="3" width="20.6640625" customWidth="1"/>
    <col min="18" max="18" width="12.1640625" bestFit="1" customWidth="1"/>
  </cols>
  <sheetData>
    <row r="1" spans="1:26">
      <c r="A1" s="2" t="s">
        <v>21</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22</v>
      </c>
    </row>
    <row r="3" spans="1:26">
      <c r="B3" s="4" t="str">
        <f>'Populations &amp; programs'!$C$3</f>
        <v>Condoms</v>
      </c>
      <c r="C3" s="4" t="s">
        <v>23</v>
      </c>
      <c r="D3" s="6"/>
      <c r="E3" s="6"/>
      <c r="F3" s="6"/>
      <c r="G3" s="6"/>
      <c r="H3" s="6"/>
      <c r="I3" s="6"/>
      <c r="J3" s="6"/>
      <c r="K3" s="6"/>
      <c r="L3" s="6"/>
      <c r="M3" s="6"/>
      <c r="N3" s="6"/>
      <c r="O3" s="6"/>
      <c r="P3" s="6"/>
      <c r="Q3" s="6"/>
      <c r="R3" s="9">
        <v>13000000</v>
      </c>
      <c r="S3" s="6"/>
      <c r="T3" s="6"/>
      <c r="U3" s="6"/>
      <c r="V3" s="6"/>
      <c r="W3" s="6"/>
      <c r="X3" s="6"/>
      <c r="Y3" s="7" t="s">
        <v>24</v>
      </c>
      <c r="Z3" s="6"/>
    </row>
    <row r="4" spans="1:26">
      <c r="B4" s="4" t="str">
        <f>'Populations &amp; programs'!$C$3</f>
        <v>Condoms</v>
      </c>
      <c r="C4" s="4" t="s">
        <v>25</v>
      </c>
      <c r="D4" s="5"/>
      <c r="E4" s="5"/>
      <c r="F4" s="5"/>
      <c r="G4" s="5"/>
      <c r="H4" s="5"/>
      <c r="I4" s="5"/>
      <c r="J4" s="5"/>
      <c r="K4" s="5"/>
      <c r="L4" s="5"/>
      <c r="M4" s="5"/>
      <c r="N4" s="5"/>
      <c r="O4" s="5">
        <v>4</v>
      </c>
      <c r="P4" s="5"/>
      <c r="Q4" s="5"/>
      <c r="R4" s="13">
        <v>5</v>
      </c>
      <c r="S4" s="5"/>
      <c r="T4" s="5"/>
      <c r="U4" s="5"/>
      <c r="V4" s="5"/>
      <c r="W4" s="5"/>
      <c r="X4" s="5"/>
      <c r="Y4" s="7" t="s">
        <v>24</v>
      </c>
      <c r="Z4" s="5"/>
    </row>
    <row r="5" spans="1:26">
      <c r="B5" s="4" t="str">
        <f>'Populations &amp; programs'!$C$3</f>
        <v>Condoms</v>
      </c>
      <c r="C5" s="4" t="s">
        <v>26</v>
      </c>
      <c r="D5" s="8"/>
      <c r="E5" s="8"/>
      <c r="F5" s="8"/>
      <c r="G5" s="8"/>
      <c r="H5" s="8"/>
      <c r="I5" s="8"/>
      <c r="J5" s="8"/>
      <c r="K5" s="8"/>
      <c r="L5" s="8"/>
      <c r="M5" s="8"/>
      <c r="N5" s="8"/>
      <c r="O5" s="8"/>
      <c r="P5" s="8"/>
      <c r="Q5" s="8"/>
      <c r="R5" s="11">
        <f>R3/R4</f>
        <v>2600000</v>
      </c>
      <c r="S5" s="8"/>
      <c r="T5" s="8"/>
      <c r="U5" s="8"/>
      <c r="V5" s="8"/>
      <c r="W5" s="8"/>
      <c r="X5" s="8"/>
      <c r="Y5" s="7" t="s">
        <v>24</v>
      </c>
      <c r="Z5" s="8"/>
    </row>
    <row r="6" spans="1:26">
      <c r="B6" s="4" t="str">
        <f>'Populations &amp; programs'!$C$3</f>
        <v>Condoms</v>
      </c>
      <c r="C6" s="4" t="s">
        <v>27</v>
      </c>
      <c r="D6" s="8"/>
      <c r="E6" s="8"/>
      <c r="F6" s="8"/>
      <c r="G6" s="8"/>
      <c r="H6" s="8"/>
      <c r="I6" s="8"/>
      <c r="J6" s="8"/>
      <c r="K6" s="8"/>
      <c r="L6" s="8"/>
      <c r="M6" s="8"/>
      <c r="N6" s="8"/>
      <c r="O6" s="8"/>
      <c r="P6" s="10">
        <v>0.6</v>
      </c>
      <c r="Q6" s="8"/>
      <c r="R6" s="10"/>
      <c r="S6" s="8"/>
      <c r="T6" s="10">
        <v>0.75</v>
      </c>
      <c r="U6" s="8"/>
      <c r="V6" s="8"/>
      <c r="W6" s="8"/>
      <c r="X6" s="8"/>
      <c r="Y6" s="7" t="s">
        <v>24</v>
      </c>
      <c r="Z6" s="8"/>
    </row>
    <row r="8" spans="1:26">
      <c r="B8" s="4" t="str">
        <f>'Populations &amp; programs'!$C$4</f>
        <v>FSW programs</v>
      </c>
      <c r="C8" s="4" t="s">
        <v>23</v>
      </c>
      <c r="D8" s="6"/>
      <c r="E8" s="6"/>
      <c r="F8" s="6"/>
      <c r="G8" s="6"/>
      <c r="H8" s="6"/>
      <c r="I8" s="6"/>
      <c r="J8" s="6"/>
      <c r="K8" s="6"/>
      <c r="L8" s="6"/>
      <c r="M8" s="6"/>
      <c r="N8" s="6"/>
      <c r="O8" s="6"/>
      <c r="P8" s="6"/>
      <c r="Q8" s="6"/>
      <c r="R8" s="9">
        <f>2500000</f>
        <v>2500000</v>
      </c>
      <c r="S8" s="6"/>
      <c r="T8" s="6"/>
      <c r="U8" s="6"/>
      <c r="V8" s="6"/>
      <c r="W8" s="6"/>
      <c r="X8" s="6"/>
      <c r="Y8" s="7" t="s">
        <v>24</v>
      </c>
      <c r="Z8" s="6"/>
    </row>
    <row r="9" spans="1:26">
      <c r="B9" s="4" t="str">
        <f>'Populations &amp; programs'!$C$4</f>
        <v>FSW programs</v>
      </c>
      <c r="C9" s="4" t="s">
        <v>25</v>
      </c>
      <c r="D9" s="5"/>
      <c r="E9" s="5"/>
      <c r="F9" s="5"/>
      <c r="G9" s="5"/>
      <c r="H9" s="5"/>
      <c r="I9" s="5"/>
      <c r="J9" s="5"/>
      <c r="K9" s="5"/>
      <c r="L9" s="5"/>
      <c r="M9" s="5"/>
      <c r="N9" s="5"/>
      <c r="O9" s="5"/>
      <c r="P9" s="5"/>
      <c r="Q9" s="5"/>
      <c r="R9" s="12">
        <v>30</v>
      </c>
      <c r="S9" s="5"/>
      <c r="T9" s="5"/>
      <c r="U9" s="5"/>
      <c r="V9" s="5"/>
      <c r="W9" s="5"/>
      <c r="X9" s="5"/>
      <c r="Y9" s="7" t="s">
        <v>24</v>
      </c>
      <c r="Z9" s="5"/>
    </row>
    <row r="10" spans="1:26">
      <c r="B10" s="4" t="str">
        <f>'Populations &amp; programs'!$C$4</f>
        <v>FSW programs</v>
      </c>
      <c r="C10" s="4" t="s">
        <v>26</v>
      </c>
      <c r="D10" s="8"/>
      <c r="E10" s="8"/>
      <c r="F10" s="8"/>
      <c r="G10" s="8"/>
      <c r="H10" s="8"/>
      <c r="I10" s="8"/>
      <c r="J10" s="8"/>
      <c r="K10" s="8"/>
      <c r="L10" s="8"/>
      <c r="M10" s="8"/>
      <c r="N10" s="8"/>
      <c r="O10" s="8"/>
      <c r="P10" s="8"/>
      <c r="Q10" s="8"/>
      <c r="R10" s="11">
        <f>R8/R9</f>
        <v>83333.333333333328</v>
      </c>
      <c r="S10" s="8"/>
      <c r="T10" s="8"/>
      <c r="U10" s="8"/>
      <c r="V10" s="8"/>
      <c r="W10" s="8"/>
      <c r="X10" s="8"/>
      <c r="Y10" s="7" t="s">
        <v>24</v>
      </c>
      <c r="Z10" s="8"/>
    </row>
    <row r="11" spans="1:26">
      <c r="B11" s="4" t="str">
        <f>'Populations &amp; programs'!$C$4</f>
        <v>FSW programs</v>
      </c>
      <c r="C11" s="4" t="s">
        <v>27</v>
      </c>
      <c r="D11" s="8"/>
      <c r="E11" s="8"/>
      <c r="F11" s="8"/>
      <c r="G11" s="8"/>
      <c r="H11" s="8"/>
      <c r="I11" s="8"/>
      <c r="J11" s="8"/>
      <c r="K11" s="8"/>
      <c r="L11" s="8"/>
      <c r="M11" s="8"/>
      <c r="N11" s="8"/>
      <c r="O11" s="8"/>
      <c r="P11" s="8"/>
      <c r="Q11" s="8"/>
      <c r="R11" s="10">
        <v>0.9</v>
      </c>
      <c r="S11" s="8"/>
      <c r="T11" s="8"/>
      <c r="U11" s="8"/>
      <c r="V11" s="8"/>
      <c r="W11" s="8"/>
      <c r="X11" s="8"/>
      <c r="Y11" s="7" t="s">
        <v>24</v>
      </c>
      <c r="Z11" s="8"/>
    </row>
    <row r="13" spans="1:26">
      <c r="B13" s="4" t="str">
        <f>'Populations &amp; programs'!$C$5</f>
        <v>HTC</v>
      </c>
      <c r="C13" s="4" t="s">
        <v>23</v>
      </c>
      <c r="D13" s="6"/>
      <c r="E13" s="6"/>
      <c r="F13" s="6"/>
      <c r="G13" s="6"/>
      <c r="H13" s="6"/>
      <c r="I13" s="6"/>
      <c r="J13" s="6"/>
      <c r="K13" s="6"/>
      <c r="L13" s="6"/>
      <c r="M13" s="6"/>
      <c r="N13" s="6"/>
      <c r="O13" s="6"/>
      <c r="P13" s="6"/>
      <c r="Q13" s="6"/>
      <c r="R13" s="9">
        <f>10000000</f>
        <v>10000000</v>
      </c>
      <c r="S13" s="6"/>
      <c r="T13" s="6"/>
      <c r="U13" s="6"/>
      <c r="V13" s="6"/>
      <c r="W13" s="6"/>
      <c r="X13" s="6"/>
      <c r="Y13" s="7" t="s">
        <v>24</v>
      </c>
      <c r="Z13" s="6"/>
    </row>
    <row r="14" spans="1:26">
      <c r="B14" s="4" t="str">
        <f>'Populations &amp; programs'!$C$5</f>
        <v>HTC</v>
      </c>
      <c r="C14" s="4" t="s">
        <v>25</v>
      </c>
      <c r="D14" s="5"/>
      <c r="E14" s="5"/>
      <c r="F14" s="5"/>
      <c r="G14" s="5"/>
      <c r="H14" s="5"/>
      <c r="I14" s="5"/>
      <c r="J14" s="5"/>
      <c r="K14" s="5"/>
      <c r="L14" s="5"/>
      <c r="M14" s="5"/>
      <c r="N14" s="5"/>
      <c r="O14" s="5"/>
      <c r="P14" s="5"/>
      <c r="Q14" s="5"/>
      <c r="R14" s="12">
        <v>7.5</v>
      </c>
      <c r="S14" s="5"/>
      <c r="T14" s="5"/>
      <c r="U14" s="5"/>
      <c r="V14" s="5"/>
      <c r="W14" s="5"/>
      <c r="X14" s="5"/>
      <c r="Y14" s="7" t="s">
        <v>24</v>
      </c>
      <c r="Z14" s="5"/>
    </row>
    <row r="15" spans="1:26">
      <c r="B15" s="4" t="str">
        <f>'Populations &amp; programs'!$C$5</f>
        <v>HTC</v>
      </c>
      <c r="C15" s="4" t="s">
        <v>26</v>
      </c>
      <c r="D15" s="8"/>
      <c r="E15" s="8"/>
      <c r="F15" s="8"/>
      <c r="G15" s="8"/>
      <c r="H15" s="8"/>
      <c r="I15" s="8"/>
      <c r="J15" s="8"/>
      <c r="K15" s="8"/>
      <c r="L15" s="8"/>
      <c r="M15" s="8"/>
      <c r="N15" s="8"/>
      <c r="O15" s="8"/>
      <c r="P15" s="8"/>
      <c r="Q15" s="8"/>
      <c r="R15" s="11">
        <f>R13/R14</f>
        <v>1333333.3333333333</v>
      </c>
      <c r="S15" s="8"/>
      <c r="T15" s="8"/>
      <c r="U15" s="8"/>
      <c r="V15" s="8"/>
      <c r="W15" s="8"/>
      <c r="X15" s="8"/>
      <c r="Y15" s="7" t="s">
        <v>24</v>
      </c>
      <c r="Z15" s="8"/>
    </row>
    <row r="16" spans="1:26">
      <c r="B16" s="4" t="str">
        <f>'Populations &amp; programs'!$C$5</f>
        <v>HTC</v>
      </c>
      <c r="C16" s="4" t="s">
        <v>27</v>
      </c>
      <c r="D16" s="8"/>
      <c r="E16" s="8"/>
      <c r="F16" s="8"/>
      <c r="G16" s="8"/>
      <c r="H16" s="8"/>
      <c r="I16" s="8"/>
      <c r="J16" s="8"/>
      <c r="K16" s="8"/>
      <c r="L16" s="8"/>
      <c r="M16" s="8"/>
      <c r="N16" s="8"/>
      <c r="O16" s="8"/>
      <c r="P16" s="8"/>
      <c r="Q16" s="8"/>
      <c r="R16" s="10">
        <v>0.9</v>
      </c>
      <c r="S16" s="8"/>
      <c r="T16" s="8"/>
      <c r="U16" s="8"/>
      <c r="V16" s="8"/>
      <c r="W16" s="8"/>
      <c r="X16" s="8"/>
      <c r="Y16" s="7" t="s">
        <v>24</v>
      </c>
      <c r="Z16" s="8"/>
    </row>
    <row r="18" spans="2:26">
      <c r="B18" s="4" t="str">
        <f>'Populations &amp; programs'!$C$6</f>
        <v>ART</v>
      </c>
      <c r="C18" s="4" t="s">
        <v>23</v>
      </c>
      <c r="D18" s="6"/>
      <c r="E18" s="6"/>
      <c r="F18" s="6"/>
      <c r="G18" s="6"/>
      <c r="H18" s="6"/>
      <c r="I18" s="6"/>
      <c r="J18" s="6"/>
      <c r="K18" s="6"/>
      <c r="L18" s="6"/>
      <c r="M18" s="6"/>
      <c r="N18" s="6"/>
      <c r="O18" s="6"/>
      <c r="P18" s="6"/>
      <c r="Q18" s="6"/>
      <c r="R18" s="9">
        <f>20000000</f>
        <v>20000000</v>
      </c>
      <c r="S18" s="6"/>
      <c r="T18" s="6"/>
      <c r="U18" s="6"/>
      <c r="V18" s="6"/>
      <c r="W18" s="6"/>
      <c r="X18" s="6"/>
      <c r="Y18" s="7" t="s">
        <v>24</v>
      </c>
      <c r="Z18" s="6"/>
    </row>
    <row r="19" spans="2:26">
      <c r="B19" s="4" t="str">
        <f>'Populations &amp; programs'!$C$6</f>
        <v>ART</v>
      </c>
      <c r="C19" s="4" t="s">
        <v>25</v>
      </c>
      <c r="D19" s="5"/>
      <c r="E19" s="5"/>
      <c r="F19" s="5"/>
      <c r="G19" s="5"/>
      <c r="H19" s="5"/>
      <c r="I19" s="5"/>
      <c r="J19" s="5"/>
      <c r="K19" s="5"/>
      <c r="L19" s="5"/>
      <c r="M19" s="5"/>
      <c r="N19" s="5"/>
      <c r="O19" s="5"/>
      <c r="P19" s="5"/>
      <c r="Q19" s="5"/>
      <c r="R19" s="12">
        <v>600</v>
      </c>
      <c r="S19" s="5"/>
      <c r="T19" s="5"/>
      <c r="U19" s="5"/>
      <c r="V19" s="5"/>
      <c r="W19" s="5"/>
      <c r="X19" s="5"/>
      <c r="Y19" s="7" t="s">
        <v>24</v>
      </c>
      <c r="Z19" s="5"/>
    </row>
    <row r="20" spans="2:26">
      <c r="B20" s="4" t="str">
        <f>'Populations &amp; programs'!$C$6</f>
        <v>ART</v>
      </c>
      <c r="C20" s="4" t="s">
        <v>26</v>
      </c>
      <c r="D20" s="8"/>
      <c r="E20" s="8"/>
      <c r="F20" s="8"/>
      <c r="G20" s="8"/>
      <c r="H20" s="8"/>
      <c r="I20" s="8"/>
      <c r="J20" s="8"/>
      <c r="K20" s="8"/>
      <c r="L20" s="8"/>
      <c r="M20" s="8"/>
      <c r="N20" s="8"/>
      <c r="O20" s="8"/>
      <c r="P20" s="8"/>
      <c r="Q20" s="8"/>
      <c r="R20" s="11">
        <f>R18/R19</f>
        <v>33333.333333333336</v>
      </c>
      <c r="S20" s="8"/>
      <c r="T20" s="8"/>
      <c r="U20" s="8"/>
      <c r="V20" s="8"/>
      <c r="W20" s="8"/>
      <c r="X20" s="8"/>
      <c r="Y20" s="7" t="s">
        <v>24</v>
      </c>
      <c r="Z20" s="8"/>
    </row>
    <row r="21" spans="2:26">
      <c r="B21" s="4" t="str">
        <f>'Populations &amp; programs'!$C$6</f>
        <v>ART</v>
      </c>
      <c r="C21" s="4" t="s">
        <v>27</v>
      </c>
      <c r="D21" s="8"/>
      <c r="E21" s="8"/>
      <c r="F21" s="8"/>
      <c r="G21" s="8"/>
      <c r="H21" s="8"/>
      <c r="I21" s="8"/>
      <c r="J21" s="8"/>
      <c r="K21" s="8"/>
      <c r="L21" s="8"/>
      <c r="M21" s="8"/>
      <c r="N21" s="8"/>
      <c r="O21" s="8"/>
      <c r="P21" s="8"/>
      <c r="Q21" s="8"/>
      <c r="R21" s="10">
        <v>1</v>
      </c>
      <c r="S21" s="8"/>
      <c r="T21" s="8"/>
      <c r="U21" s="8"/>
      <c r="V21" s="8"/>
      <c r="W21" s="8"/>
      <c r="X21" s="8"/>
      <c r="Y21" s="7" t="s">
        <v>24</v>
      </c>
      <c r="Z21" s="8"/>
    </row>
    <row r="23" spans="2:26">
      <c r="B23" s="4" t="str">
        <f>'Populations &amp; programs'!$C$7</f>
        <v>Other</v>
      </c>
      <c r="C23" s="4" t="s">
        <v>23</v>
      </c>
      <c r="D23" s="6"/>
      <c r="E23" s="6"/>
      <c r="F23" s="6"/>
      <c r="G23" s="6"/>
      <c r="H23" s="6"/>
      <c r="I23" s="6"/>
      <c r="J23" s="6"/>
      <c r="K23" s="6"/>
      <c r="L23" s="6"/>
      <c r="M23" s="6"/>
      <c r="N23" s="6"/>
      <c r="O23" s="6"/>
      <c r="P23" s="6"/>
      <c r="Q23" s="6"/>
      <c r="R23" s="9">
        <f>15000000</f>
        <v>15000000</v>
      </c>
      <c r="S23" s="6"/>
      <c r="T23" s="6"/>
      <c r="U23" s="6"/>
      <c r="V23" s="6"/>
      <c r="W23" s="6"/>
      <c r="X23" s="6"/>
      <c r="Y23" s="7" t="s">
        <v>24</v>
      </c>
      <c r="Z23" s="6"/>
    </row>
    <row r="24" spans="2:26">
      <c r="B24" s="4" t="str">
        <f>'Populations &amp; programs'!$C$7</f>
        <v>Other</v>
      </c>
      <c r="C24" s="4" t="s">
        <v>25</v>
      </c>
      <c r="D24" s="5"/>
      <c r="E24" s="5"/>
      <c r="F24" s="5"/>
      <c r="G24" s="5"/>
      <c r="H24" s="5"/>
      <c r="I24" s="5"/>
      <c r="J24" s="5"/>
      <c r="K24" s="5"/>
      <c r="L24" s="5"/>
      <c r="M24" s="5"/>
      <c r="N24" s="5"/>
      <c r="O24" s="5"/>
      <c r="P24" s="5"/>
      <c r="Q24" s="5"/>
      <c r="R24" s="5"/>
      <c r="S24" s="5"/>
      <c r="T24" s="5"/>
      <c r="U24" s="5"/>
      <c r="V24" s="5"/>
      <c r="W24" s="5"/>
      <c r="X24" s="5"/>
      <c r="Y24" s="7" t="s">
        <v>24</v>
      </c>
      <c r="Z24" s="5"/>
    </row>
    <row r="25" spans="2:26">
      <c r="B25" s="4" t="str">
        <f>'Populations &amp; programs'!$C$7</f>
        <v>Other</v>
      </c>
      <c r="C25" s="4" t="s">
        <v>26</v>
      </c>
      <c r="D25" s="8"/>
      <c r="E25" s="8"/>
      <c r="F25" s="8"/>
      <c r="G25" s="8"/>
      <c r="H25" s="8"/>
      <c r="I25" s="8"/>
      <c r="J25" s="8"/>
      <c r="K25" s="8"/>
      <c r="L25" s="8"/>
      <c r="M25" s="8"/>
      <c r="N25" s="8"/>
      <c r="O25" s="8"/>
      <c r="P25" s="8"/>
      <c r="Q25" s="8"/>
      <c r="R25" s="8"/>
      <c r="S25" s="8"/>
      <c r="T25" s="8"/>
      <c r="U25" s="8"/>
      <c r="V25" s="8"/>
      <c r="W25" s="8"/>
      <c r="X25" s="8"/>
      <c r="Y25" s="7" t="s">
        <v>24</v>
      </c>
      <c r="Z25" s="8"/>
    </row>
    <row r="26" spans="2:26">
      <c r="B26" s="4" t="str">
        <f>'Populations &amp; programs'!$C$7</f>
        <v>Other</v>
      </c>
      <c r="C26" s="4" t="s">
        <v>27</v>
      </c>
      <c r="D26" s="8"/>
      <c r="E26" s="8"/>
      <c r="F26" s="8"/>
      <c r="G26" s="8"/>
      <c r="H26" s="8"/>
      <c r="I26" s="8"/>
      <c r="J26" s="8"/>
      <c r="K26" s="8"/>
      <c r="L26" s="8"/>
      <c r="M26" s="8"/>
      <c r="N26" s="8"/>
      <c r="O26" s="8"/>
      <c r="P26" s="8"/>
      <c r="Q26" s="8"/>
      <c r="R26" s="8"/>
      <c r="S26" s="8"/>
      <c r="T26" s="8"/>
      <c r="U26" s="8"/>
      <c r="V26" s="8"/>
      <c r="W26" s="8"/>
      <c r="X26" s="8"/>
      <c r="Y26" s="7" t="s">
        <v>24</v>
      </c>
      <c r="Z26" s="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Populations &amp; programs</vt:lpstr>
      <vt:lpstr>Program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2016-09-30T12:24:07Z</dcterms:created>
  <dcterms:modified xsi:type="dcterms:W3CDTF">2016-10-02T09:38:07Z</dcterms:modified>
</cp:coreProperties>
</file>