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1600" windowHeight="14200" tabRatio="863" activeTab="1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6"/>
  <c r="B21"/>
  <c r="B19"/>
  <c r="B18"/>
  <c r="B16"/>
  <c r="B15"/>
  <c r="B13"/>
  <c r="B12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8" i="4"/>
  <c r="B7"/>
  <c r="B6"/>
  <c r="B5"/>
  <c r="B4"/>
  <c r="B3"/>
  <c r="AG27" i="18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AG3"/>
  <c r="AF3"/>
  <c r="AE3"/>
  <c r="AD3"/>
  <c r="AC3"/>
  <c r="AB3"/>
  <c r="AA3"/>
  <c r="Z3"/>
  <c r="Y3"/>
  <c r="X3"/>
  <c r="W3"/>
  <c r="V3"/>
  <c r="U3"/>
  <c r="T3"/>
  <c r="R3"/>
  <c r="Q3"/>
  <c r="P3"/>
  <c r="O3"/>
  <c r="N3"/>
  <c r="M3"/>
  <c r="L3"/>
  <c r="K3"/>
  <c r="J3"/>
  <c r="I3"/>
  <c r="H3"/>
  <c r="G3"/>
  <c r="F3"/>
  <c r="E3"/>
  <c r="D3"/>
  <c r="C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5" i="3"/>
  <c r="B84"/>
  <c r="B83"/>
  <c r="B82"/>
  <c r="B81"/>
  <c r="B80"/>
  <c r="B74"/>
  <c r="B73"/>
  <c r="B72"/>
  <c r="B71"/>
  <c r="B70"/>
  <c r="B69"/>
  <c r="B63"/>
  <c r="B62"/>
  <c r="B61"/>
  <c r="B60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65" i="2"/>
  <c r="T64"/>
  <c r="B64"/>
  <c r="B63"/>
  <c r="B62"/>
  <c r="B61"/>
  <c r="B60"/>
  <c r="B48"/>
  <c r="T47"/>
  <c r="B47"/>
  <c r="B46"/>
  <c r="B45"/>
  <c r="B44"/>
  <c r="B43"/>
  <c r="B37"/>
  <c r="T36"/>
  <c r="B36"/>
  <c r="B35"/>
  <c r="B34"/>
  <c r="B33"/>
  <c r="B32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<sst xmlns="http://schemas.openxmlformats.org/spreadsheetml/2006/main" count="473" uniqueCount="144">
  <si>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</si>
  <si>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</si>
  <si>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</si>
  <si>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</si>
  <si>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</si>
  <si>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</si>
  <si>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</si>
  <si>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</si>
  <si>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</si>
  <si>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</si>
  <si>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</si>
  <si>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</si>
  <si>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</si>
  <si>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</si>
  <si>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</si>
  <si>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</si>
  <si>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</si>
  <si>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</si>
  <si>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</si>
  <si>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</si>
  <si>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</si>
  <si>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</si>
  <si>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</si>
  <si>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</si>
  <si>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</si>
  <si>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</si>
  <si>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</si>
  <si>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</si>
  <si>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</si>
  <si>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</si>
  <si>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</si>
  <si>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</si>
  <si>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</si>
  <si>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</si>
  <si>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</si>
  <si>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</si>
  <si>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</si>
  <si>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</si>
  <si>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</si>
  <si>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</si>
  <si>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</si>
  <si>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</si>
  <si>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</si>
  <si>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</si>
  <si>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</si>
  <si>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</si>
  <si>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</si>
  <si>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</si>
  <si>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</si>
  <si>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</si>
  <si>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</si>
  <si>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</si>
  <si>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</si>
  <si>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</si>
  <si>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</si>
  <si>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</si>
  <si>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</si>
  <si>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</si>
  <si>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</si>
  <si>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</si>
  <si>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</si>
  <si>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</si>
  <si>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</si>
  <si>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</si>
  <si>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</si>
  <si>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</si>
  <si>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</si>
  <si>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</si>
  <si>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</si>
  <si>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</si>
  <si>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</si>
  <si>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</si>
  <si>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</si>
  <si>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</si>
  <si>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</si>
  <si>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</si>
  <si>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</si>
  <si>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</si>
  <si>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</si>
  <si>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</si>
  <si>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</si>
  <si>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</si>
  <si>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</si>
  <si>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</si>
  <si>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</si>
  <si>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</si>
  <si>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</si>
  <si>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1" type="noConversion"/>
  </si>
  <si>
    <t>Average</t>
    <phoneticPr fontId="11" type="noConversion"/>
  </si>
  <si>
    <t>Prevalence of any discharging STIs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</si>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</sst>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"/>
  </numFmts>
  <fonts count="15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0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20"/>
  <sheetViews>
    <sheetView workbookViewId="0">
      <selection activeCell="D10" sqref="D10"/>
    </sheetView>
  </sheetViews>
  <sheetFormatPr baseColWidth="10" defaultColWidth="9.125" defaultRowHeight="15"/>
  <cols>
    <col min="1" max="1" width="9.125" style="20"/>
    <col min="2" max="2" width="5" style="20" customWidth="1"/>
    <col min="3" max="3" width="18" style="20" customWidth="1"/>
    <col min="4" max="4" width="55.375" style="20" customWidth="1"/>
    <col min="5" max="5" width="10.125" style="20" customWidth="1"/>
    <col min="6" max="7" width="9.125" style="20"/>
    <col min="8" max="9" width="14.125" style="20" customWidth="1"/>
    <col min="10" max="10" width="12.125" style="20" customWidth="1"/>
    <col min="11" max="16384" width="9.125" style="20"/>
  </cols>
  <sheetData>
    <row r="1" spans="1:11">
      <c r="A1" s="21" t="s">
        <v>71</v>
      </c>
    </row>
    <row r="2" spans="1:11">
      <c r="C2" s="21" t="s">
        <v>63</v>
      </c>
      <c r="D2" s="21" t="s">
        <v>64</v>
      </c>
      <c r="E2" s="44" t="s">
        <v>110</v>
      </c>
      <c r="F2" s="21" t="s">
        <v>111</v>
      </c>
      <c r="G2" s="21" t="s">
        <v>112</v>
      </c>
      <c r="H2" s="21" t="s">
        <v>16</v>
      </c>
      <c r="I2" s="21" t="s">
        <v>17</v>
      </c>
      <c r="J2" s="21" t="s">
        <v>18</v>
      </c>
      <c r="K2" s="21" t="s">
        <v>19</v>
      </c>
    </row>
    <row r="3" spans="1:11">
      <c r="B3" s="21">
        <v>1</v>
      </c>
      <c r="C3" s="36" t="s">
        <v>44</v>
      </c>
      <c r="D3" s="41" t="s">
        <v>113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>
      <c r="B4" s="21">
        <v>2</v>
      </c>
      <c r="C4" s="36" t="s">
        <v>45</v>
      </c>
      <c r="D4" s="41" t="s">
        <v>83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>
      <c r="B5" s="21">
        <v>3</v>
      </c>
      <c r="C5" s="45" t="s">
        <v>120</v>
      </c>
      <c r="D5" s="45" t="s">
        <v>121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>
      <c r="B6" s="21">
        <v>4</v>
      </c>
      <c r="C6" s="45" t="s">
        <v>20</v>
      </c>
      <c r="D6" s="45" t="s">
        <v>20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>
      <c r="B7" s="21">
        <v>5</v>
      </c>
      <c r="C7" s="45" t="s">
        <v>21</v>
      </c>
      <c r="D7" s="45" t="s">
        <v>21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>
      <c r="B8" s="21">
        <v>6</v>
      </c>
      <c r="C8" s="45" t="s">
        <v>84</v>
      </c>
      <c r="D8" s="45" t="s">
        <v>22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>
      <c r="B9" s="21"/>
    </row>
    <row r="10" spans="1:11">
      <c r="B10" s="21"/>
    </row>
    <row r="11" spans="1:11">
      <c r="B11" s="21"/>
    </row>
    <row r="12" spans="1:11">
      <c r="A12" s="21" t="s">
        <v>59</v>
      </c>
      <c r="B12" s="21"/>
    </row>
    <row r="13" spans="1:11">
      <c r="B13" s="21"/>
      <c r="C13" s="21" t="s">
        <v>63</v>
      </c>
      <c r="D13" s="21" t="s">
        <v>64</v>
      </c>
      <c r="E13" s="21" t="s">
        <v>132</v>
      </c>
    </row>
    <row r="14" spans="1:11">
      <c r="B14" s="21">
        <v>1</v>
      </c>
      <c r="C14" s="45" t="s">
        <v>119</v>
      </c>
      <c r="D14" s="41" t="s">
        <v>118</v>
      </c>
      <c r="E14" s="41" t="b">
        <v>1</v>
      </c>
    </row>
    <row r="15" spans="1:11">
      <c r="B15" s="21">
        <v>2</v>
      </c>
      <c r="C15" s="36" t="s">
        <v>46</v>
      </c>
      <c r="D15" s="45" t="s">
        <v>116</v>
      </c>
      <c r="E15" s="41" t="b">
        <v>1</v>
      </c>
    </row>
    <row r="16" spans="1:11">
      <c r="B16" s="21">
        <v>3</v>
      </c>
      <c r="C16" s="36" t="s">
        <v>47</v>
      </c>
      <c r="D16" s="41" t="s">
        <v>85</v>
      </c>
      <c r="E16" s="41" t="b">
        <v>0</v>
      </c>
    </row>
    <row r="17" spans="2:5">
      <c r="B17" s="21">
        <v>4</v>
      </c>
      <c r="C17" s="45" t="s">
        <v>122</v>
      </c>
      <c r="D17" s="41" t="s">
        <v>117</v>
      </c>
      <c r="E17" s="41" t="b">
        <v>1</v>
      </c>
    </row>
    <row r="18" spans="2:5">
      <c r="B18" s="21">
        <v>5</v>
      </c>
      <c r="C18" s="45" t="s">
        <v>114</v>
      </c>
      <c r="D18" s="41" t="s">
        <v>115</v>
      </c>
      <c r="E18" s="41" t="b">
        <v>1</v>
      </c>
    </row>
    <row r="19" spans="2:5">
      <c r="B19" s="21">
        <v>6</v>
      </c>
      <c r="C19" s="36" t="s">
        <v>48</v>
      </c>
      <c r="D19" s="41" t="s">
        <v>86</v>
      </c>
      <c r="E19" s="41" t="b">
        <v>0</v>
      </c>
    </row>
    <row r="20" spans="2:5">
      <c r="B20" s="21">
        <v>7</v>
      </c>
      <c r="C20" s="48" t="s">
        <v>49</v>
      </c>
      <c r="D20" s="42" t="s">
        <v>87</v>
      </c>
      <c r="E20" s="41" t="b">
        <v>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J11" sqref="J11"/>
    </sheetView>
  </sheetViews>
  <sheetFormatPr baseColWidth="10" defaultColWidth="8.625" defaultRowHeight="15"/>
  <cols>
    <col min="2" max="2" width="8.625" style="6"/>
    <col min="3" max="8" width="17.625" customWidth="1"/>
  </cols>
  <sheetData>
    <row r="1" spans="1:26">
      <c r="A1" s="3" t="s">
        <v>0</v>
      </c>
      <c r="B1" s="35"/>
      <c r="C1" s="2"/>
      <c r="D1" s="2"/>
      <c r="E1" s="2"/>
      <c r="F1" s="2"/>
      <c r="G1" s="2"/>
      <c r="H1" s="2"/>
    </row>
    <row r="2" spans="1:26" s="6" customFormat="1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5"/>
      <c r="C11" s="2"/>
      <c r="D11" s="2"/>
      <c r="E11" s="2"/>
      <c r="F11" s="2"/>
      <c r="G11" s="2"/>
      <c r="H11" s="2"/>
    </row>
    <row r="12" spans="1:26">
      <c r="A12" s="17" t="s">
        <v>26</v>
      </c>
      <c r="B12" s="35"/>
      <c r="C12" s="2"/>
      <c r="D12" s="2"/>
      <c r="E12" s="2"/>
      <c r="F12" s="2"/>
      <c r="G12" s="2"/>
      <c r="H12" s="2"/>
    </row>
    <row r="13" spans="1:26" s="6" customFormat="1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9"/>
  <sheetViews>
    <sheetView workbookViewId="0">
      <selection activeCell="F29" sqref="F29"/>
    </sheetView>
  </sheetViews>
  <sheetFormatPr baseColWidth="10" defaultColWidth="9.125" defaultRowHeight="15"/>
  <cols>
    <col min="1" max="1" width="9.125" style="18"/>
    <col min="2" max="2" width="33.125" style="18" customWidth="1"/>
    <col min="3" max="16384" width="9.125" style="18"/>
  </cols>
  <sheetData>
    <row r="1" spans="1:8">
      <c r="A1" s="19" t="s">
        <v>104</v>
      </c>
    </row>
    <row r="2" spans="1:8" s="6" customFormat="1">
      <c r="C2" s="4" t="s">
        <v>51</v>
      </c>
      <c r="D2" s="4" t="s">
        <v>52</v>
      </c>
      <c r="E2" s="4" t="s">
        <v>53</v>
      </c>
    </row>
    <row r="3" spans="1:8">
      <c r="B3" s="19" t="s">
        <v>135</v>
      </c>
      <c r="C3" s="26">
        <v>4.0000000000000002E-4</v>
      </c>
      <c r="D3" s="22"/>
      <c r="E3" s="22"/>
    </row>
    <row r="4" spans="1:8">
      <c r="B4" s="19" t="s">
        <v>136</v>
      </c>
      <c r="C4" s="26">
        <v>1E-3</v>
      </c>
      <c r="D4" s="22"/>
      <c r="E4" s="22"/>
    </row>
    <row r="5" spans="1:8">
      <c r="B5" s="19" t="s">
        <v>137</v>
      </c>
      <c r="C5" s="26">
        <v>5.9999999999999995E-4</v>
      </c>
      <c r="D5" s="22"/>
      <c r="E5" s="22"/>
    </row>
    <row r="6" spans="1:8">
      <c r="B6" s="19" t="s">
        <v>138</v>
      </c>
      <c r="C6" s="26">
        <v>5.0000000000000001E-3</v>
      </c>
      <c r="D6" s="22"/>
      <c r="E6" s="22"/>
    </row>
    <row r="7" spans="1:8">
      <c r="B7" s="19" t="s">
        <v>134</v>
      </c>
      <c r="C7" s="26">
        <v>3.0000000000000001E-3</v>
      </c>
      <c r="D7" s="22"/>
      <c r="E7" s="22"/>
    </row>
    <row r="8" spans="1:8">
      <c r="B8" s="19" t="s">
        <v>93</v>
      </c>
      <c r="C8" s="25">
        <v>0.05</v>
      </c>
      <c r="D8" s="22"/>
      <c r="E8" s="22"/>
    </row>
    <row r="9" spans="1:8">
      <c r="B9" s="19" t="s">
        <v>94</v>
      </c>
      <c r="C9" s="25">
        <v>0.03</v>
      </c>
      <c r="D9" s="22"/>
      <c r="E9" s="22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9" t="s">
        <v>95</v>
      </c>
    </row>
    <row r="14" spans="1:8" s="6" customFormat="1">
      <c r="C14" s="4" t="s">
        <v>51</v>
      </c>
      <c r="D14" s="4" t="s">
        <v>52</v>
      </c>
      <c r="E14" s="4" t="s">
        <v>53</v>
      </c>
    </row>
    <row r="15" spans="1:8">
      <c r="B15" s="19" t="s">
        <v>54</v>
      </c>
      <c r="C15" s="22">
        <v>10</v>
      </c>
      <c r="D15" s="22"/>
      <c r="E15" s="22"/>
    </row>
    <row r="16" spans="1:8">
      <c r="B16" s="19" t="s">
        <v>36</v>
      </c>
      <c r="C16" s="22">
        <v>1</v>
      </c>
      <c r="D16" s="22"/>
      <c r="E16" s="22"/>
    </row>
    <row r="17" spans="1:8">
      <c r="B17" s="19" t="s">
        <v>27</v>
      </c>
      <c r="C17" s="22">
        <v>1</v>
      </c>
      <c r="D17" s="22"/>
      <c r="E17" s="22"/>
    </row>
    <row r="18" spans="1:8">
      <c r="B18" s="19" t="s">
        <v>28</v>
      </c>
      <c r="C18" s="22">
        <v>1</v>
      </c>
      <c r="D18" s="22"/>
      <c r="E18" s="22"/>
    </row>
    <row r="19" spans="1:8">
      <c r="B19" s="19" t="s">
        <v>38</v>
      </c>
      <c r="C19" s="22">
        <v>3.8</v>
      </c>
      <c r="D19" s="22"/>
      <c r="E19" s="22"/>
    </row>
    <row r="22" spans="1:8">
      <c r="A22" s="16"/>
      <c r="B22" s="16"/>
      <c r="C22" s="16"/>
      <c r="D22" s="16"/>
      <c r="E22" s="16"/>
      <c r="F22" s="16"/>
      <c r="G22" s="16"/>
      <c r="H22" s="16"/>
    </row>
    <row r="23" spans="1:8">
      <c r="A23" s="19" t="s">
        <v>92</v>
      </c>
      <c r="B23" s="19"/>
    </row>
    <row r="24" spans="1:8">
      <c r="C24" s="4" t="s">
        <v>51</v>
      </c>
      <c r="D24" s="4" t="s">
        <v>52</v>
      </c>
      <c r="E24" s="4" t="s">
        <v>53</v>
      </c>
    </row>
    <row r="25" spans="1:8">
      <c r="B25" s="19" t="s">
        <v>29</v>
      </c>
      <c r="C25" s="25">
        <v>1</v>
      </c>
      <c r="D25" s="22"/>
      <c r="E25" s="22"/>
    </row>
    <row r="26" spans="1:8">
      <c r="B26" s="19" t="s">
        <v>27</v>
      </c>
      <c r="C26" s="25">
        <v>0.25</v>
      </c>
      <c r="D26" s="22"/>
      <c r="E26" s="22"/>
    </row>
    <row r="27" spans="1:8">
      <c r="B27" s="19" t="s">
        <v>30</v>
      </c>
      <c r="C27" s="25">
        <v>0.25</v>
      </c>
      <c r="D27" s="22"/>
      <c r="E27" s="22"/>
    </row>
    <row r="28" spans="1:8">
      <c r="B28" s="19" t="s">
        <v>39</v>
      </c>
      <c r="C28" s="25">
        <v>0.5</v>
      </c>
      <c r="D28" s="22"/>
      <c r="E28" s="22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9" t="s">
        <v>105</v>
      </c>
    </row>
    <row r="33" spans="1:8">
      <c r="C33" s="4" t="s">
        <v>51</v>
      </c>
      <c r="D33" s="4" t="s">
        <v>52</v>
      </c>
      <c r="E33" s="4" t="s">
        <v>53</v>
      </c>
    </row>
    <row r="34" spans="1:8">
      <c r="B34" s="19" t="s">
        <v>31</v>
      </c>
      <c r="C34" s="25">
        <v>0.45</v>
      </c>
      <c r="D34" s="22"/>
      <c r="E34" s="22"/>
    </row>
    <row r="35" spans="1:8">
      <c r="B35" s="19" t="s">
        <v>32</v>
      </c>
      <c r="C35" s="25">
        <v>0.7</v>
      </c>
      <c r="D35" s="22"/>
      <c r="E35" s="22"/>
    </row>
    <row r="36" spans="1:8">
      <c r="B36" s="19" t="s">
        <v>33</v>
      </c>
      <c r="C36" s="25">
        <v>0.36</v>
      </c>
      <c r="D36" s="22"/>
      <c r="E36" s="22"/>
    </row>
    <row r="37" spans="1:8">
      <c r="B37" s="19"/>
    </row>
    <row r="39" spans="1:8">
      <c r="A39" s="16"/>
      <c r="B39" s="16"/>
      <c r="C39" s="16"/>
      <c r="D39" s="16"/>
      <c r="E39" s="16"/>
      <c r="F39" s="16"/>
      <c r="G39" s="16"/>
      <c r="H39" s="16"/>
    </row>
    <row r="40" spans="1:8">
      <c r="A40" s="19" t="s">
        <v>106</v>
      </c>
    </row>
    <row r="41" spans="1:8">
      <c r="C41" s="4" t="s">
        <v>51</v>
      </c>
      <c r="D41" s="4" t="s">
        <v>52</v>
      </c>
      <c r="E41" s="4" t="s">
        <v>53</v>
      </c>
    </row>
    <row r="42" spans="1:8">
      <c r="B42" s="19" t="s">
        <v>34</v>
      </c>
      <c r="C42" s="25">
        <v>0.2</v>
      </c>
      <c r="D42" s="25">
        <v>0.15</v>
      </c>
      <c r="E42" s="25">
        <v>0.25</v>
      </c>
    </row>
    <row r="43" spans="1:8">
      <c r="B43" s="19" t="s">
        <v>35</v>
      </c>
      <c r="C43" s="25">
        <v>0.1</v>
      </c>
      <c r="D43" s="25">
        <v>0.05</v>
      </c>
      <c r="E43" s="25">
        <v>0.15</v>
      </c>
    </row>
    <row r="46" spans="1:8">
      <c r="A46" s="16"/>
      <c r="B46" s="16"/>
      <c r="C46" s="16"/>
      <c r="D46" s="16"/>
      <c r="E46" s="16"/>
      <c r="F46" s="16"/>
      <c r="G46" s="16"/>
      <c r="H46" s="16"/>
    </row>
    <row r="47" spans="1:8">
      <c r="A47" s="19" t="s">
        <v>107</v>
      </c>
    </row>
    <row r="48" spans="1:8">
      <c r="C48" s="4" t="s">
        <v>51</v>
      </c>
      <c r="D48" s="4" t="s">
        <v>52</v>
      </c>
      <c r="E48" s="4" t="s">
        <v>53</v>
      </c>
    </row>
    <row r="49" spans="1:8">
      <c r="B49" s="19" t="s">
        <v>54</v>
      </c>
      <c r="C49" s="25">
        <v>0</v>
      </c>
      <c r="D49" s="22"/>
      <c r="E49" s="22"/>
    </row>
    <row r="50" spans="1:8">
      <c r="B50" s="19" t="s">
        <v>36</v>
      </c>
      <c r="C50" s="26">
        <v>5.0000000000000001E-4</v>
      </c>
      <c r="D50" s="22"/>
      <c r="E50" s="22"/>
    </row>
    <row r="51" spans="1:8">
      <c r="B51" s="19" t="s">
        <v>37</v>
      </c>
      <c r="C51" s="26">
        <v>1E-3</v>
      </c>
      <c r="D51" s="22"/>
      <c r="E51" s="22"/>
    </row>
    <row r="52" spans="1:8">
      <c r="B52" s="19" t="s">
        <v>28</v>
      </c>
      <c r="C52" s="25">
        <v>0.01</v>
      </c>
      <c r="D52" s="22"/>
      <c r="E52" s="22"/>
    </row>
    <row r="53" spans="1:8">
      <c r="B53" s="19" t="s">
        <v>38</v>
      </c>
      <c r="C53" s="25">
        <v>0.49</v>
      </c>
      <c r="D53" s="22"/>
      <c r="E53" s="22"/>
    </row>
    <row r="54" spans="1:8">
      <c r="B54" s="19" t="s">
        <v>55</v>
      </c>
      <c r="C54" s="25">
        <v>0.04</v>
      </c>
      <c r="D54" s="22"/>
      <c r="E54" s="22"/>
    </row>
    <row r="55" spans="1:8">
      <c r="B55" s="19" t="s">
        <v>66</v>
      </c>
      <c r="C55" s="22">
        <v>2</v>
      </c>
      <c r="D55" s="22"/>
      <c r="E55" s="22"/>
    </row>
    <row r="58" spans="1:8">
      <c r="A58" s="16"/>
      <c r="B58" s="16"/>
      <c r="C58" s="16"/>
      <c r="D58" s="16"/>
      <c r="E58" s="16"/>
      <c r="F58" s="16"/>
      <c r="G58" s="16"/>
      <c r="H58" s="16"/>
    </row>
    <row r="59" spans="1:8">
      <c r="A59" s="19" t="s">
        <v>108</v>
      </c>
    </row>
    <row r="60" spans="1:8">
      <c r="C60" s="4" t="s">
        <v>51</v>
      </c>
      <c r="D60" s="4" t="s">
        <v>52</v>
      </c>
      <c r="E60" s="4" t="s">
        <v>53</v>
      </c>
    </row>
    <row r="61" spans="1:8">
      <c r="B61" s="19" t="s">
        <v>15</v>
      </c>
      <c r="C61" s="25">
        <v>0.05</v>
      </c>
      <c r="D61" s="22"/>
      <c r="E61" s="22"/>
    </row>
    <row r="62" spans="1:8">
      <c r="B62" s="19" t="s">
        <v>56</v>
      </c>
      <c r="C62" s="25">
        <v>0.3</v>
      </c>
      <c r="D62" s="22"/>
      <c r="E62" s="22"/>
    </row>
    <row r="63" spans="1:8">
      <c r="B63" s="19" t="s">
        <v>67</v>
      </c>
      <c r="C63" s="25">
        <v>0.65</v>
      </c>
      <c r="D63" s="22"/>
      <c r="E63" s="22"/>
    </row>
    <row r="64" spans="1:8">
      <c r="B64" s="19" t="s">
        <v>57</v>
      </c>
      <c r="C64" s="25">
        <v>3.5</v>
      </c>
      <c r="D64" s="22"/>
      <c r="E64" s="22"/>
    </row>
    <row r="65" spans="2:5">
      <c r="B65" s="19" t="s">
        <v>139</v>
      </c>
      <c r="C65" s="25">
        <v>0.05</v>
      </c>
      <c r="D65" s="22"/>
      <c r="E65" s="22"/>
    </row>
    <row r="66" spans="2:5">
      <c r="B66" s="19" t="s">
        <v>58</v>
      </c>
      <c r="C66" s="25">
        <v>0.05</v>
      </c>
      <c r="D66" s="22"/>
      <c r="E66" s="22"/>
    </row>
    <row r="67" spans="2:5">
      <c r="B67" s="19" t="s">
        <v>140</v>
      </c>
      <c r="C67" s="25">
        <v>0.3</v>
      </c>
      <c r="D67" s="22"/>
      <c r="E67" s="22"/>
    </row>
    <row r="68" spans="2:5">
      <c r="B68" s="19" t="s">
        <v>128</v>
      </c>
      <c r="C68" s="25">
        <v>0.5</v>
      </c>
      <c r="D68" s="22"/>
      <c r="E68" s="22"/>
    </row>
    <row r="69" spans="2:5">
      <c r="B69" s="19" t="s">
        <v>129</v>
      </c>
      <c r="C69" s="25">
        <v>0.5</v>
      </c>
      <c r="D69" s="22"/>
      <c r="E69" s="22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>
      <selection activeCell="C17" sqref="C17"/>
    </sheetView>
  </sheetViews>
  <sheetFormatPr baseColWidth="10" defaultColWidth="8.625" defaultRowHeight="15"/>
  <cols>
    <col min="2" max="2" width="26.625" bestFit="1" customWidth="1"/>
  </cols>
  <sheetData>
    <row r="1" spans="1:8">
      <c r="A1" s="19" t="s">
        <v>99</v>
      </c>
      <c r="B1" s="18"/>
      <c r="C1" s="18"/>
      <c r="D1" s="18"/>
      <c r="E1" s="18"/>
    </row>
    <row r="2" spans="1:8">
      <c r="A2" s="18"/>
      <c r="B2" s="18"/>
      <c r="C2" s="4" t="s">
        <v>51</v>
      </c>
      <c r="D2" s="4" t="s">
        <v>52</v>
      </c>
      <c r="E2" s="4" t="s">
        <v>53</v>
      </c>
    </row>
    <row r="3" spans="1:8" s="18" customFormat="1">
      <c r="B3" s="19" t="s">
        <v>98</v>
      </c>
      <c r="C3" s="24">
        <v>0.05</v>
      </c>
      <c r="D3" s="22"/>
      <c r="E3" s="22"/>
    </row>
    <row r="4" spans="1:8">
      <c r="A4" s="18"/>
      <c r="B4" s="19" t="s">
        <v>40</v>
      </c>
      <c r="C4" s="24">
        <v>0.05</v>
      </c>
      <c r="D4" s="22"/>
      <c r="E4" s="22"/>
    </row>
    <row r="5" spans="1:8">
      <c r="A5" s="18"/>
      <c r="B5" s="19" t="s">
        <v>41</v>
      </c>
      <c r="C5" s="24">
        <v>0.1</v>
      </c>
      <c r="D5" s="22"/>
      <c r="E5" s="22"/>
    </row>
    <row r="6" spans="1:8">
      <c r="A6" s="18"/>
      <c r="B6" s="19" t="s">
        <v>42</v>
      </c>
      <c r="C6" s="24">
        <v>0.15</v>
      </c>
      <c r="D6" s="22"/>
      <c r="E6" s="22"/>
    </row>
    <row r="7" spans="1:8">
      <c r="A7" s="18"/>
      <c r="B7" s="19" t="s">
        <v>43</v>
      </c>
      <c r="C7" s="24">
        <v>0.5</v>
      </c>
      <c r="D7" s="22"/>
      <c r="E7" s="22"/>
    </row>
    <row r="8" spans="1:8">
      <c r="A8" s="18"/>
      <c r="B8" s="19" t="s">
        <v>70</v>
      </c>
      <c r="C8" s="24">
        <v>5.2999999999999999E-2</v>
      </c>
      <c r="D8" s="22"/>
      <c r="E8" s="22"/>
    </row>
    <row r="9" spans="1:8">
      <c r="A9" s="18"/>
      <c r="B9" s="18"/>
      <c r="C9" s="18"/>
      <c r="D9" s="18"/>
      <c r="E9" s="18"/>
    </row>
    <row r="10" spans="1:8" s="18" customFormat="1"/>
    <row r="11" spans="1:8" s="18" customFormat="1">
      <c r="A11" s="16"/>
      <c r="B11" s="16"/>
      <c r="C11" s="16"/>
      <c r="D11" s="16"/>
      <c r="E11" s="16"/>
      <c r="F11" s="16"/>
      <c r="G11" s="16"/>
      <c r="H11" s="16"/>
    </row>
    <row r="12" spans="1:8">
      <c r="A12" s="19" t="s">
        <v>97</v>
      </c>
      <c r="B12" s="18"/>
      <c r="C12" s="18"/>
      <c r="D12" s="18"/>
      <c r="E12" s="18"/>
    </row>
    <row r="13" spans="1:8">
      <c r="A13" s="18"/>
      <c r="B13" s="18"/>
      <c r="C13" s="4" t="s">
        <v>51</v>
      </c>
      <c r="D13" s="4" t="s">
        <v>52</v>
      </c>
      <c r="E13" s="4" t="s">
        <v>53</v>
      </c>
    </row>
    <row r="14" spans="1:8">
      <c r="A14" s="18"/>
      <c r="B14" s="19" t="s">
        <v>54</v>
      </c>
      <c r="C14" s="22">
        <v>0</v>
      </c>
      <c r="D14" s="22"/>
      <c r="E14" s="22"/>
    </row>
    <row r="15" spans="1:8">
      <c r="A15" s="18"/>
      <c r="B15" s="19" t="s">
        <v>36</v>
      </c>
      <c r="C15" s="22">
        <v>100</v>
      </c>
      <c r="D15" s="22"/>
      <c r="E15" s="22"/>
    </row>
    <row r="16" spans="1:8">
      <c r="A16" s="18"/>
      <c r="B16" s="19" t="s">
        <v>37</v>
      </c>
      <c r="C16" s="22">
        <v>100</v>
      </c>
      <c r="D16" s="22"/>
      <c r="E16" s="22"/>
    </row>
    <row r="17" spans="1:5">
      <c r="A17" s="18"/>
      <c r="B17" s="19" t="s">
        <v>28</v>
      </c>
      <c r="C17" s="22">
        <v>200</v>
      </c>
      <c r="D17" s="22"/>
      <c r="E17" s="22"/>
    </row>
    <row r="18" spans="1:5">
      <c r="A18" s="18"/>
      <c r="B18" s="19" t="s">
        <v>38</v>
      </c>
      <c r="C18" s="22">
        <v>450</v>
      </c>
      <c r="D18" s="22"/>
      <c r="E18" s="22"/>
    </row>
    <row r="22" spans="1:5">
      <c r="A22" s="19" t="s">
        <v>96</v>
      </c>
      <c r="B22" s="18"/>
      <c r="C22" s="18"/>
      <c r="D22" s="18"/>
      <c r="E22" s="18"/>
    </row>
    <row r="23" spans="1:5">
      <c r="A23" s="18"/>
      <c r="B23" s="18"/>
      <c r="C23" s="4" t="s">
        <v>51</v>
      </c>
      <c r="D23" s="4" t="s">
        <v>52</v>
      </c>
      <c r="E23" s="4" t="s">
        <v>53</v>
      </c>
    </row>
    <row r="24" spans="1:5">
      <c r="A24" s="18"/>
      <c r="B24" s="19" t="s">
        <v>54</v>
      </c>
      <c r="C24" s="22">
        <v>0</v>
      </c>
      <c r="D24" s="22"/>
      <c r="E24" s="22"/>
    </row>
    <row r="25" spans="1:5">
      <c r="A25" s="18"/>
      <c r="B25" s="19" t="s">
        <v>36</v>
      </c>
      <c r="C25" s="22">
        <v>100</v>
      </c>
      <c r="D25" s="22"/>
      <c r="E25" s="22"/>
    </row>
    <row r="26" spans="1:5">
      <c r="A26" s="18"/>
      <c r="B26" s="19" t="s">
        <v>37</v>
      </c>
      <c r="C26" s="22">
        <v>100</v>
      </c>
      <c r="D26" s="22"/>
      <c r="E26" s="22"/>
    </row>
    <row r="27" spans="1:5">
      <c r="A27" s="18"/>
      <c r="B27" s="19" t="s">
        <v>28</v>
      </c>
      <c r="C27" s="22">
        <v>1000</v>
      </c>
      <c r="D27" s="22"/>
      <c r="E27" s="22"/>
    </row>
    <row r="28" spans="1:5">
      <c r="A28" s="18"/>
      <c r="B28" s="19" t="s">
        <v>38</v>
      </c>
      <c r="C28" s="22">
        <v>10000</v>
      </c>
      <c r="D28" s="22"/>
      <c r="E28" s="22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I57"/>
  <sheetViews>
    <sheetView workbookViewId="0">
      <selection activeCell="B1" sqref="B1"/>
    </sheetView>
  </sheetViews>
  <sheetFormatPr baseColWidth="10" defaultColWidth="8.625" defaultRowHeight="15"/>
  <cols>
    <col min="2" max="2" width="8.625" style="6"/>
    <col min="3" max="4" width="13.875" style="18" customWidth="1"/>
    <col min="5" max="11" width="8.625" style="18"/>
    <col min="12" max="12" width="12" style="18" customWidth="1"/>
    <col min="13" max="17" width="8.625" style="18"/>
    <col min="18" max="18" width="12.125" style="18" bestFit="1" customWidth="1"/>
    <col min="19" max="20" width="13.875" bestFit="1" customWidth="1"/>
    <col min="28" max="28" width="12" bestFit="1" customWidth="1"/>
    <col min="35" max="35" width="11.125" style="6" bestFit="1" customWidth="1"/>
  </cols>
  <sheetData>
    <row r="1" spans="1:35">
      <c r="A1" s="19" t="s">
        <v>76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5">
      <c r="A2" s="18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H2" s="18"/>
      <c r="AI2" s="4" t="s">
        <v>133</v>
      </c>
    </row>
    <row r="3" spans="1:35">
      <c r="A3" s="18"/>
      <c r="B3" s="4" t="s">
        <v>61</v>
      </c>
      <c r="C3" s="22">
        <f t="shared" ref="C3:R3" si="0">D3/(1.12)</f>
        <v>11695823154.145605</v>
      </c>
      <c r="D3" s="22">
        <f t="shared" si="0"/>
        <v>13099321932.64308</v>
      </c>
      <c r="E3" s="22">
        <f t="shared" si="0"/>
        <v>14671240564.560251</v>
      </c>
      <c r="F3" s="22">
        <f t="shared" si="0"/>
        <v>16431789432.307484</v>
      </c>
      <c r="G3" s="22">
        <f t="shared" si="0"/>
        <v>18403604164.184383</v>
      </c>
      <c r="H3" s="22">
        <f t="shared" si="0"/>
        <v>20612036663.886513</v>
      </c>
      <c r="I3" s="22">
        <f t="shared" si="0"/>
        <v>23085481063.552898</v>
      </c>
      <c r="J3" s="22">
        <f t="shared" si="0"/>
        <v>25855738791.179249</v>
      </c>
      <c r="K3" s="22">
        <f t="shared" si="0"/>
        <v>28958427446.120762</v>
      </c>
      <c r="L3" s="22">
        <f t="shared" si="0"/>
        <v>32433438739.655258</v>
      </c>
      <c r="M3" s="22">
        <f t="shared" si="0"/>
        <v>36325451388.413895</v>
      </c>
      <c r="N3" s="22">
        <f t="shared" si="0"/>
        <v>40684505555.023567</v>
      </c>
      <c r="O3" s="22">
        <f t="shared" si="0"/>
        <v>45566646221.626396</v>
      </c>
      <c r="P3" s="22">
        <f t="shared" si="0"/>
        <v>51034643768.221565</v>
      </c>
      <c r="Q3" s="22">
        <f t="shared" si="0"/>
        <v>57158801020.408157</v>
      </c>
      <c r="R3" s="22">
        <f t="shared" si="0"/>
        <v>64017857142.85714</v>
      </c>
      <c r="S3" s="22">
        <v>71700000000</v>
      </c>
      <c r="T3" s="22">
        <f>S3*1.12</f>
        <v>80304000000.000015</v>
      </c>
      <c r="U3" s="22">
        <f t="shared" ref="U3:AG3" si="1">T3*1.12</f>
        <v>89940480000.000031</v>
      </c>
      <c r="V3" s="22">
        <f t="shared" si="1"/>
        <v>100733337600.00005</v>
      </c>
      <c r="W3" s="22">
        <f t="shared" si="1"/>
        <v>112821338112.00006</v>
      </c>
      <c r="X3" s="22">
        <f t="shared" si="1"/>
        <v>126359898685.44008</v>
      </c>
      <c r="Y3" s="22">
        <f t="shared" si="1"/>
        <v>141523086527.6929</v>
      </c>
      <c r="Z3" s="22">
        <f t="shared" si="1"/>
        <v>158505856911.01605</v>
      </c>
      <c r="AA3" s="22">
        <f t="shared" si="1"/>
        <v>177526559740.33798</v>
      </c>
      <c r="AB3" s="22">
        <f t="shared" si="1"/>
        <v>198829746909.17856</v>
      </c>
      <c r="AC3" s="22">
        <f t="shared" si="1"/>
        <v>222689316538.28</v>
      </c>
      <c r="AD3" s="22">
        <f t="shared" si="1"/>
        <v>249412034522.87363</v>
      </c>
      <c r="AE3" s="22">
        <f t="shared" si="1"/>
        <v>279341478665.61847</v>
      </c>
      <c r="AF3" s="22">
        <f t="shared" si="1"/>
        <v>312862456105.49274</v>
      </c>
      <c r="AG3" s="22">
        <f t="shared" si="1"/>
        <v>350405950838.15192</v>
      </c>
      <c r="AH3" s="5" t="s">
        <v>68</v>
      </c>
      <c r="AI3" s="29"/>
    </row>
    <row r="5" spans="1:35">
      <c r="T5" s="18"/>
      <c r="U5" s="18"/>
      <c r="V5" s="18"/>
    </row>
    <row r="7" spans="1:35">
      <c r="A7" s="19" t="s">
        <v>77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5">
      <c r="A8" s="18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H8" s="18"/>
      <c r="AI8" s="4" t="s">
        <v>133</v>
      </c>
    </row>
    <row r="9" spans="1:35">
      <c r="A9" s="18"/>
      <c r="B9" s="4" t="s">
        <v>61</v>
      </c>
      <c r="C9" s="40">
        <v>30000000000</v>
      </c>
      <c r="D9" s="40">
        <f>C9+5000000000</f>
        <v>35000000000</v>
      </c>
      <c r="E9" s="40">
        <f t="shared" ref="E9:AG9" si="2">D9+5000000000</f>
        <v>40000000000</v>
      </c>
      <c r="F9" s="40">
        <f t="shared" si="2"/>
        <v>45000000000</v>
      </c>
      <c r="G9" s="40">
        <f t="shared" si="2"/>
        <v>50000000000</v>
      </c>
      <c r="H9" s="40">
        <f t="shared" si="2"/>
        <v>55000000000</v>
      </c>
      <c r="I9" s="40">
        <f t="shared" si="2"/>
        <v>60000000000</v>
      </c>
      <c r="J9" s="40">
        <f t="shared" si="2"/>
        <v>65000000000</v>
      </c>
      <c r="K9" s="40">
        <f t="shared" si="2"/>
        <v>70000000000</v>
      </c>
      <c r="L9" s="40">
        <f t="shared" si="2"/>
        <v>75000000000</v>
      </c>
      <c r="M9" s="40">
        <f t="shared" si="2"/>
        <v>80000000000</v>
      </c>
      <c r="N9" s="40">
        <f t="shared" si="2"/>
        <v>85000000000</v>
      </c>
      <c r="O9" s="40">
        <f t="shared" si="2"/>
        <v>90000000000</v>
      </c>
      <c r="P9" s="40">
        <f t="shared" si="2"/>
        <v>95000000000</v>
      </c>
      <c r="Q9" s="40">
        <f t="shared" si="2"/>
        <v>100000000000</v>
      </c>
      <c r="R9" s="40">
        <f t="shared" si="2"/>
        <v>105000000000</v>
      </c>
      <c r="S9" s="40">
        <f t="shared" si="2"/>
        <v>110000000000</v>
      </c>
      <c r="T9" s="40">
        <f t="shared" si="2"/>
        <v>115000000000</v>
      </c>
      <c r="U9" s="40">
        <f t="shared" si="2"/>
        <v>120000000000</v>
      </c>
      <c r="V9" s="40">
        <f t="shared" si="2"/>
        <v>125000000000</v>
      </c>
      <c r="W9" s="40">
        <f t="shared" si="2"/>
        <v>130000000000</v>
      </c>
      <c r="X9" s="40">
        <f t="shared" si="2"/>
        <v>135000000000</v>
      </c>
      <c r="Y9" s="40">
        <f t="shared" si="2"/>
        <v>140000000000</v>
      </c>
      <c r="Z9" s="40">
        <f t="shared" si="2"/>
        <v>145000000000</v>
      </c>
      <c r="AA9" s="40">
        <f t="shared" si="2"/>
        <v>150000000000</v>
      </c>
      <c r="AB9" s="40">
        <f t="shared" si="2"/>
        <v>155000000000</v>
      </c>
      <c r="AC9" s="40">
        <f t="shared" si="2"/>
        <v>160000000000</v>
      </c>
      <c r="AD9" s="40">
        <f t="shared" si="2"/>
        <v>165000000000</v>
      </c>
      <c r="AE9" s="40">
        <f t="shared" si="2"/>
        <v>170000000000</v>
      </c>
      <c r="AF9" s="40">
        <f t="shared" si="2"/>
        <v>175000000000</v>
      </c>
      <c r="AG9" s="40">
        <f t="shared" si="2"/>
        <v>180000000000</v>
      </c>
      <c r="AH9" s="5" t="s">
        <v>68</v>
      </c>
      <c r="AI9" s="29"/>
    </row>
    <row r="13" spans="1:35">
      <c r="A13" s="19" t="s">
        <v>1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133</v>
      </c>
    </row>
    <row r="15" spans="1:35">
      <c r="A15" s="18"/>
      <c r="B15" s="4" t="s">
        <v>61</v>
      </c>
      <c r="C15" s="22">
        <v>10000000000</v>
      </c>
      <c r="D15" s="22">
        <f>C15*1.05</f>
        <v>10500000000</v>
      </c>
      <c r="E15" s="22">
        <f t="shared" ref="E15:AG15" si="3">D15*1.05</f>
        <v>11025000000</v>
      </c>
      <c r="F15" s="22">
        <f t="shared" si="3"/>
        <v>11576250000</v>
      </c>
      <c r="G15" s="22">
        <f t="shared" si="3"/>
        <v>12155062500</v>
      </c>
      <c r="H15" s="22">
        <f t="shared" si="3"/>
        <v>12762815625</v>
      </c>
      <c r="I15" s="22">
        <f t="shared" si="3"/>
        <v>13400956406.25</v>
      </c>
      <c r="J15" s="22">
        <f t="shared" si="3"/>
        <v>14071004226.5625</v>
      </c>
      <c r="K15" s="22">
        <f t="shared" si="3"/>
        <v>14774554437.890625</v>
      </c>
      <c r="L15" s="22">
        <f t="shared" si="3"/>
        <v>15513282159.785156</v>
      </c>
      <c r="M15" s="22">
        <f t="shared" si="3"/>
        <v>16288946267.774414</v>
      </c>
      <c r="N15" s="22">
        <f t="shared" si="3"/>
        <v>17103393581.163136</v>
      </c>
      <c r="O15" s="22">
        <f t="shared" si="3"/>
        <v>17958563260.221294</v>
      </c>
      <c r="P15" s="22">
        <f t="shared" si="3"/>
        <v>18856491423.232361</v>
      </c>
      <c r="Q15" s="22">
        <f t="shared" si="3"/>
        <v>19799315994.393978</v>
      </c>
      <c r="R15" s="22">
        <f t="shared" si="3"/>
        <v>20789281794.113678</v>
      </c>
      <c r="S15" s="22">
        <f t="shared" si="3"/>
        <v>21828745883.819363</v>
      </c>
      <c r="T15" s="22">
        <f t="shared" si="3"/>
        <v>22920183178.01033</v>
      </c>
      <c r="U15" s="22">
        <f t="shared" si="3"/>
        <v>24066192336.910847</v>
      </c>
      <c r="V15" s="22">
        <f t="shared" si="3"/>
        <v>25269501953.75639</v>
      </c>
      <c r="W15" s="22">
        <f t="shared" si="3"/>
        <v>26532977051.44421</v>
      </c>
      <c r="X15" s="22">
        <f t="shared" si="3"/>
        <v>27859625904.016422</v>
      </c>
      <c r="Y15" s="22">
        <f t="shared" si="3"/>
        <v>29252607199.217243</v>
      </c>
      <c r="Z15" s="22">
        <f t="shared" si="3"/>
        <v>30715237559.178108</v>
      </c>
      <c r="AA15" s="22">
        <f t="shared" si="3"/>
        <v>32250999437.137016</v>
      </c>
      <c r="AB15" s="22">
        <f t="shared" si="3"/>
        <v>33863549408.99387</v>
      </c>
      <c r="AC15" s="22">
        <f t="shared" si="3"/>
        <v>35556726879.443565</v>
      </c>
      <c r="AD15" s="22">
        <f t="shared" si="3"/>
        <v>37334563223.415749</v>
      </c>
      <c r="AE15" s="22">
        <f t="shared" si="3"/>
        <v>39201291384.58654</v>
      </c>
      <c r="AF15" s="22">
        <f t="shared" si="3"/>
        <v>41161355953.815872</v>
      </c>
      <c r="AG15" s="22">
        <f t="shared" si="3"/>
        <v>43219423751.506668</v>
      </c>
      <c r="AH15" s="5" t="s">
        <v>68</v>
      </c>
      <c r="AI15" s="29"/>
    </row>
    <row r="19" spans="1:35" s="18" customFormat="1">
      <c r="A19" s="19" t="s">
        <v>8</v>
      </c>
      <c r="B19" s="6"/>
      <c r="AI19" s="6"/>
    </row>
    <row r="20" spans="1:35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I20" s="4" t="s">
        <v>133</v>
      </c>
    </row>
    <row r="21" spans="1:35" s="18" customFormat="1">
      <c r="B21" s="4" t="s">
        <v>61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5" t="s">
        <v>68</v>
      </c>
      <c r="AI21" s="29"/>
    </row>
    <row r="22" spans="1:35" s="18" customFormat="1">
      <c r="B22" s="6"/>
      <c r="AI22" s="6"/>
    </row>
    <row r="23" spans="1:35" s="18" customFormat="1">
      <c r="B23" s="6"/>
      <c r="AI23" s="6"/>
    </row>
    <row r="24" spans="1:35" s="18" customFormat="1">
      <c r="B24" s="6"/>
      <c r="AI24" s="6"/>
    </row>
    <row r="25" spans="1:35" s="18" customFormat="1">
      <c r="A25" s="19" t="s">
        <v>2</v>
      </c>
      <c r="B25" s="6"/>
      <c r="AI25" s="6"/>
    </row>
    <row r="26" spans="1:35" s="18" customFormat="1">
      <c r="B26" s="6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I26" s="4" t="s">
        <v>133</v>
      </c>
    </row>
    <row r="27" spans="1:35" s="18" customFormat="1">
      <c r="B27" s="4" t="s">
        <v>61</v>
      </c>
      <c r="C27" s="22">
        <f>12%*C15</f>
        <v>1200000000</v>
      </c>
      <c r="D27" s="22">
        <f t="shared" ref="D27:AG27" si="4">12%*D15</f>
        <v>1260000000</v>
      </c>
      <c r="E27" s="22">
        <f t="shared" si="4"/>
        <v>1323000000</v>
      </c>
      <c r="F27" s="22">
        <f t="shared" si="4"/>
        <v>1389150000</v>
      </c>
      <c r="G27" s="22">
        <f t="shared" si="4"/>
        <v>1458607500</v>
      </c>
      <c r="H27" s="22">
        <f t="shared" si="4"/>
        <v>1531537875</v>
      </c>
      <c r="I27" s="22">
        <f t="shared" si="4"/>
        <v>1608114768.75</v>
      </c>
      <c r="J27" s="22">
        <f t="shared" si="4"/>
        <v>1688520507.1875</v>
      </c>
      <c r="K27" s="22">
        <f t="shared" si="4"/>
        <v>1772946532.546875</v>
      </c>
      <c r="L27" s="22">
        <f t="shared" si="4"/>
        <v>1861593859.1742187</v>
      </c>
      <c r="M27" s="22">
        <f t="shared" si="4"/>
        <v>1954673552.1329296</v>
      </c>
      <c r="N27" s="22">
        <f t="shared" si="4"/>
        <v>2052407229.7395761</v>
      </c>
      <c r="O27" s="22">
        <f t="shared" si="4"/>
        <v>2155027591.2265553</v>
      </c>
      <c r="P27" s="22">
        <f t="shared" si="4"/>
        <v>2262778970.7878833</v>
      </c>
      <c r="Q27" s="22">
        <f t="shared" si="4"/>
        <v>2375917919.3272772</v>
      </c>
      <c r="R27" s="22">
        <f t="shared" si="4"/>
        <v>2494713815.2936411</v>
      </c>
      <c r="S27" s="22">
        <f t="shared" si="4"/>
        <v>2619449506.0583234</v>
      </c>
      <c r="T27" s="22">
        <f t="shared" si="4"/>
        <v>2750421981.3612394</v>
      </c>
      <c r="U27" s="22">
        <f t="shared" si="4"/>
        <v>2887943080.4293013</v>
      </c>
      <c r="V27" s="22">
        <f t="shared" si="4"/>
        <v>3032340234.4507666</v>
      </c>
      <c r="W27" s="22">
        <f t="shared" si="4"/>
        <v>3183957246.173305</v>
      </c>
      <c r="X27" s="22">
        <f t="shared" si="4"/>
        <v>3343155108.4819708</v>
      </c>
      <c r="Y27" s="22">
        <f t="shared" si="4"/>
        <v>3510312863.9060693</v>
      </c>
      <c r="Z27" s="22">
        <f t="shared" si="4"/>
        <v>3685828507.1013727</v>
      </c>
      <c r="AA27" s="22">
        <f t="shared" si="4"/>
        <v>3870119932.4564419</v>
      </c>
      <c r="AB27" s="22">
        <f t="shared" si="4"/>
        <v>4063625929.0792642</v>
      </c>
      <c r="AC27" s="22">
        <f t="shared" si="4"/>
        <v>4266807225.5332279</v>
      </c>
      <c r="AD27" s="22">
        <f t="shared" si="4"/>
        <v>4480147586.8098898</v>
      </c>
      <c r="AE27" s="22">
        <f t="shared" si="4"/>
        <v>4704154966.1503849</v>
      </c>
      <c r="AF27" s="22">
        <f t="shared" si="4"/>
        <v>4939362714.4579048</v>
      </c>
      <c r="AG27" s="22">
        <f t="shared" si="4"/>
        <v>5186330850.1808004</v>
      </c>
      <c r="AH27" s="5" t="s">
        <v>68</v>
      </c>
      <c r="AI27" s="29"/>
    </row>
    <row r="31" spans="1:35" s="18" customFormat="1">
      <c r="A31" s="19" t="s">
        <v>3</v>
      </c>
      <c r="B31" s="6"/>
      <c r="AI31" s="6"/>
    </row>
    <row r="32" spans="1:35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133</v>
      </c>
    </row>
    <row r="33" spans="1:35" s="18" customFormat="1">
      <c r="B33" s="4" t="s">
        <v>61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22">
        <v>15000000</v>
      </c>
      <c r="T33" s="22">
        <v>16000000</v>
      </c>
      <c r="U33" s="22">
        <v>17000000</v>
      </c>
      <c r="V33" s="22">
        <v>18000000</v>
      </c>
      <c r="W33" s="22">
        <v>18000000</v>
      </c>
      <c r="X33" s="22">
        <v>18000000</v>
      </c>
      <c r="Y33" s="22">
        <v>18000000</v>
      </c>
      <c r="Z33" s="22">
        <v>18000000</v>
      </c>
      <c r="AA33" s="22">
        <v>18000000</v>
      </c>
      <c r="AB33" s="22">
        <v>18000000</v>
      </c>
      <c r="AC33" s="22">
        <v>18000000</v>
      </c>
      <c r="AD33" s="22">
        <v>18000000</v>
      </c>
      <c r="AE33" s="22">
        <v>18000000</v>
      </c>
      <c r="AF33" s="22">
        <v>18000000</v>
      </c>
      <c r="AG33" s="22">
        <v>18000000</v>
      </c>
      <c r="AH33" s="5" t="s">
        <v>68</v>
      </c>
      <c r="AI33" s="29"/>
    </row>
    <row r="34" spans="1:35" s="18" customFormat="1">
      <c r="B34" s="6"/>
      <c r="AI34" s="6"/>
    </row>
    <row r="35" spans="1:35" s="18" customFormat="1">
      <c r="B35" s="6"/>
      <c r="AI35" s="6"/>
    </row>
    <row r="36" spans="1:35" s="18" customFormat="1">
      <c r="B36" s="6"/>
      <c r="AI36" s="6"/>
    </row>
    <row r="37" spans="1:35" s="18" customFormat="1">
      <c r="A37" s="19" t="s">
        <v>4</v>
      </c>
      <c r="B37" s="6"/>
      <c r="AI37" s="6"/>
    </row>
    <row r="38" spans="1:35" s="18" customFormat="1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133</v>
      </c>
    </row>
    <row r="39" spans="1:35" s="18" customFormat="1">
      <c r="B39" s="4" t="s">
        <v>61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5" t="s">
        <v>68</v>
      </c>
      <c r="AI39" s="29"/>
    </row>
    <row r="40" spans="1:35" s="18" customFormat="1">
      <c r="B40" s="6"/>
      <c r="AI40" s="6"/>
    </row>
    <row r="41" spans="1:35" s="18" customFormat="1">
      <c r="B41" s="6"/>
      <c r="AI41" s="6"/>
    </row>
    <row r="42" spans="1:35" s="18" customFormat="1">
      <c r="B42" s="6"/>
      <c r="AI42" s="6"/>
    </row>
    <row r="43" spans="1:35" s="18" customFormat="1">
      <c r="A43" s="19" t="s">
        <v>5</v>
      </c>
      <c r="B43" s="6"/>
      <c r="AI43" s="6"/>
    </row>
    <row r="44" spans="1:35" s="18" customFormat="1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133</v>
      </c>
    </row>
    <row r="45" spans="1:35" s="18" customFormat="1">
      <c r="B45" s="4" t="s">
        <v>61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5" t="s">
        <v>68</v>
      </c>
      <c r="AI45" s="29"/>
    </row>
    <row r="49" spans="1:35" s="18" customFormat="1">
      <c r="A49" s="19" t="s">
        <v>6</v>
      </c>
      <c r="B49" s="6"/>
      <c r="AI49" s="6"/>
    </row>
    <row r="50" spans="1:35" s="18" customFormat="1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133</v>
      </c>
    </row>
    <row r="51" spans="1:35" s="18" customFormat="1">
      <c r="B51" s="4" t="s">
        <v>61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68</v>
      </c>
      <c r="AI51" s="29"/>
    </row>
    <row r="52" spans="1:35" s="18" customFormat="1">
      <c r="B52" s="6"/>
      <c r="AI52" s="6"/>
    </row>
    <row r="53" spans="1:35" s="18" customFormat="1">
      <c r="B53" s="6"/>
      <c r="AI53" s="6"/>
    </row>
    <row r="54" spans="1:35" s="18" customFormat="1">
      <c r="B54" s="6"/>
      <c r="AI54" s="6"/>
    </row>
    <row r="55" spans="1:35" s="18" customFormat="1">
      <c r="A55" s="19" t="s">
        <v>7</v>
      </c>
      <c r="B55" s="6"/>
      <c r="AI55" s="6"/>
    </row>
    <row r="56" spans="1:35" s="18" customFormat="1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133</v>
      </c>
    </row>
    <row r="57" spans="1:35" s="18" customFormat="1">
      <c r="B57" s="4" t="s">
        <v>61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68</v>
      </c>
      <c r="AI57" s="29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2"/>
  <sheetViews>
    <sheetView tabSelected="1" topLeftCell="C1" workbookViewId="0">
      <selection activeCell="N27" sqref="N27"/>
    </sheetView>
  </sheetViews>
  <sheetFormatPr baseColWidth="10" defaultColWidth="9.125" defaultRowHeight="15"/>
  <cols>
    <col min="1" max="2" width="9.125" style="18"/>
    <col min="3" max="3" width="11" style="18" customWidth="1"/>
    <col min="4" max="20" width="9.125" style="18"/>
    <col min="21" max="21" width="15.125" style="18" bestFit="1" customWidth="1"/>
    <col min="22" max="16384" width="9.125" style="18"/>
  </cols>
  <sheetData>
    <row r="1" spans="1:22">
      <c r="A1" s="19" t="s">
        <v>131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133</v>
      </c>
    </row>
    <row r="3" spans="1:22">
      <c r="B3" s="4" t="str">
        <f>'Populations &amp; programs'!$C$14</f>
        <v>SBCC</v>
      </c>
      <c r="C3" s="46" t="s">
        <v>69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68</v>
      </c>
      <c r="U3" s="25"/>
    </row>
    <row r="4" spans="1:22">
      <c r="B4" s="4" t="str">
        <f>'Populations &amp; programs'!$C$14</f>
        <v>SBCC</v>
      </c>
      <c r="C4" s="46" t="s">
        <v>130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68</v>
      </c>
      <c r="U4" s="37"/>
    </row>
    <row r="5" spans="1:22">
      <c r="B5" s="4"/>
    </row>
    <row r="6" spans="1:22">
      <c r="B6" s="4" t="str">
        <f>'Populations &amp; programs'!$C$15</f>
        <v>NSP</v>
      </c>
      <c r="C6" s="46" t="s">
        <v>69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68</v>
      </c>
      <c r="U6" s="25">
        <v>0.2</v>
      </c>
    </row>
    <row r="7" spans="1:22">
      <c r="B7" s="4" t="str">
        <f>'Populations &amp; programs'!$C$15</f>
        <v>NSP</v>
      </c>
      <c r="C7" s="46" t="s">
        <v>130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68</v>
      </c>
      <c r="U7" s="47">
        <v>25000</v>
      </c>
    </row>
    <row r="8" spans="1:22">
      <c r="B8" s="4"/>
    </row>
    <row r="9" spans="1:22">
      <c r="B9" s="4" t="str">
        <f>'Populations &amp; programs'!$C$16</f>
        <v>OST</v>
      </c>
      <c r="C9" s="46" t="s">
        <v>69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68</v>
      </c>
      <c r="U9" s="25"/>
    </row>
    <row r="10" spans="1:22">
      <c r="A10" s="6"/>
      <c r="B10" s="4" t="str">
        <f>'Populations &amp; programs'!$C$16</f>
        <v>OST</v>
      </c>
      <c r="C10" s="46" t="s">
        <v>130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v>3483</v>
      </c>
      <c r="N10" s="23"/>
      <c r="O10" s="23"/>
      <c r="P10" s="22"/>
      <c r="Q10" s="25"/>
      <c r="R10" s="22"/>
      <c r="S10" s="22"/>
      <c r="T10" s="5" t="s">
        <v>68</v>
      </c>
      <c r="U10" s="37"/>
    </row>
    <row r="11" spans="1:22">
      <c r="A11" s="6"/>
      <c r="B11" s="4"/>
    </row>
    <row r="12" spans="1:22">
      <c r="A12" s="6"/>
      <c r="B12" s="4" t="str">
        <f>'Populations &amp; programs'!$C$17</f>
        <v>MSM programs</v>
      </c>
      <c r="C12" s="46" t="s">
        <v>69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68</v>
      </c>
      <c r="U12" s="25"/>
      <c r="V12" s="6"/>
    </row>
    <row r="13" spans="1:22">
      <c r="B13" s="4" t="str">
        <f>'Populations &amp; programs'!$C$17</f>
        <v>MSM programs</v>
      </c>
      <c r="C13" s="46" t="s">
        <v>130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68</v>
      </c>
      <c r="U13" s="37"/>
    </row>
    <row r="15" spans="1:22">
      <c r="B15" s="4" t="str">
        <f>'Populations &amp; programs'!$C$18</f>
        <v>FSW programs</v>
      </c>
      <c r="C15" s="46" t="s">
        <v>69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68</v>
      </c>
      <c r="U15" s="25"/>
    </row>
    <row r="16" spans="1:22">
      <c r="B16" s="4" t="str">
        <f>'Populations &amp; programs'!$C$18</f>
        <v>FSW programs</v>
      </c>
      <c r="C16" s="46" t="s">
        <v>130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68</v>
      </c>
      <c r="U16" s="37"/>
    </row>
    <row r="18" spans="2:21">
      <c r="B18" s="4" t="str">
        <f>'Populations &amp; programs'!$C$19</f>
        <v>ART</v>
      </c>
      <c r="C18" s="46" t="s">
        <v>69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68</v>
      </c>
      <c r="U18" s="25"/>
    </row>
    <row r="19" spans="2:21">
      <c r="B19" s="4" t="str">
        <f>'Populations &amp; programs'!$C$19</f>
        <v>ART</v>
      </c>
      <c r="C19" s="46" t="s">
        <v>130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v>1034</v>
      </c>
      <c r="O19" s="23"/>
      <c r="P19" s="22"/>
      <c r="Q19" s="25"/>
      <c r="R19" s="22"/>
      <c r="S19" s="22"/>
      <c r="T19" s="5" t="s">
        <v>68</v>
      </c>
      <c r="U19" s="37"/>
    </row>
    <row r="21" spans="2:21">
      <c r="B21" s="4" t="str">
        <f>'Populations &amp; programs'!$C$20</f>
        <v>PMTCT</v>
      </c>
      <c r="C21" s="46" t="s">
        <v>69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68</v>
      </c>
      <c r="U21" s="25"/>
    </row>
    <row r="22" spans="2:21">
      <c r="B22" s="4" t="str">
        <f>'Populations &amp; programs'!$C$20</f>
        <v>PMTCT</v>
      </c>
      <c r="C22" s="46" t="s">
        <v>130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v>5340</v>
      </c>
      <c r="O22" s="23"/>
      <c r="P22" s="22"/>
      <c r="Q22" s="25"/>
      <c r="R22" s="22"/>
      <c r="S22" s="22"/>
      <c r="T22" s="5" t="s">
        <v>68</v>
      </c>
      <c r="U22" s="37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G28" sqref="G28"/>
    </sheetView>
  </sheetViews>
  <sheetFormatPr baseColWidth="10" defaultColWidth="9.125" defaultRowHeight="15"/>
  <cols>
    <col min="1" max="3" width="9.125" style="18"/>
    <col min="4" max="4" width="9.375" style="18" customWidth="1"/>
    <col min="5" max="20" width="9.125" style="18"/>
    <col min="21" max="21" width="15.125" style="18" bestFit="1" customWidth="1"/>
    <col min="22" max="22" width="8.875" style="18" customWidth="1"/>
    <col min="23" max="16384" width="9.125" style="18"/>
  </cols>
  <sheetData>
    <row r="1" spans="1:21">
      <c r="A1" s="19" t="s">
        <v>60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133</v>
      </c>
    </row>
    <row r="3" spans="1:21">
      <c r="B3" s="4" t="str">
        <f>'Populations &amp; programs'!$C$3</f>
        <v>MSM</v>
      </c>
      <c r="C3" s="6" t="s">
        <v>53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68</v>
      </c>
      <c r="U3" s="27">
        <v>37500</v>
      </c>
    </row>
    <row r="4" spans="1:21">
      <c r="B4" s="4" t="str">
        <f>'Populations &amp; programs'!$C$3</f>
        <v>MSM</v>
      </c>
      <c r="C4" s="6" t="s">
        <v>51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68</v>
      </c>
      <c r="U4" s="27">
        <v>21000</v>
      </c>
    </row>
    <row r="5" spans="1:21">
      <c r="B5" s="4" t="str">
        <f>'Populations &amp; programs'!$C$3</f>
        <v>MSM</v>
      </c>
      <c r="C5" s="6" t="s">
        <v>52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68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programs'!$C$4</f>
        <v>FSW</v>
      </c>
      <c r="C7" s="6" t="s">
        <v>53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68</v>
      </c>
      <c r="U7" s="27"/>
    </row>
    <row r="8" spans="1:21">
      <c r="B8" s="4" t="str">
        <f>'Populations &amp; programs'!$C$4</f>
        <v>FSW</v>
      </c>
      <c r="C8" s="6" t="s">
        <v>51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68</v>
      </c>
      <c r="U8" s="27">
        <v>15000</v>
      </c>
    </row>
    <row r="9" spans="1:21">
      <c r="B9" s="4" t="str">
        <f>'Populations &amp; programs'!$C$4</f>
        <v>FSW</v>
      </c>
      <c r="C9" s="6" t="s">
        <v>52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68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programs'!$C$5</f>
        <v>Male PWID</v>
      </c>
      <c r="C11" s="6" t="s">
        <v>53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68</v>
      </c>
      <c r="U11" s="27"/>
    </row>
    <row r="12" spans="1:21">
      <c r="B12" s="4" t="str">
        <f>'Populations &amp; programs'!$C$5</f>
        <v>Male PWID</v>
      </c>
      <c r="C12" s="6" t="s">
        <v>51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68</v>
      </c>
      <c r="U12" s="27"/>
    </row>
    <row r="13" spans="1:21">
      <c r="B13" s="4" t="str">
        <f>'Populations &amp; programs'!$C$5</f>
        <v>Male PWID</v>
      </c>
      <c r="C13" s="6" t="s">
        <v>52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68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programs'!$C$6</f>
        <v>Other males</v>
      </c>
      <c r="C15" s="6" t="s">
        <v>53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68</v>
      </c>
      <c r="U15" s="27"/>
    </row>
    <row r="16" spans="1:21">
      <c r="B16" s="4" t="str">
        <f>'Populations &amp; programs'!$C$6</f>
        <v>Other males</v>
      </c>
      <c r="C16" s="6" t="s">
        <v>51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68</v>
      </c>
      <c r="U16" s="27"/>
    </row>
    <row r="17" spans="1:21">
      <c r="B17" s="4" t="str">
        <f>'Populations &amp; programs'!$C$6</f>
        <v>Other males</v>
      </c>
      <c r="C17" s="6" t="s">
        <v>52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68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programs'!$C$7</f>
        <v>Other females</v>
      </c>
      <c r="C19" s="6" t="s">
        <v>53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68</v>
      </c>
      <c r="U19" s="27"/>
    </row>
    <row r="20" spans="1:21">
      <c r="B20" s="4" t="str">
        <f>'Populations &amp; programs'!$C$7</f>
        <v>Other females</v>
      </c>
      <c r="C20" s="6" t="s">
        <v>51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68</v>
      </c>
      <c r="U20" s="27"/>
    </row>
    <row r="21" spans="1:21">
      <c r="B21" s="4" t="str">
        <f>'Populations &amp; programs'!$C$7</f>
        <v>Other females</v>
      </c>
      <c r="C21" s="6" t="s">
        <v>52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68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programs'!$C$8</f>
        <v>Clients</v>
      </c>
      <c r="C23" s="6" t="s">
        <v>53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68</v>
      </c>
      <c r="U23" s="27"/>
    </row>
    <row r="24" spans="1:21">
      <c r="B24" s="4" t="str">
        <f>'Populations &amp; programs'!$C$8</f>
        <v>Clients</v>
      </c>
      <c r="C24" s="6" t="s">
        <v>51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68</v>
      </c>
      <c r="U24" s="27"/>
    </row>
    <row r="25" spans="1:21">
      <c r="B25" s="4" t="str">
        <f>'Populations &amp; programs'!$C$8</f>
        <v>Clients</v>
      </c>
      <c r="C25" s="6" t="s">
        <v>52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68</v>
      </c>
      <c r="U25" s="27"/>
    </row>
    <row r="27" spans="1:21">
      <c r="G27" s="28"/>
    </row>
    <row r="29" spans="1:21">
      <c r="A29" s="19" t="s">
        <v>72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133</v>
      </c>
    </row>
    <row r="31" spans="1:21">
      <c r="B31" s="4" t="str">
        <f>'Populations &amp; programs'!$C$3</f>
        <v>MSM</v>
      </c>
      <c r="C31" s="6" t="s">
        <v>53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68</v>
      </c>
      <c r="U31" s="26"/>
    </row>
    <row r="32" spans="1:21">
      <c r="B32" s="4" t="str">
        <f>'Populations &amp; programs'!$C$3</f>
        <v>MSM</v>
      </c>
      <c r="C32" s="6" t="s">
        <v>51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68</v>
      </c>
      <c r="U32" s="26"/>
    </row>
    <row r="33" spans="2:21">
      <c r="B33" s="4" t="str">
        <f>'Populations &amp; programs'!$C$3</f>
        <v>MSM</v>
      </c>
      <c r="C33" s="6" t="s">
        <v>52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68</v>
      </c>
      <c r="U33" s="26"/>
    </row>
    <row r="34" spans="2:21">
      <c r="B34" s="6"/>
      <c r="C34" s="6"/>
    </row>
    <row r="35" spans="2:21">
      <c r="B35" s="4" t="str">
        <f>'Populations &amp; programs'!$C$4</f>
        <v>FSW</v>
      </c>
      <c r="C35" s="6" t="s">
        <v>53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68</v>
      </c>
      <c r="U35" s="26"/>
    </row>
    <row r="36" spans="2:21">
      <c r="B36" s="4" t="str">
        <f>'Populations &amp; programs'!$C$4</f>
        <v>FSW</v>
      </c>
      <c r="C36" s="6" t="s">
        <v>51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68</v>
      </c>
      <c r="U36" s="26"/>
    </row>
    <row r="37" spans="2:21">
      <c r="B37" s="4" t="str">
        <f>'Populations &amp; programs'!$C$4</f>
        <v>FSW</v>
      </c>
      <c r="C37" s="6" t="s">
        <v>52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68</v>
      </c>
      <c r="U37" s="26"/>
    </row>
    <row r="38" spans="2:21">
      <c r="B38" s="6"/>
      <c r="C38" s="6"/>
    </row>
    <row r="39" spans="2:21">
      <c r="B39" s="4" t="str">
        <f>'Populations &amp; programs'!$C$5</f>
        <v>Male PWID</v>
      </c>
      <c r="C39" s="6" t="s">
        <v>53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68</v>
      </c>
      <c r="U39" s="26"/>
    </row>
    <row r="40" spans="2:21">
      <c r="B40" s="4" t="str">
        <f>'Populations &amp; programs'!$C$5</f>
        <v>Male PWID</v>
      </c>
      <c r="C40" s="6" t="s">
        <v>51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68</v>
      </c>
      <c r="U40" s="26"/>
    </row>
    <row r="41" spans="2:21">
      <c r="B41" s="4" t="str">
        <f>'Populations &amp; programs'!$C$5</f>
        <v>Male PWID</v>
      </c>
      <c r="C41" s="6" t="s">
        <v>52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68</v>
      </c>
      <c r="U41" s="26"/>
    </row>
    <row r="42" spans="2:21">
      <c r="B42" s="6"/>
      <c r="C42" s="6"/>
    </row>
    <row r="43" spans="2:21">
      <c r="B43" s="4" t="str">
        <f>'Populations &amp; programs'!$C$6</f>
        <v>Other males</v>
      </c>
      <c r="C43" s="6" t="s">
        <v>53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68</v>
      </c>
      <c r="U43" s="26"/>
    </row>
    <row r="44" spans="2:21">
      <c r="B44" s="4" t="str">
        <f>'Populations &amp; programs'!$C$6</f>
        <v>Other males</v>
      </c>
      <c r="C44" s="6" t="s">
        <v>51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68</v>
      </c>
      <c r="U44" s="26">
        <v>5.0000000000000001E-4</v>
      </c>
    </row>
    <row r="45" spans="2:21">
      <c r="B45" s="4" t="str">
        <f>'Populations &amp; programs'!$C$6</f>
        <v>Other males</v>
      </c>
      <c r="C45" s="6" t="s">
        <v>52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68</v>
      </c>
      <c r="U45" s="26"/>
    </row>
    <row r="46" spans="2:21">
      <c r="B46" s="6"/>
      <c r="C46" s="6"/>
    </row>
    <row r="47" spans="2:21">
      <c r="B47" s="4" t="str">
        <f>'Populations &amp; programs'!$C$7</f>
        <v>Other females</v>
      </c>
      <c r="C47" s="6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68</v>
      </c>
      <c r="U47" s="26"/>
    </row>
    <row r="48" spans="2:21">
      <c r="B48" s="4" t="str">
        <f>'Populations &amp; programs'!$C$7</f>
        <v>Other females</v>
      </c>
      <c r="C48" s="6" t="s">
        <v>51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68</v>
      </c>
      <c r="U48" s="26"/>
    </row>
    <row r="49" spans="2:21">
      <c r="B49" s="4" t="str">
        <f>'Populations &amp; programs'!$C$7</f>
        <v>Other females</v>
      </c>
      <c r="C49" s="6" t="s">
        <v>52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68</v>
      </c>
      <c r="U49" s="26"/>
    </row>
    <row r="50" spans="2:21">
      <c r="B50" s="6"/>
      <c r="C50" s="6"/>
    </row>
    <row r="51" spans="2:21">
      <c r="B51" s="4" t="str">
        <f>'Populations &amp; programs'!$C$8</f>
        <v>Clients</v>
      </c>
      <c r="C51" s="6" t="s">
        <v>53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68</v>
      </c>
      <c r="U51" s="26"/>
    </row>
    <row r="52" spans="2:21">
      <c r="B52" s="4" t="str">
        <f>'Populations &amp; programs'!$C$8</f>
        <v>Clients</v>
      </c>
      <c r="C52" s="6" t="s">
        <v>51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68</v>
      </c>
      <c r="U52" s="26">
        <v>0.01</v>
      </c>
    </row>
    <row r="53" spans="2:21">
      <c r="B53" s="4" t="str">
        <f>'Populations &amp; programs'!$C$8</f>
        <v>Clients</v>
      </c>
      <c r="C53" s="6" t="s">
        <v>52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68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>
      <selection activeCell="N11" sqref="N11"/>
    </sheetView>
  </sheetViews>
  <sheetFormatPr baseColWidth="10" defaultColWidth="8.625" defaultRowHeight="15"/>
  <cols>
    <col min="2" max="2" width="8.625" style="6"/>
    <col min="20" max="20" width="14.125" customWidth="1"/>
  </cols>
  <sheetData>
    <row r="1" spans="1:20">
      <c r="A1" s="10" t="s">
        <v>142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133</v>
      </c>
    </row>
    <row r="3" spans="1:20">
      <c r="A3" s="9"/>
      <c r="B3" s="4" t="s">
        <v>61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68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143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133</v>
      </c>
    </row>
    <row r="9" spans="1:20">
      <c r="A9" s="9"/>
      <c r="B9" s="4" t="s">
        <v>61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68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23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133</v>
      </c>
    </row>
    <row r="15" spans="1:20">
      <c r="A15" s="9"/>
      <c r="B15" s="4" t="s">
        <v>61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68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109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133</v>
      </c>
    </row>
    <row r="21" spans="1:20" s="18" customFormat="1">
      <c r="B21" s="4" t="s">
        <v>61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68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11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133</v>
      </c>
    </row>
    <row r="27" spans="1:20">
      <c r="A27" s="9"/>
      <c r="B27" s="4" t="s">
        <v>61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68</v>
      </c>
      <c r="T27" s="22"/>
    </row>
    <row r="31" spans="1:20" s="18" customFormat="1">
      <c r="A31" s="19" t="s">
        <v>79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133</v>
      </c>
    </row>
    <row r="33" spans="2:20" s="18" customFormat="1">
      <c r="B33" s="4" t="s">
        <v>61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68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42"/>
  <sheetViews>
    <sheetView topLeftCell="J2" workbookViewId="0">
      <selection activeCell="U2" sqref="U1:AZ1048576"/>
    </sheetView>
  </sheetViews>
  <sheetFormatPr baseColWidth="10" defaultColWidth="8.625" defaultRowHeight="15"/>
  <cols>
    <col min="2" max="2" width="8.625" style="6"/>
  </cols>
  <sheetData>
    <row r="1" spans="1:20" s="18" customFormat="1">
      <c r="A1" s="19" t="s">
        <v>141</v>
      </c>
      <c r="B1" s="6"/>
    </row>
    <row r="2" spans="1:20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133</v>
      </c>
    </row>
    <row r="3" spans="1:20" s="18" customFormat="1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68</v>
      </c>
      <c r="T3" s="25">
        <v>0.01</v>
      </c>
    </row>
    <row r="4" spans="1:20" s="18" customFormat="1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68</v>
      </c>
      <c r="T4" s="25">
        <v>0.01</v>
      </c>
    </row>
    <row r="5" spans="1:20" s="18" customFormat="1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68</v>
      </c>
      <c r="T5" s="25">
        <v>0.03</v>
      </c>
    </row>
    <row r="6" spans="1:20" s="18" customFormat="1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68</v>
      </c>
      <c r="T6" s="25">
        <v>0.01</v>
      </c>
    </row>
    <row r="7" spans="1:20" s="18" customFormat="1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68</v>
      </c>
      <c r="T7" s="25">
        <v>0.01</v>
      </c>
    </row>
    <row r="8" spans="1:20" s="18" customFormat="1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68</v>
      </c>
      <c r="T8" s="25">
        <v>0.01</v>
      </c>
    </row>
    <row r="9" spans="1:20" s="18" customFormat="1">
      <c r="B9" s="6"/>
    </row>
    <row r="10" spans="1:20" s="18" customFormat="1">
      <c r="B10" s="6"/>
    </row>
    <row r="11" spans="1:20" s="18" customFormat="1">
      <c r="B11" s="6"/>
    </row>
    <row r="12" spans="1:20">
      <c r="A12" s="8" t="s">
        <v>78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133</v>
      </c>
    </row>
    <row r="14" spans="1:20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68</v>
      </c>
      <c r="T14" s="25">
        <v>0</v>
      </c>
    </row>
    <row r="15" spans="1:20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68</v>
      </c>
      <c r="T15" s="25">
        <v>0</v>
      </c>
    </row>
    <row r="16" spans="1:20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68</v>
      </c>
      <c r="T16" s="25">
        <v>0</v>
      </c>
    </row>
    <row r="17" spans="1:20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68</v>
      </c>
      <c r="T17" s="25">
        <v>0</v>
      </c>
    </row>
    <row r="18" spans="1:20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68</v>
      </c>
      <c r="T18" s="25">
        <v>0</v>
      </c>
    </row>
    <row r="19" spans="1:20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68</v>
      </c>
      <c r="T19" s="25">
        <v>0</v>
      </c>
    </row>
    <row r="20" spans="1:20" s="18" customFormat="1">
      <c r="B20" s="6"/>
    </row>
    <row r="21" spans="1:20" s="18" customFormat="1">
      <c r="B21" s="6"/>
    </row>
    <row r="22" spans="1:20" s="18" customFormat="1">
      <c r="B22" s="6"/>
    </row>
    <row r="23" spans="1:20" s="18" customFormat="1">
      <c r="A23" s="19" t="s">
        <v>89</v>
      </c>
      <c r="B23" s="6"/>
    </row>
    <row r="24" spans="1:20" s="18" customFormat="1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133</v>
      </c>
    </row>
    <row r="25" spans="1:20" s="18" customFormat="1"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68</v>
      </c>
      <c r="T25" s="25">
        <v>0</v>
      </c>
    </row>
    <row r="26" spans="1:20" s="18" customFormat="1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68</v>
      </c>
      <c r="T26" s="25">
        <v>0</v>
      </c>
    </row>
    <row r="27" spans="1:20" s="18" customFormat="1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68</v>
      </c>
      <c r="T27" s="25">
        <v>0</v>
      </c>
    </row>
    <row r="28" spans="1:20" s="18" customFormat="1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68</v>
      </c>
      <c r="T28" s="25">
        <v>0</v>
      </c>
    </row>
    <row r="29" spans="1:20" s="18" customFormat="1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68</v>
      </c>
      <c r="T29" s="25">
        <v>0</v>
      </c>
    </row>
    <row r="30" spans="1:20" s="18" customFormat="1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68</v>
      </c>
      <c r="T30" s="25">
        <v>0</v>
      </c>
    </row>
    <row r="31" spans="1:20">
      <c r="S31" s="5"/>
    </row>
    <row r="32" spans="1:20" s="18" customFormat="1">
      <c r="B32" s="6"/>
      <c r="S32" s="5"/>
    </row>
    <row r="33" spans="1:20" s="18" customFormat="1">
      <c r="B33" s="6"/>
      <c r="S33" s="5"/>
    </row>
    <row r="34" spans="1:20">
      <c r="A34" s="8" t="s">
        <v>65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133</v>
      </c>
    </row>
    <row r="36" spans="1:20">
      <c r="A36" s="7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68</v>
      </c>
      <c r="T36" s="25">
        <v>0</v>
      </c>
    </row>
    <row r="37" spans="1:20">
      <c r="B37" s="4" t="str">
        <f>'Populations &amp; programs'!$C$4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68</v>
      </c>
      <c r="T37" s="25">
        <v>0</v>
      </c>
    </row>
    <row r="38" spans="1:20"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68</v>
      </c>
      <c r="T38" s="25">
        <v>0</v>
      </c>
    </row>
    <row r="39" spans="1:20"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68</v>
      </c>
      <c r="T39" s="25">
        <v>0</v>
      </c>
    </row>
    <row r="40" spans="1:20"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68</v>
      </c>
      <c r="T40" s="25">
        <v>0</v>
      </c>
    </row>
    <row r="41" spans="1:20"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68</v>
      </c>
      <c r="T41" s="25">
        <v>0</v>
      </c>
    </row>
    <row r="42" spans="1:20">
      <c r="S42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71"/>
  <sheetViews>
    <sheetView workbookViewId="0">
      <selection activeCell="Z24" sqref="Z24"/>
    </sheetView>
  </sheetViews>
  <sheetFormatPr baseColWidth="10" defaultColWidth="8.625" defaultRowHeight="15"/>
  <cols>
    <col min="2" max="2" width="8.625" style="6"/>
    <col min="20" max="20" width="14.125" customWidth="1"/>
  </cols>
  <sheetData>
    <row r="1" spans="1:20">
      <c r="A1" s="10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133</v>
      </c>
    </row>
    <row r="3" spans="1:20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68</v>
      </c>
      <c r="T3" s="25">
        <v>0.03</v>
      </c>
    </row>
    <row r="4" spans="1:20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68</v>
      </c>
      <c r="T4" s="25"/>
    </row>
    <row r="5" spans="1:20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68</v>
      </c>
      <c r="T5" s="22"/>
    </row>
    <row r="6" spans="1:20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68</v>
      </c>
      <c r="T6" s="25">
        <v>0.01</v>
      </c>
    </row>
    <row r="7" spans="1:20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68</v>
      </c>
      <c r="T7" s="25">
        <v>0.01</v>
      </c>
    </row>
    <row r="8" spans="1:20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68</v>
      </c>
      <c r="T8" s="25">
        <v>0.05</v>
      </c>
    </row>
    <row r="10" spans="1:20" s="18" customFormat="1">
      <c r="B10" s="6"/>
    </row>
    <row r="11" spans="1:20" s="18" customFormat="1">
      <c r="B11" s="6"/>
    </row>
    <row r="12" spans="1:20">
      <c r="A12" s="10" t="s">
        <v>24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133</v>
      </c>
    </row>
    <row r="14" spans="1:20">
      <c r="A14" s="9"/>
      <c r="B14" s="4" t="s">
        <v>62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68</v>
      </c>
      <c r="T14" s="25">
        <v>0.5</v>
      </c>
    </row>
    <row r="16" spans="1:20" s="18" customFormat="1">
      <c r="B16" s="6"/>
    </row>
    <row r="17" spans="1:20" s="18" customFormat="1">
      <c r="B17" s="6"/>
    </row>
    <row r="18" spans="1:20">
      <c r="A18" s="10" t="s">
        <v>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133</v>
      </c>
    </row>
    <row r="20" spans="1:20">
      <c r="A20" s="9"/>
      <c r="B20" s="4" t="s">
        <v>61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68</v>
      </c>
      <c r="T20" s="22"/>
    </row>
    <row r="21" spans="1:20" s="18" customFormat="1">
      <c r="B21" s="6"/>
    </row>
    <row r="22" spans="1:20" s="18" customFormat="1">
      <c r="B22" s="6"/>
    </row>
    <row r="24" spans="1:20">
      <c r="A24" s="10" t="s">
        <v>10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133</v>
      </c>
    </row>
    <row r="26" spans="1:20">
      <c r="A26" s="9"/>
      <c r="B26" s="4" t="s">
        <v>61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68</v>
      </c>
      <c r="T26" s="22"/>
    </row>
    <row r="27" spans="1:20" s="18" customFormat="1">
      <c r="B27" s="6"/>
    </row>
    <row r="28" spans="1:20" s="18" customFormat="1" ht="14.25" customHeight="1">
      <c r="B28" s="6"/>
    </row>
    <row r="29" spans="1:20" s="18" customFormat="1">
      <c r="B29" s="6"/>
    </row>
    <row r="30" spans="1:20" s="18" customFormat="1">
      <c r="A30" s="19" t="s">
        <v>126</v>
      </c>
      <c r="B30" s="6"/>
    </row>
    <row r="31" spans="1:20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133</v>
      </c>
    </row>
    <row r="32" spans="1:20" s="18" customFormat="1">
      <c r="B32" s="4" t="str">
        <f>'Populations &amp; programs'!$C$3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68</v>
      </c>
      <c r="T32" s="24">
        <v>0</v>
      </c>
    </row>
    <row r="33" spans="1:20" s="18" customFormat="1">
      <c r="B33" s="4" t="str">
        <f>'Populations &amp; programs'!$C$4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68</v>
      </c>
      <c r="T33" s="24">
        <v>0</v>
      </c>
    </row>
    <row r="34" spans="1:20" s="18" customFormat="1">
      <c r="B34" s="4" t="str">
        <f>'Populations &amp; programs'!$C$5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68</v>
      </c>
      <c r="T34" s="24">
        <v>0</v>
      </c>
    </row>
    <row r="35" spans="1:20" s="18" customFormat="1">
      <c r="B35" s="4" t="str">
        <f>'Populations &amp; programs'!$C$6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68</v>
      </c>
      <c r="T35" s="24">
        <v>0</v>
      </c>
    </row>
    <row r="36" spans="1:20" s="18" customFormat="1">
      <c r="B36" s="4" t="str">
        <f>'Populations &amp; programs'!$C$7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68</v>
      </c>
      <c r="T36" s="24">
        <f>2/50</f>
        <v>0.04</v>
      </c>
    </row>
    <row r="37" spans="1:20" s="18" customFormat="1">
      <c r="B37" s="4" t="str">
        <f>'Populations &amp; programs'!$C$8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68</v>
      </c>
      <c r="T37" s="24">
        <v>0</v>
      </c>
    </row>
    <row r="38" spans="1:20" s="18" customFormat="1">
      <c r="B38" s="6"/>
    </row>
    <row r="40" spans="1:20" s="18" customFormat="1">
      <c r="B40" s="6"/>
    </row>
    <row r="41" spans="1:20" s="18" customFormat="1">
      <c r="A41" s="19" t="s">
        <v>127</v>
      </c>
      <c r="B41" s="6"/>
    </row>
    <row r="42" spans="1:20" s="18" customFormat="1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133</v>
      </c>
    </row>
    <row r="43" spans="1:20" s="18" customFormat="1">
      <c r="B43" s="4" t="str">
        <f>'Populations &amp; programs'!$C$3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68</v>
      </c>
      <c r="T43" s="24">
        <v>0</v>
      </c>
    </row>
    <row r="44" spans="1:20" s="18" customFormat="1">
      <c r="B44" s="4" t="str">
        <f>'Populations &amp; programs'!$C$4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68</v>
      </c>
      <c r="T44" s="24">
        <v>0</v>
      </c>
    </row>
    <row r="45" spans="1:20" s="18" customFormat="1">
      <c r="B45" s="4" t="str">
        <f>'Populations &amp; programs'!$C$5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68</v>
      </c>
      <c r="T45" s="24">
        <v>0</v>
      </c>
    </row>
    <row r="46" spans="1:20" s="18" customFormat="1">
      <c r="B46" s="4" t="str">
        <f>'Populations &amp; programs'!$C$6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68</v>
      </c>
      <c r="T46" s="24">
        <v>0</v>
      </c>
    </row>
    <row r="47" spans="1:20" s="18" customFormat="1">
      <c r="B47" s="4" t="str">
        <f>'Populations &amp; programs'!$C$7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68</v>
      </c>
      <c r="T47" s="24">
        <f>2/50</f>
        <v>0.04</v>
      </c>
    </row>
    <row r="48" spans="1:20" s="18" customFormat="1">
      <c r="B48" s="4" t="str">
        <f>'Populations &amp; programs'!$C$8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68</v>
      </c>
      <c r="T48" s="24">
        <v>0</v>
      </c>
    </row>
    <row r="49" spans="1:20" s="18" customFormat="1">
      <c r="B49" s="6"/>
    </row>
    <row r="50" spans="1:20" s="18" customFormat="1">
      <c r="B50" s="6"/>
    </row>
    <row r="51" spans="1:20" s="18" customFormat="1">
      <c r="B51" s="6"/>
    </row>
    <row r="52" spans="1:20">
      <c r="A52" s="10" t="s">
        <v>124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133</v>
      </c>
    </row>
    <row r="54" spans="1:20">
      <c r="A54" s="9"/>
      <c r="B54" s="4" t="s">
        <v>61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68</v>
      </c>
      <c r="T54" s="22"/>
    </row>
    <row r="55" spans="1:20" s="18" customFormat="1">
      <c r="B55" s="6"/>
    </row>
    <row r="56" spans="1:20" s="18" customFormat="1">
      <c r="B56" s="6"/>
    </row>
    <row r="57" spans="1:20" s="18" customFormat="1">
      <c r="B57" s="6"/>
    </row>
    <row r="58" spans="1:20" s="18" customFormat="1">
      <c r="A58" s="19" t="s">
        <v>13</v>
      </c>
      <c r="B58" s="6"/>
    </row>
    <row r="59" spans="1:20" s="18" customFormat="1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133</v>
      </c>
    </row>
    <row r="60" spans="1:20" s="18" customFormat="1"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68</v>
      </c>
      <c r="T60" s="24">
        <v>0</v>
      </c>
    </row>
    <row r="61" spans="1:20" s="18" customFormat="1">
      <c r="B61" s="4" t="str">
        <f>'Populations &amp; programs'!$C$4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68</v>
      </c>
      <c r="T61" s="24">
        <v>0</v>
      </c>
    </row>
    <row r="62" spans="1:20" s="18" customFormat="1"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68</v>
      </c>
      <c r="T62" s="24">
        <v>0</v>
      </c>
    </row>
    <row r="63" spans="1:20" s="18" customFormat="1"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68</v>
      </c>
      <c r="T63" s="24">
        <v>0</v>
      </c>
    </row>
    <row r="64" spans="1:20" s="18" customFormat="1">
      <c r="B64" s="4" t="str">
        <f>'Populations &amp; programs'!$C$7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68</v>
      </c>
      <c r="T64" s="24">
        <f>2/50</f>
        <v>0.04</v>
      </c>
    </row>
    <row r="65" spans="1:20" s="18" customFormat="1">
      <c r="B65" s="4" t="str">
        <f>'Populations &amp; programs'!$C$8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68</v>
      </c>
      <c r="T65" s="24">
        <v>0</v>
      </c>
    </row>
    <row r="69" spans="1:20" s="18" customFormat="1">
      <c r="A69" s="19" t="s">
        <v>14</v>
      </c>
      <c r="B69" s="6"/>
    </row>
    <row r="70" spans="1:20" s="18" customFormat="1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133</v>
      </c>
    </row>
    <row r="71" spans="1:20" s="18" customFormat="1">
      <c r="B71" s="4" t="s">
        <v>61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68</v>
      </c>
      <c r="T71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85"/>
  <sheetViews>
    <sheetView topLeftCell="J45" workbookViewId="0">
      <selection activeCell="U45" sqref="U1:AX1048576"/>
    </sheetView>
  </sheetViews>
  <sheetFormatPr baseColWidth="10" defaultColWidth="8.625" defaultRowHeight="15"/>
  <cols>
    <col min="2" max="2" width="8.625" style="6"/>
    <col min="20" max="20" width="14.375" style="31" customWidth="1"/>
  </cols>
  <sheetData>
    <row r="1" spans="1:20">
      <c r="A1" s="12" t="s">
        <v>73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133</v>
      </c>
    </row>
    <row r="3" spans="1:20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68</v>
      </c>
      <c r="T3" s="33">
        <v>80</v>
      </c>
    </row>
    <row r="4" spans="1:20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68</v>
      </c>
      <c r="T4" s="33">
        <v>80</v>
      </c>
    </row>
    <row r="5" spans="1:20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68</v>
      </c>
      <c r="T5" s="33">
        <v>80</v>
      </c>
    </row>
    <row r="6" spans="1:20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68</v>
      </c>
      <c r="T6" s="33">
        <v>80</v>
      </c>
    </row>
    <row r="7" spans="1:20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68</v>
      </c>
      <c r="T7" s="33">
        <v>80</v>
      </c>
    </row>
    <row r="8" spans="1:20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68</v>
      </c>
      <c r="T8" s="33">
        <v>80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2" t="s">
        <v>74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133</v>
      </c>
    </row>
    <row r="14" spans="1:20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68</v>
      </c>
      <c r="T14" s="29">
        <v>10</v>
      </c>
    </row>
    <row r="15" spans="1:20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68</v>
      </c>
      <c r="T15" s="29">
        <v>10</v>
      </c>
    </row>
    <row r="16" spans="1:20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68</v>
      </c>
      <c r="T16" s="29">
        <v>10</v>
      </c>
    </row>
    <row r="17" spans="1:20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68</v>
      </c>
      <c r="T17" s="29">
        <v>10</v>
      </c>
    </row>
    <row r="18" spans="1:20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68</v>
      </c>
      <c r="T18" s="29">
        <v>10</v>
      </c>
    </row>
    <row r="19" spans="1:20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68</v>
      </c>
      <c r="T19" s="29">
        <v>10</v>
      </c>
    </row>
    <row r="21" spans="1:20" s="18" customFormat="1">
      <c r="B21" s="6"/>
      <c r="T21" s="31"/>
    </row>
    <row r="22" spans="1:20" s="18" customFormat="1">
      <c r="B22" s="6"/>
      <c r="T22" s="31"/>
    </row>
    <row r="23" spans="1:20">
      <c r="A23" s="12" t="s">
        <v>75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133</v>
      </c>
    </row>
    <row r="25" spans="1:20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68</v>
      </c>
      <c r="T25" s="29">
        <v>0</v>
      </c>
    </row>
    <row r="26" spans="1:20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68</v>
      </c>
      <c r="T26" s="29">
        <v>500</v>
      </c>
    </row>
    <row r="27" spans="1:20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68</v>
      </c>
      <c r="T27" s="29">
        <v>0</v>
      </c>
    </row>
    <row r="28" spans="1:20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68</v>
      </c>
      <c r="T28" s="29">
        <v>0</v>
      </c>
    </row>
    <row r="29" spans="1:20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68</v>
      </c>
      <c r="T29" s="29">
        <v>0</v>
      </c>
    </row>
    <row r="30" spans="1:20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68</v>
      </c>
      <c r="T30" s="29">
        <v>10</v>
      </c>
    </row>
    <row r="32" spans="1:20" s="18" customFormat="1">
      <c r="B32" s="6"/>
      <c r="T32" s="31"/>
    </row>
    <row r="33" spans="1:20" s="18" customFormat="1">
      <c r="B33" s="6"/>
      <c r="T33" s="31"/>
    </row>
    <row r="34" spans="1:20">
      <c r="A34" s="12" t="s">
        <v>90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20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133</v>
      </c>
    </row>
    <row r="36" spans="1:20">
      <c r="A36" s="11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68</v>
      </c>
      <c r="T36" s="30">
        <v>0.4</v>
      </c>
    </row>
    <row r="37" spans="1:20">
      <c r="A37" s="11"/>
      <c r="B37" s="4" t="str">
        <f>'Populations &amp; programs'!$C$4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68</v>
      </c>
      <c r="T37" s="30"/>
    </row>
    <row r="38" spans="1:20">
      <c r="A38" s="11"/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68</v>
      </c>
      <c r="T38" s="30">
        <v>0.05</v>
      </c>
    </row>
    <row r="39" spans="1:20">
      <c r="A39" s="11"/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68</v>
      </c>
      <c r="T39" s="30">
        <v>0.05</v>
      </c>
    </row>
    <row r="40" spans="1:20">
      <c r="A40" s="11"/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68</v>
      </c>
      <c r="T40" s="30">
        <v>0.05</v>
      </c>
    </row>
    <row r="41" spans="1:20">
      <c r="A41" s="11"/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68</v>
      </c>
      <c r="T41" s="30">
        <v>7.0000000000000007E-2</v>
      </c>
    </row>
    <row r="43" spans="1:20" s="18" customFormat="1">
      <c r="B43" s="6"/>
      <c r="T43" s="31"/>
    </row>
    <row r="44" spans="1:20" s="18" customFormat="1">
      <c r="B44" s="6"/>
      <c r="T44" s="31"/>
    </row>
    <row r="45" spans="1:20">
      <c r="A45" s="19" t="s">
        <v>50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20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133</v>
      </c>
    </row>
    <row r="47" spans="1:20">
      <c r="A47" s="11"/>
      <c r="B47" s="4" t="str">
        <f>'Populations &amp; programs'!$C$3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68</v>
      </c>
      <c r="T47" s="30">
        <v>0.6</v>
      </c>
    </row>
    <row r="48" spans="1:20">
      <c r="A48" s="11"/>
      <c r="B48" s="4" t="str">
        <f>'Populations &amp; programs'!$C$4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68</v>
      </c>
      <c r="T48" s="30"/>
    </row>
    <row r="49" spans="1:20">
      <c r="A49" s="11"/>
      <c r="B49" s="4" t="str">
        <f>'Populations &amp; programs'!$C$5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68</v>
      </c>
      <c r="T49" s="30">
        <v>0.5</v>
      </c>
    </row>
    <row r="50" spans="1:20">
      <c r="A50" s="11"/>
      <c r="B50" s="4" t="str">
        <f>'Populations &amp; programs'!$C$6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68</v>
      </c>
      <c r="T50" s="30"/>
    </row>
    <row r="51" spans="1:20">
      <c r="A51" s="11"/>
      <c r="B51" s="4" t="str">
        <f>'Populations &amp; programs'!$C$7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68</v>
      </c>
      <c r="T51" s="30"/>
    </row>
    <row r="52" spans="1:20">
      <c r="A52" s="11"/>
      <c r="B52" s="4" t="str">
        <f>'Populations &amp; programs'!$C$8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68</v>
      </c>
      <c r="T52" s="30">
        <v>0.5</v>
      </c>
    </row>
    <row r="54" spans="1:20" s="18" customFormat="1">
      <c r="B54" s="6"/>
      <c r="T54" s="31"/>
    </row>
    <row r="55" spans="1:20" s="18" customFormat="1">
      <c r="B55" s="6"/>
      <c r="T55" s="31"/>
    </row>
    <row r="56" spans="1:20">
      <c r="A56" s="19" t="s">
        <v>80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20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133</v>
      </c>
    </row>
    <row r="58" spans="1:20">
      <c r="A58" s="11"/>
      <c r="B58" s="4" t="str">
        <f>'Populations &amp; programs'!$C$3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68</v>
      </c>
      <c r="T58" s="29">
        <v>0</v>
      </c>
    </row>
    <row r="59" spans="1:20">
      <c r="A59" s="11"/>
      <c r="B59" s="4" t="str">
        <f>'Populations &amp; programs'!$C$4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68</v>
      </c>
      <c r="T59" s="38"/>
    </row>
    <row r="60" spans="1:20">
      <c r="A60" s="11"/>
      <c r="B60" s="4" t="str">
        <f>'Populations &amp; programs'!$C$5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68</v>
      </c>
      <c r="T60" s="30">
        <v>0</v>
      </c>
    </row>
    <row r="61" spans="1:20">
      <c r="A61" s="11"/>
      <c r="B61" s="4" t="str">
        <f>'Populations &amp; programs'!$C$6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68</v>
      </c>
      <c r="T61" s="30">
        <v>0</v>
      </c>
    </row>
    <row r="62" spans="1:20">
      <c r="A62" s="11"/>
      <c r="B62" s="4" t="str">
        <f>'Populations &amp; programs'!$C$7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68</v>
      </c>
      <c r="T62" s="29">
        <v>0</v>
      </c>
    </row>
    <row r="63" spans="1:20">
      <c r="A63" s="11"/>
      <c r="B63" s="4" t="str">
        <f>'Populations &amp; programs'!$C$8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68</v>
      </c>
      <c r="T63" s="39"/>
    </row>
    <row r="65" spans="1:20" s="18" customFormat="1">
      <c r="B65" s="6"/>
      <c r="T65" s="31"/>
    </row>
    <row r="66" spans="1:20" s="18" customFormat="1">
      <c r="B66" s="6"/>
      <c r="T66" s="31"/>
    </row>
    <row r="67" spans="1:20">
      <c r="A67" s="12" t="s">
        <v>25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20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133</v>
      </c>
    </row>
    <row r="69" spans="1:20">
      <c r="A69" s="11"/>
      <c r="B69" s="4" t="str">
        <f>'Populations &amp; programs'!$C$3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68</v>
      </c>
      <c r="T69" s="30">
        <v>0.03</v>
      </c>
    </row>
    <row r="70" spans="1:20">
      <c r="A70" s="11"/>
      <c r="B70" s="4" t="str">
        <f>'Populations &amp; programs'!$C$4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68</v>
      </c>
      <c r="T70" s="29">
        <v>0</v>
      </c>
    </row>
    <row r="71" spans="1:20">
      <c r="A71" s="11"/>
      <c r="B71" s="4" t="str">
        <f>'Populations &amp; programs'!$C$5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68</v>
      </c>
      <c r="T71" s="30">
        <v>2.5999999999999999E-2</v>
      </c>
    </row>
    <row r="72" spans="1:20">
      <c r="A72" s="11"/>
      <c r="B72" s="4" t="str">
        <f>'Populations &amp; programs'!$C$6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68</v>
      </c>
      <c r="T72" s="30">
        <v>0.03</v>
      </c>
    </row>
    <row r="73" spans="1:20">
      <c r="A73" s="11"/>
      <c r="B73" s="4" t="str">
        <f>'Populations &amp; programs'!$C$7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68</v>
      </c>
      <c r="T73" s="30">
        <v>0</v>
      </c>
    </row>
    <row r="74" spans="1:20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68</v>
      </c>
      <c r="T74" s="30">
        <v>0.03</v>
      </c>
    </row>
    <row r="75" spans="1:20" s="18" customFormat="1">
      <c r="B75" s="6"/>
      <c r="T75" s="31"/>
    </row>
    <row r="76" spans="1:20" s="18" customFormat="1">
      <c r="B76" s="6"/>
      <c r="T76" s="31"/>
    </row>
    <row r="77" spans="1:20" s="18" customFormat="1">
      <c r="B77" s="6"/>
      <c r="T77" s="31"/>
    </row>
    <row r="78" spans="1:20" s="18" customFormat="1">
      <c r="A78" s="19" t="s">
        <v>125</v>
      </c>
      <c r="B78" s="6"/>
      <c r="T78" s="31"/>
    </row>
    <row r="79" spans="1:20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133</v>
      </c>
    </row>
    <row r="80" spans="1:20" s="18" customFormat="1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68</v>
      </c>
      <c r="T80" s="30">
        <v>0.03</v>
      </c>
    </row>
    <row r="81" spans="2:20" s="18" customFormat="1">
      <c r="B81" s="4" t="str">
        <f>'Populations &amp; programs'!$C$4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68</v>
      </c>
      <c r="T81" s="29">
        <v>0</v>
      </c>
    </row>
    <row r="82" spans="2:20" s="18" customFormat="1">
      <c r="B82" s="4" t="str">
        <f>'Populations &amp; programs'!$C$5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68</v>
      </c>
      <c r="T82" s="30">
        <v>2.5999999999999999E-2</v>
      </c>
    </row>
    <row r="83" spans="2:20" s="18" customFormat="1">
      <c r="B83" s="4" t="str">
        <f>'Populations &amp; programs'!$C$6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68</v>
      </c>
      <c r="T83" s="30">
        <v>0.03</v>
      </c>
    </row>
    <row r="84" spans="2:20" s="18" customFormat="1">
      <c r="B84" s="4" t="str">
        <f>'Populations &amp; programs'!$C$7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68</v>
      </c>
      <c r="T84" s="30">
        <v>0</v>
      </c>
    </row>
    <row r="85" spans="2:20" s="18" customFormat="1">
      <c r="B85" s="4" t="str">
        <f>'Populations &amp; programs'!$C$8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68</v>
      </c>
      <c r="T85" s="30">
        <v>0.03</v>
      </c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0"/>
  <sheetViews>
    <sheetView workbookViewId="0">
      <selection activeCell="Z19" sqref="Z19"/>
    </sheetView>
  </sheetViews>
  <sheetFormatPr baseColWidth="10" defaultColWidth="8.625" defaultRowHeight="15"/>
  <cols>
    <col min="2" max="2" width="10.875" style="6" bestFit="1" customWidth="1"/>
    <col min="20" max="20" width="14.375" style="31" customWidth="1"/>
  </cols>
  <sheetData>
    <row r="1" spans="1:20">
      <c r="A1" s="14" t="s">
        <v>91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133</v>
      </c>
    </row>
    <row r="3" spans="1:20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68</v>
      </c>
      <c r="T3" s="29">
        <v>0</v>
      </c>
    </row>
    <row r="4" spans="1:20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68</v>
      </c>
      <c r="T4" s="29">
        <v>0</v>
      </c>
    </row>
    <row r="5" spans="1:20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68</v>
      </c>
      <c r="T5" s="29">
        <v>400</v>
      </c>
    </row>
    <row r="6" spans="1:20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68</v>
      </c>
      <c r="T6" s="29">
        <v>0</v>
      </c>
    </row>
    <row r="7" spans="1:20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68</v>
      </c>
      <c r="T7" s="29">
        <v>0</v>
      </c>
    </row>
    <row r="8" spans="1:20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68</v>
      </c>
      <c r="T8" s="29">
        <v>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9" t="s">
        <v>81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133</v>
      </c>
    </row>
    <row r="14" spans="1:20">
      <c r="A14" s="13"/>
      <c r="B14" s="43" t="s">
        <v>82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68</v>
      </c>
      <c r="T14" s="38"/>
    </row>
    <row r="16" spans="1:20" s="18" customFormat="1">
      <c r="B16" s="6"/>
      <c r="T16" s="31"/>
    </row>
    <row r="17" spans="1:20" s="18" customFormat="1">
      <c r="B17" s="6"/>
      <c r="T17" s="31"/>
    </row>
    <row r="18" spans="1:20">
      <c r="A18" s="14" t="s">
        <v>123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133</v>
      </c>
    </row>
    <row r="20" spans="1:20">
      <c r="A20" s="13"/>
      <c r="B20" s="43" t="s">
        <v>88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68</v>
      </c>
      <c r="T20" s="38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/>
  </sheetViews>
  <sheetFormatPr baseColWidth="10" defaultColWidth="8.625" defaultRowHeight="15"/>
  <cols>
    <col min="1" max="2" width="6.625" customWidth="1"/>
    <col min="3" max="8" width="13.625" customWidth="1"/>
    <col min="9" max="15" width="6.625" customWidth="1"/>
  </cols>
  <sheetData>
    <row r="1" spans="1:26" ht="15" customHeight="1">
      <c r="A1" s="17" t="s">
        <v>102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100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101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103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Robyn Stuart</cp:lastModifiedBy>
  <dcterms:created xsi:type="dcterms:W3CDTF">2012-04-02T12:53:17Z</dcterms:created>
  <dcterms:modified xsi:type="dcterms:W3CDTF">2015-01-02T13:59:47Z</dcterms:modified>
</cp:coreProperties>
</file>