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LUB\Документы\"/>
    </mc:Choice>
  </mc:AlternateContent>
  <bookViews>
    <workbookView xWindow="0" yWindow="0" windowWidth="28800" windowHeight="12435"/>
  </bookViews>
  <sheets>
    <sheet name="Список" sheetId="1" r:id="rId1"/>
    <sheet name="Комбинация ЧИД и Терра" sheetId="14" r:id="rId2"/>
    <sheet name="Чип и Дип" sheetId="8" r:id="rId3"/>
    <sheet name="Терраэлектроника" sheetId="10" r:id="rId4"/>
    <sheet name="Логика консорциум" sheetId="12" r:id="rId5"/>
    <sheet name="Сотрировка Рез и Конд" sheetId="6" r:id="rId6"/>
    <sheet name="Сортировка микросхем" sheetId="7" r:id="rId7"/>
  </sheets>
  <definedNames>
    <definedName name="_FilterDatabase" localSheetId="6" hidden="1">'Сортировка микросхем'!$A$1:$C$74</definedName>
    <definedName name="_FilterDatabase" localSheetId="5" hidden="1">'Сотрировка Рез и Конд'!$A$1:$C$89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/>
  <c r="H41" i="14"/>
  <c r="D58" i="1" s="1"/>
  <c r="H39" i="14"/>
  <c r="H37" i="14"/>
  <c r="H35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4" i="14"/>
  <c r="H13" i="14"/>
  <c r="H12" i="14"/>
  <c r="H11" i="14"/>
  <c r="H10" i="14"/>
  <c r="H8" i="14"/>
  <c r="H6" i="14"/>
  <c r="H4" i="14"/>
  <c r="H31" i="8" l="1"/>
  <c r="H32" i="8"/>
  <c r="H11" i="12" l="1"/>
  <c r="H13" i="12" s="1"/>
  <c r="H3" i="12"/>
  <c r="H5" i="12"/>
  <c r="H30" i="8"/>
  <c r="H28" i="10"/>
  <c r="H11" i="10"/>
  <c r="H11" i="8"/>
  <c r="E12" i="1"/>
  <c r="E13" i="1"/>
  <c r="D91" i="6"/>
  <c r="D90" i="6"/>
  <c r="D67" i="6"/>
  <c r="D68" i="6" s="1"/>
  <c r="D69" i="6" s="1"/>
  <c r="D70" i="6" s="1"/>
  <c r="D71" i="6" s="1"/>
  <c r="D72" i="6" s="1"/>
  <c r="D73" i="6" s="1"/>
  <c r="D74" i="6" s="1"/>
  <c r="H27" i="10"/>
  <c r="H26" i="10"/>
  <c r="H24" i="10"/>
  <c r="H23" i="10"/>
  <c r="H21" i="10"/>
  <c r="H19" i="10"/>
  <c r="H18" i="10"/>
  <c r="H16" i="10"/>
  <c r="H15" i="10"/>
  <c r="H14" i="10"/>
  <c r="H13" i="10"/>
  <c r="H12" i="10"/>
  <c r="H10" i="10"/>
  <c r="H9" i="10"/>
  <c r="H8" i="10"/>
  <c r="H7" i="10"/>
  <c r="H6" i="10"/>
  <c r="H5" i="10"/>
  <c r="H4" i="10"/>
  <c r="H3" i="10"/>
  <c r="H26" i="8"/>
  <c r="H28" i="8"/>
  <c r="H29" i="8"/>
  <c r="H18" i="8"/>
  <c r="H19" i="8"/>
  <c r="H21" i="8"/>
  <c r="H23" i="8"/>
  <c r="H24" i="8"/>
  <c r="H4" i="8"/>
  <c r="H5" i="8"/>
  <c r="H6" i="8"/>
  <c r="H7" i="8"/>
  <c r="H8" i="8"/>
  <c r="H9" i="8"/>
  <c r="H10" i="8"/>
  <c r="H12" i="8"/>
  <c r="H13" i="8"/>
  <c r="H14" i="8"/>
  <c r="H15" i="8"/>
  <c r="H34" i="8" s="1"/>
  <c r="D55" i="1" s="1"/>
  <c r="H16" i="8"/>
  <c r="H3" i="8"/>
  <c r="E41" i="1"/>
  <c r="E39" i="1"/>
  <c r="E37" i="1"/>
  <c r="E31" i="1"/>
  <c r="E35" i="1"/>
  <c r="E33" i="1"/>
  <c r="E32" i="1"/>
  <c r="E30" i="1"/>
  <c r="E29" i="1"/>
  <c r="E28" i="1"/>
  <c r="E26" i="1"/>
  <c r="E24" i="1"/>
  <c r="E23" i="1"/>
  <c r="E21" i="1"/>
  <c r="E20" i="1"/>
  <c r="E19" i="1"/>
  <c r="E18" i="1"/>
  <c r="D72" i="7"/>
  <c r="D59" i="7"/>
  <c r="D50" i="7"/>
  <c r="D51" i="7" s="1"/>
  <c r="D52" i="7" s="1"/>
  <c r="D45" i="7"/>
  <c r="D46" i="7" s="1"/>
  <c r="D47" i="7" s="1"/>
  <c r="D42" i="7"/>
  <c r="D21" i="7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15" i="7"/>
  <c r="D16" i="7" s="1"/>
  <c r="D17" i="7" s="1"/>
  <c r="D18" i="7" s="1"/>
  <c r="D5" i="7"/>
  <c r="D6" i="7" s="1"/>
  <c r="D7" i="7" s="1"/>
  <c r="D8" i="7" s="1"/>
  <c r="D9" i="7" s="1"/>
  <c r="D10" i="7" s="1"/>
  <c r="D11" i="7" s="1"/>
  <c r="D12" i="7" s="1"/>
  <c r="D74" i="7"/>
  <c r="D71" i="7"/>
  <c r="D69" i="7"/>
  <c r="D67" i="7"/>
  <c r="D65" i="7"/>
  <c r="D63" i="7"/>
  <c r="D61" i="7"/>
  <c r="D58" i="7"/>
  <c r="D56" i="7"/>
  <c r="D54" i="7"/>
  <c r="D49" i="7"/>
  <c r="D44" i="7"/>
  <c r="D41" i="7"/>
  <c r="D39" i="7"/>
  <c r="D20" i="7"/>
  <c r="D14" i="7"/>
  <c r="D4" i="7"/>
  <c r="D2" i="7"/>
  <c r="D87" i="6"/>
  <c r="D88" i="6" s="1"/>
  <c r="D84" i="6"/>
  <c r="D85" i="6" s="1"/>
  <c r="E17" i="1" s="1"/>
  <c r="D81" i="6"/>
  <c r="D82" i="6" s="1"/>
  <c r="E15" i="1" s="1"/>
  <c r="D78" i="6"/>
  <c r="D79" i="6" s="1"/>
  <c r="E6" i="1" s="1"/>
  <c r="D76" i="6"/>
  <c r="E14" i="1" s="1"/>
  <c r="D66" i="6"/>
  <c r="D59" i="6"/>
  <c r="D60" i="6" s="1"/>
  <c r="D61" i="6" s="1"/>
  <c r="D62" i="6" s="1"/>
  <c r="D63" i="6" s="1"/>
  <c r="D64" i="6" s="1"/>
  <c r="E11" i="1" s="1"/>
  <c r="D51" i="6"/>
  <c r="D52" i="6" s="1"/>
  <c r="D53" i="6" s="1"/>
  <c r="D54" i="6" s="1"/>
  <c r="D55" i="6" s="1"/>
  <c r="D56" i="6" s="1"/>
  <c r="D57" i="6" s="1"/>
  <c r="E8" i="1" s="1"/>
  <c r="D37" i="6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E10" i="1" s="1"/>
  <c r="D34" i="6"/>
  <c r="D35" i="6" s="1"/>
  <c r="E9" i="1" s="1"/>
  <c r="D31" i="6"/>
  <c r="D32" i="6" s="1"/>
  <c r="E7" i="1" s="1"/>
  <c r="D21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E4" i="1" s="1"/>
  <c r="H30" i="10" l="1"/>
  <c r="D56" i="1" s="1"/>
  <c r="D22" i="6"/>
  <c r="D23" i="6" s="1"/>
  <c r="D24" i="6" s="1"/>
  <c r="D25" i="6" s="1"/>
  <c r="D26" i="6" s="1"/>
  <c r="D27" i="6" s="1"/>
  <c r="D28" i="6" s="1"/>
  <c r="D29" i="6" s="1"/>
  <c r="E5" i="1" s="1"/>
</calcChain>
</file>

<file path=xl/sharedStrings.xml><?xml version="1.0" encoding="utf-8"?>
<sst xmlns="http://schemas.openxmlformats.org/spreadsheetml/2006/main" count="720" uniqueCount="320">
  <si>
    <t>Список компонентов для лабораторной установки</t>
  </si>
  <si>
    <t>Наименование</t>
  </si>
  <si>
    <t>Корпус</t>
  </si>
  <si>
    <t>Количество</t>
  </si>
  <si>
    <t>R1</t>
  </si>
  <si>
    <t>RES_1206</t>
  </si>
  <si>
    <t>12k ТипРазмер</t>
  </si>
  <si>
    <t>R2</t>
  </si>
  <si>
    <t>R3</t>
  </si>
  <si>
    <t>1k ТипРазмер</t>
  </si>
  <si>
    <t>R4</t>
  </si>
  <si>
    <t>470 ТипРазмер</t>
  </si>
  <si>
    <t>R5</t>
  </si>
  <si>
    <t>R6</t>
  </si>
  <si>
    <t>R7</t>
  </si>
  <si>
    <t>R8</t>
  </si>
  <si>
    <t>R9</t>
  </si>
  <si>
    <t>R10</t>
  </si>
  <si>
    <t>RES_1210</t>
  </si>
  <si>
    <t>10k ТипРазмер</t>
  </si>
  <si>
    <t>R11</t>
  </si>
  <si>
    <t>R12</t>
  </si>
  <si>
    <t>2k ТипРазмер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</si>
  <si>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</si>
  <si>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</si>
  <si>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</si>
  <si>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</si>
  <si>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</si>
  <si>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</si>
  <si>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</si>
  <si>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</si>
  <si>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</si>
  <si>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</si>
  <si>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</si>
  <si>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</si>
  <si>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</si>
  <si>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</si>
  <si>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</si>
  <si>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</si>
  <si>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</si>
  <si>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</si>
  <si>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</si>
  <si>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</si>
  <si>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</si>
  <si>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</si>
  <si>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4,7k ТипРазмер</t>
  </si>
  <si>
    <t>R35</t>
  </si>
  <si>
    <t>Метка</t>
  </si>
  <si>
    <t>Имя</t>
  </si>
  <si>
    <t>Значение</t>
  </si>
  <si>
    <t>C1</t>
  </si>
  <si>
    <t>CAPAE_3.3x3.3h5.4</t>
  </si>
  <si>
    <t>100 uF ТипРазмер</t>
  </si>
  <si>
    <t>C2</t>
  </si>
  <si>
    <t>CAP_1206</t>
  </si>
  <si>
    <t>10uF ТипРазмер</t>
  </si>
  <si>
    <t>C3</t>
  </si>
  <si>
    <t>C4</t>
  </si>
  <si>
    <t>100nF ТипРазмер</t>
  </si>
  <si>
    <t>C5</t>
  </si>
  <si>
    <t>C6</t>
  </si>
  <si>
    <t>C7</t>
  </si>
  <si>
    <t>CAP_1210</t>
  </si>
  <si>
    <t>33pF ТипРазмер</t>
  </si>
  <si>
    <t>C8</t>
  </si>
  <si>
    <t>C9</t>
  </si>
  <si>
    <t>0.1 mF ТипРазмер</t>
  </si>
  <si>
    <t>C10</t>
  </si>
  <si>
    <t>C11</t>
  </si>
  <si>
    <t>C12</t>
  </si>
  <si>
    <t>C13</t>
  </si>
  <si>
    <t>C14</t>
  </si>
  <si>
    <t>0.1mF ТипРазмер</t>
  </si>
  <si>
    <t>C15</t>
  </si>
  <si>
    <t>C16</t>
  </si>
  <si>
    <t>C17</t>
  </si>
  <si>
    <t>C18</t>
  </si>
  <si>
    <t>C19</t>
  </si>
  <si>
    <t>C20</t>
  </si>
  <si>
    <t>0.2mF ТипРазмер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</si>
  <si>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</si>
  <si>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</si>
  <si>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</si>
  <si>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</si>
  <si>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</si>
  <si>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</si>
  <si>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</si>
  <si>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</si>
  <si>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</si>
  <si>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</si>
  <si>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</si>
  <si>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</si>
  <si>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</si>
  <si>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</si>
  <si>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</si>
  <si>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</si>
  <si>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</si>
  <si>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</si>
  <si>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</si>
  <si>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</si>
  <si>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D1</t>
  </si>
  <si>
    <t>1N5819HW SOD323</t>
  </si>
  <si>
    <t>D2</t>
  </si>
  <si>
    <t>PMLL4148L</t>
  </si>
  <si>
    <t>Стабилитрон КС156А</t>
  </si>
  <si>
    <t>D3</t>
  </si>
  <si>
    <t>Диод 1N4148</t>
  </si>
  <si>
    <t>H1</t>
  </si>
  <si>
    <t>Crystal 12MHz</t>
  </si>
  <si>
    <t>J1</t>
  </si>
  <si>
    <t>644456-2</t>
  </si>
  <si>
    <t>J2</t>
  </si>
  <si>
    <t>644456-8</t>
  </si>
  <si>
    <t>J3</t>
  </si>
  <si>
    <t>644456-4</t>
  </si>
  <si>
    <t>J4</t>
  </si>
  <si>
    <t>J5</t>
  </si>
  <si>
    <t>J6</t>
  </si>
  <si>
    <t>644456-3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</si>
  <si>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</si>
  <si>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</si>
  <si>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</si>
  <si>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</si>
  <si>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</si>
  <si>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</si>
  <si>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</si>
  <si>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</si>
  <si>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</si>
  <si>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</si>
  <si>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</si>
  <si>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</si>
  <si>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</si>
  <si>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</si>
  <si>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</si>
  <si>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</si>
  <si>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</si>
  <si>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</si>
  <si>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</si>
  <si>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</si>
  <si>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</si>
  <si>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</si>
  <si>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</si>
  <si>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</si>
  <si>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</si>
  <si>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</si>
  <si>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</si>
  <si>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LED1</t>
  </si>
  <si>
    <t>LED ТипРазмер</t>
  </si>
  <si>
    <t>LED2</t>
  </si>
  <si>
    <t>SB1</t>
  </si>
  <si>
    <t>DTSM</t>
  </si>
  <si>
    <t>Кнопка ТипРазмер</t>
  </si>
  <si>
    <t>SB2</t>
  </si>
  <si>
    <t>U1</t>
  </si>
  <si>
    <t>ESP32</t>
  </si>
  <si>
    <t>U2</t>
  </si>
  <si>
    <t>AMS1117</t>
  </si>
  <si>
    <t>U3</t>
  </si>
  <si>
    <t>CH340G</t>
  </si>
  <si>
    <t>U4</t>
  </si>
  <si>
    <t>USB mini SMD</t>
  </si>
  <si>
    <t>U5</t>
  </si>
  <si>
    <t>ADS1115</t>
  </si>
  <si>
    <t>U6</t>
  </si>
  <si>
    <t>U7</t>
  </si>
  <si>
    <t>U8</t>
  </si>
  <si>
    <t>U9</t>
  </si>
  <si>
    <t>LM335Z</t>
  </si>
  <si>
    <t>U10</t>
  </si>
  <si>
    <t>U11</t>
  </si>
  <si>
    <t>74HC14D</t>
  </si>
  <si>
    <t>U12</t>
  </si>
  <si>
    <t>U13</t>
  </si>
  <si>
    <t>U14</t>
  </si>
  <si>
    <t>VO1</t>
  </si>
  <si>
    <t>PC81710NIP0X</t>
  </si>
  <si>
    <t>VT1</t>
  </si>
  <si>
    <t>S8050 SOT23</t>
  </si>
  <si>
    <t>VT2</t>
  </si>
  <si>
    <t>Номинал</t>
  </si>
  <si>
    <t>Резистор</t>
  </si>
  <si>
    <t>Конденсатор</t>
  </si>
  <si>
    <t>0.1mF</t>
  </si>
  <si>
    <t>18 шт</t>
  </si>
  <si>
    <t>0.2mF</t>
  </si>
  <si>
    <t>9 шт</t>
  </si>
  <si>
    <t>2 шт</t>
  </si>
  <si>
    <t>100nF</t>
  </si>
  <si>
    <t>10k</t>
  </si>
  <si>
    <t>13 шт</t>
  </si>
  <si>
    <t>7 шт</t>
  </si>
  <si>
    <t>12k</t>
  </si>
  <si>
    <t>6 шт</t>
  </si>
  <si>
    <t>1k</t>
  </si>
  <si>
    <t>2k</t>
  </si>
  <si>
    <t>1 шт</t>
  </si>
  <si>
    <t>33pF</t>
  </si>
  <si>
    <t>4.7k</t>
  </si>
  <si>
    <t>Штыри</t>
  </si>
  <si>
    <t>2.54x1x2</t>
  </si>
  <si>
    <t>2.54x1x3</t>
  </si>
  <si>
    <t>2.54x1x4</t>
  </si>
  <si>
    <t>5 шт</t>
  </si>
  <si>
    <t>2.54x1x8</t>
  </si>
  <si>
    <t>Диод</t>
  </si>
  <si>
    <t>1N5819HW</t>
  </si>
  <si>
    <t>SOD323</t>
  </si>
  <si>
    <t>1N4148</t>
  </si>
  <si>
    <t>Стабилитрон</t>
  </si>
  <si>
    <t>КС156А</t>
  </si>
  <si>
    <t>Микросхемы</t>
  </si>
  <si>
    <t>4 шт</t>
  </si>
  <si>
    <t>PC817</t>
  </si>
  <si>
    <t>Транзистор</t>
  </si>
  <si>
    <t>S8050</t>
  </si>
  <si>
    <t>Кнопка</t>
  </si>
  <si>
    <t>Кристал</t>
  </si>
  <si>
    <t>12 MHz</t>
  </si>
  <si>
    <t>HC-49S</t>
  </si>
  <si>
    <t>Разъемы</t>
  </si>
  <si>
    <t>MiniUSB smd</t>
  </si>
  <si>
    <t>100mF</t>
  </si>
  <si>
    <t>10mF</t>
  </si>
  <si>
    <t>SO14</t>
  </si>
  <si>
    <t>VSSOP</t>
  </si>
  <si>
    <t>TO92</t>
  </si>
  <si>
    <t>DIP4 smd</t>
  </si>
  <si>
    <t>SOT23</t>
  </si>
  <si>
    <t>Датчик</t>
  </si>
  <si>
    <t>AD22103</t>
  </si>
  <si>
    <t>Датчик давления ПДТВХ-1-02-25МПА-1%</t>
  </si>
  <si>
    <t>Датчик давления 
ПДТВХ-1-02-25МПА-1%</t>
  </si>
  <si>
    <t>20 шт</t>
  </si>
  <si>
    <t>MJ-C-6.5</t>
  </si>
  <si>
    <t>Кабель питания 
IEC C13 - Евровилка</t>
  </si>
  <si>
    <t>SBS платсик для 
3D печти</t>
  </si>
  <si>
    <t>1 кг</t>
  </si>
  <si>
    <t>Винт потайной 
М3x20</t>
  </si>
  <si>
    <t>10 шт</t>
  </si>
  <si>
    <t>AS-216, Евровилка сетевая с выключателем</t>
  </si>
  <si>
    <t>AS-216, Евровилка
 сетевая с выключателем</t>
  </si>
  <si>
    <t>Список покупок в магазине Чип и Дип</t>
  </si>
  <si>
    <t>Артикул</t>
  </si>
  <si>
    <t>Цена за шт</t>
  </si>
  <si>
    <t>Цена</t>
  </si>
  <si>
    <t>Наименование в магазине</t>
  </si>
  <si>
    <t>Кер.ЧИП конд. 0.1 мкФ X7R 10%250В 1206, GRM31CR72E104K</t>
  </si>
  <si>
    <t>Ном. номер</t>
  </si>
  <si>
    <t>Кер.ЧИП конд. 0.22мкФ X7R 10%50В 1206, GRM319R71H224K</t>
  </si>
  <si>
    <t>Кер.ЧИП конд. 33пФ NPO 50В, 5%, 1206</t>
  </si>
  <si>
    <t>ECAP SMD, 100 мкФ, 10В, Конденсатор электролитический алюминиевый SMD</t>
  </si>
  <si>
    <t>Кер.ЧИП конд. 10 мкФ X7R 10% 25В 1206, GRM31CR71E106KA12L*</t>
  </si>
  <si>
    <t>SMD 6.3x5.4</t>
  </si>
  <si>
    <t>Кер.чип.конд. 1206 U2J 100нФ 50В 5%, GRM31M7U1H104JA01L</t>
  </si>
  <si>
    <t>1Вт 2512 10 кОм, 5%, Чип резистор (SMD)</t>
  </si>
  <si>
    <t>1Вт 2512 12 кОм, 5%, Чип резистор (SMD)</t>
  </si>
  <si>
    <t>1Вт 2512 1 кОм, 1%, Чип резистор (SMD)</t>
  </si>
  <si>
    <t>1Вт 2512 2 кОм, 5%, Чип резистор (SMD)</t>
  </si>
  <si>
    <t>1Вт 2512 4.7 кОм, 5%, Чип резистор (SMD)</t>
  </si>
  <si>
    <t>1Вт 2512 0 Ом, 1%, Чип резистор (SMD)</t>
  </si>
  <si>
    <t>1Вт 2512 470 Ом, 5%, Чип резистор (SMD)</t>
  </si>
  <si>
    <t>1N5819HW-7-F</t>
  </si>
  <si>
    <t>1N4148WS, Диод 150мА 100В [SOD-323F]</t>
  </si>
  <si>
    <t>КС156А стекло, Стабилитрон кремниевый, малой мощности, 5.6В</t>
  </si>
  <si>
    <t>ADS1115IDGST</t>
  </si>
  <si>
    <t>LTV-817S-TA1-C, Оптопара транзисторная, (=PC817), [DIP-4 SMD]</t>
  </si>
  <si>
    <t>AD22103KTZ</t>
  </si>
  <si>
    <t>MJ-C-6.5 (DS1027-2B), Джампер 2.54х6.5мм 2-контактный закрытый</t>
  </si>
  <si>
    <t>Итого:</t>
  </si>
  <si>
    <t>ADS1115IDGST (Texas Instruments)</t>
  </si>
  <si>
    <t>AD22103KTZ (Analog Devices Inc. )</t>
  </si>
  <si>
    <t>12061C104KAT2A (AVX A Corp.)</t>
  </si>
  <si>
    <t>CC1206KKX7R9BB224 (Yageo)</t>
  </si>
  <si>
    <t>CC1206JRNPO9BN330 (Yageo)</t>
  </si>
  <si>
    <t>1206X106K160CT (Walsin Technology Corporation)</t>
  </si>
  <si>
    <t>CA016M0100RED-0605 (Yageo)</t>
  </si>
  <si>
    <t>3296Y</t>
  </si>
  <si>
    <t>3296Y-1-102LF (Bourns GmbH.)</t>
  </si>
  <si>
    <t>3296W-1-102LF (СП5-2ВБ), 1 кОм, Резистор подстроечный</t>
  </si>
  <si>
    <t>RC2512JK-0710KL (Yageo)</t>
  </si>
  <si>
    <t>RC2512JK-0715KL (Yageo)</t>
  </si>
  <si>
    <t>RC2512JK-071KL (Yageo)</t>
  </si>
  <si>
    <t>RC2512JK-072KL (Yageo)</t>
  </si>
  <si>
    <t>RC2512JK-074K7L (Yageo)</t>
  </si>
  <si>
    <t>RC2512JK-070RL (Yageo)</t>
  </si>
  <si>
    <t>RC2512JK-07470RL (Yageo)</t>
  </si>
  <si>
    <t>1N5819HW1-7-F (DIODES ZETEX )</t>
  </si>
  <si>
    <t>1N4148WS (Dc Components Co., Ltd )</t>
  </si>
  <si>
    <t>1SMB5919BT3G (On Semiconductor)</t>
  </si>
  <si>
    <t>PC817XNNIP0F (Sharp Corp. )</t>
  </si>
  <si>
    <t>Кабель питания</t>
  </si>
  <si>
    <t>SCZ-1 (Бурый Медведь)</t>
  </si>
  <si>
    <t>AC-16FL (Бурый Медведь)</t>
  </si>
  <si>
    <t>SCZ-1 (80350), Кабель сетевой 220В прямой (черный) 1.8м</t>
  </si>
  <si>
    <t>Список покупок в магазине Терраэлектроника</t>
  </si>
  <si>
    <t>Список покупок в магазине Логика консорциум</t>
  </si>
  <si>
    <t>Датчик давления</t>
  </si>
  <si>
    <t>Список покупок в магазине sopytka</t>
  </si>
  <si>
    <t>SBS пластик</t>
  </si>
  <si>
    <t>SBS пластик «Мокрый асфальт»</t>
  </si>
  <si>
    <t xml:space="preserve"> </t>
  </si>
  <si>
    <t>https://www.chipdip.ru/</t>
  </si>
  <si>
    <t>http://www.logika-consortium.ru/komplektnye-postavki/product/pdtvh-1/</t>
  </si>
  <si>
    <t>http://www.sopytka.ru/products/prutki-dlya-3d-printera/9044/7133/</t>
  </si>
  <si>
    <t>https://www.terraelectronica.ru</t>
  </si>
  <si>
    <t>Стеклотекстолит</t>
  </si>
  <si>
    <t>Фоторезист</t>
  </si>
  <si>
    <t>Ordyl ALPHA 350 305(300)x1000мм, Сухой пленочный фоторезист</t>
  </si>
  <si>
    <t>Для реализации данного устройства необходимо купить сведенные в список компоненты.
Необходимый список компонентов найден в различных магазинах:</t>
  </si>
  <si>
    <t>Чип и Дип</t>
  </si>
  <si>
    <t>Терраэлектроника</t>
  </si>
  <si>
    <t>Однако список терраэлектроники не полон, к тому же некоторые позиции данных магазинов разняться
Предлагается разделить список на два магазина:</t>
  </si>
  <si>
    <t>Чип и Дип и Терраэлектроника</t>
  </si>
  <si>
    <t>Логика консорциум</t>
  </si>
  <si>
    <t>Sopytka</t>
  </si>
  <si>
    <t>Так же необходимы покупки в данных магазинах:
Объеденены в один лист Логика консорциум</t>
  </si>
  <si>
    <t>Блок питания 5В</t>
  </si>
  <si>
    <t>FR4 150х250мм 18/18 (1.5мм, 18мкм), Cтеклотекстолит 2-сторонний, фольгированный</t>
  </si>
  <si>
    <t>R36-R59</t>
  </si>
  <si>
    <t>30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</si>
</sst>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8"/>
      <name val="Times New Roman"/>
      <family val="1"/>
      <charset val="204"/>
    </font>
    <font>
      <sz val="11"/>
      <color rgb="FF006100"/>
      <name val="Times New Roman"/>
      <family val="1"/>
      <charset val="204"/>
    </font>
    <font>
      <sz val="11"/>
      <color rgb="FF9C6500"/>
      <name val="Times New Roman"/>
      <family val="1"/>
      <charset val="204"/>
    </font>
    <font>
      <sz val="11"/>
      <color rgb="FF444444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 applyAlignment="1"/>
    <xf numFmtId="0" fontId="3" fillId="0" borderId="16" xfId="0" applyFont="1" applyBorder="1"/>
    <xf numFmtId="0" fontId="3" fillId="0" borderId="18" xfId="0" applyFont="1" applyBorder="1"/>
    <xf numFmtId="0" fontId="3" fillId="0" borderId="18" xfId="0" applyFont="1" applyBorder="1" applyAlignment="1"/>
    <xf numFmtId="0" fontId="3" fillId="0" borderId="19" xfId="0" applyFont="1" applyBorder="1"/>
    <xf numFmtId="0" fontId="3" fillId="0" borderId="13" xfId="0" applyFont="1" applyBorder="1" applyAlignment="1"/>
    <xf numFmtId="0" fontId="3" fillId="0" borderId="18" xfId="0" applyFont="1" applyBorder="1" applyAlignment="1">
      <alignment horizontal="left"/>
    </xf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0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164" fontId="3" fillId="0" borderId="0" xfId="0" applyNumberFormat="1" applyFont="1"/>
    <xf numFmtId="0" fontId="3" fillId="0" borderId="15" xfId="0" applyFont="1" applyBorder="1" applyAlignment="1">
      <alignment wrapText="1"/>
    </xf>
    <xf numFmtId="0" fontId="4" fillId="0" borderId="0" xfId="0" applyFont="1" applyBorder="1" applyAlignment="1"/>
    <xf numFmtId="165" fontId="3" fillId="0" borderId="0" xfId="0" applyNumberFormat="1" applyFo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0" xfId="0" applyNumberFormat="1" applyFont="1" applyBorder="1"/>
    <xf numFmtId="164" fontId="3" fillId="0" borderId="16" xfId="0" applyNumberFormat="1" applyFont="1" applyBorder="1"/>
    <xf numFmtId="0" fontId="3" fillId="0" borderId="12" xfId="0" applyFont="1" applyBorder="1" applyAlignment="1">
      <alignment wrapText="1"/>
    </xf>
    <xf numFmtId="0" fontId="3" fillId="0" borderId="21" xfId="0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0" fontId="8" fillId="2" borderId="18" xfId="1" applyFont="1" applyBorder="1"/>
    <xf numFmtId="0" fontId="9" fillId="3" borderId="0" xfId="2" applyFont="1" applyBorder="1" applyAlignment="1"/>
    <xf numFmtId="0" fontId="9" fillId="3" borderId="13" xfId="2" applyFont="1" applyBorder="1"/>
    <xf numFmtId="0" fontId="9" fillId="3" borderId="0" xfId="2" applyFont="1" applyBorder="1"/>
    <xf numFmtId="0" fontId="9" fillId="3" borderId="18" xfId="2" applyFont="1" applyBorder="1"/>
    <xf numFmtId="0" fontId="8" fillId="2" borderId="0" xfId="1" applyFont="1" applyBorder="1"/>
    <xf numFmtId="0" fontId="10" fillId="0" borderId="21" xfId="0" applyFont="1" applyBorder="1"/>
    <xf numFmtId="0" fontId="11" fillId="0" borderId="18" xfId="0" applyFont="1" applyBorder="1"/>
    <xf numFmtId="0" fontId="11" fillId="0" borderId="13" xfId="0" applyFont="1" applyBorder="1"/>
    <xf numFmtId="0" fontId="11" fillId="0" borderId="0" xfId="0" applyFont="1" applyBorder="1"/>
    <xf numFmtId="0" fontId="3" fillId="0" borderId="15" xfId="0" applyFont="1" applyBorder="1" applyAlignment="1">
      <alignment vertical="center" wrapText="1"/>
    </xf>
    <xf numFmtId="164" fontId="6" fillId="0" borderId="0" xfId="0" applyNumberFormat="1" applyFont="1"/>
    <xf numFmtId="0" fontId="12" fillId="0" borderId="21" xfId="0" applyFont="1" applyBorder="1"/>
    <xf numFmtId="0" fontId="3" fillId="0" borderId="20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2" borderId="0" xfId="1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H24" sqref="H24"/>
    </sheetView>
  </sheetViews>
  <sheetFormatPr defaultRowHeight="15" x14ac:dyDescent="0.25"/>
  <cols>
    <col min="1" max="1" width="16.125" style="1" customWidth="1"/>
    <col min="2" max="2" width="10.375" style="1" customWidth="1"/>
    <col min="3" max="3" width="13.75" style="1" customWidth="1"/>
    <col min="4" max="4" width="15.5" style="1" customWidth="1"/>
    <col min="5" max="5" width="70.5" style="1" customWidth="1"/>
    <col min="6" max="16384" width="9" style="1"/>
  </cols>
  <sheetData>
    <row r="1" spans="1:10" ht="15" customHeight="1" x14ac:dyDescent="0.4">
      <c r="A1" s="59" t="s">
        <v>0</v>
      </c>
      <c r="B1" s="60"/>
      <c r="C1" s="60"/>
      <c r="D1" s="60"/>
      <c r="E1" s="61"/>
      <c r="F1" s="33"/>
      <c r="G1" s="33"/>
      <c r="H1" s="33"/>
      <c r="I1" s="33"/>
      <c r="J1" s="33"/>
    </row>
    <row r="2" spans="1:10" ht="15.75" customHeight="1" thickBot="1" x14ac:dyDescent="0.45">
      <c r="A2" s="62"/>
      <c r="B2" s="63"/>
      <c r="C2" s="63"/>
      <c r="D2" s="63"/>
      <c r="E2" s="64"/>
      <c r="F2" s="33"/>
      <c r="G2" s="33"/>
      <c r="H2" s="33"/>
      <c r="I2" s="33"/>
      <c r="J2" s="33"/>
    </row>
    <row r="3" spans="1:10" ht="16.5" thickBot="1" x14ac:dyDescent="0.3">
      <c r="A3" s="2" t="s">
        <v>1</v>
      </c>
      <c r="B3" s="2" t="s">
        <v>179</v>
      </c>
      <c r="C3" s="2" t="s">
        <v>2</v>
      </c>
      <c r="D3" s="2" t="s">
        <v>3</v>
      </c>
      <c r="E3" s="4" t="s">
        <v>47</v>
      </c>
    </row>
    <row r="4" spans="1:10" x14ac:dyDescent="0.25">
      <c r="A4" s="70" t="s">
        <v>181</v>
      </c>
      <c r="B4" s="17" t="s">
        <v>182</v>
      </c>
      <c r="C4" s="17">
        <v>1206</v>
      </c>
      <c r="D4" s="17" t="s">
        <v>183</v>
      </c>
      <c r="E4" s="18" t="str">
        <f>'Сотрировка Рез и Конд'!D19</f>
        <v>C37;C36;C35;C34;C33;C32;C31;C30;C19;C18;C17;C16;C15;C14;C12;C11;C10;C9;</v>
      </c>
    </row>
    <row r="5" spans="1:10" x14ac:dyDescent="0.25">
      <c r="A5" s="71"/>
      <c r="B5" s="3" t="s">
        <v>184</v>
      </c>
      <c r="C5" s="3">
        <v>1206</v>
      </c>
      <c r="D5" s="19" t="s">
        <v>185</v>
      </c>
      <c r="E5" s="20" t="str">
        <f>'Сотрировка Рез и Конд'!D29</f>
        <v>C28;C27;C26;C25;C24;C23;C22;C21;C20;</v>
      </c>
    </row>
    <row r="6" spans="1:10" x14ac:dyDescent="0.25">
      <c r="A6" s="71"/>
      <c r="B6" s="3" t="s">
        <v>196</v>
      </c>
      <c r="C6" s="3">
        <v>1206</v>
      </c>
      <c r="D6" s="19" t="s">
        <v>186</v>
      </c>
      <c r="E6" s="20" t="str">
        <f>'Сотрировка Рез и Конд'!D79</f>
        <v>C8;C7;</v>
      </c>
    </row>
    <row r="7" spans="1:10" x14ac:dyDescent="0.25">
      <c r="A7" s="71"/>
      <c r="B7" s="3" t="s">
        <v>221</v>
      </c>
      <c r="C7" s="3" t="s">
        <v>252</v>
      </c>
      <c r="D7" s="19" t="s">
        <v>186</v>
      </c>
      <c r="E7" s="20" t="str">
        <f>'Сотрировка Рез и Конд'!D32</f>
        <v>C38;C1;</v>
      </c>
    </row>
    <row r="8" spans="1:10" x14ac:dyDescent="0.25">
      <c r="A8" s="71"/>
      <c r="B8" s="3" t="s">
        <v>222</v>
      </c>
      <c r="C8" s="3">
        <v>1206</v>
      </c>
      <c r="D8" s="19" t="s">
        <v>190</v>
      </c>
      <c r="E8" s="20" t="str">
        <f>'Сотрировка Рез и Конд'!D57</f>
        <v>C40;C39;C29;C13;C5;C3;C2;</v>
      </c>
    </row>
    <row r="9" spans="1:10" ht="15.75" thickBot="1" x14ac:dyDescent="0.3">
      <c r="A9" s="72"/>
      <c r="B9" s="21" t="s">
        <v>187</v>
      </c>
      <c r="C9" s="21">
        <v>1206</v>
      </c>
      <c r="D9" s="22" t="s">
        <v>186</v>
      </c>
      <c r="E9" s="23" t="str">
        <f>'Сотрировка Рез и Конд'!D35</f>
        <v>C6;C4;</v>
      </c>
    </row>
    <row r="10" spans="1:10" x14ac:dyDescent="0.25">
      <c r="A10" s="70" t="s">
        <v>180</v>
      </c>
      <c r="B10" s="24" t="s">
        <v>188</v>
      </c>
      <c r="C10" s="24">
        <v>2512</v>
      </c>
      <c r="D10" s="17" t="s">
        <v>189</v>
      </c>
      <c r="E10" s="18" t="str">
        <f>'Сотрировка Рез и Конд'!D49</f>
        <v>R27;R26;R25;R24;R23;R22;R21;R20;R19;R18;R17;R11;R10;</v>
      </c>
    </row>
    <row r="11" spans="1:10" x14ac:dyDescent="0.25">
      <c r="A11" s="71"/>
      <c r="B11" s="3" t="s">
        <v>191</v>
      </c>
      <c r="C11" s="3">
        <v>2512</v>
      </c>
      <c r="D11" s="3" t="s">
        <v>192</v>
      </c>
      <c r="E11" s="20" t="str">
        <f>'Сотрировка Рез и Конд'!D64</f>
        <v>R9;R8;R7;R6;R2;R1;</v>
      </c>
    </row>
    <row r="12" spans="1:10" x14ac:dyDescent="0.25">
      <c r="A12" s="71"/>
      <c r="B12" s="3" t="s">
        <v>193</v>
      </c>
      <c r="C12" s="3" t="s">
        <v>276</v>
      </c>
      <c r="D12" s="3" t="s">
        <v>186</v>
      </c>
      <c r="E12" s="20" t="str">
        <f>'Сотрировка Рез и Конд'!D91</f>
        <v>R28;R13;</v>
      </c>
    </row>
    <row r="13" spans="1:10" x14ac:dyDescent="0.25">
      <c r="A13" s="71"/>
      <c r="B13" s="3" t="s">
        <v>193</v>
      </c>
      <c r="C13" s="3">
        <v>2512</v>
      </c>
      <c r="D13" s="3" t="s">
        <v>185</v>
      </c>
      <c r="E13" s="20" t="str">
        <f>'Сотрировка Рез и Конд'!D74</f>
        <v>R33;R32;R31;R30;R29;R16;R15;R14;R3;</v>
      </c>
    </row>
    <row r="14" spans="1:10" x14ac:dyDescent="0.25">
      <c r="A14" s="71"/>
      <c r="B14" s="3" t="s">
        <v>194</v>
      </c>
      <c r="C14" s="3">
        <v>2512</v>
      </c>
      <c r="D14" s="3" t="s">
        <v>195</v>
      </c>
      <c r="E14" s="20" t="str">
        <f>'Сотрировка Рез и Конд'!D76</f>
        <v>R12;</v>
      </c>
    </row>
    <row r="15" spans="1:10" x14ac:dyDescent="0.25">
      <c r="A15" s="71"/>
      <c r="B15" s="3" t="s">
        <v>197</v>
      </c>
      <c r="C15" s="3">
        <v>2512</v>
      </c>
      <c r="D15" s="3" t="s">
        <v>186</v>
      </c>
      <c r="E15" s="20" t="str">
        <f>'Сотрировка Рез и Конд'!D82</f>
        <v>R35;R34;</v>
      </c>
    </row>
    <row r="16" spans="1:10" x14ac:dyDescent="0.25">
      <c r="A16" s="71"/>
      <c r="B16" s="29">
        <v>0</v>
      </c>
      <c r="C16" s="3">
        <v>2512</v>
      </c>
      <c r="D16" s="3" t="s">
        <v>319</v>
      </c>
      <c r="E16" s="20" t="s">
        <v>318</v>
      </c>
    </row>
    <row r="17" spans="1:5" ht="15.75" thickBot="1" x14ac:dyDescent="0.3">
      <c r="A17" s="72"/>
      <c r="B17" s="25">
        <v>470</v>
      </c>
      <c r="C17" s="21">
        <v>2512</v>
      </c>
      <c r="D17" s="21" t="s">
        <v>186</v>
      </c>
      <c r="E17" s="23" t="str">
        <f>'Сотрировка Рез и Конд'!D85</f>
        <v>R5;R4;</v>
      </c>
    </row>
    <row r="18" spans="1:5" x14ac:dyDescent="0.25">
      <c r="A18" s="70" t="s">
        <v>198</v>
      </c>
      <c r="B18" s="17" t="s">
        <v>199</v>
      </c>
      <c r="C18" s="17"/>
      <c r="D18" s="17" t="s">
        <v>185</v>
      </c>
      <c r="E18" s="18" t="str">
        <f>'Сортировка микросхем'!D12</f>
        <v>J22;J21;J20;J19;J18;J17;J16;J15;J1;</v>
      </c>
    </row>
    <row r="19" spans="1:5" x14ac:dyDescent="0.25">
      <c r="A19" s="71"/>
      <c r="B19" s="3" t="s">
        <v>200</v>
      </c>
      <c r="C19" s="3"/>
      <c r="D19" s="3" t="s">
        <v>202</v>
      </c>
      <c r="E19" s="20" t="str">
        <f>'Сортировка микросхем'!D18</f>
        <v>J25;J24;J23;J7;J6;</v>
      </c>
    </row>
    <row r="20" spans="1:5" x14ac:dyDescent="0.25">
      <c r="A20" s="71"/>
      <c r="B20" s="3" t="s">
        <v>201</v>
      </c>
      <c r="C20" s="3"/>
      <c r="D20" s="3" t="s">
        <v>183</v>
      </c>
      <c r="E20" s="20" t="str">
        <f>'Сортировка микросхем'!D37</f>
        <v>J33;J32;J31;J30;J29;J28;J27;J26;J14;J13;J12;J11;J10;J9;J8;J5;J4;J3;</v>
      </c>
    </row>
    <row r="21" spans="1:5" ht="15.75" thickBot="1" x14ac:dyDescent="0.3">
      <c r="A21" s="72"/>
      <c r="B21" s="21" t="s">
        <v>203</v>
      </c>
      <c r="C21" s="21"/>
      <c r="D21" s="21" t="s">
        <v>195</v>
      </c>
      <c r="E21" s="23" t="str">
        <f>'Сортировка микросхем'!D39</f>
        <v>J2;</v>
      </c>
    </row>
    <row r="22" spans="1:5" x14ac:dyDescent="0.25">
      <c r="A22" s="26" t="s">
        <v>204</v>
      </c>
      <c r="B22" s="17"/>
      <c r="C22" s="17"/>
      <c r="D22" s="17"/>
      <c r="E22" s="18"/>
    </row>
    <row r="23" spans="1:5" x14ac:dyDescent="0.25">
      <c r="A23" s="27" t="s">
        <v>205</v>
      </c>
      <c r="B23" s="3"/>
      <c r="C23" s="3" t="s">
        <v>206</v>
      </c>
      <c r="D23" s="3" t="s">
        <v>195</v>
      </c>
      <c r="E23" s="20" t="str">
        <f>'Сортировка микросхем'!D2</f>
        <v>D1;</v>
      </c>
    </row>
    <row r="24" spans="1:5" ht="15.75" thickBot="1" x14ac:dyDescent="0.3">
      <c r="A24" s="28" t="s">
        <v>207</v>
      </c>
      <c r="B24" s="21"/>
      <c r="C24" s="21" t="s">
        <v>206</v>
      </c>
      <c r="D24" s="21" t="s">
        <v>195</v>
      </c>
      <c r="E24" s="23" t="str">
        <f>'Сортировка микросхем'!D67</f>
        <v>D3;</v>
      </c>
    </row>
    <row r="25" spans="1:5" x14ac:dyDescent="0.25">
      <c r="A25" s="26" t="s">
        <v>208</v>
      </c>
      <c r="B25" s="17"/>
      <c r="C25" s="17"/>
      <c r="D25" s="17"/>
      <c r="E25" s="18"/>
    </row>
    <row r="26" spans="1:5" ht="15.75" thickBot="1" x14ac:dyDescent="0.3">
      <c r="A26" s="28" t="s">
        <v>209</v>
      </c>
      <c r="B26" s="21"/>
      <c r="C26" s="21"/>
      <c r="D26" s="21" t="s">
        <v>195</v>
      </c>
      <c r="E26" s="23" t="str">
        <f>'Сортировка микросхем'!D69</f>
        <v>D2;</v>
      </c>
    </row>
    <row r="27" spans="1:5" x14ac:dyDescent="0.25">
      <c r="A27" s="26" t="s">
        <v>210</v>
      </c>
      <c r="B27" s="17"/>
      <c r="C27" s="17"/>
      <c r="D27" s="17"/>
      <c r="E27" s="18"/>
    </row>
    <row r="28" spans="1:5" x14ac:dyDescent="0.25">
      <c r="A28" s="27" t="s">
        <v>170</v>
      </c>
      <c r="B28" s="3"/>
      <c r="C28" s="3" t="s">
        <v>223</v>
      </c>
      <c r="D28" s="3" t="s">
        <v>186</v>
      </c>
      <c r="E28" s="20" t="str">
        <f>'Сортировка микросхем'!D42</f>
        <v>U12;U11;</v>
      </c>
    </row>
    <row r="29" spans="1:5" x14ac:dyDescent="0.25">
      <c r="A29" s="27" t="s">
        <v>162</v>
      </c>
      <c r="B29" s="3"/>
      <c r="C29" s="3" t="s">
        <v>224</v>
      </c>
      <c r="D29" s="3" t="s">
        <v>211</v>
      </c>
      <c r="E29" s="20" t="str">
        <f>'Сортировка микросхем'!D52</f>
        <v>U14;U13;U10;U2;</v>
      </c>
    </row>
    <row r="30" spans="1:5" x14ac:dyDescent="0.25">
      <c r="A30" s="27" t="s">
        <v>158</v>
      </c>
      <c r="B30" s="3"/>
      <c r="C30" s="3"/>
      <c r="D30" s="3" t="s">
        <v>195</v>
      </c>
      <c r="E30" s="20" t="str">
        <f>'Сортировка микросхем'!D54</f>
        <v>U3;</v>
      </c>
    </row>
    <row r="31" spans="1:5" x14ac:dyDescent="0.25">
      <c r="A31" s="27" t="s">
        <v>167</v>
      </c>
      <c r="B31" s="3"/>
      <c r="C31" s="3" t="s">
        <v>225</v>
      </c>
      <c r="D31" s="3" t="s">
        <v>195</v>
      </c>
      <c r="E31" s="20" t="str">
        <f>'Сортировка микросхем'!D63</f>
        <v>U9;</v>
      </c>
    </row>
    <row r="32" spans="1:5" x14ac:dyDescent="0.25">
      <c r="A32" s="27" t="s">
        <v>154</v>
      </c>
      <c r="B32" s="3"/>
      <c r="C32" s="3"/>
      <c r="D32" s="3" t="s">
        <v>195</v>
      </c>
      <c r="E32" s="20" t="str">
        <f>'Сортировка микросхем'!D61</f>
        <v>U1;</v>
      </c>
    </row>
    <row r="33" spans="1:5" ht="15.75" thickBot="1" x14ac:dyDescent="0.3">
      <c r="A33" s="28" t="s">
        <v>212</v>
      </c>
      <c r="B33" s="21"/>
      <c r="C33" s="21" t="s">
        <v>226</v>
      </c>
      <c r="D33" s="21" t="s">
        <v>195</v>
      </c>
      <c r="E33" s="23" t="str">
        <f>'Сортировка микросхем'!D65</f>
        <v>VO1;</v>
      </c>
    </row>
    <row r="34" spans="1:5" x14ac:dyDescent="0.25">
      <c r="A34" s="26" t="s">
        <v>213</v>
      </c>
      <c r="B34" s="17"/>
      <c r="C34" s="17"/>
      <c r="D34" s="17"/>
      <c r="E34" s="18"/>
    </row>
    <row r="35" spans="1:5" ht="15.75" thickBot="1" x14ac:dyDescent="0.3">
      <c r="A35" s="28" t="s">
        <v>214</v>
      </c>
      <c r="B35" s="21"/>
      <c r="C35" s="21" t="s">
        <v>227</v>
      </c>
      <c r="D35" s="21" t="s">
        <v>186</v>
      </c>
      <c r="E35" s="23" t="str">
        <f>'Сортировка микросхем'!D72</f>
        <v>VT2;VT1;</v>
      </c>
    </row>
    <row r="36" spans="1:5" x14ac:dyDescent="0.25">
      <c r="A36" s="26" t="s">
        <v>215</v>
      </c>
      <c r="B36" s="17"/>
      <c r="C36" s="17"/>
      <c r="D36" s="17"/>
      <c r="E36" s="18"/>
    </row>
    <row r="37" spans="1:5" ht="15.75" thickBot="1" x14ac:dyDescent="0.3">
      <c r="A37" s="28"/>
      <c r="B37" s="21"/>
      <c r="C37" s="21"/>
      <c r="D37" s="21" t="s">
        <v>186</v>
      </c>
      <c r="E37" s="23" t="str">
        <f>'Сортировка микросхем'!D59</f>
        <v>SB2;SB1;</v>
      </c>
    </row>
    <row r="38" spans="1:5" x14ac:dyDescent="0.25">
      <c r="A38" s="26" t="s">
        <v>216</v>
      </c>
      <c r="B38" s="17"/>
      <c r="C38" s="17"/>
      <c r="D38" s="17"/>
      <c r="E38" s="18"/>
    </row>
    <row r="39" spans="1:5" ht="15.75" thickBot="1" x14ac:dyDescent="0.3">
      <c r="A39" s="28" t="s">
        <v>217</v>
      </c>
      <c r="B39" s="21"/>
      <c r="C39" s="21" t="s">
        <v>218</v>
      </c>
      <c r="D39" s="21" t="s">
        <v>195</v>
      </c>
      <c r="E39" s="23" t="str">
        <f>'Сортировка микросхем'!D56</f>
        <v>H1;</v>
      </c>
    </row>
    <row r="40" spans="1:5" x14ac:dyDescent="0.25">
      <c r="A40" s="26" t="s">
        <v>219</v>
      </c>
      <c r="B40" s="17"/>
      <c r="C40" s="17"/>
      <c r="D40" s="17"/>
      <c r="E40" s="18"/>
    </row>
    <row r="41" spans="1:5" ht="15.75" thickBot="1" x14ac:dyDescent="0.3">
      <c r="A41" s="28" t="s">
        <v>220</v>
      </c>
      <c r="B41" s="21"/>
      <c r="C41" s="21"/>
      <c r="D41" s="21" t="s">
        <v>195</v>
      </c>
      <c r="E41" s="23" t="str">
        <f>'Сортировка микросхем'!D74</f>
        <v>U4;</v>
      </c>
    </row>
    <row r="42" spans="1:5" x14ac:dyDescent="0.25">
      <c r="A42" s="26" t="s">
        <v>228</v>
      </c>
      <c r="B42" s="17"/>
      <c r="C42" s="17"/>
      <c r="D42" s="17"/>
      <c r="E42" s="18"/>
    </row>
    <row r="43" spans="1:5" x14ac:dyDescent="0.25">
      <c r="A43" s="27" t="s">
        <v>229</v>
      </c>
      <c r="B43" s="3"/>
      <c r="C43" s="3" t="s">
        <v>225</v>
      </c>
      <c r="D43" s="3" t="s">
        <v>211</v>
      </c>
      <c r="E43" s="20"/>
    </row>
    <row r="44" spans="1:5" ht="53.25" customHeight="1" thickBot="1" x14ac:dyDescent="0.3">
      <c r="A44" s="30" t="s">
        <v>231</v>
      </c>
      <c r="B44" s="21"/>
      <c r="C44" s="21"/>
      <c r="D44" s="21" t="s">
        <v>211</v>
      </c>
      <c r="E44" s="23"/>
    </row>
    <row r="45" spans="1:5" x14ac:dyDescent="0.25">
      <c r="A45" s="26" t="s">
        <v>233</v>
      </c>
      <c r="B45" s="17"/>
      <c r="C45" s="17"/>
      <c r="D45" s="17" t="s">
        <v>232</v>
      </c>
      <c r="E45" s="18"/>
    </row>
    <row r="46" spans="1:5" ht="47.25" customHeight="1" x14ac:dyDescent="0.25">
      <c r="A46" s="32" t="s">
        <v>234</v>
      </c>
      <c r="B46" s="3"/>
      <c r="C46" s="3"/>
      <c r="D46" s="3" t="s">
        <v>195</v>
      </c>
      <c r="E46" s="20"/>
    </row>
    <row r="47" spans="1:5" ht="61.5" customHeight="1" x14ac:dyDescent="0.25">
      <c r="A47" s="55" t="s">
        <v>240</v>
      </c>
      <c r="B47" s="3"/>
      <c r="C47" s="3"/>
      <c r="D47" s="3" t="s">
        <v>195</v>
      </c>
      <c r="E47" s="20"/>
    </row>
    <row r="48" spans="1:5" ht="30" x14ac:dyDescent="0.25">
      <c r="A48" s="32" t="s">
        <v>235</v>
      </c>
      <c r="B48" s="3"/>
      <c r="C48" s="3"/>
      <c r="D48" s="3" t="s">
        <v>236</v>
      </c>
      <c r="E48" s="20"/>
    </row>
    <row r="49" spans="1:5" x14ac:dyDescent="0.25">
      <c r="A49" s="32" t="s">
        <v>306</v>
      </c>
      <c r="B49" s="3"/>
      <c r="C49" s="3"/>
      <c r="D49" s="3" t="s">
        <v>195</v>
      </c>
      <c r="E49" s="20"/>
    </row>
    <row r="50" spans="1:5" x14ac:dyDescent="0.25">
      <c r="A50" s="32" t="s">
        <v>305</v>
      </c>
      <c r="B50" s="3"/>
      <c r="C50" s="3"/>
      <c r="D50" s="3" t="s">
        <v>186</v>
      </c>
      <c r="E50" s="20"/>
    </row>
    <row r="51" spans="1:5" x14ac:dyDescent="0.25">
      <c r="A51" s="32" t="s">
        <v>316</v>
      </c>
      <c r="B51" s="3"/>
      <c r="C51" s="3"/>
      <c r="D51" s="3" t="s">
        <v>195</v>
      </c>
      <c r="E51" s="20"/>
    </row>
    <row r="52" spans="1:5" ht="30.75" thickBot="1" x14ac:dyDescent="0.3">
      <c r="A52" s="30" t="s">
        <v>237</v>
      </c>
      <c r="B52" s="21"/>
      <c r="C52" s="21"/>
      <c r="D52" s="21" t="s">
        <v>238</v>
      </c>
      <c r="E52" s="23"/>
    </row>
    <row r="54" spans="1:5" ht="39.75" customHeight="1" x14ac:dyDescent="0.25">
      <c r="A54" s="65" t="s">
        <v>308</v>
      </c>
      <c r="B54" s="65"/>
      <c r="C54" s="65"/>
      <c r="D54" s="65"/>
      <c r="E54" s="65"/>
    </row>
    <row r="55" spans="1:5" x14ac:dyDescent="0.25">
      <c r="A55" s="1" t="s">
        <v>309</v>
      </c>
      <c r="C55" s="31" t="s">
        <v>268</v>
      </c>
      <c r="D55" s="34">
        <f>'Чип и Дип'!H34</f>
        <v>7482</v>
      </c>
    </row>
    <row r="56" spans="1:5" x14ac:dyDescent="0.25">
      <c r="A56" s="1" t="s">
        <v>310</v>
      </c>
      <c r="C56" s="31" t="s">
        <v>268</v>
      </c>
      <c r="D56" s="34">
        <f>Терраэлектроника!H30</f>
        <v>5292.8600000000006</v>
      </c>
    </row>
    <row r="57" spans="1:5" ht="31.5" customHeight="1" x14ac:dyDescent="0.25">
      <c r="A57" s="66" t="s">
        <v>311</v>
      </c>
      <c r="B57" s="66"/>
      <c r="C57" s="66"/>
      <c r="D57" s="66"/>
      <c r="E57" s="66"/>
    </row>
    <row r="58" spans="1:5" x14ac:dyDescent="0.25">
      <c r="A58" s="67" t="s">
        <v>312</v>
      </c>
      <c r="B58" s="67"/>
      <c r="C58" s="31" t="s">
        <v>268</v>
      </c>
      <c r="D58" s="34">
        <f>'Комбинация ЧИД и Терра'!H41</f>
        <v>5778.6</v>
      </c>
    </row>
    <row r="60" spans="1:5" ht="33" customHeight="1" x14ac:dyDescent="0.25">
      <c r="A60" s="68" t="s">
        <v>315</v>
      </c>
      <c r="B60" s="69"/>
      <c r="C60" s="69"/>
      <c r="D60" s="69"/>
    </row>
    <row r="61" spans="1:5" x14ac:dyDescent="0.25">
      <c r="A61" s="1" t="s">
        <v>313</v>
      </c>
      <c r="C61" s="31" t="s">
        <v>268</v>
      </c>
      <c r="D61" s="34">
        <f>'Логика консорциум'!H5</f>
        <v>11940</v>
      </c>
    </row>
    <row r="62" spans="1:5" x14ac:dyDescent="0.25">
      <c r="A62" s="1" t="s">
        <v>314</v>
      </c>
      <c r="C62" s="31" t="s">
        <v>268</v>
      </c>
      <c r="D62" s="34">
        <f>'Логика консорциум'!H13</f>
        <v>678</v>
      </c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</sheetData>
  <mergeCells count="8">
    <mergeCell ref="A1:E2"/>
    <mergeCell ref="A54:E54"/>
    <mergeCell ref="A57:E57"/>
    <mergeCell ref="A58:B58"/>
    <mergeCell ref="A60:D60"/>
    <mergeCell ref="A4:A9"/>
    <mergeCell ref="A10:A17"/>
    <mergeCell ref="A18:A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Q25" sqref="Q25"/>
    </sheetView>
  </sheetViews>
  <sheetFormatPr defaultRowHeight="15" x14ac:dyDescent="0.25"/>
  <cols>
    <col min="1" max="1" width="15.5" style="1" customWidth="1"/>
    <col min="2" max="2" width="9" style="1"/>
    <col min="3" max="3" width="12.625" style="1" customWidth="1"/>
    <col min="4" max="4" width="13.375" style="1" customWidth="1"/>
    <col min="5" max="5" width="73" style="1" customWidth="1"/>
    <col min="6" max="6" width="14.75" style="1" customWidth="1"/>
    <col min="7" max="7" width="10.12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26" t="s">
        <v>204</v>
      </c>
      <c r="B3" s="17"/>
      <c r="C3" s="17"/>
      <c r="D3" s="17"/>
      <c r="E3" s="17"/>
      <c r="F3" s="17"/>
      <c r="G3" s="35"/>
      <c r="H3" s="36"/>
    </row>
    <row r="4" spans="1:8" ht="15.75" thickBot="1" x14ac:dyDescent="0.3">
      <c r="A4" s="28" t="s">
        <v>205</v>
      </c>
      <c r="B4" s="21"/>
      <c r="C4" s="21" t="s">
        <v>206</v>
      </c>
      <c r="D4" s="21">
        <v>2</v>
      </c>
      <c r="E4" s="21" t="s">
        <v>261</v>
      </c>
      <c r="F4" s="52">
        <v>8099048211</v>
      </c>
      <c r="G4" s="37">
        <v>27</v>
      </c>
      <c r="H4" s="38">
        <f t="shared" ref="H4:H14" si="0">G4*D4</f>
        <v>54</v>
      </c>
    </row>
    <row r="5" spans="1:8" x14ac:dyDescent="0.25">
      <c r="A5" s="26" t="s">
        <v>210</v>
      </c>
      <c r="B5" s="17"/>
      <c r="C5" s="17"/>
      <c r="D5" s="17"/>
      <c r="E5" s="17"/>
      <c r="F5" s="17"/>
      <c r="G5" s="35"/>
      <c r="H5" s="36"/>
    </row>
    <row r="6" spans="1:8" ht="15.75" thickBot="1" x14ac:dyDescent="0.3">
      <c r="A6" s="28" t="s">
        <v>212</v>
      </c>
      <c r="B6" s="21"/>
      <c r="C6" s="21" t="s">
        <v>226</v>
      </c>
      <c r="D6" s="21">
        <v>2</v>
      </c>
      <c r="E6" s="21" t="s">
        <v>265</v>
      </c>
      <c r="F6" s="21">
        <v>972167119</v>
      </c>
      <c r="G6" s="37">
        <v>10</v>
      </c>
      <c r="H6" s="38">
        <f t="shared" si="0"/>
        <v>20</v>
      </c>
    </row>
    <row r="7" spans="1:8" x14ac:dyDescent="0.25">
      <c r="A7" s="26" t="s">
        <v>228</v>
      </c>
      <c r="B7" s="17"/>
      <c r="C7" s="17"/>
      <c r="D7" s="17"/>
      <c r="E7" s="17"/>
      <c r="F7" s="17"/>
      <c r="G7" s="35"/>
      <c r="H7" s="36"/>
    </row>
    <row r="8" spans="1:8" ht="15.75" thickBot="1" x14ac:dyDescent="0.3">
      <c r="A8" s="28" t="s">
        <v>229</v>
      </c>
      <c r="B8" s="21"/>
      <c r="C8" s="21" t="s">
        <v>225</v>
      </c>
      <c r="D8" s="45">
        <v>5</v>
      </c>
      <c r="E8" s="21" t="s">
        <v>266</v>
      </c>
      <c r="F8" s="21">
        <v>8097425269</v>
      </c>
      <c r="G8" s="37">
        <v>390</v>
      </c>
      <c r="H8" s="38">
        <f t="shared" si="0"/>
        <v>1950</v>
      </c>
    </row>
    <row r="9" spans="1:8" ht="15.75" thickBot="1" x14ac:dyDescent="0.3">
      <c r="A9" s="27"/>
      <c r="B9" s="3"/>
      <c r="C9" s="3"/>
      <c r="D9" s="3"/>
      <c r="E9" s="3"/>
      <c r="F9" s="3"/>
      <c r="G9" s="39"/>
      <c r="H9" s="40"/>
    </row>
    <row r="10" spans="1:8" x14ac:dyDescent="0.25">
      <c r="A10" s="26" t="s">
        <v>233</v>
      </c>
      <c r="B10" s="17"/>
      <c r="C10" s="17"/>
      <c r="D10" s="17">
        <v>20</v>
      </c>
      <c r="E10" s="17" t="s">
        <v>267</v>
      </c>
      <c r="F10" s="53">
        <v>9000215966</v>
      </c>
      <c r="G10" s="35">
        <v>5</v>
      </c>
      <c r="H10" s="36">
        <f t="shared" si="0"/>
        <v>100</v>
      </c>
    </row>
    <row r="11" spans="1:8" ht="53.25" customHeight="1" x14ac:dyDescent="0.25">
      <c r="A11" s="55" t="s">
        <v>240</v>
      </c>
      <c r="B11" s="3"/>
      <c r="C11" s="3"/>
      <c r="D11" s="3">
        <v>1</v>
      </c>
      <c r="E11" s="3" t="s">
        <v>239</v>
      </c>
      <c r="F11" s="3">
        <v>9000109695</v>
      </c>
      <c r="G11" s="39">
        <v>220</v>
      </c>
      <c r="H11" s="40">
        <f t="shared" si="0"/>
        <v>220</v>
      </c>
    </row>
    <row r="12" spans="1:8" x14ac:dyDescent="0.25">
      <c r="A12" s="27" t="s">
        <v>290</v>
      </c>
      <c r="B12" s="3"/>
      <c r="C12" s="3"/>
      <c r="D12" s="3">
        <v>1</v>
      </c>
      <c r="E12" s="3" t="s">
        <v>293</v>
      </c>
      <c r="F12" s="54">
        <v>9000102998</v>
      </c>
      <c r="G12" s="39">
        <v>220</v>
      </c>
      <c r="H12" s="40">
        <f t="shared" si="0"/>
        <v>220</v>
      </c>
    </row>
    <row r="13" spans="1:8" x14ac:dyDescent="0.25">
      <c r="A13" s="32" t="s">
        <v>306</v>
      </c>
      <c r="B13" s="3"/>
      <c r="C13" s="3"/>
      <c r="D13" s="3">
        <v>1</v>
      </c>
      <c r="E13" s="3" t="s">
        <v>307</v>
      </c>
      <c r="F13" s="54">
        <v>9000157596</v>
      </c>
      <c r="G13" s="39">
        <v>480</v>
      </c>
      <c r="H13" s="40">
        <f t="shared" si="0"/>
        <v>480</v>
      </c>
    </row>
    <row r="14" spans="1:8" ht="15.75" thickBot="1" x14ac:dyDescent="0.3">
      <c r="A14" s="30" t="s">
        <v>305</v>
      </c>
      <c r="B14" s="21"/>
      <c r="C14" s="21"/>
      <c r="D14" s="21">
        <v>2</v>
      </c>
      <c r="E14" s="21" t="s">
        <v>317</v>
      </c>
      <c r="F14" s="52">
        <v>9000056110</v>
      </c>
      <c r="G14" s="37">
        <v>310</v>
      </c>
      <c r="H14" s="38">
        <f t="shared" si="0"/>
        <v>620</v>
      </c>
    </row>
    <row r="16" spans="1:8" ht="23.25" x14ac:dyDescent="0.35">
      <c r="A16" s="73" t="s">
        <v>301</v>
      </c>
      <c r="B16" s="73"/>
      <c r="C16" s="73"/>
    </row>
    <row r="17" spans="1:8" ht="15.75" thickBot="1" x14ac:dyDescent="0.3"/>
    <row r="18" spans="1:8" ht="27" thickBot="1" x14ac:dyDescent="0.45">
      <c r="A18" s="74" t="s">
        <v>294</v>
      </c>
      <c r="B18" s="75"/>
      <c r="C18" s="75"/>
      <c r="D18" s="75"/>
      <c r="E18" s="75"/>
      <c r="F18" s="75"/>
      <c r="G18" s="75"/>
      <c r="H18" s="76"/>
    </row>
    <row r="19" spans="1:8" ht="16.5" thickBot="1" x14ac:dyDescent="0.3">
      <c r="A19" s="2" t="s">
        <v>1</v>
      </c>
      <c r="B19" s="2" t="s">
        <v>179</v>
      </c>
      <c r="C19" s="2" t="s">
        <v>2</v>
      </c>
      <c r="D19" s="2" t="s">
        <v>3</v>
      </c>
      <c r="E19" s="1" t="s">
        <v>245</v>
      </c>
      <c r="F19" s="1" t="s">
        <v>242</v>
      </c>
      <c r="G19" s="31" t="s">
        <v>243</v>
      </c>
      <c r="H19" s="31" t="s">
        <v>244</v>
      </c>
    </row>
    <row r="20" spans="1:8" x14ac:dyDescent="0.25">
      <c r="A20" s="70" t="s">
        <v>181</v>
      </c>
      <c r="B20" s="17" t="s">
        <v>182</v>
      </c>
      <c r="C20" s="17">
        <v>1206</v>
      </c>
      <c r="D20" s="17">
        <v>20</v>
      </c>
      <c r="E20" s="17" t="s">
        <v>271</v>
      </c>
      <c r="F20" s="17">
        <v>348356</v>
      </c>
      <c r="G20" s="35">
        <v>4.5999999999999996</v>
      </c>
      <c r="H20" s="36">
        <f>G20*D20</f>
        <v>92</v>
      </c>
    </row>
    <row r="21" spans="1:8" x14ac:dyDescent="0.25">
      <c r="A21" s="71"/>
      <c r="B21" s="3" t="s">
        <v>184</v>
      </c>
      <c r="C21" s="3">
        <v>1206</v>
      </c>
      <c r="D21" s="19">
        <v>12</v>
      </c>
      <c r="E21" s="3" t="s">
        <v>272</v>
      </c>
      <c r="F21" s="3">
        <v>356261</v>
      </c>
      <c r="G21" s="39">
        <v>2.7</v>
      </c>
      <c r="H21" s="40">
        <f t="shared" ref="H21:H39" si="1">G21*D21</f>
        <v>32.400000000000006</v>
      </c>
    </row>
    <row r="22" spans="1:8" x14ac:dyDescent="0.25">
      <c r="A22" s="71"/>
      <c r="B22" s="3" t="s">
        <v>196</v>
      </c>
      <c r="C22" s="3">
        <v>1206</v>
      </c>
      <c r="D22" s="19">
        <v>4</v>
      </c>
      <c r="E22" s="3" t="s">
        <v>273</v>
      </c>
      <c r="F22" s="3">
        <v>339626</v>
      </c>
      <c r="G22" s="39">
        <v>2.7</v>
      </c>
      <c r="H22" s="40">
        <f t="shared" si="1"/>
        <v>10.8</v>
      </c>
    </row>
    <row r="23" spans="1:8" x14ac:dyDescent="0.25">
      <c r="A23" s="71"/>
      <c r="B23" s="3" t="s">
        <v>221</v>
      </c>
      <c r="C23" s="3" t="s">
        <v>252</v>
      </c>
      <c r="D23" s="19">
        <v>4</v>
      </c>
      <c r="E23" s="3" t="s">
        <v>275</v>
      </c>
      <c r="F23" s="3">
        <v>574304</v>
      </c>
      <c r="G23" s="39">
        <v>3.6</v>
      </c>
      <c r="H23" s="40">
        <f t="shared" si="1"/>
        <v>14.4</v>
      </c>
    </row>
    <row r="24" spans="1:8" x14ac:dyDescent="0.25">
      <c r="A24" s="71"/>
      <c r="B24" s="3" t="s">
        <v>222</v>
      </c>
      <c r="C24" s="3">
        <v>1206</v>
      </c>
      <c r="D24" s="19">
        <v>10</v>
      </c>
      <c r="E24" s="3" t="s">
        <v>274</v>
      </c>
      <c r="F24" s="3">
        <v>2791930</v>
      </c>
      <c r="G24" s="39">
        <v>6.6</v>
      </c>
      <c r="H24" s="40">
        <f t="shared" si="1"/>
        <v>66</v>
      </c>
    </row>
    <row r="25" spans="1:8" ht="15.75" thickBot="1" x14ac:dyDescent="0.3">
      <c r="A25" s="72"/>
      <c r="B25" s="21" t="s">
        <v>187</v>
      </c>
      <c r="C25" s="21">
        <v>1206</v>
      </c>
      <c r="D25" s="22">
        <v>4</v>
      </c>
      <c r="E25" s="21" t="s">
        <v>271</v>
      </c>
      <c r="F25" s="21">
        <v>348356</v>
      </c>
      <c r="G25" s="37">
        <v>4.5999999999999996</v>
      </c>
      <c r="H25" s="38">
        <f t="shared" si="1"/>
        <v>18.399999999999999</v>
      </c>
    </row>
    <row r="26" spans="1:8" x14ac:dyDescent="0.25">
      <c r="A26" s="70" t="s">
        <v>180</v>
      </c>
      <c r="B26" s="24" t="s">
        <v>188</v>
      </c>
      <c r="C26" s="24">
        <v>2512</v>
      </c>
      <c r="D26" s="17">
        <v>16</v>
      </c>
      <c r="E26" s="17" t="s">
        <v>279</v>
      </c>
      <c r="F26" s="17">
        <v>872930</v>
      </c>
      <c r="G26" s="35">
        <v>3.2</v>
      </c>
      <c r="H26" s="36">
        <f t="shared" si="1"/>
        <v>51.2</v>
      </c>
    </row>
    <row r="27" spans="1:8" x14ac:dyDescent="0.25">
      <c r="A27" s="71"/>
      <c r="B27" s="3" t="s">
        <v>191</v>
      </c>
      <c r="C27" s="3">
        <v>2512</v>
      </c>
      <c r="D27" s="3">
        <v>8</v>
      </c>
      <c r="E27" s="3" t="s">
        <v>280</v>
      </c>
      <c r="F27" s="3">
        <v>1125137</v>
      </c>
      <c r="G27" s="39">
        <v>3</v>
      </c>
      <c r="H27" s="40">
        <f t="shared" si="1"/>
        <v>24</v>
      </c>
    </row>
    <row r="28" spans="1:8" x14ac:dyDescent="0.25">
      <c r="A28" s="71"/>
      <c r="B28" s="3" t="s">
        <v>193</v>
      </c>
      <c r="C28" s="3" t="s">
        <v>276</v>
      </c>
      <c r="D28" s="3">
        <v>4</v>
      </c>
      <c r="E28" s="3" t="s">
        <v>277</v>
      </c>
      <c r="F28" s="3">
        <v>675912</v>
      </c>
      <c r="G28" s="39">
        <v>29.7</v>
      </c>
      <c r="H28" s="40">
        <f t="shared" si="1"/>
        <v>118.8</v>
      </c>
    </row>
    <row r="29" spans="1:8" x14ac:dyDescent="0.25">
      <c r="A29" s="71"/>
      <c r="B29" s="3" t="s">
        <v>193</v>
      </c>
      <c r="C29" s="3">
        <v>2512</v>
      </c>
      <c r="D29" s="3">
        <v>15</v>
      </c>
      <c r="E29" s="3" t="s">
        <v>281</v>
      </c>
      <c r="F29" s="3">
        <v>684762</v>
      </c>
      <c r="G29" s="39">
        <v>3.2</v>
      </c>
      <c r="H29" s="40">
        <f t="shared" si="1"/>
        <v>48</v>
      </c>
    </row>
    <row r="30" spans="1:8" x14ac:dyDescent="0.25">
      <c r="A30" s="71"/>
      <c r="B30" s="3" t="s">
        <v>194</v>
      </c>
      <c r="C30" s="3">
        <v>2512</v>
      </c>
      <c r="D30" s="3">
        <v>4</v>
      </c>
      <c r="E30" s="3" t="s">
        <v>282</v>
      </c>
      <c r="F30" s="3">
        <v>673765</v>
      </c>
      <c r="G30" s="39">
        <v>3.2</v>
      </c>
      <c r="H30" s="40">
        <f t="shared" si="1"/>
        <v>12.8</v>
      </c>
    </row>
    <row r="31" spans="1:8" x14ac:dyDescent="0.25">
      <c r="A31" s="71"/>
      <c r="B31" s="3" t="s">
        <v>197</v>
      </c>
      <c r="C31" s="3">
        <v>2512</v>
      </c>
      <c r="D31" s="3">
        <v>4</v>
      </c>
      <c r="E31" s="3" t="s">
        <v>283</v>
      </c>
      <c r="F31" s="3">
        <v>662132</v>
      </c>
      <c r="G31" s="39">
        <v>3.3</v>
      </c>
      <c r="H31" s="40">
        <f t="shared" si="1"/>
        <v>13.2</v>
      </c>
    </row>
    <row r="32" spans="1:8" x14ac:dyDescent="0.25">
      <c r="A32" s="71"/>
      <c r="B32" s="29">
        <v>0</v>
      </c>
      <c r="C32" s="3">
        <v>2512</v>
      </c>
      <c r="D32" s="3">
        <v>30</v>
      </c>
      <c r="E32" s="3" t="s">
        <v>284</v>
      </c>
      <c r="F32" s="3">
        <v>576202</v>
      </c>
      <c r="G32" s="39">
        <v>3.2</v>
      </c>
      <c r="H32" s="40">
        <f t="shared" si="1"/>
        <v>96</v>
      </c>
    </row>
    <row r="33" spans="1:8" ht="15.75" thickBot="1" x14ac:dyDescent="0.3">
      <c r="A33" s="72"/>
      <c r="B33" s="25">
        <v>470</v>
      </c>
      <c r="C33" s="21">
        <v>2512</v>
      </c>
      <c r="D33" s="21">
        <v>4</v>
      </c>
      <c r="E33" s="21" t="s">
        <v>285</v>
      </c>
      <c r="F33" s="21">
        <v>604726</v>
      </c>
      <c r="G33" s="37">
        <v>3.2</v>
      </c>
      <c r="H33" s="38">
        <f t="shared" si="1"/>
        <v>12.8</v>
      </c>
    </row>
    <row r="34" spans="1:8" x14ac:dyDescent="0.25">
      <c r="A34" s="26" t="s">
        <v>204</v>
      </c>
      <c r="B34" s="17"/>
      <c r="C34" s="17"/>
      <c r="D34" s="17"/>
      <c r="E34" s="17"/>
      <c r="F34" s="17"/>
      <c r="G34" s="35"/>
      <c r="H34" s="36"/>
    </row>
    <row r="35" spans="1:8" ht="15.75" thickBot="1" x14ac:dyDescent="0.3">
      <c r="A35" s="28" t="s">
        <v>207</v>
      </c>
      <c r="B35" s="21"/>
      <c r="C35" s="21" t="s">
        <v>206</v>
      </c>
      <c r="D35" s="21">
        <v>2</v>
      </c>
      <c r="E35" s="21" t="s">
        <v>287</v>
      </c>
      <c r="F35" s="52">
        <v>202525</v>
      </c>
      <c r="G35" s="37">
        <v>1.6</v>
      </c>
      <c r="H35" s="38">
        <f t="shared" si="1"/>
        <v>3.2</v>
      </c>
    </row>
    <row r="36" spans="1:8" x14ac:dyDescent="0.25">
      <c r="A36" s="26" t="s">
        <v>208</v>
      </c>
      <c r="B36" s="17"/>
      <c r="C36" s="17"/>
      <c r="D36" s="17"/>
      <c r="E36" s="17"/>
      <c r="F36" s="17"/>
      <c r="G36" s="35"/>
      <c r="H36" s="36"/>
    </row>
    <row r="37" spans="1:8" ht="15.75" thickBot="1" x14ac:dyDescent="0.3">
      <c r="A37" s="28" t="s">
        <v>209</v>
      </c>
      <c r="B37" s="21"/>
      <c r="C37" s="21"/>
      <c r="D37" s="21">
        <v>2</v>
      </c>
      <c r="E37" s="21" t="s">
        <v>288</v>
      </c>
      <c r="F37" s="21">
        <v>255655</v>
      </c>
      <c r="G37" s="37">
        <v>8.3000000000000007</v>
      </c>
      <c r="H37" s="38">
        <f t="shared" si="1"/>
        <v>16.600000000000001</v>
      </c>
    </row>
    <row r="38" spans="1:8" x14ac:dyDescent="0.25">
      <c r="A38" s="27" t="s">
        <v>210</v>
      </c>
      <c r="B38" s="3"/>
      <c r="C38" s="3"/>
      <c r="D38" s="3"/>
      <c r="E38" s="3"/>
      <c r="F38" s="3"/>
      <c r="G38" s="39"/>
      <c r="H38" s="40"/>
    </row>
    <row r="39" spans="1:8" ht="15.75" thickBot="1" x14ac:dyDescent="0.3">
      <c r="A39" s="28" t="s">
        <v>162</v>
      </c>
      <c r="B39" s="21"/>
      <c r="C39" s="21" t="s">
        <v>224</v>
      </c>
      <c r="D39" s="45">
        <v>4</v>
      </c>
      <c r="E39" s="21" t="s">
        <v>269</v>
      </c>
      <c r="F39" s="21">
        <v>358487</v>
      </c>
      <c r="G39" s="37">
        <v>371</v>
      </c>
      <c r="H39" s="38">
        <f t="shared" si="1"/>
        <v>1484</v>
      </c>
    </row>
    <row r="41" spans="1:8" x14ac:dyDescent="0.25">
      <c r="G41" s="31" t="s">
        <v>268</v>
      </c>
      <c r="H41" s="31">
        <f>SUM(H4:H14,H20:H39)</f>
        <v>5778.6</v>
      </c>
    </row>
    <row r="42" spans="1:8" ht="23.25" x14ac:dyDescent="0.35">
      <c r="A42" s="73" t="s">
        <v>304</v>
      </c>
      <c r="B42" s="73"/>
      <c r="C42" s="73"/>
      <c r="D42" s="73"/>
    </row>
  </sheetData>
  <mergeCells count="6">
    <mergeCell ref="A26:A33"/>
    <mergeCell ref="A42:D42"/>
    <mergeCell ref="A1:H1"/>
    <mergeCell ref="A16:C16"/>
    <mergeCell ref="A18:H18"/>
    <mergeCell ref="A20:A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L19" sqref="L19"/>
    </sheetView>
  </sheetViews>
  <sheetFormatPr defaultRowHeight="15" x14ac:dyDescent="0.25"/>
  <cols>
    <col min="1" max="1" width="15.5" style="1" customWidth="1"/>
    <col min="2" max="2" width="9.875" style="1" customWidth="1"/>
    <col min="3" max="3" width="11.375" style="1" customWidth="1"/>
    <col min="4" max="4" width="12.625" style="1" customWidth="1"/>
    <col min="5" max="5" width="69.625" style="1" customWidth="1"/>
    <col min="6" max="6" width="13.125" style="1" customWidth="1"/>
    <col min="7" max="7" width="10.125" style="31" customWidth="1"/>
    <col min="8" max="8" width="11.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246</v>
      </c>
      <c r="F3" s="17">
        <v>468214461</v>
      </c>
      <c r="G3" s="35">
        <v>10</v>
      </c>
      <c r="H3" s="36">
        <f>G3*D3</f>
        <v>200</v>
      </c>
    </row>
    <row r="4" spans="1:8" x14ac:dyDescent="0.25">
      <c r="A4" s="71"/>
      <c r="B4" s="3" t="s">
        <v>184</v>
      </c>
      <c r="C4" s="3">
        <v>1206</v>
      </c>
      <c r="D4" s="46">
        <v>10</v>
      </c>
      <c r="E4" s="3" t="s">
        <v>248</v>
      </c>
      <c r="F4" s="3">
        <v>543953393</v>
      </c>
      <c r="G4" s="39">
        <v>5</v>
      </c>
      <c r="H4" s="40">
        <f t="shared" ref="H4:H32" si="0">G4*D4</f>
        <v>50</v>
      </c>
    </row>
    <row r="5" spans="1:8" x14ac:dyDescent="0.25">
      <c r="A5" s="71"/>
      <c r="B5" s="3" t="s">
        <v>196</v>
      </c>
      <c r="C5" s="3">
        <v>1206</v>
      </c>
      <c r="D5" s="46">
        <v>10</v>
      </c>
      <c r="E5" s="3" t="s">
        <v>249</v>
      </c>
      <c r="F5" s="3">
        <v>522155075</v>
      </c>
      <c r="G5" s="39">
        <v>4</v>
      </c>
      <c r="H5" s="40">
        <f t="shared" si="0"/>
        <v>40</v>
      </c>
    </row>
    <row r="6" spans="1:8" x14ac:dyDescent="0.25">
      <c r="A6" s="71"/>
      <c r="B6" s="3" t="s">
        <v>221</v>
      </c>
      <c r="C6" s="3" t="s">
        <v>252</v>
      </c>
      <c r="D6" s="19">
        <v>4</v>
      </c>
      <c r="E6" s="3" t="s">
        <v>250</v>
      </c>
      <c r="F6" s="54">
        <v>535002535</v>
      </c>
      <c r="G6" s="39">
        <v>7</v>
      </c>
      <c r="H6" s="40">
        <f t="shared" si="0"/>
        <v>28</v>
      </c>
    </row>
    <row r="7" spans="1:8" x14ac:dyDescent="0.25">
      <c r="A7" s="71"/>
      <c r="B7" s="3" t="s">
        <v>222</v>
      </c>
      <c r="C7" s="3">
        <v>1206</v>
      </c>
      <c r="D7" s="19">
        <v>10</v>
      </c>
      <c r="E7" s="3" t="s">
        <v>251</v>
      </c>
      <c r="F7" s="3">
        <v>9000103923</v>
      </c>
      <c r="G7" s="39">
        <v>18</v>
      </c>
      <c r="H7" s="40">
        <f t="shared" si="0"/>
        <v>180</v>
      </c>
    </row>
    <row r="8" spans="1:8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253</v>
      </c>
      <c r="F8" s="52">
        <v>9000122237</v>
      </c>
      <c r="G8" s="37">
        <v>48</v>
      </c>
      <c r="H8" s="38">
        <f t="shared" si="0"/>
        <v>192</v>
      </c>
    </row>
    <row r="9" spans="1:8" x14ac:dyDescent="0.25">
      <c r="A9" s="70" t="s">
        <v>180</v>
      </c>
      <c r="B9" s="24" t="s">
        <v>188</v>
      </c>
      <c r="C9" s="24">
        <v>2512</v>
      </c>
      <c r="D9" s="47">
        <v>20</v>
      </c>
      <c r="E9" s="17" t="s">
        <v>254</v>
      </c>
      <c r="F9" s="53">
        <v>9000189979</v>
      </c>
      <c r="G9" s="35">
        <v>5</v>
      </c>
      <c r="H9" s="36">
        <f t="shared" si="0"/>
        <v>100</v>
      </c>
    </row>
    <row r="10" spans="1:8" x14ac:dyDescent="0.25">
      <c r="A10" s="71"/>
      <c r="B10" s="3" t="s">
        <v>191</v>
      </c>
      <c r="C10" s="3">
        <v>2512</v>
      </c>
      <c r="D10" s="48">
        <v>10</v>
      </c>
      <c r="E10" s="3" t="s">
        <v>255</v>
      </c>
      <c r="F10" s="54">
        <v>9000190182</v>
      </c>
      <c r="G10" s="39">
        <v>3</v>
      </c>
      <c r="H10" s="40">
        <f t="shared" si="0"/>
        <v>30</v>
      </c>
    </row>
    <row r="11" spans="1:8" x14ac:dyDescent="0.25">
      <c r="A11" s="71"/>
      <c r="B11" s="3" t="s">
        <v>193</v>
      </c>
      <c r="C11" s="3" t="s">
        <v>276</v>
      </c>
      <c r="D11" s="3">
        <v>2</v>
      </c>
      <c r="E11" s="3" t="s">
        <v>278</v>
      </c>
      <c r="F11" s="54">
        <v>4464</v>
      </c>
      <c r="G11" s="39">
        <v>77</v>
      </c>
      <c r="H11" s="40">
        <f t="shared" si="0"/>
        <v>154</v>
      </c>
    </row>
    <row r="12" spans="1:8" x14ac:dyDescent="0.25">
      <c r="A12" s="71"/>
      <c r="B12" s="3" t="s">
        <v>193</v>
      </c>
      <c r="C12" s="3">
        <v>2512</v>
      </c>
      <c r="D12" s="48">
        <v>20</v>
      </c>
      <c r="E12" s="3" t="s">
        <v>256</v>
      </c>
      <c r="F12" s="54">
        <v>9000189990</v>
      </c>
      <c r="G12" s="39">
        <v>3</v>
      </c>
      <c r="H12" s="40">
        <f t="shared" si="0"/>
        <v>60</v>
      </c>
    </row>
    <row r="13" spans="1:8" x14ac:dyDescent="0.25">
      <c r="A13" s="71"/>
      <c r="B13" s="3" t="s">
        <v>194</v>
      </c>
      <c r="C13" s="3">
        <v>2512</v>
      </c>
      <c r="D13" s="48">
        <v>10</v>
      </c>
      <c r="E13" s="3" t="s">
        <v>257</v>
      </c>
      <c r="F13" s="54">
        <v>9000189993</v>
      </c>
      <c r="G13" s="39">
        <v>3</v>
      </c>
      <c r="H13" s="40">
        <f t="shared" si="0"/>
        <v>30</v>
      </c>
    </row>
    <row r="14" spans="1:8" x14ac:dyDescent="0.25">
      <c r="A14" s="71"/>
      <c r="B14" s="3" t="s">
        <v>197</v>
      </c>
      <c r="C14" s="3">
        <v>2512</v>
      </c>
      <c r="D14" s="48">
        <v>10</v>
      </c>
      <c r="E14" s="3" t="s">
        <v>258</v>
      </c>
      <c r="F14" s="54">
        <v>9000189978</v>
      </c>
      <c r="G14" s="39">
        <v>3</v>
      </c>
      <c r="H14" s="40">
        <f t="shared" si="0"/>
        <v>30</v>
      </c>
    </row>
    <row r="15" spans="1:8" x14ac:dyDescent="0.25">
      <c r="A15" s="71"/>
      <c r="B15" s="29">
        <v>0</v>
      </c>
      <c r="C15" s="3">
        <v>2512</v>
      </c>
      <c r="D15" s="3">
        <v>30</v>
      </c>
      <c r="E15" s="3" t="s">
        <v>259</v>
      </c>
      <c r="F15" s="54">
        <v>9000190004</v>
      </c>
      <c r="G15" s="39">
        <v>3</v>
      </c>
      <c r="H15" s="40">
        <f t="shared" si="0"/>
        <v>90</v>
      </c>
    </row>
    <row r="16" spans="1:8" ht="15.75" thickBot="1" x14ac:dyDescent="0.3">
      <c r="A16" s="72"/>
      <c r="B16" s="25">
        <v>470</v>
      </c>
      <c r="C16" s="21">
        <v>2512</v>
      </c>
      <c r="D16" s="49">
        <v>10</v>
      </c>
      <c r="E16" s="21" t="s">
        <v>260</v>
      </c>
      <c r="F16" s="21">
        <v>9000189988</v>
      </c>
      <c r="G16" s="37">
        <v>3</v>
      </c>
      <c r="H16" s="38">
        <f t="shared" si="0"/>
        <v>30</v>
      </c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261</v>
      </c>
      <c r="F18" s="54">
        <v>8099048211</v>
      </c>
      <c r="G18" s="39">
        <v>27</v>
      </c>
      <c r="H18" s="40">
        <f t="shared" si="0"/>
        <v>54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262</v>
      </c>
      <c r="F19" s="52">
        <v>9000461667</v>
      </c>
      <c r="G19" s="37">
        <v>3</v>
      </c>
      <c r="H19" s="38">
        <f t="shared" si="0"/>
        <v>6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263</v>
      </c>
      <c r="F21" s="52">
        <v>14196</v>
      </c>
      <c r="G21" s="37">
        <v>79</v>
      </c>
      <c r="H21" s="38">
        <f t="shared" si="0"/>
        <v>158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264</v>
      </c>
      <c r="F23" s="54">
        <v>8546808905</v>
      </c>
      <c r="G23" s="39">
        <v>610</v>
      </c>
      <c r="H23" s="40">
        <f t="shared" si="0"/>
        <v>2440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265</v>
      </c>
      <c r="F24" s="21">
        <v>972167119</v>
      </c>
      <c r="G24" s="37">
        <v>10</v>
      </c>
      <c r="H24" s="38">
        <f t="shared" si="0"/>
        <v>20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5</v>
      </c>
      <c r="E26" s="21" t="s">
        <v>266</v>
      </c>
      <c r="F26" s="21">
        <v>8097425269</v>
      </c>
      <c r="G26" s="37">
        <v>390</v>
      </c>
      <c r="H26" s="38">
        <f t="shared" si="0"/>
        <v>1950</v>
      </c>
    </row>
    <row r="27" spans="1:8" ht="15.75" thickBot="1" x14ac:dyDescent="0.3"/>
    <row r="28" spans="1:8" x14ac:dyDescent="0.25">
      <c r="A28" s="26" t="s">
        <v>233</v>
      </c>
      <c r="B28" s="17"/>
      <c r="C28" s="17"/>
      <c r="D28" s="17">
        <v>20</v>
      </c>
      <c r="E28" s="17" t="s">
        <v>267</v>
      </c>
      <c r="F28" s="53">
        <v>9000215966</v>
      </c>
      <c r="G28" s="35">
        <v>5</v>
      </c>
      <c r="H28" s="36">
        <f t="shared" si="0"/>
        <v>100</v>
      </c>
    </row>
    <row r="29" spans="1:8" ht="60" x14ac:dyDescent="0.25">
      <c r="A29" s="55" t="s">
        <v>240</v>
      </c>
      <c r="B29" s="3"/>
      <c r="C29" s="3"/>
      <c r="D29" s="3">
        <v>1</v>
      </c>
      <c r="E29" s="3" t="s">
        <v>239</v>
      </c>
      <c r="F29" s="3">
        <v>9000109695</v>
      </c>
      <c r="G29" s="39">
        <v>220</v>
      </c>
      <c r="H29" s="40">
        <f t="shared" si="0"/>
        <v>220</v>
      </c>
    </row>
    <row r="30" spans="1:8" x14ac:dyDescent="0.25">
      <c r="A30" s="27" t="s">
        <v>290</v>
      </c>
      <c r="B30" s="3"/>
      <c r="C30" s="3"/>
      <c r="D30" s="3">
        <v>1</v>
      </c>
      <c r="E30" s="3" t="s">
        <v>293</v>
      </c>
      <c r="F30" s="54">
        <v>9000102998</v>
      </c>
      <c r="G30" s="39">
        <v>220</v>
      </c>
      <c r="H30" s="40">
        <f t="shared" si="0"/>
        <v>220</v>
      </c>
    </row>
    <row r="31" spans="1:8" x14ac:dyDescent="0.25">
      <c r="A31" s="32" t="s">
        <v>306</v>
      </c>
      <c r="B31" s="3"/>
      <c r="C31" s="3"/>
      <c r="D31" s="3">
        <v>1</v>
      </c>
      <c r="E31" s="3" t="s">
        <v>307</v>
      </c>
      <c r="F31" s="54">
        <v>9000157596</v>
      </c>
      <c r="G31" s="39">
        <v>480</v>
      </c>
      <c r="H31" s="40">
        <f t="shared" si="0"/>
        <v>480</v>
      </c>
    </row>
    <row r="32" spans="1:8" ht="15" customHeight="1" thickBot="1" x14ac:dyDescent="0.3">
      <c r="A32" s="30" t="s">
        <v>305</v>
      </c>
      <c r="B32" s="21"/>
      <c r="C32" s="21"/>
      <c r="D32" s="21">
        <v>2</v>
      </c>
      <c r="E32" s="21" t="s">
        <v>317</v>
      </c>
      <c r="F32" s="52">
        <v>9000056110</v>
      </c>
      <c r="G32" s="37">
        <v>310</v>
      </c>
      <c r="H32" s="38">
        <f t="shared" si="0"/>
        <v>620</v>
      </c>
    </row>
    <row r="34" spans="1:8" x14ac:dyDescent="0.25">
      <c r="G34" s="31" t="s">
        <v>268</v>
      </c>
      <c r="H34" s="31">
        <f>SUM(H3:H32)</f>
        <v>7482</v>
      </c>
    </row>
    <row r="35" spans="1:8" ht="23.25" x14ac:dyDescent="0.35">
      <c r="A35" s="73" t="s">
        <v>301</v>
      </c>
      <c r="B35" s="73"/>
      <c r="C35" s="73"/>
    </row>
  </sheetData>
  <mergeCells count="4">
    <mergeCell ref="A35:C35"/>
    <mergeCell ref="A3:A8"/>
    <mergeCell ref="A9:A16"/>
    <mergeCell ref="A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18" sqref="L18"/>
    </sheetView>
  </sheetViews>
  <sheetFormatPr defaultRowHeight="15" x14ac:dyDescent="0.25"/>
  <cols>
    <col min="1" max="1" width="15.875" style="1" customWidth="1"/>
    <col min="2" max="2" width="10" style="1" customWidth="1"/>
    <col min="3" max="3" width="11.75" style="1" customWidth="1"/>
    <col min="4" max="4" width="12.25" style="1" customWidth="1"/>
    <col min="5" max="5" width="45.75" style="1" customWidth="1"/>
    <col min="6" max="6" width="8.75" style="1" customWidth="1"/>
    <col min="7" max="7" width="11.5" style="31" customWidth="1"/>
    <col min="8" max="8" width="10.25" style="31" customWidth="1"/>
    <col min="9" max="16384" width="9" style="1"/>
  </cols>
  <sheetData>
    <row r="1" spans="1:9" ht="27" thickBot="1" x14ac:dyDescent="0.45">
      <c r="A1" s="74" t="s">
        <v>294</v>
      </c>
      <c r="B1" s="75"/>
      <c r="C1" s="75"/>
      <c r="D1" s="75"/>
      <c r="E1" s="75"/>
      <c r="F1" s="75"/>
      <c r="G1" s="75"/>
      <c r="H1" s="76"/>
    </row>
    <row r="2" spans="1:9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9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271</v>
      </c>
      <c r="F3" s="17">
        <v>348356</v>
      </c>
      <c r="G3" s="35">
        <v>4.5999999999999996</v>
      </c>
      <c r="H3" s="36">
        <f>G3*D3</f>
        <v>92</v>
      </c>
    </row>
    <row r="4" spans="1:9" x14ac:dyDescent="0.25">
      <c r="A4" s="71"/>
      <c r="B4" s="3" t="s">
        <v>184</v>
      </c>
      <c r="C4" s="3">
        <v>1206</v>
      </c>
      <c r="D4" s="19">
        <v>12</v>
      </c>
      <c r="E4" s="3" t="s">
        <v>272</v>
      </c>
      <c r="F4" s="3">
        <v>356261</v>
      </c>
      <c r="G4" s="39">
        <v>2.7</v>
      </c>
      <c r="H4" s="40">
        <f t="shared" ref="H4:H28" si="0">G4*D4</f>
        <v>32.400000000000006</v>
      </c>
    </row>
    <row r="5" spans="1:9" x14ac:dyDescent="0.25">
      <c r="A5" s="71"/>
      <c r="B5" s="3" t="s">
        <v>196</v>
      </c>
      <c r="C5" s="3">
        <v>1206</v>
      </c>
      <c r="D5" s="19">
        <v>4</v>
      </c>
      <c r="E5" s="3" t="s">
        <v>273</v>
      </c>
      <c r="F5" s="3">
        <v>339626</v>
      </c>
      <c r="G5" s="39">
        <v>2.7</v>
      </c>
      <c r="H5" s="40">
        <f t="shared" si="0"/>
        <v>10.8</v>
      </c>
    </row>
    <row r="6" spans="1:9" x14ac:dyDescent="0.25">
      <c r="A6" s="71"/>
      <c r="B6" s="3" t="s">
        <v>221</v>
      </c>
      <c r="C6" s="3" t="s">
        <v>252</v>
      </c>
      <c r="D6" s="19">
        <v>4</v>
      </c>
      <c r="E6" s="3" t="s">
        <v>275</v>
      </c>
      <c r="F6" s="3">
        <v>574304</v>
      </c>
      <c r="G6" s="39">
        <v>3.6</v>
      </c>
      <c r="H6" s="40">
        <f t="shared" si="0"/>
        <v>14.4</v>
      </c>
    </row>
    <row r="7" spans="1:9" x14ac:dyDescent="0.25">
      <c r="A7" s="71"/>
      <c r="B7" s="3" t="s">
        <v>222</v>
      </c>
      <c r="C7" s="3">
        <v>1206</v>
      </c>
      <c r="D7" s="19">
        <v>10</v>
      </c>
      <c r="E7" s="3" t="s">
        <v>274</v>
      </c>
      <c r="F7" s="3">
        <v>2791930</v>
      </c>
      <c r="G7" s="39">
        <v>6.6</v>
      </c>
      <c r="H7" s="40">
        <f t="shared" si="0"/>
        <v>66</v>
      </c>
    </row>
    <row r="8" spans="1:9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271</v>
      </c>
      <c r="F8" s="21">
        <v>348356</v>
      </c>
      <c r="G8" s="37">
        <v>4.5999999999999996</v>
      </c>
      <c r="H8" s="38">
        <f t="shared" si="0"/>
        <v>18.399999999999999</v>
      </c>
    </row>
    <row r="9" spans="1:9" x14ac:dyDescent="0.25">
      <c r="A9" s="70" t="s">
        <v>180</v>
      </c>
      <c r="B9" s="24" t="s">
        <v>188</v>
      </c>
      <c r="C9" s="24">
        <v>2512</v>
      </c>
      <c r="D9" s="17">
        <v>16</v>
      </c>
      <c r="E9" s="17" t="s">
        <v>279</v>
      </c>
      <c r="F9" s="17">
        <v>872930</v>
      </c>
      <c r="G9" s="35">
        <v>3.2</v>
      </c>
      <c r="H9" s="36">
        <f t="shared" si="0"/>
        <v>51.2</v>
      </c>
    </row>
    <row r="10" spans="1:9" x14ac:dyDescent="0.25">
      <c r="A10" s="71"/>
      <c r="B10" s="3" t="s">
        <v>191</v>
      </c>
      <c r="C10" s="3">
        <v>2512</v>
      </c>
      <c r="D10" s="3">
        <v>8</v>
      </c>
      <c r="E10" s="3" t="s">
        <v>280</v>
      </c>
      <c r="F10" s="3">
        <v>1125137</v>
      </c>
      <c r="G10" s="39">
        <v>3</v>
      </c>
      <c r="H10" s="40">
        <f t="shared" si="0"/>
        <v>24</v>
      </c>
    </row>
    <row r="11" spans="1:9" x14ac:dyDescent="0.25">
      <c r="A11" s="71"/>
      <c r="B11" s="3" t="s">
        <v>193</v>
      </c>
      <c r="C11" s="3" t="s">
        <v>276</v>
      </c>
      <c r="D11" s="3">
        <v>4</v>
      </c>
      <c r="E11" s="3" t="s">
        <v>277</v>
      </c>
      <c r="F11" s="3">
        <v>675912</v>
      </c>
      <c r="G11" s="39">
        <v>29.7</v>
      </c>
      <c r="H11" s="40">
        <f t="shared" si="0"/>
        <v>118.8</v>
      </c>
    </row>
    <row r="12" spans="1:9" x14ac:dyDescent="0.25">
      <c r="A12" s="71"/>
      <c r="B12" s="3" t="s">
        <v>193</v>
      </c>
      <c r="C12" s="3">
        <v>2512</v>
      </c>
      <c r="D12" s="3">
        <v>15</v>
      </c>
      <c r="E12" s="3" t="s">
        <v>281</v>
      </c>
      <c r="F12" s="3">
        <v>684762</v>
      </c>
      <c r="G12" s="39">
        <v>3.2</v>
      </c>
      <c r="H12" s="40">
        <f t="shared" si="0"/>
        <v>48</v>
      </c>
    </row>
    <row r="13" spans="1:9" x14ac:dyDescent="0.25">
      <c r="A13" s="71"/>
      <c r="B13" s="3" t="s">
        <v>194</v>
      </c>
      <c r="C13" s="3">
        <v>2512</v>
      </c>
      <c r="D13" s="3">
        <v>4</v>
      </c>
      <c r="E13" s="3" t="s">
        <v>282</v>
      </c>
      <c r="F13" s="3">
        <v>673765</v>
      </c>
      <c r="G13" s="39">
        <v>3.2</v>
      </c>
      <c r="H13" s="40">
        <f t="shared" si="0"/>
        <v>12.8</v>
      </c>
    </row>
    <row r="14" spans="1:9" x14ac:dyDescent="0.25">
      <c r="A14" s="71"/>
      <c r="B14" s="3" t="s">
        <v>197</v>
      </c>
      <c r="C14" s="3">
        <v>2512</v>
      </c>
      <c r="D14" s="3">
        <v>4</v>
      </c>
      <c r="E14" s="3" t="s">
        <v>283</v>
      </c>
      <c r="F14" s="3">
        <v>662132</v>
      </c>
      <c r="G14" s="39">
        <v>3.3</v>
      </c>
      <c r="H14" s="40">
        <f t="shared" si="0"/>
        <v>13.2</v>
      </c>
    </row>
    <row r="15" spans="1:9" x14ac:dyDescent="0.25">
      <c r="A15" s="71"/>
      <c r="B15" s="29">
        <v>0</v>
      </c>
      <c r="C15" s="3">
        <v>2512</v>
      </c>
      <c r="D15" s="3">
        <v>30</v>
      </c>
      <c r="E15" s="3" t="s">
        <v>284</v>
      </c>
      <c r="F15" s="3">
        <v>576202</v>
      </c>
      <c r="G15" s="39">
        <v>3.2</v>
      </c>
      <c r="H15" s="40">
        <f t="shared" si="0"/>
        <v>96</v>
      </c>
    </row>
    <row r="16" spans="1:9" ht="15.75" thickBot="1" x14ac:dyDescent="0.3">
      <c r="A16" s="72"/>
      <c r="B16" s="25">
        <v>470</v>
      </c>
      <c r="C16" s="21">
        <v>2512</v>
      </c>
      <c r="D16" s="21">
        <v>4</v>
      </c>
      <c r="E16" s="21" t="s">
        <v>285</v>
      </c>
      <c r="F16" s="21">
        <v>604726</v>
      </c>
      <c r="G16" s="37">
        <v>3.2</v>
      </c>
      <c r="H16" s="38">
        <f t="shared" si="0"/>
        <v>12.8</v>
      </c>
      <c r="I16" s="31"/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286</v>
      </c>
      <c r="F18" s="3">
        <v>2562693</v>
      </c>
      <c r="G18" s="39">
        <v>65.69</v>
      </c>
      <c r="H18" s="40">
        <f t="shared" si="0"/>
        <v>131.38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287</v>
      </c>
      <c r="F19" s="52">
        <v>202525</v>
      </c>
      <c r="G19" s="37">
        <v>1.6</v>
      </c>
      <c r="H19" s="38">
        <f t="shared" si="0"/>
        <v>3.2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288</v>
      </c>
      <c r="F21" s="21">
        <v>255655</v>
      </c>
      <c r="G21" s="37">
        <v>8.3000000000000007</v>
      </c>
      <c r="H21" s="38">
        <f t="shared" si="0"/>
        <v>16.600000000000001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269</v>
      </c>
      <c r="F23" s="3">
        <v>358487</v>
      </c>
      <c r="G23" s="39">
        <v>371</v>
      </c>
      <c r="H23" s="40">
        <f t="shared" si="0"/>
        <v>1484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289</v>
      </c>
      <c r="F24" s="21">
        <v>1900197</v>
      </c>
      <c r="G24" s="37">
        <v>29.74</v>
      </c>
      <c r="H24" s="38">
        <f t="shared" si="0"/>
        <v>59.48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4</v>
      </c>
      <c r="E26" s="21" t="s">
        <v>270</v>
      </c>
      <c r="F26" s="21">
        <v>431802</v>
      </c>
      <c r="G26" s="37">
        <v>589.35</v>
      </c>
      <c r="H26" s="38">
        <f t="shared" si="0"/>
        <v>2357.4</v>
      </c>
    </row>
    <row r="27" spans="1:8" ht="30" x14ac:dyDescent="0.25">
      <c r="A27" s="41" t="s">
        <v>292</v>
      </c>
      <c r="B27" s="17"/>
      <c r="C27" s="17"/>
      <c r="D27" s="17">
        <v>1</v>
      </c>
      <c r="E27" s="17" t="s">
        <v>292</v>
      </c>
      <c r="F27" s="17">
        <v>1138071</v>
      </c>
      <c r="G27" s="35">
        <v>371</v>
      </c>
      <c r="H27" s="36">
        <f t="shared" si="0"/>
        <v>371</v>
      </c>
    </row>
    <row r="28" spans="1:8" ht="15.75" thickBot="1" x14ac:dyDescent="0.3">
      <c r="A28" s="28" t="s">
        <v>290</v>
      </c>
      <c r="B28" s="21"/>
      <c r="C28" s="21"/>
      <c r="D28" s="21">
        <v>1</v>
      </c>
      <c r="E28" s="21" t="s">
        <v>291</v>
      </c>
      <c r="F28" s="21">
        <v>45750</v>
      </c>
      <c r="G28" s="37">
        <v>259</v>
      </c>
      <c r="H28" s="38">
        <f t="shared" si="0"/>
        <v>259</v>
      </c>
    </row>
    <row r="30" spans="1:8" x14ac:dyDescent="0.25">
      <c r="G30" s="31" t="s">
        <v>268</v>
      </c>
      <c r="H30" s="31">
        <f>SUM(H3:H28)</f>
        <v>5292.8600000000006</v>
      </c>
    </row>
    <row r="31" spans="1:8" ht="23.25" x14ac:dyDescent="0.35">
      <c r="A31" s="73" t="s">
        <v>304</v>
      </c>
      <c r="B31" s="73"/>
      <c r="C31" s="73"/>
      <c r="D31" s="73"/>
    </row>
  </sheetData>
  <mergeCells count="4">
    <mergeCell ref="A1:H1"/>
    <mergeCell ref="A3:A8"/>
    <mergeCell ref="A9:A16"/>
    <mergeCell ref="A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K11" sqref="K11"/>
    </sheetView>
  </sheetViews>
  <sheetFormatPr defaultRowHeight="15" x14ac:dyDescent="0.25"/>
  <cols>
    <col min="1" max="1" width="15.625" style="1" customWidth="1"/>
    <col min="2" max="2" width="9.75" style="1" customWidth="1"/>
    <col min="3" max="3" width="7.5" style="1" customWidth="1"/>
    <col min="4" max="4" width="12.625" style="1" customWidth="1"/>
    <col min="5" max="5" width="36.5" style="1" customWidth="1"/>
    <col min="6" max="6" width="9" style="1" customWidth="1"/>
    <col min="7" max="7" width="11.37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295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8" ht="15.75" thickBot="1" x14ac:dyDescent="0.3">
      <c r="A3" s="58" t="s">
        <v>296</v>
      </c>
      <c r="B3" s="42"/>
      <c r="C3" s="42"/>
      <c r="D3" s="42">
        <v>4</v>
      </c>
      <c r="E3" s="42" t="s">
        <v>230</v>
      </c>
      <c r="F3" s="57">
        <v>39910</v>
      </c>
      <c r="G3" s="43">
        <v>2985</v>
      </c>
      <c r="H3" s="44">
        <f>G3*D3</f>
        <v>11940</v>
      </c>
    </row>
    <row r="5" spans="1:8" x14ac:dyDescent="0.25">
      <c r="G5" s="31" t="s">
        <v>268</v>
      </c>
      <c r="H5" s="31">
        <f>SUM(H3:H3)</f>
        <v>11940</v>
      </c>
    </row>
    <row r="6" spans="1:8" ht="23.25" x14ac:dyDescent="0.35">
      <c r="A6" s="73" t="s">
        <v>302</v>
      </c>
      <c r="B6" s="73"/>
      <c r="C6" s="73"/>
      <c r="D6" s="73"/>
      <c r="E6" s="73"/>
      <c r="F6" s="73"/>
      <c r="G6" s="73"/>
    </row>
    <row r="8" spans="1:8" ht="15.75" thickBot="1" x14ac:dyDescent="0.3"/>
    <row r="9" spans="1:8" ht="27" thickBot="1" x14ac:dyDescent="0.45">
      <c r="A9" s="74" t="s">
        <v>297</v>
      </c>
      <c r="B9" s="75"/>
      <c r="C9" s="75"/>
      <c r="D9" s="75"/>
      <c r="E9" s="75"/>
      <c r="F9" s="75"/>
      <c r="G9" s="75"/>
      <c r="H9" s="76"/>
    </row>
    <row r="10" spans="1:8" ht="16.5" thickBot="1" x14ac:dyDescent="0.3">
      <c r="A10" s="2" t="s">
        <v>1</v>
      </c>
      <c r="B10" s="2" t="s">
        <v>179</v>
      </c>
      <c r="C10" s="2" t="s">
        <v>2</v>
      </c>
      <c r="D10" s="2" t="s">
        <v>3</v>
      </c>
      <c r="E10" s="4" t="s">
        <v>245</v>
      </c>
      <c r="F10" s="4" t="s">
        <v>242</v>
      </c>
      <c r="G10" s="56" t="s">
        <v>243</v>
      </c>
      <c r="H10" s="56" t="s">
        <v>244</v>
      </c>
    </row>
    <row r="11" spans="1:8" ht="15.75" thickBot="1" x14ac:dyDescent="0.3">
      <c r="A11" s="58" t="s">
        <v>298</v>
      </c>
      <c r="B11" s="42"/>
      <c r="C11" s="42"/>
      <c r="D11" s="42">
        <v>1</v>
      </c>
      <c r="E11" s="42" t="s">
        <v>299</v>
      </c>
      <c r="F11" s="51" t="s">
        <v>300</v>
      </c>
      <c r="G11" s="43">
        <v>678</v>
      </c>
      <c r="H11" s="44">
        <f>G11*D11</f>
        <v>678</v>
      </c>
    </row>
    <row r="13" spans="1:8" x14ac:dyDescent="0.25">
      <c r="G13" s="31" t="s">
        <v>268</v>
      </c>
      <c r="H13" s="31">
        <f>SUM(H11:H11)</f>
        <v>678</v>
      </c>
    </row>
    <row r="14" spans="1:8" ht="23.25" x14ac:dyDescent="0.35">
      <c r="A14" s="73" t="s">
        <v>303</v>
      </c>
      <c r="B14" s="73"/>
      <c r="C14" s="73"/>
      <c r="D14" s="73"/>
      <c r="E14" s="73"/>
      <c r="F14" s="73"/>
    </row>
  </sheetData>
  <mergeCells count="4">
    <mergeCell ref="A1:H1"/>
    <mergeCell ref="A9:H9"/>
    <mergeCell ref="A6:G6"/>
    <mergeCell ref="A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61" workbookViewId="0">
      <selection activeCell="C97" sqref="C97"/>
    </sheetView>
  </sheetViews>
  <sheetFormatPr defaultRowHeight="15" x14ac:dyDescent="0.25"/>
  <cols>
    <col min="2" max="2" width="30.5" customWidth="1"/>
    <col min="3" max="3" width="23.625" customWidth="1"/>
    <col min="10" max="11" width="9" customWidth="1"/>
    <col min="13" max="15" width="9" customWidth="1"/>
  </cols>
  <sheetData>
    <row r="1" spans="1:4" x14ac:dyDescent="0.25">
      <c r="A1" t="s">
        <v>47</v>
      </c>
      <c r="B1" t="s">
        <v>48</v>
      </c>
      <c r="C1" t="s">
        <v>49</v>
      </c>
    </row>
    <row r="2" spans="1:4" x14ac:dyDescent="0.25">
      <c r="A2" s="5" t="s">
        <v>65</v>
      </c>
      <c r="B2" s="6" t="s">
        <v>54</v>
      </c>
      <c r="C2" s="7" t="s">
        <v>66</v>
      </c>
      <c r="D2" t="str">
        <f t="shared" ref="D2:D19" si="0">CONCATENATE(A2,";",D1)</f>
        <v>C9;</v>
      </c>
    </row>
    <row r="3" spans="1:4" x14ac:dyDescent="0.25">
      <c r="A3" s="8" t="s">
        <v>67</v>
      </c>
      <c r="B3" s="9" t="s">
        <v>54</v>
      </c>
      <c r="C3" s="10" t="s">
        <v>66</v>
      </c>
      <c r="D3" t="str">
        <f t="shared" si="0"/>
        <v>C10;C9;</v>
      </c>
    </row>
    <row r="4" spans="1:4" x14ac:dyDescent="0.25">
      <c r="A4" s="8" t="s">
        <v>68</v>
      </c>
      <c r="B4" s="9" t="s">
        <v>54</v>
      </c>
      <c r="C4" s="10" t="s">
        <v>66</v>
      </c>
      <c r="D4" t="str">
        <f t="shared" si="0"/>
        <v>C11;C10;C9;</v>
      </c>
    </row>
    <row r="5" spans="1:4" x14ac:dyDescent="0.25">
      <c r="A5" s="8" t="s">
        <v>69</v>
      </c>
      <c r="B5" s="9" t="s">
        <v>54</v>
      </c>
      <c r="C5" s="10" t="s">
        <v>66</v>
      </c>
      <c r="D5" t="str">
        <f t="shared" si="0"/>
        <v>C12;C11;C10;C9;</v>
      </c>
    </row>
    <row r="6" spans="1:4" x14ac:dyDescent="0.25">
      <c r="A6" s="8" t="s">
        <v>71</v>
      </c>
      <c r="B6" s="9" t="s">
        <v>54</v>
      </c>
      <c r="C6" s="10" t="s">
        <v>72</v>
      </c>
      <c r="D6" t="str">
        <f t="shared" si="0"/>
        <v>C14;C12;C11;C10;C9;</v>
      </c>
    </row>
    <row r="7" spans="1:4" x14ac:dyDescent="0.25">
      <c r="A7" s="8" t="s">
        <v>73</v>
      </c>
      <c r="B7" s="9" t="s">
        <v>54</v>
      </c>
      <c r="C7" s="10" t="s">
        <v>72</v>
      </c>
      <c r="D7" t="str">
        <f t="shared" si="0"/>
        <v>C15;C14;C12;C11;C10;C9;</v>
      </c>
    </row>
    <row r="8" spans="1:4" x14ac:dyDescent="0.25">
      <c r="A8" s="8" t="s">
        <v>74</v>
      </c>
      <c r="B8" s="9" t="s">
        <v>54</v>
      </c>
      <c r="C8" s="10" t="s">
        <v>72</v>
      </c>
      <c r="D8" t="str">
        <f t="shared" si="0"/>
        <v>C16;C15;C14;C12;C11;C10;C9;</v>
      </c>
    </row>
    <row r="9" spans="1:4" x14ac:dyDescent="0.25">
      <c r="A9" s="8" t="s">
        <v>75</v>
      </c>
      <c r="B9" s="9" t="s">
        <v>54</v>
      </c>
      <c r="C9" s="10" t="s">
        <v>72</v>
      </c>
      <c r="D9" t="str">
        <f t="shared" si="0"/>
        <v>C17;C16;C15;C14;C12;C11;C10;C9;</v>
      </c>
    </row>
    <row r="10" spans="1:4" x14ac:dyDescent="0.25">
      <c r="A10" s="8" t="s">
        <v>76</v>
      </c>
      <c r="B10" s="9" t="s">
        <v>54</v>
      </c>
      <c r="C10" s="10" t="s">
        <v>72</v>
      </c>
      <c r="D10" t="str">
        <f t="shared" si="0"/>
        <v>C18;C17;C16;C15;C14;C12;C11;C10;C9;</v>
      </c>
    </row>
    <row r="11" spans="1:4" x14ac:dyDescent="0.25">
      <c r="A11" s="8" t="s">
        <v>77</v>
      </c>
      <c r="B11" s="9" t="s">
        <v>54</v>
      </c>
      <c r="C11" s="10" t="s">
        <v>72</v>
      </c>
      <c r="D11" t="str">
        <f t="shared" si="0"/>
        <v>C19;C18;C17;C16;C15;C14;C12;C11;C10;C9;</v>
      </c>
    </row>
    <row r="12" spans="1:4" x14ac:dyDescent="0.25">
      <c r="A12" s="8" t="s">
        <v>89</v>
      </c>
      <c r="B12" s="9" t="s">
        <v>54</v>
      </c>
      <c r="C12" s="10" t="s">
        <v>72</v>
      </c>
      <c r="D12" t="str">
        <f t="shared" si="0"/>
        <v>C30;C19;C18;C17;C16;C15;C14;C12;C11;C10;C9;</v>
      </c>
    </row>
    <row r="13" spans="1:4" x14ac:dyDescent="0.25">
      <c r="A13" s="8" t="s">
        <v>90</v>
      </c>
      <c r="B13" s="9" t="s">
        <v>54</v>
      </c>
      <c r="C13" s="10" t="s">
        <v>72</v>
      </c>
      <c r="D13" t="str">
        <f t="shared" si="0"/>
        <v>C31;C30;C19;C18;C17;C16;C15;C14;C12;C11;C10;C9;</v>
      </c>
    </row>
    <row r="14" spans="1:4" x14ac:dyDescent="0.25">
      <c r="A14" s="8" t="s">
        <v>91</v>
      </c>
      <c r="B14" s="9" t="s">
        <v>54</v>
      </c>
      <c r="C14" s="10" t="s">
        <v>72</v>
      </c>
      <c r="D14" t="str">
        <f t="shared" si="0"/>
        <v>C32;C31;C30;C19;C18;C17;C16;C15;C14;C12;C11;C10;C9;</v>
      </c>
    </row>
    <row r="15" spans="1:4" x14ac:dyDescent="0.25">
      <c r="A15" s="8" t="s">
        <v>92</v>
      </c>
      <c r="B15" s="9" t="s">
        <v>54</v>
      </c>
      <c r="C15" s="10" t="s">
        <v>72</v>
      </c>
      <c r="D15" t="str">
        <f t="shared" si="0"/>
        <v>C33;C32;C31;C30;C19;C18;C17;C16;C15;C14;C12;C11;C10;C9;</v>
      </c>
    </row>
    <row r="16" spans="1:4" x14ac:dyDescent="0.25">
      <c r="A16" s="8" t="s">
        <v>93</v>
      </c>
      <c r="B16" s="9" t="s">
        <v>54</v>
      </c>
      <c r="C16" s="10" t="s">
        <v>72</v>
      </c>
      <c r="D16" t="str">
        <f t="shared" si="0"/>
        <v>C34;C33;C32;C31;C30;C19;C18;C17;C16;C15;C14;C12;C11;C10;C9;</v>
      </c>
    </row>
    <row r="17" spans="1:4" x14ac:dyDescent="0.25">
      <c r="A17" s="8" t="s">
        <v>94</v>
      </c>
      <c r="B17" s="9" t="s">
        <v>54</v>
      </c>
      <c r="C17" s="10" t="s">
        <v>72</v>
      </c>
      <c r="D17" t="str">
        <f t="shared" si="0"/>
        <v>C35;C34;C33;C32;C31;C30;C19;C18;C17;C16;C15;C14;C12;C11;C10;C9;</v>
      </c>
    </row>
    <row r="18" spans="1:4" x14ac:dyDescent="0.25">
      <c r="A18" s="8" t="s">
        <v>95</v>
      </c>
      <c r="B18" s="9" t="s">
        <v>54</v>
      </c>
      <c r="C18" s="10" t="s">
        <v>72</v>
      </c>
      <c r="D18" t="str">
        <f t="shared" si="0"/>
        <v>C36;C35;C34;C33;C32;C31;C30;C19;C18;C17;C16;C15;C14;C12;C11;C10;C9;</v>
      </c>
    </row>
    <row r="19" spans="1:4" x14ac:dyDescent="0.25">
      <c r="A19" s="11" t="s">
        <v>96</v>
      </c>
      <c r="B19" s="12" t="s">
        <v>54</v>
      </c>
      <c r="C19" s="13" t="s">
        <v>72</v>
      </c>
      <c r="D19" t="str">
        <f t="shared" si="0"/>
        <v>C37;C36;C35;C34;C33;C32;C31;C30;C19;C18;C17;C16;C15;C14;C12;C11;C10;C9;</v>
      </c>
    </row>
    <row r="20" spans="1:4" x14ac:dyDescent="0.25">
      <c r="A20" s="8"/>
      <c r="B20" s="9"/>
      <c r="C20" s="10"/>
    </row>
    <row r="21" spans="1:4" x14ac:dyDescent="0.25">
      <c r="A21" s="5" t="s">
        <v>78</v>
      </c>
      <c r="B21" s="6" t="s">
        <v>54</v>
      </c>
      <c r="C21" s="7" t="s">
        <v>79</v>
      </c>
      <c r="D21" t="str">
        <f t="shared" ref="D21:D29" si="1">CONCATENATE(A21,";",D20)</f>
        <v>C20;</v>
      </c>
    </row>
    <row r="22" spans="1:4" x14ac:dyDescent="0.25">
      <c r="A22" s="8" t="s">
        <v>80</v>
      </c>
      <c r="B22" s="9" t="s">
        <v>54</v>
      </c>
      <c r="C22" s="10" t="s">
        <v>79</v>
      </c>
      <c r="D22" t="str">
        <f t="shared" si="1"/>
        <v>C21;C20;</v>
      </c>
    </row>
    <row r="23" spans="1:4" x14ac:dyDescent="0.25">
      <c r="A23" s="8" t="s">
        <v>81</v>
      </c>
      <c r="B23" s="9" t="s">
        <v>54</v>
      </c>
      <c r="C23" s="10" t="s">
        <v>79</v>
      </c>
      <c r="D23" t="str">
        <f t="shared" si="1"/>
        <v>C22;C21;C20;</v>
      </c>
    </row>
    <row r="24" spans="1:4" x14ac:dyDescent="0.25">
      <c r="A24" s="8" t="s">
        <v>82</v>
      </c>
      <c r="B24" s="9" t="s">
        <v>54</v>
      </c>
      <c r="C24" s="10" t="s">
        <v>79</v>
      </c>
      <c r="D24" t="str">
        <f t="shared" si="1"/>
        <v>C23;C22;C21;C20;</v>
      </c>
    </row>
    <row r="25" spans="1:4" x14ac:dyDescent="0.25">
      <c r="A25" s="8" t="s">
        <v>83</v>
      </c>
      <c r="B25" s="9" t="s">
        <v>54</v>
      </c>
      <c r="C25" s="10" t="s">
        <v>79</v>
      </c>
      <c r="D25" t="str">
        <f t="shared" si="1"/>
        <v>C24;C23;C22;C21;C20;</v>
      </c>
    </row>
    <row r="26" spans="1:4" x14ac:dyDescent="0.25">
      <c r="A26" s="8" t="s">
        <v>84</v>
      </c>
      <c r="B26" s="9" t="s">
        <v>54</v>
      </c>
      <c r="C26" s="10" t="s">
        <v>79</v>
      </c>
      <c r="D26" t="str">
        <f t="shared" si="1"/>
        <v>C25;C24;C23;C22;C21;C20;</v>
      </c>
    </row>
    <row r="27" spans="1:4" x14ac:dyDescent="0.25">
      <c r="A27" s="8" t="s">
        <v>85</v>
      </c>
      <c r="B27" s="9" t="s">
        <v>54</v>
      </c>
      <c r="C27" s="10" t="s">
        <v>79</v>
      </c>
      <c r="D27" t="str">
        <f t="shared" si="1"/>
        <v>C26;C25;C24;C23;C22;C21;C20;</v>
      </c>
    </row>
    <row r="28" spans="1:4" x14ac:dyDescent="0.25">
      <c r="A28" s="8" t="s">
        <v>86</v>
      </c>
      <c r="B28" s="9" t="s">
        <v>54</v>
      </c>
      <c r="C28" s="10" t="s">
        <v>79</v>
      </c>
      <c r="D28" t="str">
        <f t="shared" si="1"/>
        <v>C27;C26;C25;C24;C23;C22;C21;C20;</v>
      </c>
    </row>
    <row r="29" spans="1:4" x14ac:dyDescent="0.25">
      <c r="A29" s="11" t="s">
        <v>87</v>
      </c>
      <c r="B29" s="12" t="s">
        <v>54</v>
      </c>
      <c r="C29" s="13" t="s">
        <v>79</v>
      </c>
      <c r="D29" t="str">
        <f t="shared" si="1"/>
        <v>C28;C27;C26;C25;C24;C23;C22;C21;C20;</v>
      </c>
    </row>
    <row r="30" spans="1:4" x14ac:dyDescent="0.25">
      <c r="A30" s="8"/>
      <c r="B30" s="9"/>
      <c r="C30" s="10"/>
    </row>
    <row r="31" spans="1:4" x14ac:dyDescent="0.25">
      <c r="A31" s="5" t="s">
        <v>50</v>
      </c>
      <c r="B31" s="6" t="s">
        <v>51</v>
      </c>
      <c r="C31" s="7" t="s">
        <v>52</v>
      </c>
      <c r="D31" t="str">
        <f>CONCATENATE(A31,";",D30)</f>
        <v>C1;</v>
      </c>
    </row>
    <row r="32" spans="1:4" x14ac:dyDescent="0.25">
      <c r="A32" s="8" t="s">
        <v>97</v>
      </c>
      <c r="B32" s="9" t="s">
        <v>51</v>
      </c>
      <c r="C32" s="10" t="s">
        <v>52</v>
      </c>
      <c r="D32" t="str">
        <f>CONCATENATE(A32,";",D31)</f>
        <v>C38;C1;</v>
      </c>
    </row>
    <row r="33" spans="1:4" x14ac:dyDescent="0.25">
      <c r="A33" s="8"/>
      <c r="B33" s="9"/>
      <c r="C33" s="10"/>
    </row>
    <row r="34" spans="1:4" x14ac:dyDescent="0.25">
      <c r="A34" s="5" t="s">
        <v>57</v>
      </c>
      <c r="B34" s="6" t="s">
        <v>54</v>
      </c>
      <c r="C34" s="7" t="s">
        <v>58</v>
      </c>
      <c r="D34" t="str">
        <f>CONCATENATE(A34,";",D33)</f>
        <v>C4;</v>
      </c>
    </row>
    <row r="35" spans="1:4" x14ac:dyDescent="0.25">
      <c r="A35" s="11" t="s">
        <v>60</v>
      </c>
      <c r="B35" s="12" t="s">
        <v>54</v>
      </c>
      <c r="C35" s="13" t="s">
        <v>58</v>
      </c>
      <c r="D35" t="str">
        <f>CONCATENATE(A35,";",D34)</f>
        <v>C6;C4;</v>
      </c>
    </row>
    <row r="36" spans="1:4" x14ac:dyDescent="0.25">
      <c r="A36" s="8"/>
      <c r="B36" s="9"/>
      <c r="C36" s="10"/>
    </row>
    <row r="37" spans="1:4" x14ac:dyDescent="0.25">
      <c r="A37" s="5" t="s">
        <v>17</v>
      </c>
      <c r="B37" s="6" t="s">
        <v>18</v>
      </c>
      <c r="C37" s="7" t="s">
        <v>19</v>
      </c>
      <c r="D37" t="str">
        <f t="shared" ref="D37:D49" si="2">CONCATENATE(A37,";",D36)</f>
        <v>R10;</v>
      </c>
    </row>
    <row r="38" spans="1:4" x14ac:dyDescent="0.25">
      <c r="A38" s="8" t="s">
        <v>20</v>
      </c>
      <c r="B38" s="9" t="s">
        <v>18</v>
      </c>
      <c r="C38" s="10" t="s">
        <v>19</v>
      </c>
      <c r="D38" t="str">
        <f t="shared" si="2"/>
        <v>R11;R10;</v>
      </c>
    </row>
    <row r="39" spans="1:4" x14ac:dyDescent="0.25">
      <c r="A39" s="8" t="s">
        <v>27</v>
      </c>
      <c r="B39" s="9" t="s">
        <v>18</v>
      </c>
      <c r="C39" s="10" t="s">
        <v>19</v>
      </c>
      <c r="D39" t="str">
        <f t="shared" si="2"/>
        <v>R17;R11;R10;</v>
      </c>
    </row>
    <row r="40" spans="1:4" x14ac:dyDescent="0.25">
      <c r="A40" s="8" t="s">
        <v>28</v>
      </c>
      <c r="B40" s="9" t="s">
        <v>18</v>
      </c>
      <c r="C40" s="10" t="s">
        <v>19</v>
      </c>
      <c r="D40" t="str">
        <f t="shared" si="2"/>
        <v>R18;R17;R11;R10;</v>
      </c>
    </row>
    <row r="41" spans="1:4" x14ac:dyDescent="0.25">
      <c r="A41" s="8" t="s">
        <v>29</v>
      </c>
      <c r="B41" s="9" t="s">
        <v>18</v>
      </c>
      <c r="C41" s="10" t="s">
        <v>19</v>
      </c>
      <c r="D41" t="str">
        <f t="shared" si="2"/>
        <v>R19;R18;R17;R11;R10;</v>
      </c>
    </row>
    <row r="42" spans="1:4" x14ac:dyDescent="0.25">
      <c r="A42" s="8" t="s">
        <v>30</v>
      </c>
      <c r="B42" s="9" t="s">
        <v>18</v>
      </c>
      <c r="C42" s="10" t="s">
        <v>19</v>
      </c>
      <c r="D42" t="str">
        <f t="shared" si="2"/>
        <v>R20;R19;R18;R17;R11;R10;</v>
      </c>
    </row>
    <row r="43" spans="1:4" x14ac:dyDescent="0.25">
      <c r="A43" s="8" t="s">
        <v>31</v>
      </c>
      <c r="B43" s="9" t="s">
        <v>18</v>
      </c>
      <c r="C43" s="10" t="s">
        <v>19</v>
      </c>
      <c r="D43" t="str">
        <f t="shared" si="2"/>
        <v>R21;R20;R19;R18;R17;R11;R10;</v>
      </c>
    </row>
    <row r="44" spans="1:4" x14ac:dyDescent="0.25">
      <c r="A44" s="8" t="s">
        <v>32</v>
      </c>
      <c r="B44" s="9" t="s">
        <v>18</v>
      </c>
      <c r="C44" s="10" t="s">
        <v>19</v>
      </c>
      <c r="D44" t="str">
        <f t="shared" si="2"/>
        <v>R22;R21;R20;R19;R18;R17;R11;R10;</v>
      </c>
    </row>
    <row r="45" spans="1:4" x14ac:dyDescent="0.25">
      <c r="A45" s="8" t="s">
        <v>33</v>
      </c>
      <c r="B45" s="9" t="s">
        <v>18</v>
      </c>
      <c r="C45" s="10" t="s">
        <v>19</v>
      </c>
      <c r="D45" t="str">
        <f t="shared" si="2"/>
        <v>R23;R22;R21;R20;R19;R18;R17;R11;R10;</v>
      </c>
    </row>
    <row r="46" spans="1:4" x14ac:dyDescent="0.25">
      <c r="A46" s="8" t="s">
        <v>34</v>
      </c>
      <c r="B46" s="9" t="s">
        <v>18</v>
      </c>
      <c r="C46" s="10" t="s">
        <v>19</v>
      </c>
      <c r="D46" t="str">
        <f t="shared" si="2"/>
        <v>R24;R23;R22;R21;R20;R19;R18;R17;R11;R10;</v>
      </c>
    </row>
    <row r="47" spans="1:4" x14ac:dyDescent="0.25">
      <c r="A47" s="8" t="s">
        <v>35</v>
      </c>
      <c r="B47" s="9" t="s">
        <v>18</v>
      </c>
      <c r="C47" s="10" t="s">
        <v>19</v>
      </c>
      <c r="D47" t="str">
        <f t="shared" si="2"/>
        <v>R25;R24;R23;R22;R21;R20;R19;R18;R17;R11;R10;</v>
      </c>
    </row>
    <row r="48" spans="1:4" x14ac:dyDescent="0.25">
      <c r="A48" s="8" t="s">
        <v>36</v>
      </c>
      <c r="B48" s="9" t="s">
        <v>18</v>
      </c>
      <c r="C48" s="10" t="s">
        <v>19</v>
      </c>
      <c r="D48" t="str">
        <f t="shared" si="2"/>
        <v>R26;R25;R24;R23;R22;R21;R20;R19;R18;R17;R11;R10;</v>
      </c>
    </row>
    <row r="49" spans="1:4" x14ac:dyDescent="0.25">
      <c r="A49" s="11" t="s">
        <v>37</v>
      </c>
      <c r="B49" s="12" t="s">
        <v>18</v>
      </c>
      <c r="C49" s="13" t="s">
        <v>19</v>
      </c>
      <c r="D49" t="str">
        <f t="shared" si="2"/>
        <v>R27;R26;R25;R24;R23;R22;R21;R20;R19;R18;R17;R11;R10;</v>
      </c>
    </row>
    <row r="50" spans="1:4" x14ac:dyDescent="0.25">
      <c r="A50" s="8"/>
      <c r="B50" s="9"/>
      <c r="C50" s="10"/>
    </row>
    <row r="51" spans="1:4" x14ac:dyDescent="0.25">
      <c r="A51" s="5" t="s">
        <v>53</v>
      </c>
      <c r="B51" s="6" t="s">
        <v>54</v>
      </c>
      <c r="C51" s="7" t="s">
        <v>55</v>
      </c>
      <c r="D51" t="str">
        <f t="shared" ref="D51:D57" si="3">CONCATENATE(A51,";",D50)</f>
        <v>C2;</v>
      </c>
    </row>
    <row r="52" spans="1:4" x14ac:dyDescent="0.25">
      <c r="A52" s="8" t="s">
        <v>56</v>
      </c>
      <c r="B52" s="9" t="s">
        <v>54</v>
      </c>
      <c r="C52" s="10" t="s">
        <v>55</v>
      </c>
      <c r="D52" t="str">
        <f t="shared" si="3"/>
        <v>C3;C2;</v>
      </c>
    </row>
    <row r="53" spans="1:4" x14ac:dyDescent="0.25">
      <c r="A53" s="8" t="s">
        <v>59</v>
      </c>
      <c r="B53" s="9" t="s">
        <v>54</v>
      </c>
      <c r="C53" s="10" t="s">
        <v>55</v>
      </c>
      <c r="D53" t="str">
        <f t="shared" si="3"/>
        <v>C5;C3;C2;</v>
      </c>
    </row>
    <row r="54" spans="1:4" x14ac:dyDescent="0.25">
      <c r="A54" s="8" t="s">
        <v>70</v>
      </c>
      <c r="B54" s="9" t="s">
        <v>54</v>
      </c>
      <c r="C54" s="10" t="s">
        <v>55</v>
      </c>
      <c r="D54" t="str">
        <f t="shared" si="3"/>
        <v>C13;C5;C3;C2;</v>
      </c>
    </row>
    <row r="55" spans="1:4" x14ac:dyDescent="0.25">
      <c r="A55" s="8" t="s">
        <v>88</v>
      </c>
      <c r="B55" s="9" t="s">
        <v>54</v>
      </c>
      <c r="C55" s="10" t="s">
        <v>55</v>
      </c>
      <c r="D55" t="str">
        <f t="shared" si="3"/>
        <v>C29;C13;C5;C3;C2;</v>
      </c>
    </row>
    <row r="56" spans="1:4" x14ac:dyDescent="0.25">
      <c r="A56" s="8" t="s">
        <v>98</v>
      </c>
      <c r="B56" s="9" t="s">
        <v>54</v>
      </c>
      <c r="C56" s="10" t="s">
        <v>55</v>
      </c>
      <c r="D56" t="str">
        <f t="shared" si="3"/>
        <v>C39;C29;C13;C5;C3;C2;</v>
      </c>
    </row>
    <row r="57" spans="1:4" x14ac:dyDescent="0.25">
      <c r="A57" s="11" t="s">
        <v>99</v>
      </c>
      <c r="B57" s="12" t="s">
        <v>54</v>
      </c>
      <c r="C57" s="13" t="s">
        <v>55</v>
      </c>
      <c r="D57" t="str">
        <f t="shared" si="3"/>
        <v>C40;C39;C29;C13;C5;C3;C2;</v>
      </c>
    </row>
    <row r="58" spans="1:4" x14ac:dyDescent="0.25">
      <c r="A58" s="8"/>
      <c r="B58" s="9"/>
      <c r="C58" s="10"/>
    </row>
    <row r="59" spans="1:4" x14ac:dyDescent="0.25">
      <c r="A59" s="5" t="s">
        <v>4</v>
      </c>
      <c r="B59" s="6" t="s">
        <v>5</v>
      </c>
      <c r="C59" s="7" t="s">
        <v>6</v>
      </c>
      <c r="D59" t="str">
        <f t="shared" ref="D59:D64" si="4">CONCATENATE(A59,";",D58)</f>
        <v>R1;</v>
      </c>
    </row>
    <row r="60" spans="1:4" x14ac:dyDescent="0.25">
      <c r="A60" s="8" t="s">
        <v>7</v>
      </c>
      <c r="B60" s="9" t="s">
        <v>5</v>
      </c>
      <c r="C60" s="10" t="s">
        <v>6</v>
      </c>
      <c r="D60" t="str">
        <f t="shared" si="4"/>
        <v>R2;R1;</v>
      </c>
    </row>
    <row r="61" spans="1:4" x14ac:dyDescent="0.25">
      <c r="A61" s="8" t="s">
        <v>13</v>
      </c>
      <c r="B61" s="9" t="s">
        <v>5</v>
      </c>
      <c r="C61" s="10" t="s">
        <v>6</v>
      </c>
      <c r="D61" t="str">
        <f t="shared" si="4"/>
        <v>R6;R2;R1;</v>
      </c>
    </row>
    <row r="62" spans="1:4" x14ac:dyDescent="0.25">
      <c r="A62" s="8" t="s">
        <v>14</v>
      </c>
      <c r="B62" s="9" t="s">
        <v>5</v>
      </c>
      <c r="C62" s="10" t="s">
        <v>6</v>
      </c>
      <c r="D62" t="str">
        <f t="shared" si="4"/>
        <v>R7;R6;R2;R1;</v>
      </c>
    </row>
    <row r="63" spans="1:4" x14ac:dyDescent="0.25">
      <c r="A63" s="8" t="s">
        <v>15</v>
      </c>
      <c r="B63" s="9" t="s">
        <v>5</v>
      </c>
      <c r="C63" s="10" t="s">
        <v>6</v>
      </c>
      <c r="D63" t="str">
        <f t="shared" si="4"/>
        <v>R8;R7;R6;R2;R1;</v>
      </c>
    </row>
    <row r="64" spans="1:4" x14ac:dyDescent="0.25">
      <c r="A64" s="11" t="s">
        <v>16</v>
      </c>
      <c r="B64" s="12" t="s">
        <v>5</v>
      </c>
      <c r="C64" s="13" t="s">
        <v>6</v>
      </c>
      <c r="D64" t="str">
        <f t="shared" si="4"/>
        <v>R9;R8;R7;R6;R2;R1;</v>
      </c>
    </row>
    <row r="65" spans="1:4" x14ac:dyDescent="0.25">
      <c r="A65" s="8"/>
      <c r="B65" s="9"/>
      <c r="C65" s="10"/>
    </row>
    <row r="66" spans="1:4" x14ac:dyDescent="0.25">
      <c r="A66" s="5" t="s">
        <v>8</v>
      </c>
      <c r="B66" s="6" t="s">
        <v>5</v>
      </c>
      <c r="C66" s="7" t="s">
        <v>9</v>
      </c>
      <c r="D66" t="str">
        <f>CONCATENATE(A66,";",D65)</f>
        <v>R3;</v>
      </c>
    </row>
    <row r="67" spans="1:4" x14ac:dyDescent="0.25">
      <c r="A67" s="8" t="s">
        <v>24</v>
      </c>
      <c r="B67" s="9" t="s">
        <v>18</v>
      </c>
      <c r="C67" s="10" t="s">
        <v>9</v>
      </c>
      <c r="D67" t="str">
        <f t="shared" ref="D67:D74" si="5">CONCATENATE(A67,";",D66)</f>
        <v>R14;R3;</v>
      </c>
    </row>
    <row r="68" spans="1:4" x14ac:dyDescent="0.25">
      <c r="A68" s="8" t="s">
        <v>25</v>
      </c>
      <c r="B68" s="9" t="s">
        <v>18</v>
      </c>
      <c r="C68" s="10" t="s">
        <v>9</v>
      </c>
      <c r="D68" t="str">
        <f t="shared" si="5"/>
        <v>R15;R14;R3;</v>
      </c>
    </row>
    <row r="69" spans="1:4" x14ac:dyDescent="0.25">
      <c r="A69" s="8" t="s">
        <v>26</v>
      </c>
      <c r="B69" s="9" t="s">
        <v>18</v>
      </c>
      <c r="C69" s="10" t="s">
        <v>9</v>
      </c>
      <c r="D69" t="str">
        <f t="shared" si="5"/>
        <v>R16;R15;R14;R3;</v>
      </c>
    </row>
    <row r="70" spans="1:4" x14ac:dyDescent="0.25">
      <c r="A70" s="8" t="s">
        <v>39</v>
      </c>
      <c r="B70" s="9" t="s">
        <v>18</v>
      </c>
      <c r="C70" s="10" t="s">
        <v>9</v>
      </c>
      <c r="D70" t="str">
        <f t="shared" si="5"/>
        <v>R29;R16;R15;R14;R3;</v>
      </c>
    </row>
    <row r="71" spans="1:4" x14ac:dyDescent="0.25">
      <c r="A71" s="8" t="s">
        <v>40</v>
      </c>
      <c r="B71" s="9" t="s">
        <v>18</v>
      </c>
      <c r="C71" s="10" t="s">
        <v>9</v>
      </c>
      <c r="D71" t="str">
        <f t="shared" si="5"/>
        <v>R30;R29;R16;R15;R14;R3;</v>
      </c>
    </row>
    <row r="72" spans="1:4" x14ac:dyDescent="0.25">
      <c r="A72" s="8" t="s">
        <v>41</v>
      </c>
      <c r="B72" s="9" t="s">
        <v>18</v>
      </c>
      <c r="C72" s="10" t="s">
        <v>9</v>
      </c>
      <c r="D72" t="str">
        <f t="shared" si="5"/>
        <v>R31;R30;R29;R16;R15;R14;R3;</v>
      </c>
    </row>
    <row r="73" spans="1:4" x14ac:dyDescent="0.25">
      <c r="A73" s="8" t="s">
        <v>42</v>
      </c>
      <c r="B73" s="9" t="s">
        <v>5</v>
      </c>
      <c r="C73" s="10" t="s">
        <v>9</v>
      </c>
      <c r="D73" t="str">
        <f t="shared" si="5"/>
        <v>R32;R31;R30;R29;R16;R15;R14;R3;</v>
      </c>
    </row>
    <row r="74" spans="1:4" x14ac:dyDescent="0.25">
      <c r="A74" s="11" t="s">
        <v>43</v>
      </c>
      <c r="B74" s="12" t="s">
        <v>18</v>
      </c>
      <c r="C74" s="13" t="s">
        <v>9</v>
      </c>
      <c r="D74" t="str">
        <f t="shared" si="5"/>
        <v>R33;R32;R31;R30;R29;R16;R15;R14;R3;</v>
      </c>
    </row>
    <row r="75" spans="1:4" x14ac:dyDescent="0.25">
      <c r="A75" s="11"/>
      <c r="B75" s="12"/>
      <c r="C75" s="13"/>
    </row>
    <row r="76" spans="1:4" x14ac:dyDescent="0.25">
      <c r="A76" s="14" t="s">
        <v>21</v>
      </c>
      <c r="B76" s="15" t="s">
        <v>18</v>
      </c>
      <c r="C76" s="16" t="s">
        <v>22</v>
      </c>
      <c r="D76" t="str">
        <f>CONCATENATE(A76,";",D75)</f>
        <v>R12;</v>
      </c>
    </row>
    <row r="77" spans="1:4" x14ac:dyDescent="0.25">
      <c r="A77" s="5"/>
      <c r="B77" s="6"/>
      <c r="C77" s="7"/>
    </row>
    <row r="78" spans="1:4" x14ac:dyDescent="0.25">
      <c r="A78" s="5" t="s">
        <v>61</v>
      </c>
      <c r="B78" s="6" t="s">
        <v>62</v>
      </c>
      <c r="C78" s="7" t="s">
        <v>63</v>
      </c>
      <c r="D78" t="str">
        <f>CONCATENATE(A78,";",D77)</f>
        <v>C7;</v>
      </c>
    </row>
    <row r="79" spans="1:4" x14ac:dyDescent="0.25">
      <c r="A79" s="11" t="s">
        <v>64</v>
      </c>
      <c r="B79" s="12" t="s">
        <v>62</v>
      </c>
      <c r="C79" s="13" t="s">
        <v>63</v>
      </c>
      <c r="D79" t="str">
        <f>CONCATENATE(A79,";",D78)</f>
        <v>C8;C7;</v>
      </c>
    </row>
    <row r="80" spans="1:4" x14ac:dyDescent="0.25">
      <c r="A80" s="8"/>
      <c r="B80" s="9"/>
      <c r="C80" s="10"/>
    </row>
    <row r="81" spans="1:4" x14ac:dyDescent="0.25">
      <c r="A81" s="5" t="s">
        <v>44</v>
      </c>
      <c r="B81" s="6" t="s">
        <v>18</v>
      </c>
      <c r="C81" s="7" t="s">
        <v>45</v>
      </c>
      <c r="D81" t="str">
        <f>CONCATENATE(A81,";",D80)</f>
        <v>R34;</v>
      </c>
    </row>
    <row r="82" spans="1:4" x14ac:dyDescent="0.25">
      <c r="A82" s="11" t="s">
        <v>46</v>
      </c>
      <c r="B82" s="12" t="s">
        <v>18</v>
      </c>
      <c r="C82" s="13" t="s">
        <v>45</v>
      </c>
      <c r="D82" t="str">
        <f>CONCATENATE(A82,";",D81)</f>
        <v>R35;R34;</v>
      </c>
    </row>
    <row r="83" spans="1:4" x14ac:dyDescent="0.25">
      <c r="A83" s="8"/>
      <c r="B83" s="9"/>
      <c r="C83" s="10"/>
    </row>
    <row r="84" spans="1:4" x14ac:dyDescent="0.25">
      <c r="A84" s="5" t="s">
        <v>10</v>
      </c>
      <c r="B84" s="6" t="s">
        <v>5</v>
      </c>
      <c r="C84" s="7" t="s">
        <v>11</v>
      </c>
      <c r="D84" t="str">
        <f>CONCATENATE(A84,";",D83)</f>
        <v>R4;</v>
      </c>
    </row>
    <row r="85" spans="1:4" x14ac:dyDescent="0.25">
      <c r="A85" s="11" t="s">
        <v>12</v>
      </c>
      <c r="B85" s="12" t="s">
        <v>5</v>
      </c>
      <c r="C85" s="13" t="s">
        <v>11</v>
      </c>
      <c r="D85" t="str">
        <f>CONCATENATE(A85,";",D84)</f>
        <v>R5;R4;</v>
      </c>
    </row>
    <row r="86" spans="1:4" x14ac:dyDescent="0.25">
      <c r="A86" s="8"/>
      <c r="B86" s="9"/>
      <c r="C86" s="10"/>
    </row>
    <row r="87" spans="1:4" x14ac:dyDescent="0.25">
      <c r="A87" s="5" t="s">
        <v>146</v>
      </c>
      <c r="B87" s="6" t="s">
        <v>5</v>
      </c>
      <c r="C87" s="7" t="s">
        <v>147</v>
      </c>
      <c r="D87" t="str">
        <f>CONCATENATE(A87,";",D86)</f>
        <v>LED1;</v>
      </c>
    </row>
    <row r="88" spans="1:4" x14ac:dyDescent="0.25">
      <c r="A88" s="11" t="s">
        <v>148</v>
      </c>
      <c r="B88" s="12" t="s">
        <v>5</v>
      </c>
      <c r="C88" s="13" t="s">
        <v>147</v>
      </c>
      <c r="D88" t="str">
        <f>CONCATENATE(A88,";",D87)</f>
        <v>LED2;LED1;</v>
      </c>
    </row>
    <row r="89" spans="1:4" x14ac:dyDescent="0.25">
      <c r="A89" s="9"/>
      <c r="B89" s="9"/>
      <c r="C89" s="9"/>
    </row>
    <row r="90" spans="1:4" x14ac:dyDescent="0.25">
      <c r="A90" s="5" t="s">
        <v>23</v>
      </c>
      <c r="B90" s="6"/>
      <c r="C90" s="7" t="s">
        <v>9</v>
      </c>
      <c r="D90" t="str">
        <f>CONCATENATE(A90,";",D89)</f>
        <v>R13;</v>
      </c>
    </row>
    <row r="91" spans="1:4" x14ac:dyDescent="0.25">
      <c r="A91" s="11" t="s">
        <v>38</v>
      </c>
      <c r="B91" s="12"/>
      <c r="C91" s="13" t="s">
        <v>9</v>
      </c>
      <c r="D91" t="str">
        <f>CONCATENATE(A91,";",D90)</f>
        <v>R28;R13;</v>
      </c>
    </row>
  </sheetData>
  <autoFilter ref="A1:C145">
    <sortState ref="A2:C134">
      <sortCondition ref="C1:C1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 x14ac:dyDescent="0.25"/>
  <sheetData>
    <row r="1" spans="1:4" x14ac:dyDescent="0.25">
      <c r="A1" t="s">
        <v>47</v>
      </c>
      <c r="B1" t="s">
        <v>48</v>
      </c>
    </row>
    <row r="2" spans="1:4" x14ac:dyDescent="0.25">
      <c r="A2" s="14" t="s">
        <v>100</v>
      </c>
      <c r="B2" s="15" t="s">
        <v>101</v>
      </c>
      <c r="C2" s="16"/>
      <c r="D2" t="str">
        <f>CONCATENATE(A2,";",D1)</f>
        <v>D1;</v>
      </c>
    </row>
    <row r="3" spans="1:4" x14ac:dyDescent="0.25">
      <c r="A3" s="5"/>
      <c r="B3" s="6"/>
      <c r="C3" s="7"/>
    </row>
    <row r="4" spans="1:4" x14ac:dyDescent="0.25">
      <c r="A4" s="5" t="s">
        <v>109</v>
      </c>
      <c r="B4" s="6" t="s">
        <v>110</v>
      </c>
      <c r="C4" s="7"/>
      <c r="D4" t="str">
        <f>CONCATENATE(A4,";",D3)</f>
        <v>J1;</v>
      </c>
    </row>
    <row r="5" spans="1:4" x14ac:dyDescent="0.25">
      <c r="A5" s="8" t="s">
        <v>127</v>
      </c>
      <c r="B5" s="9" t="s">
        <v>110</v>
      </c>
      <c r="C5" s="10"/>
      <c r="D5" t="str">
        <f t="shared" ref="D5:D12" si="0">CONCATENATE(A5,";",D4)</f>
        <v>J15;J1;</v>
      </c>
    </row>
    <row r="6" spans="1:4" x14ac:dyDescent="0.25">
      <c r="A6" s="8" t="s">
        <v>128</v>
      </c>
      <c r="B6" s="9" t="s">
        <v>110</v>
      </c>
      <c r="C6" s="10"/>
      <c r="D6" t="str">
        <f t="shared" si="0"/>
        <v>J16;J15;J1;</v>
      </c>
    </row>
    <row r="7" spans="1:4" x14ac:dyDescent="0.25">
      <c r="A7" s="8" t="s">
        <v>129</v>
      </c>
      <c r="B7" s="9" t="s">
        <v>110</v>
      </c>
      <c r="C7" s="10"/>
      <c r="D7" t="str">
        <f t="shared" si="0"/>
        <v>J17;J16;J15;J1;</v>
      </c>
    </row>
    <row r="8" spans="1:4" x14ac:dyDescent="0.25">
      <c r="A8" s="8" t="s">
        <v>130</v>
      </c>
      <c r="B8" s="9" t="s">
        <v>110</v>
      </c>
      <c r="C8" s="10"/>
      <c r="D8" t="str">
        <f t="shared" si="0"/>
        <v>J18;J17;J16;J15;J1;</v>
      </c>
    </row>
    <row r="9" spans="1:4" x14ac:dyDescent="0.25">
      <c r="A9" s="8" t="s">
        <v>131</v>
      </c>
      <c r="B9" s="9" t="s">
        <v>110</v>
      </c>
      <c r="C9" s="10"/>
      <c r="D9" t="str">
        <f t="shared" si="0"/>
        <v>J19;J18;J17;J16;J15;J1;</v>
      </c>
    </row>
    <row r="10" spans="1:4" x14ac:dyDescent="0.25">
      <c r="A10" s="8" t="s">
        <v>132</v>
      </c>
      <c r="B10" s="9" t="s">
        <v>110</v>
      </c>
      <c r="C10" s="10"/>
      <c r="D10" t="str">
        <f t="shared" si="0"/>
        <v>J20;J19;J18;J17;J16;J15;J1;</v>
      </c>
    </row>
    <row r="11" spans="1:4" x14ac:dyDescent="0.25">
      <c r="A11" s="8" t="s">
        <v>133</v>
      </c>
      <c r="B11" s="9" t="s">
        <v>110</v>
      </c>
      <c r="C11" s="10"/>
      <c r="D11" t="str">
        <f t="shared" si="0"/>
        <v>J21;J20;J19;J18;J17;J16;J15;J1;</v>
      </c>
    </row>
    <row r="12" spans="1:4" x14ac:dyDescent="0.25">
      <c r="A12" s="11" t="s">
        <v>134</v>
      </c>
      <c r="B12" s="12" t="s">
        <v>110</v>
      </c>
      <c r="C12" s="13"/>
      <c r="D12" t="str">
        <f t="shared" si="0"/>
        <v>J22;J21;J20;J19;J18;J17;J16;J15;J1;</v>
      </c>
    </row>
    <row r="13" spans="1:4" x14ac:dyDescent="0.25">
      <c r="A13" s="8"/>
      <c r="B13" s="9"/>
      <c r="C13" s="10"/>
    </row>
    <row r="14" spans="1:4" x14ac:dyDescent="0.25">
      <c r="A14" s="5" t="s">
        <v>117</v>
      </c>
      <c r="B14" s="6" t="s">
        <v>118</v>
      </c>
      <c r="C14" s="7"/>
      <c r="D14" t="str">
        <f>CONCATENATE(A14,";",D13)</f>
        <v>J6;</v>
      </c>
    </row>
    <row r="15" spans="1:4" x14ac:dyDescent="0.25">
      <c r="A15" s="8" t="s">
        <v>119</v>
      </c>
      <c r="B15" s="9" t="s">
        <v>118</v>
      </c>
      <c r="C15" s="10"/>
      <c r="D15" t="str">
        <f t="shared" ref="D15:D18" si="1">CONCATENATE(A15,";",D14)</f>
        <v>J7;J6;</v>
      </c>
    </row>
    <row r="16" spans="1:4" x14ac:dyDescent="0.25">
      <c r="A16" s="8" t="s">
        <v>135</v>
      </c>
      <c r="B16" s="9" t="s">
        <v>118</v>
      </c>
      <c r="C16" s="10"/>
      <c r="D16" t="str">
        <f t="shared" si="1"/>
        <v>J23;J7;J6;</v>
      </c>
    </row>
    <row r="17" spans="1:4" x14ac:dyDescent="0.25">
      <c r="A17" s="8" t="s">
        <v>136</v>
      </c>
      <c r="B17" s="9" t="s">
        <v>118</v>
      </c>
      <c r="C17" s="10"/>
      <c r="D17" t="str">
        <f t="shared" si="1"/>
        <v>J24;J23;J7;J6;</v>
      </c>
    </row>
    <row r="18" spans="1:4" x14ac:dyDescent="0.25">
      <c r="A18" s="11" t="s">
        <v>137</v>
      </c>
      <c r="B18" s="12" t="s">
        <v>118</v>
      </c>
      <c r="C18" s="13"/>
      <c r="D18" t="str">
        <f t="shared" si="1"/>
        <v>J25;J24;J23;J7;J6;</v>
      </c>
    </row>
    <row r="19" spans="1:4" x14ac:dyDescent="0.25">
      <c r="A19" s="8"/>
      <c r="B19" s="9"/>
      <c r="C19" s="10"/>
    </row>
    <row r="20" spans="1:4" x14ac:dyDescent="0.25">
      <c r="A20" s="5" t="s">
        <v>113</v>
      </c>
      <c r="B20" s="6" t="s">
        <v>114</v>
      </c>
      <c r="C20" s="7"/>
      <c r="D20" t="str">
        <f>CONCATENATE(A20,";",D19)</f>
        <v>J3;</v>
      </c>
    </row>
    <row r="21" spans="1:4" x14ac:dyDescent="0.25">
      <c r="A21" s="8" t="s">
        <v>115</v>
      </c>
      <c r="B21" s="9" t="s">
        <v>114</v>
      </c>
      <c r="C21" s="10"/>
      <c r="D21" t="str">
        <f t="shared" ref="D21:D37" si="2">CONCATENATE(A21,";",D20)</f>
        <v>J4;J3;</v>
      </c>
    </row>
    <row r="22" spans="1:4" x14ac:dyDescent="0.25">
      <c r="A22" s="8" t="s">
        <v>116</v>
      </c>
      <c r="B22" s="9" t="s">
        <v>114</v>
      </c>
      <c r="C22" s="10"/>
      <c r="D22" t="str">
        <f t="shared" si="2"/>
        <v>J5;J4;J3;</v>
      </c>
    </row>
    <row r="23" spans="1:4" x14ac:dyDescent="0.25">
      <c r="A23" s="8" t="s">
        <v>120</v>
      </c>
      <c r="B23" s="9" t="s">
        <v>114</v>
      </c>
      <c r="C23" s="10"/>
      <c r="D23" t="str">
        <f t="shared" si="2"/>
        <v>J8;J5;J4;J3;</v>
      </c>
    </row>
    <row r="24" spans="1:4" x14ac:dyDescent="0.25">
      <c r="A24" s="8" t="s">
        <v>121</v>
      </c>
      <c r="B24" s="9" t="s">
        <v>114</v>
      </c>
      <c r="C24" s="10"/>
      <c r="D24" t="str">
        <f t="shared" si="2"/>
        <v>J9;J8;J5;J4;J3;</v>
      </c>
    </row>
    <row r="25" spans="1:4" x14ac:dyDescent="0.25">
      <c r="A25" s="8" t="s">
        <v>122</v>
      </c>
      <c r="B25" s="9" t="s">
        <v>114</v>
      </c>
      <c r="C25" s="10"/>
      <c r="D25" t="str">
        <f t="shared" si="2"/>
        <v>J10;J9;J8;J5;J4;J3;</v>
      </c>
    </row>
    <row r="26" spans="1:4" x14ac:dyDescent="0.25">
      <c r="A26" s="8" t="s">
        <v>123</v>
      </c>
      <c r="B26" s="9" t="s">
        <v>114</v>
      </c>
      <c r="C26" s="10"/>
      <c r="D26" t="str">
        <f t="shared" si="2"/>
        <v>J11;J10;J9;J8;J5;J4;J3;</v>
      </c>
    </row>
    <row r="27" spans="1:4" x14ac:dyDescent="0.25">
      <c r="A27" s="8" t="s">
        <v>124</v>
      </c>
      <c r="B27" s="9" t="s">
        <v>114</v>
      </c>
      <c r="C27" s="10"/>
      <c r="D27" t="str">
        <f t="shared" si="2"/>
        <v>J12;J11;J10;J9;J8;J5;J4;J3;</v>
      </c>
    </row>
    <row r="28" spans="1:4" x14ac:dyDescent="0.25">
      <c r="A28" s="8" t="s">
        <v>125</v>
      </c>
      <c r="B28" s="9" t="s">
        <v>114</v>
      </c>
      <c r="C28" s="10"/>
      <c r="D28" t="str">
        <f t="shared" si="2"/>
        <v>J13;J12;J11;J10;J9;J8;J5;J4;J3;</v>
      </c>
    </row>
    <row r="29" spans="1:4" x14ac:dyDescent="0.25">
      <c r="A29" s="8" t="s">
        <v>126</v>
      </c>
      <c r="B29" s="9" t="s">
        <v>114</v>
      </c>
      <c r="C29" s="10"/>
      <c r="D29" t="str">
        <f t="shared" si="2"/>
        <v>J14;J13;J12;J11;J10;J9;J8;J5;J4;J3;</v>
      </c>
    </row>
    <row r="30" spans="1:4" x14ac:dyDescent="0.25">
      <c r="A30" s="8" t="s">
        <v>138</v>
      </c>
      <c r="B30" s="9" t="s">
        <v>114</v>
      </c>
      <c r="C30" s="10"/>
      <c r="D30" t="str">
        <f t="shared" si="2"/>
        <v>J26;J14;J13;J12;J11;J10;J9;J8;J5;J4;J3;</v>
      </c>
    </row>
    <row r="31" spans="1:4" x14ac:dyDescent="0.25">
      <c r="A31" s="8" t="s">
        <v>139</v>
      </c>
      <c r="B31" s="9" t="s">
        <v>114</v>
      </c>
      <c r="C31" s="10"/>
      <c r="D31" t="str">
        <f t="shared" si="2"/>
        <v>J27;J26;J14;J13;J12;J11;J10;J9;J8;J5;J4;J3;</v>
      </c>
    </row>
    <row r="32" spans="1:4" x14ac:dyDescent="0.25">
      <c r="A32" s="8" t="s">
        <v>140</v>
      </c>
      <c r="B32" s="9" t="s">
        <v>114</v>
      </c>
      <c r="C32" s="10"/>
      <c r="D32" t="str">
        <f t="shared" si="2"/>
        <v>J28;J27;J26;J14;J13;J12;J11;J10;J9;J8;J5;J4;J3;</v>
      </c>
    </row>
    <row r="33" spans="1:4" x14ac:dyDescent="0.25">
      <c r="A33" s="8" t="s">
        <v>141</v>
      </c>
      <c r="B33" s="9" t="s">
        <v>114</v>
      </c>
      <c r="C33" s="10"/>
      <c r="D33" t="str">
        <f t="shared" si="2"/>
        <v>J29;J28;J27;J26;J14;J13;J12;J11;J10;J9;J8;J5;J4;J3;</v>
      </c>
    </row>
    <row r="34" spans="1:4" x14ac:dyDescent="0.25">
      <c r="A34" s="8" t="s">
        <v>142</v>
      </c>
      <c r="B34" s="9" t="s">
        <v>114</v>
      </c>
      <c r="C34" s="10"/>
      <c r="D34" t="str">
        <f t="shared" si="2"/>
        <v>J30;J29;J28;J27;J26;J14;J13;J12;J11;J10;J9;J8;J5;J4;J3;</v>
      </c>
    </row>
    <row r="35" spans="1:4" x14ac:dyDescent="0.25">
      <c r="A35" s="8" t="s">
        <v>143</v>
      </c>
      <c r="B35" s="9" t="s">
        <v>114</v>
      </c>
      <c r="C35" s="10"/>
      <c r="D35" t="str">
        <f t="shared" si="2"/>
        <v>J31;J30;J29;J28;J27;J26;J14;J13;J12;J11;J10;J9;J8;J5;J4;J3;</v>
      </c>
    </row>
    <row r="36" spans="1:4" x14ac:dyDescent="0.25">
      <c r="A36" s="8" t="s">
        <v>144</v>
      </c>
      <c r="B36" s="9" t="s">
        <v>114</v>
      </c>
      <c r="C36" s="10"/>
      <c r="D36" t="str">
        <f t="shared" si="2"/>
        <v>J32;J31;J30;J29;J28;J27;J26;J14;J13;J12;J11;J10;J9;J8;J5;J4;J3;</v>
      </c>
    </row>
    <row r="37" spans="1:4" x14ac:dyDescent="0.25">
      <c r="A37" s="11" t="s">
        <v>145</v>
      </c>
      <c r="B37" s="12" t="s">
        <v>114</v>
      </c>
      <c r="C37" s="13"/>
      <c r="D37" t="str">
        <f t="shared" si="2"/>
        <v>J33;J32;J31;J30;J29;J28;J27;J26;J14;J13;J12;J11;J10;J9;J8;J5;J4;J3;</v>
      </c>
    </row>
    <row r="38" spans="1:4" x14ac:dyDescent="0.25">
      <c r="A38" s="11"/>
      <c r="B38" s="12"/>
      <c r="C38" s="13"/>
    </row>
    <row r="39" spans="1:4" x14ac:dyDescent="0.25">
      <c r="A39" s="14" t="s">
        <v>111</v>
      </c>
      <c r="B39" s="15" t="s">
        <v>112</v>
      </c>
      <c r="C39" s="16"/>
      <c r="D39" t="str">
        <f>CONCATENATE(A39,";",D38)</f>
        <v>J2;</v>
      </c>
    </row>
    <row r="40" spans="1:4" x14ac:dyDescent="0.25">
      <c r="A40" s="5"/>
      <c r="B40" s="6"/>
      <c r="C40" s="7"/>
    </row>
    <row r="41" spans="1:4" x14ac:dyDescent="0.25">
      <c r="A41" s="5" t="s">
        <v>169</v>
      </c>
      <c r="B41" s="6" t="s">
        <v>170</v>
      </c>
      <c r="C41" s="7"/>
      <c r="D41" t="str">
        <f>CONCATENATE(A41,";",D40)</f>
        <v>U11;</v>
      </c>
    </row>
    <row r="42" spans="1:4" x14ac:dyDescent="0.25">
      <c r="A42" s="11" t="s">
        <v>171</v>
      </c>
      <c r="B42" s="12" t="s">
        <v>170</v>
      </c>
      <c r="C42" s="13"/>
      <c r="D42" t="str">
        <f>CONCATENATE(A42,";",D41)</f>
        <v>U12;U11;</v>
      </c>
    </row>
    <row r="43" spans="1:4" x14ac:dyDescent="0.25">
      <c r="A43" s="8"/>
      <c r="B43" s="9"/>
      <c r="C43" s="10"/>
    </row>
    <row r="44" spans="1:4" x14ac:dyDescent="0.25">
      <c r="A44" s="5" t="s">
        <v>161</v>
      </c>
      <c r="B44" s="6" t="s">
        <v>162</v>
      </c>
      <c r="C44" s="7"/>
      <c r="D44" t="str">
        <f>CONCATENATE(A44,";",D43)</f>
        <v>U5;</v>
      </c>
    </row>
    <row r="45" spans="1:4" x14ac:dyDescent="0.25">
      <c r="A45" s="8" t="s">
        <v>163</v>
      </c>
      <c r="B45" s="9" t="s">
        <v>162</v>
      </c>
      <c r="C45" s="10"/>
      <c r="D45" t="str">
        <f t="shared" ref="D45:D47" si="3">CONCATENATE(A45,";",D44)</f>
        <v>U6;U5;</v>
      </c>
    </row>
    <row r="46" spans="1:4" x14ac:dyDescent="0.25">
      <c r="A46" s="8" t="s">
        <v>164</v>
      </c>
      <c r="B46" s="9" t="s">
        <v>162</v>
      </c>
      <c r="C46" s="10"/>
      <c r="D46" t="str">
        <f t="shared" si="3"/>
        <v>U7;U6;U5;</v>
      </c>
    </row>
    <row r="47" spans="1:4" x14ac:dyDescent="0.25">
      <c r="A47" s="11" t="s">
        <v>165</v>
      </c>
      <c r="B47" s="12" t="s">
        <v>162</v>
      </c>
      <c r="C47" s="13"/>
      <c r="D47" t="str">
        <f t="shared" si="3"/>
        <v>U8;U7;U6;U5;</v>
      </c>
    </row>
    <row r="48" spans="1:4" x14ac:dyDescent="0.25">
      <c r="A48" s="8"/>
      <c r="B48" s="9"/>
      <c r="C48" s="10"/>
    </row>
    <row r="49" spans="1:4" x14ac:dyDescent="0.25">
      <c r="A49" s="5" t="s">
        <v>155</v>
      </c>
      <c r="B49" s="6" t="s">
        <v>156</v>
      </c>
      <c r="C49" s="7"/>
      <c r="D49" t="str">
        <f>CONCATENATE(A49,";",D48)</f>
        <v>U2;</v>
      </c>
    </row>
    <row r="50" spans="1:4" x14ac:dyDescent="0.25">
      <c r="A50" s="8" t="s">
        <v>168</v>
      </c>
      <c r="B50" s="9" t="s">
        <v>156</v>
      </c>
      <c r="C50" s="10"/>
      <c r="D50" t="str">
        <f t="shared" ref="D50:D52" si="4">CONCATENATE(A50,";",D49)</f>
        <v>U10;U2;</v>
      </c>
    </row>
    <row r="51" spans="1:4" x14ac:dyDescent="0.25">
      <c r="A51" s="8" t="s">
        <v>172</v>
      </c>
      <c r="B51" s="9" t="s">
        <v>156</v>
      </c>
      <c r="C51" s="10"/>
      <c r="D51" t="str">
        <f t="shared" si="4"/>
        <v>U13;U10;U2;</v>
      </c>
    </row>
    <row r="52" spans="1:4" x14ac:dyDescent="0.25">
      <c r="A52" s="11" t="s">
        <v>173</v>
      </c>
      <c r="B52" s="12" t="s">
        <v>156</v>
      </c>
      <c r="C52" s="13"/>
      <c r="D52" t="str">
        <f t="shared" si="4"/>
        <v>U14;U13;U10;U2;</v>
      </c>
    </row>
    <row r="53" spans="1:4" x14ac:dyDescent="0.25">
      <c r="A53" s="11"/>
      <c r="B53" s="12"/>
      <c r="C53" s="13"/>
    </row>
    <row r="54" spans="1:4" x14ac:dyDescent="0.25">
      <c r="A54" s="14" t="s">
        <v>157</v>
      </c>
      <c r="B54" s="15" t="s">
        <v>158</v>
      </c>
      <c r="C54" s="16"/>
      <c r="D54" t="str">
        <f>CONCATENATE(A54,";",D53)</f>
        <v>U3;</v>
      </c>
    </row>
    <row r="55" spans="1:4" x14ac:dyDescent="0.25">
      <c r="A55" s="14"/>
      <c r="B55" s="15"/>
      <c r="C55" s="16"/>
    </row>
    <row r="56" spans="1:4" x14ac:dyDescent="0.25">
      <c r="A56" s="14" t="s">
        <v>107</v>
      </c>
      <c r="B56" s="15" t="s">
        <v>108</v>
      </c>
      <c r="C56" s="16"/>
      <c r="D56" t="str">
        <f>CONCATENATE(A56,";",D55)</f>
        <v>H1;</v>
      </c>
    </row>
    <row r="57" spans="1:4" x14ac:dyDescent="0.25">
      <c r="A57" s="5"/>
      <c r="B57" s="6"/>
      <c r="C57" s="7"/>
    </row>
    <row r="58" spans="1:4" x14ac:dyDescent="0.25">
      <c r="A58" s="5" t="s">
        <v>149</v>
      </c>
      <c r="B58" s="6" t="s">
        <v>150</v>
      </c>
      <c r="C58" s="7" t="s">
        <v>151</v>
      </c>
      <c r="D58" t="str">
        <f>CONCATENATE(A58,";",D57)</f>
        <v>SB1;</v>
      </c>
    </row>
    <row r="59" spans="1:4" x14ac:dyDescent="0.25">
      <c r="A59" s="11" t="s">
        <v>152</v>
      </c>
      <c r="B59" s="12" t="s">
        <v>150</v>
      </c>
      <c r="C59" s="13" t="s">
        <v>151</v>
      </c>
      <c r="D59" t="str">
        <f>CONCATENATE(A59,";",D58)</f>
        <v>SB2;SB1;</v>
      </c>
    </row>
    <row r="60" spans="1:4" x14ac:dyDescent="0.25">
      <c r="A60" s="11"/>
      <c r="B60" s="12"/>
      <c r="C60" s="13"/>
    </row>
    <row r="61" spans="1:4" x14ac:dyDescent="0.25">
      <c r="A61" s="14" t="s">
        <v>153</v>
      </c>
      <c r="B61" s="15" t="s">
        <v>154</v>
      </c>
      <c r="C61" s="16"/>
      <c r="D61" t="str">
        <f>CONCATENATE(A61,";",D60)</f>
        <v>U1;</v>
      </c>
    </row>
    <row r="62" spans="1:4" x14ac:dyDescent="0.25">
      <c r="A62" s="14"/>
      <c r="B62" s="15"/>
      <c r="C62" s="16"/>
    </row>
    <row r="63" spans="1:4" x14ac:dyDescent="0.25">
      <c r="A63" s="14" t="s">
        <v>166</v>
      </c>
      <c r="B63" s="15" t="s">
        <v>167</v>
      </c>
      <c r="C63" s="16"/>
      <c r="D63" t="str">
        <f>CONCATENATE(A63,";",D62)</f>
        <v>U9;</v>
      </c>
    </row>
    <row r="64" spans="1:4" x14ac:dyDescent="0.25">
      <c r="A64" s="14"/>
      <c r="B64" s="15"/>
      <c r="C64" s="16"/>
    </row>
    <row r="65" spans="1:4" x14ac:dyDescent="0.25">
      <c r="A65" s="14" t="s">
        <v>174</v>
      </c>
      <c r="B65" s="15" t="s">
        <v>175</v>
      </c>
      <c r="C65" s="16"/>
      <c r="D65" t="str">
        <f>CONCATENATE(A65,";",D64)</f>
        <v>VO1;</v>
      </c>
    </row>
    <row r="66" spans="1:4" x14ac:dyDescent="0.25">
      <c r="A66" s="14"/>
      <c r="B66" s="15"/>
      <c r="C66" s="16"/>
    </row>
    <row r="67" spans="1:4" x14ac:dyDescent="0.25">
      <c r="A67" s="14" t="s">
        <v>105</v>
      </c>
      <c r="B67" s="15" t="s">
        <v>103</v>
      </c>
      <c r="C67" s="16" t="s">
        <v>106</v>
      </c>
      <c r="D67" t="str">
        <f>CONCATENATE(A67,";",D66)</f>
        <v>D3;</v>
      </c>
    </row>
    <row r="68" spans="1:4" x14ac:dyDescent="0.25">
      <c r="A68" s="14"/>
      <c r="B68" s="15"/>
      <c r="C68" s="16"/>
    </row>
    <row r="69" spans="1:4" x14ac:dyDescent="0.25">
      <c r="A69" s="14" t="s">
        <v>102</v>
      </c>
      <c r="B69" s="15" t="s">
        <v>103</v>
      </c>
      <c r="C69" s="16" t="s">
        <v>104</v>
      </c>
      <c r="D69" t="str">
        <f>CONCATENATE(A69,";",D68)</f>
        <v>D2;</v>
      </c>
    </row>
    <row r="70" spans="1:4" x14ac:dyDescent="0.25">
      <c r="A70" s="5"/>
      <c r="B70" s="6"/>
      <c r="C70" s="7"/>
    </row>
    <row r="71" spans="1:4" x14ac:dyDescent="0.25">
      <c r="A71" s="5" t="s">
        <v>176</v>
      </c>
      <c r="B71" s="6" t="s">
        <v>177</v>
      </c>
      <c r="C71" s="7"/>
      <c r="D71" t="str">
        <f>CONCATENATE(A71,";",D70)</f>
        <v>VT1;</v>
      </c>
    </row>
    <row r="72" spans="1:4" x14ac:dyDescent="0.25">
      <c r="A72" s="11" t="s">
        <v>178</v>
      </c>
      <c r="B72" s="12" t="s">
        <v>177</v>
      </c>
      <c r="C72" s="13"/>
      <c r="D72" t="str">
        <f>CONCATENATE(A72,";",D71)</f>
        <v>VT2;VT1;</v>
      </c>
    </row>
    <row r="73" spans="1:4" x14ac:dyDescent="0.25">
      <c r="A73" s="11"/>
      <c r="B73" s="12"/>
      <c r="C73" s="13"/>
    </row>
    <row r="74" spans="1:4" x14ac:dyDescent="0.25">
      <c r="A74" s="14" t="s">
        <v>159</v>
      </c>
      <c r="B74" s="15" t="s">
        <v>160</v>
      </c>
      <c r="C74" s="16"/>
      <c r="D74" t="str">
        <f>CONCATENATE(A74,";",D73)</f>
        <v>U4;</v>
      </c>
    </row>
  </sheetData>
  <autoFilter ref="A1:C74">
    <sortState ref="A2:C57">
      <sortCondition ref="B1:B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Список</vt:lpstr>
      <vt:lpstr>Комбинация ЧИД и Терра</vt:lpstr>
      <vt:lpstr>Чип и Дип</vt:lpstr>
      <vt:lpstr>Терраэлектроника</vt:lpstr>
      <vt:lpstr>Логика консорциум</vt:lpstr>
      <vt:lpstr>Сотрировка Рез и Конд</vt:lpstr>
      <vt:lpstr>Сортировка микросхем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Брончуков</dc:creator>
  <cp:lastModifiedBy>Стас Брончуков</cp:lastModifiedBy>
  <cp:lastPrinted>2019-02-05T13:03:46Z</cp:lastPrinted>
  <dcterms:created xsi:type="dcterms:W3CDTF">2019-02-03T15:30:49Z</dcterms:created>
  <dcterms:modified xsi:type="dcterms:W3CDTF">2019-02-06T15:49:04Z</dcterms:modified>
</cp:coreProperties>
</file>