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Pay Details" sheetId="1" r:id="rId1"/>
    <sheet name="Branch Summary" sheetId="2" r:id="rId2"/>
  </sheets>
  <calcPr calcId="144525"/>
</workbook>
</file>

<file path=xl/sharedStrings.xml><?xml version="1.0" encoding="utf-8"?>
<sst xmlns="http://schemas.openxmlformats.org/spreadsheetml/2006/main" count="49" uniqueCount="39">
  <si>
    <t>Honest Jim's Car Sales</t>
  </si>
  <si>
    <t>Weekly Payroll</t>
  </si>
  <si>
    <t>Department:</t>
  </si>
  <si>
    <t>Vehicle Sales</t>
  </si>
  <si>
    <t>Commission Rate:</t>
  </si>
  <si>
    <t>Approved:</t>
  </si>
  <si>
    <t>Angelina Stokes</t>
  </si>
  <si>
    <t>Tax Rate:</t>
  </si>
  <si>
    <t>First Name</t>
  </si>
  <si>
    <t>Last Name</t>
  </si>
  <si>
    <t>Branch</t>
  </si>
  <si>
    <t>Hours</t>
  </si>
  <si>
    <t>Rate</t>
  </si>
  <si>
    <t>Base Pay</t>
  </si>
  <si>
    <t>Commission</t>
  </si>
  <si>
    <t>Gross Pay</t>
  </si>
  <si>
    <t>Tax</t>
  </si>
  <si>
    <t>Net Pay</t>
  </si>
  <si>
    <t>Connor</t>
  </si>
  <si>
    <t>O'Shea</t>
  </si>
  <si>
    <t>Edenvale</t>
  </si>
  <si>
    <t>Steve</t>
  </si>
  <si>
    <t>Welgemoed</t>
  </si>
  <si>
    <t>Sophie</t>
  </si>
  <si>
    <t>Yang</t>
  </si>
  <si>
    <t>John</t>
  </si>
  <si>
    <t>McGregor</t>
  </si>
  <si>
    <t>Sandown</t>
  </si>
  <si>
    <t>Sandy</t>
  </si>
  <si>
    <t>Smith</t>
  </si>
  <si>
    <t>Diepak</t>
  </si>
  <si>
    <t>Kumar</t>
  </si>
  <si>
    <t>Totals</t>
  </si>
  <si>
    <t>Average</t>
  </si>
  <si>
    <t>Maximum</t>
  </si>
  <si>
    <t>Minimum</t>
  </si>
  <si>
    <t>Weekly Payroll - Branch Summary</t>
  </si>
  <si>
    <t>Total Commission</t>
  </si>
  <si>
    <t>Total Gross Pay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</si>
</sst>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-* #,##0.00_-;\-* #,##0.00_-;_-* &quot;-&quot;??_-;_-@_-"/>
    <numFmt numFmtId="42" formatCode="_(&quot;$&quot;* #,##0_);_(&quot;$&quot;* \(#,##0\);_(&quot;$&quot;* &quot;-&quot;_);_(@_)"/>
    <numFmt numFmtId="177" formatCode="_ * #,##0_ ;_ * \-#,##0_ ;_ * &quot;-&quot;_ ;_ @_ "/>
  </numFmts>
  <fonts count="25">
    <font>
      <sz val="11"/>
      <color theme="1"/>
      <name val="Gill Sans MT"/>
      <charset val="134"/>
      <scheme val="minor"/>
    </font>
    <font>
      <sz val="28"/>
      <color theme="0"/>
      <name val="Gill Sans MT"/>
      <charset val="134"/>
      <scheme val="minor"/>
    </font>
    <font>
      <b/>
      <sz val="14"/>
      <color theme="1"/>
      <name val="Gill Sans MT"/>
      <charset val="134"/>
      <scheme val="minor"/>
    </font>
    <font>
      <b/>
      <sz val="11"/>
      <color theme="3"/>
      <name val="Gill Sans MT"/>
      <charset val="134"/>
      <scheme val="minor"/>
    </font>
    <font>
      <b/>
      <sz val="11"/>
      <color theme="1"/>
      <name val="Gill Sans MT"/>
      <charset val="134"/>
      <scheme val="minor"/>
    </font>
    <font>
      <sz val="11"/>
      <color theme="1"/>
      <name val="Gill Sans MT"/>
      <charset val="0"/>
      <scheme val="minor"/>
    </font>
    <font>
      <sz val="11"/>
      <color theme="0"/>
      <name val="Gill Sans MT"/>
      <charset val="0"/>
      <scheme val="minor"/>
    </font>
    <font>
      <u/>
      <sz val="11"/>
      <color rgb="FF0000FF"/>
      <name val="Gill Sans MT"/>
      <charset val="0"/>
      <scheme val="minor"/>
    </font>
    <font>
      <sz val="11"/>
      <color rgb="FF9C6500"/>
      <name val="Gill Sans MT"/>
      <charset val="0"/>
      <scheme val="minor"/>
    </font>
    <font>
      <sz val="11"/>
      <color theme="0"/>
      <name val="Gill Sans MT"/>
      <charset val="134"/>
      <scheme val="minor"/>
    </font>
    <font>
      <sz val="11"/>
      <color theme="1"/>
      <name val="Gill Sans MT"/>
      <charset val="134"/>
      <scheme val="minor"/>
    </font>
    <font>
      <sz val="11"/>
      <color rgb="FF9C0006"/>
      <name val="Gill Sans MT"/>
      <charset val="0"/>
      <scheme val="minor"/>
    </font>
    <font>
      <sz val="11"/>
      <color rgb="FFFA7D00"/>
      <name val="Gill Sans MT"/>
      <charset val="0"/>
      <scheme val="minor"/>
    </font>
    <font>
      <u/>
      <sz val="11"/>
      <color rgb="FF800080"/>
      <name val="Gill Sans MT"/>
      <charset val="0"/>
      <scheme val="minor"/>
    </font>
    <font>
      <b/>
      <sz val="11"/>
      <color rgb="FFFFFFFF"/>
      <name val="Gill Sans MT"/>
      <charset val="0"/>
      <scheme val="minor"/>
    </font>
    <font>
      <b/>
      <sz val="13"/>
      <color theme="3"/>
      <name val="Gill Sans MT"/>
      <charset val="134"/>
      <scheme val="minor"/>
    </font>
    <font>
      <sz val="11"/>
      <color rgb="FFFF0000"/>
      <name val="Gill Sans MT"/>
      <charset val="0"/>
      <scheme val="minor"/>
    </font>
    <font>
      <b/>
      <sz val="18"/>
      <color theme="3"/>
      <name val="Gill Sans MT"/>
      <charset val="134"/>
      <scheme val="minor"/>
    </font>
    <font>
      <i/>
      <sz val="11"/>
      <color rgb="FF7F7F7F"/>
      <name val="Gill Sans MT"/>
      <charset val="0"/>
      <scheme val="minor"/>
    </font>
    <font>
      <b/>
      <sz val="11"/>
      <color theme="3"/>
      <name val="Gill Sans MT"/>
      <charset val="134"/>
      <scheme val="minor"/>
    </font>
    <font>
      <b/>
      <sz val="15"/>
      <color theme="3"/>
      <name val="Gill Sans MT"/>
      <charset val="134"/>
      <scheme val="minor"/>
    </font>
    <font>
      <sz val="11"/>
      <color rgb="FF3F3F76"/>
      <name val="Gill Sans MT"/>
      <charset val="0"/>
      <scheme val="minor"/>
    </font>
    <font>
      <sz val="11"/>
      <color rgb="FF006100"/>
      <name val="Gill Sans MT"/>
      <charset val="0"/>
      <scheme val="minor"/>
    </font>
    <font>
      <b/>
      <sz val="11"/>
      <color rgb="FF3F3F3F"/>
      <name val="Gill Sans MT"/>
      <charset val="0"/>
      <scheme val="minor"/>
    </font>
    <font>
      <b/>
      <sz val="11"/>
      <color rgb="FFFA7D00"/>
      <name val="Gill Sans MT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3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3" fillId="0" borderId="1" applyNumberFormat="0" applyFill="0" applyAlignment="0" applyProtection="0"/>
    <xf numFmtId="0" fontId="19" fillId="0" borderId="0" applyNumberFormat="0" applyFill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2" applyNumberFormat="0" applyFill="0" applyAlignment="0" applyProtection="0"/>
    <xf numFmtId="0" fontId="11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/>
    <xf numFmtId="0" fontId="5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31" applyFont="1" applyAlignment="1">
      <alignment horizontal="center"/>
    </xf>
    <xf numFmtId="0" fontId="2" fillId="0" borderId="0" xfId="0" applyFont="1"/>
    <xf numFmtId="0" fontId="3" fillId="0" borderId="1" xfId="19"/>
    <xf numFmtId="0" fontId="3" fillId="0" borderId="1" xfId="19" applyAlignment="1">
      <alignment horizontal="right"/>
    </xf>
    <xf numFmtId="2" fontId="0" fillId="0" borderId="0" xfId="0" applyNumberFormat="1"/>
    <xf numFmtId="2" fontId="0" fillId="0" borderId="0" xfId="2" applyNumberFormat="1" applyFont="1"/>
    <xf numFmtId="0" fontId="4" fillId="0" borderId="2" xfId="28"/>
    <xf numFmtId="2" fontId="4" fillId="0" borderId="2" xfId="28" applyNumberFormat="1"/>
    <xf numFmtId="176" fontId="0" fillId="0" borderId="0" xfId="2" applyFont="1"/>
    <xf numFmtId="0" fontId="4" fillId="0" borderId="0" xfId="0" applyFont="1"/>
    <xf numFmtId="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H17" sqref="H17"/>
    </sheetView>
  </sheetViews>
  <sheetFormatPr defaultColWidth="9" defaultRowHeight="14.4"/>
  <cols>
    <col min="1" max="1" width="15.2222222222222" customWidth="1"/>
    <col min="2" max="2" width="14.1111111111111" customWidth="1"/>
    <col min="3" max="3" width="11.7777777777778" customWidth="1"/>
    <col min="5" max="5" width="10.5555555555556" customWidth="1"/>
    <col min="6" max="10" width="17" customWidth="1"/>
  </cols>
  <sheetData>
    <row r="1" ht="36.6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7.4" spans="1:1">
      <c r="A2" s="2" t="s">
        <v>1</v>
      </c>
    </row>
    <row r="3" spans="1:10">
      <c r="A3" t="s">
        <v>2</v>
      </c>
      <c r="B3" t="s">
        <v>3</v>
      </c>
      <c r="I3" t="s">
        <v>4</v>
      </c>
      <c r="J3" s="11">
        <v>0.04</v>
      </c>
    </row>
    <row r="4" spans="1:10">
      <c r="A4" t="s">
        <v>5</v>
      </c>
      <c r="B4" t="s">
        <v>6</v>
      </c>
      <c r="I4" t="s">
        <v>7</v>
      </c>
      <c r="J4" s="11">
        <v>0.28</v>
      </c>
    </row>
    <row r="6" ht="15.15" spans="1:10">
      <c r="A6" s="3" t="s">
        <v>8</v>
      </c>
      <c r="B6" s="3" t="s">
        <v>9</v>
      </c>
      <c r="C6" s="3" t="s">
        <v>10</v>
      </c>
      <c r="D6" s="4" t="s">
        <v>11</v>
      </c>
      <c r="E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17</v>
      </c>
    </row>
    <row r="7" spans="1:10">
      <c r="A7" t="s">
        <v>18</v>
      </c>
      <c r="B7" t="s">
        <v>19</v>
      </c>
      <c r="C7" t="s">
        <v>20</v>
      </c>
      <c r="D7">
        <v>18</v>
      </c>
      <c r="E7" s="5">
        <v>25.9</v>
      </c>
      <c r="F7" s="6">
        <f>D7*E7</f>
        <v>466.2</v>
      </c>
      <c r="G7" s="6">
        <f>F7*$J$3</f>
        <v>18.648</v>
      </c>
      <c r="H7" s="6">
        <f>F7+G7</f>
        <v>484.848</v>
      </c>
      <c r="I7" s="6">
        <f>H7*$J$4</f>
        <v>135.75744</v>
      </c>
      <c r="J7" s="6">
        <f>H7-I7</f>
        <v>349.09056</v>
      </c>
    </row>
    <row r="8" spans="1:10">
      <c r="A8" t="s">
        <v>21</v>
      </c>
      <c r="B8" t="s">
        <v>22</v>
      </c>
      <c r="C8" t="s">
        <v>20</v>
      </c>
      <c r="D8">
        <v>24</v>
      </c>
      <c r="E8" s="5">
        <v>16.4</v>
      </c>
      <c r="F8" s="6">
        <f>D8*E8</f>
        <v>393.6</v>
      </c>
      <c r="G8" s="6">
        <f>F8*$J$3</f>
        <v>15.744</v>
      </c>
      <c r="H8" s="6">
        <f>F8+G8</f>
        <v>409.344</v>
      </c>
      <c r="I8" s="6">
        <f>H8*$J$4</f>
        <v>114.61632</v>
      </c>
      <c r="J8" s="6">
        <f>H8-I8</f>
        <v>294.72768</v>
      </c>
    </row>
    <row r="9" spans="1:10">
      <c r="A9" t="s">
        <v>23</v>
      </c>
      <c r="B9" t="s">
        <v>24</v>
      </c>
      <c r="C9" t="s">
        <v>20</v>
      </c>
      <c r="D9">
        <v>38</v>
      </c>
      <c r="E9" s="5">
        <v>28.5</v>
      </c>
      <c r="F9" s="6">
        <f>D9*E9</f>
        <v>1083</v>
      </c>
      <c r="G9" s="6">
        <f>F9*$J$3</f>
        <v>43.32</v>
      </c>
      <c r="H9" s="6">
        <f>F9+G9</f>
        <v>1126.32</v>
      </c>
      <c r="I9" s="6">
        <f>H9*$J$4</f>
        <v>315.3696</v>
      </c>
      <c r="J9" s="6">
        <f>H9-I9</f>
        <v>810.9504</v>
      </c>
    </row>
    <row r="10" spans="1:10">
      <c r="A10" t="s">
        <v>25</v>
      </c>
      <c r="B10" t="s">
        <v>26</v>
      </c>
      <c r="C10" t="s">
        <v>27</v>
      </c>
      <c r="D10">
        <v>40</v>
      </c>
      <c r="E10" s="5">
        <v>25.7</v>
      </c>
      <c r="F10" s="6">
        <f>D10*E10</f>
        <v>1028</v>
      </c>
      <c r="G10" s="6">
        <f>F10*$J$3</f>
        <v>41.12</v>
      </c>
      <c r="H10" s="6">
        <f>F10+G10</f>
        <v>1069.12</v>
      </c>
      <c r="I10" s="6">
        <f>H10*$J$4</f>
        <v>299.3536</v>
      </c>
      <c r="J10" s="6">
        <f>H10-I10</f>
        <v>769.7664</v>
      </c>
    </row>
    <row r="11" spans="1:10">
      <c r="A11" t="s">
        <v>28</v>
      </c>
      <c r="B11" t="s">
        <v>29</v>
      </c>
      <c r="C11" t="s">
        <v>27</v>
      </c>
      <c r="D11">
        <v>40</v>
      </c>
      <c r="E11" s="5">
        <v>29.6</v>
      </c>
      <c r="F11" s="6">
        <f>D11*E11</f>
        <v>1184</v>
      </c>
      <c r="G11" s="6">
        <f>F11*$J$3</f>
        <v>47.36</v>
      </c>
      <c r="H11" s="6">
        <f>F11+G11</f>
        <v>1231.36</v>
      </c>
      <c r="I11" s="6">
        <f>H11*$J$4</f>
        <v>344.7808</v>
      </c>
      <c r="J11" s="6">
        <f>H11-I11</f>
        <v>886.5792</v>
      </c>
    </row>
    <row r="12" spans="1:10">
      <c r="A12" t="s">
        <v>30</v>
      </c>
      <c r="B12" t="s">
        <v>31</v>
      </c>
      <c r="C12" t="s">
        <v>27</v>
      </c>
      <c r="D12">
        <v>35</v>
      </c>
      <c r="E12" s="5">
        <v>28.5</v>
      </c>
      <c r="F12" s="6">
        <f>D12*E12</f>
        <v>997.5</v>
      </c>
      <c r="G12" s="6">
        <f>F12*$J$3</f>
        <v>39.9</v>
      </c>
      <c r="H12" s="6">
        <f>F12+G12</f>
        <v>1037.4</v>
      </c>
      <c r="I12" s="6">
        <f>H12*$J$4</f>
        <v>290.472</v>
      </c>
      <c r="J12" s="6">
        <f>H12-I12</f>
        <v>746.928</v>
      </c>
    </row>
    <row r="14" ht="15.15" spans="5:10">
      <c r="E14" s="7" t="s">
        <v>32</v>
      </c>
      <c r="F14" s="8">
        <f>SUM(F7:F13)</f>
        <v>5152.3</v>
      </c>
      <c r="G14" s="8">
        <f>SUM(G7:G13)</f>
        <v>206.092</v>
      </c>
      <c r="H14" s="8">
        <f>SUM(H7:H13)</f>
        <v>5358.392</v>
      </c>
      <c r="I14" s="8">
        <f>SUM(I7:I13)</f>
        <v>1500.34976</v>
      </c>
      <c r="J14" s="8">
        <f>SUM(J7:J13)</f>
        <v>3858.04224</v>
      </c>
    </row>
    <row r="15" ht="15.15" spans="6:10">
      <c r="F15" s="6"/>
      <c r="G15" s="9"/>
      <c r="H15" s="6"/>
      <c r="I15" s="9"/>
      <c r="J15" s="9"/>
    </row>
    <row r="16" spans="5:10">
      <c r="E16" s="10" t="s">
        <v>33</v>
      </c>
      <c r="F16" s="6">
        <f>AVERAGE(F7:F12)</f>
        <v>858.716666666667</v>
      </c>
      <c r="G16" s="6">
        <f>AVERAGE(G7:G12)</f>
        <v>34.3486666666667</v>
      </c>
      <c r="H16" s="6">
        <f>AVERAGE(H7:H12)</f>
        <v>893.065333333333</v>
      </c>
      <c r="I16" s="6">
        <f>AVERAGE(I7:I12)</f>
        <v>250.058293333333</v>
      </c>
      <c r="J16" s="6">
        <f>AVERAGE(J7:J12)</f>
        <v>643.00704</v>
      </c>
    </row>
    <row r="17" spans="5:10">
      <c r="E17" s="10" t="s">
        <v>34</v>
      </c>
      <c r="F17" s="6">
        <f>MAX(F7:F12)</f>
        <v>1184</v>
      </c>
      <c r="G17" s="6">
        <f>MAX(G7:G12)</f>
        <v>47.36</v>
      </c>
      <c r="H17" s="6">
        <f>MAX(H7:H12)</f>
        <v>1231.36</v>
      </c>
      <c r="I17" s="6">
        <f>MAX(I7:I12)</f>
        <v>344.7808</v>
      </c>
      <c r="J17" s="6">
        <f>MAX(J7:J12)</f>
        <v>886.5792</v>
      </c>
    </row>
    <row r="18" spans="5:10">
      <c r="E18" s="10" t="s">
        <v>35</v>
      </c>
      <c r="F18" s="6">
        <f>MIN(F7:F12)</f>
        <v>393.6</v>
      </c>
      <c r="G18" s="6">
        <f>MIN(G7:G12)</f>
        <v>15.744</v>
      </c>
      <c r="H18" s="6">
        <f>MIN(H7:H12)</f>
        <v>409.344</v>
      </c>
      <c r="I18" s="6">
        <f>MIN(I7:I12)</f>
        <v>114.61632</v>
      </c>
      <c r="J18" s="6">
        <f>MIN(J7:J12)</f>
        <v>294.72768</v>
      </c>
    </row>
  </sheetData>
  <mergeCells count="1">
    <mergeCell ref="A1:J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8" sqref="C8"/>
    </sheetView>
  </sheetViews>
  <sheetFormatPr defaultColWidth="9" defaultRowHeight="14.4" outlineLevelRow="6" outlineLevelCol="2"/>
  <cols>
    <col min="1" max="3" width="28.1111111111111" customWidth="1"/>
  </cols>
  <sheetData>
    <row r="1" ht="36.6" spans="1:3">
      <c r="A1" s="1" t="s">
        <v>0</v>
      </c>
      <c r="B1" s="1"/>
      <c r="C1" s="1"/>
    </row>
    <row r="2" ht="17.4" spans="1:1">
      <c r="A2" s="2" t="s">
        <v>36</v>
      </c>
    </row>
    <row r="3" spans="1:2">
      <c r="A3" t="s">
        <v>2</v>
      </c>
      <c r="B3" t="s">
        <v>3</v>
      </c>
    </row>
    <row r="5" ht="15.15" spans="1:3">
      <c r="A5" s="3" t="s">
        <v>10</v>
      </c>
      <c r="B5" s="4" t="s">
        <v>37</v>
      </c>
      <c r="C5" s="4" t="s">
        <v>38</v>
      </c>
    </row>
    <row r="6" spans="1:3">
      <c r="A6" t="s">
        <v>20</v>
      </c>
      <c r="B6" s="5">
        <f>SUM('Pay Details'!G7:G9)</f>
        <v>77.712</v>
      </c>
      <c r="C6" s="5">
        <f>SUM('Pay Details'!H7:H9)</f>
        <v>2020.512</v>
      </c>
    </row>
    <row r="7" spans="1:3">
      <c r="A7" t="s">
        <v>27</v>
      </c>
      <c r="B7" s="5">
        <f>SUM('Pay Details'!G10:G12)</f>
        <v>128.38</v>
      </c>
      <c r="C7" s="5">
        <f>SUM('Pay Details'!H10:H12)</f>
        <v>3337.88</v>
      </c>
    </row>
  </sheetData>
  <mergeCells count="1">
    <mergeCell ref="A1:C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38098</cp:lastModifiedBy>
  <dcterms:created xsi:type="dcterms:W3CDTF">2007-11-27T02:21:00Z</dcterms:created>
  <dcterms:modified xsi:type="dcterms:W3CDTF">2023-08-02T11:42:27Z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362F80E9C9D542B0850D8C879FD72BA4</vt:lpwstr>
  </property>
  <property fmtid="{D5CDD505-2E9C-101B-9397-08002B2CF9AE}" pid="3" name="KSOProductBuildVer">
    <vt:lpwstr>1033-11.2.0.11219</vt:lpwstr>
  </property>
</Properties>
</file>