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B91BFA7C-0849-4502-AD60-2142D0725932}" xr6:coauthVersionLast="45" xr6:coauthVersionMax="45" xr10:uidLastSave="{00000000-0000-0000-0000-000000000000}"/>
  <bookViews>
    <workbookView xWindow="0" yWindow="600" windowWidth="19200" windowHeight="10200" firstSheet="8" activeTab="9" xr2:uid="{00000000-000D-0000-FFFF-FFFF00000000}"/>
  </bookViews>
  <sheets>
    <sheet name="data dictionary" sheetId="1" r:id="rId1"/>
    <sheet name="m4_m_end042014" sheetId="2" r:id="rId2"/>
    <sheet name="m4_m_end062015" sheetId="3" r:id="rId3"/>
    <sheet name="m4_m_end102007" sheetId="4" r:id="rId4"/>
    <sheet name="m4_q_end2003q4" sheetId="5" r:id="rId5"/>
    <sheet name="m4_q_end2013q2" sheetId="6" r:id="rId6"/>
    <sheet name="m4_q_end2015q2" sheetId="7" r:id="rId7"/>
    <sheet name="m4_y_end1991" sheetId="9" r:id="rId8"/>
    <sheet name="m4_y_end2009" sheetId="10" r:id="rId9"/>
    <sheet name="m4_y_end2004" sheetId="1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75" i="3" l="1"/>
  <c r="N74" i="3"/>
  <c r="N73" i="3"/>
  <c r="N57" i="4" l="1"/>
  <c r="N44" i="4"/>
  <c r="N31" i="4"/>
  <c r="F48" i="2"/>
  <c r="E48" i="2"/>
  <c r="F47" i="2"/>
  <c r="E47" i="2"/>
  <c r="G72" i="5" l="1"/>
  <c r="F72" i="5"/>
  <c r="E72" i="5"/>
  <c r="G71" i="5"/>
  <c r="F71" i="5"/>
  <c r="E71" i="5"/>
  <c r="G57" i="5"/>
  <c r="F57" i="5"/>
  <c r="E57" i="5"/>
  <c r="G56" i="5"/>
  <c r="F56" i="5"/>
  <c r="E56" i="5"/>
  <c r="G44" i="5"/>
  <c r="F44" i="5"/>
  <c r="E44" i="5"/>
  <c r="G43" i="5"/>
  <c r="F43" i="5"/>
  <c r="E43" i="5"/>
  <c r="G31" i="5"/>
  <c r="F31" i="5"/>
  <c r="E31" i="5"/>
  <c r="G30" i="5"/>
  <c r="F30" i="5"/>
  <c r="E30" i="5"/>
  <c r="G71" i="6"/>
  <c r="F71" i="6"/>
  <c r="E71" i="6"/>
  <c r="G70" i="6"/>
  <c r="F70" i="6"/>
  <c r="E70" i="6"/>
  <c r="G58" i="6"/>
  <c r="F58" i="6"/>
  <c r="E58" i="6"/>
  <c r="G57" i="6"/>
  <c r="F57" i="6"/>
  <c r="E57" i="6"/>
  <c r="G45" i="6"/>
  <c r="F45" i="6"/>
  <c r="E45" i="6"/>
  <c r="G44" i="6"/>
  <c r="F44" i="6"/>
  <c r="E44" i="6"/>
  <c r="G32" i="6"/>
  <c r="F32" i="6"/>
  <c r="E32" i="6"/>
  <c r="G31" i="6"/>
  <c r="F31" i="6"/>
  <c r="E31" i="6"/>
  <c r="G73" i="7"/>
  <c r="F73" i="7"/>
  <c r="E73" i="7"/>
  <c r="G72" i="7"/>
  <c r="F72" i="7"/>
  <c r="E72" i="7"/>
  <c r="G58" i="7"/>
  <c r="F58" i="7"/>
  <c r="E58" i="7"/>
  <c r="G57" i="7"/>
  <c r="F57" i="7"/>
  <c r="E57" i="7"/>
  <c r="G45" i="7"/>
  <c r="F45" i="7"/>
  <c r="E45" i="7"/>
  <c r="G44" i="7"/>
  <c r="F44" i="7"/>
  <c r="E44" i="7"/>
  <c r="G32" i="7"/>
  <c r="F32" i="7"/>
  <c r="E32" i="7"/>
  <c r="G31" i="7"/>
  <c r="F31" i="7"/>
  <c r="E31" i="7"/>
  <c r="N69" i="3" l="1"/>
  <c r="N68" i="3"/>
  <c r="N67" i="3"/>
  <c r="N66" i="3"/>
  <c r="N65" i="3"/>
  <c r="N64" i="3"/>
  <c r="N63" i="3"/>
  <c r="N62" i="3"/>
  <c r="N61" i="3"/>
  <c r="N60" i="3"/>
  <c r="N42" i="3"/>
  <c r="N41" i="3"/>
  <c r="N40" i="3"/>
  <c r="N39" i="3"/>
  <c r="N38" i="3"/>
  <c r="N37" i="3"/>
  <c r="N36" i="3"/>
  <c r="N35" i="3"/>
  <c r="N34" i="3"/>
  <c r="N33" i="3"/>
  <c r="N29" i="3"/>
  <c r="N28" i="3"/>
  <c r="N27" i="3"/>
  <c r="N26" i="3"/>
  <c r="N25" i="3"/>
  <c r="N24" i="3"/>
  <c r="N23" i="3"/>
  <c r="F116" i="2"/>
  <c r="F115" i="2"/>
  <c r="F89" i="2"/>
  <c r="F88" i="2"/>
  <c r="F76" i="2"/>
  <c r="F75" i="2"/>
  <c r="F63" i="2"/>
  <c r="F62" i="2"/>
  <c r="F35" i="2"/>
  <c r="F34" i="2"/>
  <c r="O87" i="2" l="1"/>
  <c r="O114" i="2"/>
  <c r="O113" i="2"/>
  <c r="O112" i="2"/>
  <c r="O111" i="2"/>
  <c r="O110" i="2"/>
  <c r="O109" i="2"/>
  <c r="O108" i="2"/>
  <c r="O107" i="2"/>
  <c r="O106" i="2"/>
  <c r="O105" i="2"/>
  <c r="O74" i="2"/>
  <c r="O73" i="2"/>
  <c r="O72" i="2"/>
  <c r="O71" i="2"/>
  <c r="O70" i="2"/>
  <c r="O69" i="2"/>
  <c r="O68" i="2"/>
  <c r="O67" i="2"/>
  <c r="O66" i="2"/>
  <c r="O65" i="2"/>
  <c r="E116" i="2"/>
  <c r="E115" i="2"/>
  <c r="E89" i="2"/>
  <c r="E88" i="2"/>
  <c r="E76" i="2"/>
  <c r="E75" i="2"/>
  <c r="E63" i="2"/>
  <c r="E62" i="2"/>
  <c r="O86" i="2"/>
  <c r="O85" i="2"/>
  <c r="O84" i="2"/>
  <c r="O83" i="2"/>
  <c r="O82" i="2"/>
  <c r="O81" i="2"/>
  <c r="O80" i="2"/>
  <c r="O79" i="2"/>
  <c r="O78" i="2"/>
  <c r="E35" i="2" l="1"/>
  <c r="E34" i="2"/>
  <c r="D15" i="4"/>
  <c r="D14" i="4"/>
  <c r="D13" i="4"/>
  <c r="D12" i="4"/>
  <c r="D11" i="4"/>
  <c r="N18" i="4" l="1"/>
  <c r="N22" i="3"/>
  <c r="N21" i="3"/>
  <c r="N20" i="3"/>
  <c r="O61" i="2" l="1"/>
  <c r="O60" i="2"/>
  <c r="O59" i="2"/>
  <c r="O58" i="2"/>
  <c r="O57" i="2"/>
  <c r="O56" i="2"/>
  <c r="O55" i="2"/>
  <c r="O54" i="2"/>
  <c r="O53" i="2" l="1"/>
  <c r="O33" i="2" l="1"/>
  <c r="O32" i="2"/>
  <c r="O31" i="2"/>
  <c r="O30" i="2"/>
  <c r="O29" i="2"/>
  <c r="O28" i="2"/>
  <c r="O27" i="2"/>
  <c r="O26" i="2"/>
  <c r="O25" i="2"/>
  <c r="O24" i="2"/>
</calcChain>
</file>

<file path=xl/sharedStrings.xml><?xml version="1.0" encoding="utf-8"?>
<sst xmlns="http://schemas.openxmlformats.org/spreadsheetml/2006/main" count="885" uniqueCount="155">
  <si>
    <t>weighted quantile loss (0.9)</t>
  </si>
  <si>
    <t>Data / Tabs</t>
  </si>
  <si>
    <t>Name</t>
  </si>
  <si>
    <t>Content</t>
  </si>
  <si>
    <t>To do</t>
  </si>
  <si>
    <t>m4_hourly</t>
  </si>
  <si>
    <t>All hourly m4 time series</t>
  </si>
  <si>
    <t>m4_daily</t>
  </si>
  <si>
    <t>All daily m4 time series</t>
  </si>
  <si>
    <t>m4_weekly</t>
  </si>
  <si>
    <t>All weekly m4 time series</t>
  </si>
  <si>
    <t>m4_monthly</t>
  </si>
  <si>
    <t>All monthly m4 time series</t>
  </si>
  <si>
    <t>m4_quarterly</t>
  </si>
  <si>
    <t>All quarterly m4 time series</t>
  </si>
  <si>
    <t>m4_yearly</t>
  </si>
  <si>
    <t>All yearly m4 time series</t>
  </si>
  <si>
    <t>m4_y_micro</t>
  </si>
  <si>
    <t>Yearly::Micro</t>
  </si>
  <si>
    <t>m4_y_industry</t>
  </si>
  <si>
    <t>Yearly::Industry</t>
  </si>
  <si>
    <t>m4_y_macro</t>
  </si>
  <si>
    <t>Yearly::Macro</t>
  </si>
  <si>
    <t>m4_y_finance</t>
  </si>
  <si>
    <t>Yearly::Finance</t>
  </si>
  <si>
    <t>m4_y_demographic</t>
  </si>
  <si>
    <t>Yearly::Demographic</t>
  </si>
  <si>
    <t>m4_y_other</t>
  </si>
  <si>
    <t>Yearly::Other</t>
  </si>
  <si>
    <t>m4_q_micro</t>
  </si>
  <si>
    <t>Quarterly::Micro</t>
  </si>
  <si>
    <t>m4_q_industry</t>
  </si>
  <si>
    <t>Quarterly::Industry</t>
  </si>
  <si>
    <t>m4_q_macro</t>
  </si>
  <si>
    <t>Quarterly::Macro</t>
  </si>
  <si>
    <t>m4_q_finance</t>
  </si>
  <si>
    <t>Quarterly::Finance</t>
  </si>
  <si>
    <t>m4_q_demographic</t>
  </si>
  <si>
    <t>Quarterly::Demographic</t>
  </si>
  <si>
    <t>m4_q_other</t>
  </si>
  <si>
    <t>Quarterly::Other</t>
  </si>
  <si>
    <t>m4_m_micro</t>
  </si>
  <si>
    <t>Monthly::Micro</t>
  </si>
  <si>
    <t>m4_m_industry</t>
  </si>
  <si>
    <t>Monthly::Industry</t>
  </si>
  <si>
    <t>m4_m_macro</t>
  </si>
  <si>
    <t>Monthly::Macro</t>
  </si>
  <si>
    <t>m4_m_finance</t>
  </si>
  <si>
    <t>Monthly::Finance</t>
  </si>
  <si>
    <t>m4_m_demographic</t>
  </si>
  <si>
    <t>Monthly::Demographic</t>
  </si>
  <si>
    <t>m4_m_other</t>
  </si>
  <si>
    <t>Monthly::Other</t>
  </si>
  <si>
    <t>Dataset tags</t>
  </si>
  <si>
    <t>Additional tags to indicate specific characteristics of the data (i.e. m4_monthly_dates)</t>
  </si>
  <si>
    <t>Tag Name</t>
  </si>
  <si>
    <t>Description</t>
  </si>
  <si>
    <t>_dates</t>
  </si>
  <si>
    <t>True dates (i.e. "1976-01-31") are used. These became only available after the competition so a mock date had to be used first ("1750-01-01"):</t>
  </si>
  <si>
    <t>_domain</t>
  </si>
  <si>
    <t>categorical variable (integer) that specifies the domain is added.</t>
  </si>
  <si>
    <t>_atm</t>
  </si>
  <si>
    <t xml:space="preserve">Dataset is loaded differently. Testing whether results are the same (TM: So far -&gt; Same results, which is good) </t>
  </si>
  <si>
    <t>Variables / Hyperparameters</t>
  </si>
  <si>
    <t>Column Name</t>
  </si>
  <si>
    <t>Data Type</t>
  </si>
  <si>
    <t>Rank</t>
  </si>
  <si>
    <t>Frequency Rank according Makridakis et al. (2019). Only a subsets of 29 methods are included (Top ranked methods plus benchmarks) .</t>
  </si>
  <si>
    <t>integer</t>
  </si>
  <si>
    <t>Data</t>
  </si>
  <si>
    <t>Dataset name</t>
  </si>
  <si>
    <t>character</t>
  </si>
  <si>
    <t>N</t>
  </si>
  <si>
    <t>Number of total time series in the dataset</t>
  </si>
  <si>
    <t>Method</t>
  </si>
  <si>
    <t xml:space="preserve">Name of the method </t>
  </si>
  <si>
    <t>OWA_m4</t>
  </si>
  <si>
    <t>Overall Weighted Average (OWA) as index of accuracy used during the M4 competition. Average of scaled MASE and scaled sMAPE. Scaling factor are the naive2 results.</t>
  </si>
  <si>
    <t>real</t>
  </si>
  <si>
    <t>MASE</t>
  </si>
  <si>
    <t>Point forecast accuracy measure: Mean Absolute Scaled Error (MASE)</t>
  </si>
  <si>
    <t>sMAPE</t>
  </si>
  <si>
    <t>Point forecast accuracy measure: Symmetric Mean Absolute Percentage Error (sMAPE)</t>
  </si>
  <si>
    <t>MSIS</t>
  </si>
  <si>
    <t>Prediction Interval accuracy measure: Mean Scaled Interval Score (MSIS)</t>
  </si>
  <si>
    <t>wQL[0.5]</t>
  </si>
  <si>
    <t>weighted quantile loss (0.5)</t>
  </si>
  <si>
    <t>wQL[0.9]</t>
  </si>
  <si>
    <t>seed</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</si>
  <si>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</si>
  <si>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epochs</t>
  </si>
  <si>
    <t>Number of epochs that the network is trained (default: 100)</t>
  </si>
  <si>
    <t>num batches</t>
  </si>
  <si>
    <t>"num_batches_per_epoch" - Number of batches at each epoch (default: recently changed from 50 to 100)</t>
  </si>
  <si>
    <t>use feat</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</si>
  <si>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</si>
  <si>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Boolean</t>
  </si>
  <si>
    <t>passes</t>
  </si>
  <si>
    <t xml:space="preserve">According Rangapuram (Author of DeepState): "(num_batches_per_epoch * epochs * batch_size) / cardinality [of the dataset] is equal to the number of passes over the dataset (or epochs in the standard deep learning terminology)" </t>
  </si>
  <si>
    <t>Notes</t>
  </si>
  <si>
    <t>Unstructured placeholder for notes</t>
  </si>
  <si>
    <t>final training loss (epoch)</t>
  </si>
  <si>
    <t>Training loss at the end of training</t>
  </si>
  <si>
    <t>context / prediction</t>
  </si>
  <si>
    <t xml:space="preserve">"context_length" - Number of steps the RNN is enrolled before computing predictions (default: None, in which case contex_length=prediction_length)
"prediction_length" - Length of the prediction horizon (given by M4 competition guidelines) </t>
  </si>
  <si>
    <t>layers</t>
  </si>
  <si>
    <t>"num_layers" - Number of RNN layers (default:2)</t>
  </si>
  <si>
    <t>Parameters</t>
  </si>
  <si>
    <t>Number of parameters in the network</t>
  </si>
  <si>
    <t>Notes Optimisation Process</t>
  </si>
  <si>
    <t>Final training loss</t>
  </si>
  <si>
    <t>The optimisation process selects the weights of the epoch with the smallest training loss. Final training loss may therefore be of epoch 73, even if the training process runs for 200 epochs.</t>
  </si>
  <si>
    <t>Learning rate decay (rate)</t>
  </si>
  <si>
    <t>After a certain number of epochs without convergence (patience) the learning rate is decreased by this rate.</t>
  </si>
  <si>
    <t>Learning rate decay (patience)</t>
  </si>
  <si>
    <t>No. Of epochs without lower training loss before learning rate is reduced.</t>
  </si>
  <si>
    <t>System information</t>
  </si>
  <si>
    <t>Version</t>
  </si>
  <si>
    <t>R</t>
  </si>
  <si>
    <t>R version 3.6.1 (2019-07-05) -- "Action of the Toes"
Copyright (C) 2019 The R Foundation for Statistical Computing
Platform: x86_64-w64-mingw32/x64 (64-bit)</t>
  </si>
  <si>
    <t>Python</t>
  </si>
  <si>
    <t>'3.6.9 |Anaconda, Inc.| (default, Jul 30 2019, 14:00:49) [MSC v.1915 64 bit (AMD64)]'</t>
  </si>
  <si>
    <t>gluonts</t>
  </si>
  <si>
    <t>Development versions of "0.3.3." from github; 
"0.3.3"
"0.4.1" (first official release of DF-RNN and DeepState)</t>
  </si>
  <si>
    <t>mxnet</t>
  </si>
  <si>
    <t>"1.4.1"</t>
  </si>
  <si>
    <t>AWS Instance types</t>
  </si>
  <si>
    <t>"t2.medium", "c5.xlarge", "p2.xlarge" (GPU)</t>
  </si>
  <si>
    <t>true dates</t>
  </si>
  <si>
    <t>m4_monthly_end032014</t>
  </si>
  <si>
    <t>deepar</t>
  </si>
  <si>
    <t>OWA</t>
  </si>
  <si>
    <t>True</t>
  </si>
  <si>
    <t>m4_monthly_end052015</t>
  </si>
  <si>
    <t>m4_monthly_end092007</t>
  </si>
  <si>
    <t>DeepAR</t>
  </si>
  <si>
    <t>Naive2</t>
  </si>
  <si>
    <t>ARIMA</t>
  </si>
  <si>
    <t>ETS</t>
  </si>
  <si>
    <t>ETSARIMA</t>
  </si>
  <si>
    <t>Legaki</t>
  </si>
  <si>
    <t>m4_quarterly_end2003q3</t>
  </si>
  <si>
    <t>m4_quarterly_end2015q1</t>
  </si>
  <si>
    <t>c5.2x</t>
  </si>
  <si>
    <t>c5.4x</t>
  </si>
  <si>
    <t>Comb</t>
  </si>
  <si>
    <t>Naive</t>
  </si>
  <si>
    <t>sNaive</t>
  </si>
  <si>
    <t>SES</t>
  </si>
  <si>
    <t>Holt</t>
  </si>
  <si>
    <t>Damped</t>
  </si>
  <si>
    <t>Theta</t>
  </si>
  <si>
    <t>m4_quarterly_end2013q2</t>
  </si>
  <si>
    <t>m4_monthly_end042014</t>
  </si>
  <si>
    <t>m4_yearly_end2004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</si>
</sst>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b/>
      <sz val="14"/>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8">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46">
    <xf numFmtId="0" fontId="0" fillId="0" borderId="0" xfId="0"/>
    <xf numFmtId="0" fontId="0" fillId="0" borderId="0" xfId="0" applyAlignment="1">
      <alignment wrapText="1"/>
    </xf>
    <xf numFmtId="0" fontId="1" fillId="0" borderId="4" xfId="0" applyFont="1" applyBorder="1"/>
    <xf numFmtId="0" fontId="1" fillId="0" borderId="5" xfId="0" applyFont="1" applyBorder="1" applyAlignment="1">
      <alignment wrapText="1"/>
    </xf>
    <xf numFmtId="0" fontId="1" fillId="0" borderId="6" xfId="0" applyFont="1" applyBorder="1" applyAlignment="1">
      <alignment wrapText="1"/>
    </xf>
    <xf numFmtId="0" fontId="0" fillId="0" borderId="7" xfId="0" applyBorder="1"/>
    <xf numFmtId="0" fontId="0" fillId="0" borderId="8" xfId="0" applyBorder="1" applyAlignment="1">
      <alignment wrapText="1"/>
    </xf>
    <xf numFmtId="0" fontId="0" fillId="0" borderId="4" xfId="0" applyBorder="1"/>
    <xf numFmtId="0" fontId="0" fillId="0" borderId="5" xfId="0" applyBorder="1" applyAlignment="1">
      <alignment wrapText="1"/>
    </xf>
    <xf numFmtId="0" fontId="0" fillId="0" borderId="6" xfId="0" applyBorder="1" applyAlignment="1">
      <alignment wrapText="1"/>
    </xf>
    <xf numFmtId="0" fontId="0" fillId="0" borderId="9" xfId="0" applyBorder="1"/>
    <xf numFmtId="0" fontId="0" fillId="0" borderId="10" xfId="0" applyBorder="1" applyAlignment="1">
      <alignment wrapText="1"/>
    </xf>
    <xf numFmtId="0" fontId="0" fillId="0" borderId="11" xfId="0" applyBorder="1" applyAlignment="1">
      <alignment wrapText="1"/>
    </xf>
    <xf numFmtId="0" fontId="2" fillId="0" borderId="1" xfId="0" applyFont="1" applyBorder="1"/>
    <xf numFmtId="0" fontId="0" fillId="0" borderId="3" xfId="0" applyBorder="1" applyAlignment="1">
      <alignment wrapText="1"/>
    </xf>
    <xf numFmtId="0" fontId="0" fillId="0" borderId="14" xfId="0" applyBorder="1" applyAlignment="1">
      <alignment vertical="top"/>
    </xf>
    <xf numFmtId="0" fontId="0" fillId="0" borderId="15" xfId="0" applyBorder="1" applyAlignment="1">
      <alignment vertical="top" wrapText="1"/>
    </xf>
    <xf numFmtId="0" fontId="0" fillId="0" borderId="7" xfId="0" applyBorder="1" applyAlignment="1">
      <alignment vertical="top"/>
    </xf>
    <xf numFmtId="0" fontId="0" fillId="0" borderId="8" xfId="0" applyBorder="1" applyAlignment="1">
      <alignment vertical="top" wrapText="1"/>
    </xf>
    <xf numFmtId="0" fontId="0" fillId="0" borderId="9" xfId="0" applyBorder="1" applyAlignment="1">
      <alignment vertical="top"/>
    </xf>
    <xf numFmtId="0" fontId="3" fillId="0" borderId="7" xfId="0" applyFont="1" applyBorder="1"/>
    <xf numFmtId="0" fontId="3" fillId="0" borderId="7" xfId="0" applyFont="1" applyBorder="1" applyAlignment="1">
      <alignment wrapText="1"/>
    </xf>
    <xf numFmtId="0" fontId="3" fillId="0" borderId="9" xfId="0" applyFont="1" applyBorder="1" applyAlignment="1">
      <alignment wrapText="1"/>
    </xf>
    <xf numFmtId="0" fontId="3" fillId="0" borderId="0" xfId="0" applyFont="1" applyAlignment="1">
      <alignment wrapText="1"/>
    </xf>
    <xf numFmtId="0" fontId="4" fillId="0" borderId="16" xfId="0" applyFont="1" applyBorder="1" applyAlignment="1">
      <alignment wrapText="1"/>
    </xf>
    <xf numFmtId="0" fontId="0" fillId="0" borderId="17" xfId="0" applyBorder="1" applyAlignment="1">
      <alignment wrapText="1"/>
    </xf>
    <xf numFmtId="0" fontId="3" fillId="0" borderId="7" xfId="0" applyFont="1" applyBorder="1" applyAlignment="1">
      <alignment vertical="top" wrapText="1"/>
    </xf>
    <xf numFmtId="0" fontId="1" fillId="0" borderId="12" xfId="0" applyFont="1" applyBorder="1"/>
    <xf numFmtId="0" fontId="1" fillId="0" borderId="13" xfId="0" applyFont="1" applyBorder="1" applyAlignment="1">
      <alignment wrapText="1"/>
    </xf>
    <xf numFmtId="0" fontId="1" fillId="0" borderId="0" xfId="0" applyFont="1"/>
    <xf numFmtId="164" fontId="1" fillId="0" borderId="0" xfId="0" applyNumberFormat="1" applyFont="1"/>
    <xf numFmtId="0" fontId="1" fillId="0" borderId="0" xfId="0" applyFont="1" applyAlignment="1">
      <alignment wrapText="1"/>
    </xf>
    <xf numFmtId="164" fontId="0" fillId="0" borderId="0" xfId="0" applyNumberFormat="1"/>
    <xf numFmtId="165" fontId="0" fillId="0" borderId="0" xfId="0" applyNumberFormat="1"/>
    <xf numFmtId="0" fontId="0" fillId="0" borderId="0" xfId="0" applyFont="1"/>
    <xf numFmtId="164" fontId="0" fillId="2" borderId="0" xfId="0" applyNumberFormat="1" applyFill="1"/>
    <xf numFmtId="164" fontId="0" fillId="0" borderId="0" xfId="0" applyNumberFormat="1" applyFont="1"/>
    <xf numFmtId="164" fontId="0" fillId="2" borderId="0" xfId="0" applyNumberFormat="1" applyFont="1" applyFill="1"/>
    <xf numFmtId="0" fontId="2" fillId="0" borderId="1" xfId="0" applyFont="1" applyBorder="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4" fillId="0" borderId="1" xfId="0" applyFont="1" applyBorder="1" applyAlignment="1">
      <alignment horizontal="left" wrapText="1"/>
    </xf>
    <xf numFmtId="0" fontId="4" fillId="0" borderId="3" xfId="0" applyFont="1" applyBorder="1" applyAlignment="1">
      <alignment horizontal="left" wrapText="1"/>
    </xf>
    <xf numFmtId="0" fontId="2" fillId="3" borderId="0" xfId="0" applyFont="1" applyFill="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70"/>
  <sheetViews>
    <sheetView zoomScale="55" zoomScaleNormal="55" workbookViewId="0">
      <selection activeCell="E5" sqref="E5"/>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38" t="s">
        <v>1</v>
      </c>
      <c r="C2" s="39"/>
      <c r="D2" s="40"/>
    </row>
    <row r="3" spans="2:4" ht="24" customHeight="1" x14ac:dyDescent="0.35">
      <c r="B3" s="2" t="s">
        <v>2</v>
      </c>
      <c r="C3" s="3" t="s">
        <v>3</v>
      </c>
      <c r="D3" s="4" t="s">
        <v>4</v>
      </c>
    </row>
    <row r="4" spans="2:4" x14ac:dyDescent="0.35">
      <c r="B4" s="5" t="s">
        <v>5</v>
      </c>
      <c r="C4" s="1" t="s">
        <v>6</v>
      </c>
      <c r="D4" s="6"/>
    </row>
    <row r="5" spans="2:4" x14ac:dyDescent="0.35">
      <c r="B5" s="5" t="s">
        <v>7</v>
      </c>
      <c r="C5" s="1" t="s">
        <v>8</v>
      </c>
      <c r="D5" s="6"/>
    </row>
    <row r="6" spans="2:4" x14ac:dyDescent="0.35">
      <c r="B6" s="5" t="s">
        <v>9</v>
      </c>
      <c r="C6" s="1" t="s">
        <v>10</v>
      </c>
      <c r="D6" s="6"/>
    </row>
    <row r="7" spans="2:4" x14ac:dyDescent="0.35">
      <c r="B7" s="5" t="s">
        <v>11</v>
      </c>
      <c r="C7" s="1" t="s">
        <v>12</v>
      </c>
      <c r="D7" s="6"/>
    </row>
    <row r="8" spans="2:4" x14ac:dyDescent="0.35">
      <c r="B8" s="5" t="s">
        <v>13</v>
      </c>
      <c r="C8" s="1" t="s">
        <v>14</v>
      </c>
      <c r="D8" s="6"/>
    </row>
    <row r="9" spans="2:4" x14ac:dyDescent="0.35">
      <c r="B9" s="7" t="s">
        <v>15</v>
      </c>
      <c r="C9" s="8" t="s">
        <v>16</v>
      </c>
      <c r="D9" s="9"/>
    </row>
    <row r="10" spans="2:4" x14ac:dyDescent="0.35">
      <c r="B10" s="5" t="s">
        <v>17</v>
      </c>
      <c r="C10" s="1" t="s">
        <v>18</v>
      </c>
      <c r="D10" s="6"/>
    </row>
    <row r="11" spans="2:4" x14ac:dyDescent="0.35">
      <c r="B11" s="5" t="s">
        <v>19</v>
      </c>
      <c r="C11" s="1" t="s">
        <v>20</v>
      </c>
      <c r="D11" s="6"/>
    </row>
    <row r="12" spans="2:4" x14ac:dyDescent="0.35">
      <c r="B12" s="5" t="s">
        <v>21</v>
      </c>
      <c r="C12" s="1" t="s">
        <v>22</v>
      </c>
      <c r="D12" s="6"/>
    </row>
    <row r="13" spans="2:4" x14ac:dyDescent="0.35">
      <c r="B13" s="5" t="s">
        <v>23</v>
      </c>
      <c r="C13" s="1" t="s">
        <v>24</v>
      </c>
      <c r="D13" s="6"/>
    </row>
    <row r="14" spans="2:4" x14ac:dyDescent="0.35">
      <c r="B14" s="5" t="s">
        <v>25</v>
      </c>
      <c r="C14" s="1" t="s">
        <v>26</v>
      </c>
      <c r="D14" s="6"/>
    </row>
    <row r="15" spans="2:4" x14ac:dyDescent="0.35">
      <c r="B15" s="5" t="s">
        <v>27</v>
      </c>
      <c r="C15" s="1" t="s">
        <v>28</v>
      </c>
      <c r="D15" s="6"/>
    </row>
    <row r="16" spans="2:4" x14ac:dyDescent="0.35">
      <c r="B16" s="5" t="s">
        <v>29</v>
      </c>
      <c r="C16" s="1" t="s">
        <v>30</v>
      </c>
      <c r="D16" s="6"/>
    </row>
    <row r="17" spans="2:4" x14ac:dyDescent="0.35">
      <c r="B17" s="5" t="s">
        <v>31</v>
      </c>
      <c r="C17" s="1" t="s">
        <v>32</v>
      </c>
      <c r="D17" s="6"/>
    </row>
    <row r="18" spans="2:4" x14ac:dyDescent="0.35">
      <c r="B18" s="5" t="s">
        <v>33</v>
      </c>
      <c r="C18" s="1" t="s">
        <v>34</v>
      </c>
      <c r="D18" s="6"/>
    </row>
    <row r="19" spans="2:4" x14ac:dyDescent="0.35">
      <c r="B19" s="5" t="s">
        <v>35</v>
      </c>
      <c r="C19" s="1" t="s">
        <v>36</v>
      </c>
      <c r="D19" s="6"/>
    </row>
    <row r="20" spans="2:4" x14ac:dyDescent="0.35">
      <c r="B20" s="5" t="s">
        <v>37</v>
      </c>
      <c r="C20" s="1" t="s">
        <v>38</v>
      </c>
      <c r="D20" s="6"/>
    </row>
    <row r="21" spans="2:4" x14ac:dyDescent="0.35">
      <c r="B21" s="5" t="s">
        <v>39</v>
      </c>
      <c r="C21" s="1" t="s">
        <v>40</v>
      </c>
      <c r="D21" s="6"/>
    </row>
    <row r="22" spans="2:4" x14ac:dyDescent="0.35">
      <c r="B22" s="5" t="s">
        <v>41</v>
      </c>
      <c r="C22" s="1" t="s">
        <v>42</v>
      </c>
      <c r="D22" s="6"/>
    </row>
    <row r="23" spans="2:4" x14ac:dyDescent="0.35">
      <c r="B23" s="5" t="s">
        <v>43</v>
      </c>
      <c r="C23" s="1" t="s">
        <v>44</v>
      </c>
      <c r="D23" s="6"/>
    </row>
    <row r="24" spans="2:4" x14ac:dyDescent="0.35">
      <c r="B24" s="5" t="s">
        <v>45</v>
      </c>
      <c r="C24" s="1" t="s">
        <v>46</v>
      </c>
      <c r="D24" s="6"/>
    </row>
    <row r="25" spans="2:4" x14ac:dyDescent="0.35">
      <c r="B25" s="5" t="s">
        <v>47</v>
      </c>
      <c r="C25" s="1" t="s">
        <v>48</v>
      </c>
      <c r="D25" s="6"/>
    </row>
    <row r="26" spans="2:4" x14ac:dyDescent="0.35">
      <c r="B26" s="5" t="s">
        <v>49</v>
      </c>
      <c r="C26" s="1" t="s">
        <v>50</v>
      </c>
      <c r="D26" s="6"/>
    </row>
    <row r="27" spans="2:4" ht="15" thickBot="1" x14ac:dyDescent="0.4">
      <c r="B27" s="10" t="s">
        <v>51</v>
      </c>
      <c r="C27" s="11" t="s">
        <v>52</v>
      </c>
      <c r="D27" s="12"/>
    </row>
    <row r="28" spans="2:4" ht="15" thickBot="1" x14ac:dyDescent="0.4"/>
    <row r="29" spans="2:4" ht="18.5" x14ac:dyDescent="0.45">
      <c r="B29" s="13" t="s">
        <v>53</v>
      </c>
      <c r="C29" s="14"/>
    </row>
    <row r="30" spans="2:4" ht="31" customHeight="1" x14ac:dyDescent="0.35">
      <c r="B30" s="41" t="s">
        <v>54</v>
      </c>
      <c r="C30" s="42"/>
    </row>
    <row r="31" spans="2:4" ht="22.5" customHeight="1" x14ac:dyDescent="0.35">
      <c r="B31" s="2" t="s">
        <v>55</v>
      </c>
      <c r="C31" s="4" t="s">
        <v>56</v>
      </c>
    </row>
    <row r="32" spans="2:4" ht="58" x14ac:dyDescent="0.35">
      <c r="B32" s="15" t="s">
        <v>57</v>
      </c>
      <c r="C32" s="16" t="s">
        <v>58</v>
      </c>
    </row>
    <row r="33" spans="2:4" ht="29" x14ac:dyDescent="0.35">
      <c r="B33" s="17" t="s">
        <v>59</v>
      </c>
      <c r="C33" s="18" t="s">
        <v>60</v>
      </c>
    </row>
    <row r="34" spans="2:4" ht="44" thickBot="1" x14ac:dyDescent="0.4">
      <c r="B34" s="19" t="s">
        <v>61</v>
      </c>
      <c r="C34" s="12" t="s">
        <v>62</v>
      </c>
    </row>
    <row r="35" spans="2:4" ht="15" thickBot="1" x14ac:dyDescent="0.4"/>
    <row r="36" spans="2:4" ht="18.5" x14ac:dyDescent="0.45">
      <c r="B36" s="38" t="s">
        <v>63</v>
      </c>
      <c r="C36" s="39"/>
      <c r="D36" s="40"/>
    </row>
    <row r="37" spans="2:4" ht="26" customHeight="1" x14ac:dyDescent="0.35">
      <c r="B37" s="2" t="s">
        <v>64</v>
      </c>
      <c r="C37" s="3" t="s">
        <v>56</v>
      </c>
      <c r="D37" s="4" t="s">
        <v>65</v>
      </c>
    </row>
    <row r="38" spans="2:4" ht="58" x14ac:dyDescent="0.35">
      <c r="B38" s="17" t="s">
        <v>66</v>
      </c>
      <c r="C38" s="1" t="s">
        <v>67</v>
      </c>
      <c r="D38" s="18" t="s">
        <v>68</v>
      </c>
    </row>
    <row r="39" spans="2:4" x14ac:dyDescent="0.35">
      <c r="B39" s="5" t="s">
        <v>69</v>
      </c>
      <c r="C39" s="1" t="s">
        <v>70</v>
      </c>
      <c r="D39" s="6" t="s">
        <v>71</v>
      </c>
    </row>
    <row r="40" spans="2:4" ht="29" x14ac:dyDescent="0.35">
      <c r="B40" s="5" t="s">
        <v>72</v>
      </c>
      <c r="C40" s="1" t="s">
        <v>73</v>
      </c>
      <c r="D40" s="6" t="s">
        <v>68</v>
      </c>
    </row>
    <row r="41" spans="2:4" x14ac:dyDescent="0.35">
      <c r="B41" s="5" t="s">
        <v>74</v>
      </c>
      <c r="C41" s="1" t="s">
        <v>75</v>
      </c>
      <c r="D41" s="6" t="s">
        <v>71</v>
      </c>
    </row>
    <row r="42" spans="2:4" ht="72.5" x14ac:dyDescent="0.35">
      <c r="B42" s="5" t="s">
        <v>76</v>
      </c>
      <c r="C42" s="1" t="s">
        <v>77</v>
      </c>
      <c r="D42" s="6" t="s">
        <v>78</v>
      </c>
    </row>
    <row r="43" spans="2:4" ht="29" x14ac:dyDescent="0.35">
      <c r="B43" s="5" t="s">
        <v>79</v>
      </c>
      <c r="C43" s="1" t="s">
        <v>80</v>
      </c>
      <c r="D43" s="6" t="s">
        <v>78</v>
      </c>
    </row>
    <row r="44" spans="2:4" ht="43.5" x14ac:dyDescent="0.35">
      <c r="B44" s="5" t="s">
        <v>81</v>
      </c>
      <c r="C44" s="1" t="s">
        <v>82</v>
      </c>
      <c r="D44" s="6" t="s">
        <v>78</v>
      </c>
    </row>
    <row r="45" spans="2:4" ht="29" x14ac:dyDescent="0.35">
      <c r="B45" s="20" t="s">
        <v>83</v>
      </c>
      <c r="C45" s="1" t="s">
        <v>84</v>
      </c>
      <c r="D45" s="6" t="s">
        <v>78</v>
      </c>
    </row>
    <row r="46" spans="2:4" x14ac:dyDescent="0.35">
      <c r="B46" s="21" t="s">
        <v>85</v>
      </c>
      <c r="C46" s="1" t="s">
        <v>86</v>
      </c>
      <c r="D46" s="6" t="s">
        <v>78</v>
      </c>
    </row>
    <row r="47" spans="2:4" x14ac:dyDescent="0.35">
      <c r="B47" s="21" t="s">
        <v>87</v>
      </c>
      <c r="C47" s="1" t="s">
        <v>0</v>
      </c>
      <c r="D47" s="6" t="s">
        <v>78</v>
      </c>
    </row>
    <row r="48" spans="2:4" ht="130.5" x14ac:dyDescent="0.35">
      <c r="B48" s="21" t="s">
        <v>88</v>
      </c>
      <c r="C48" s="1" t="s">
        <v>89</v>
      </c>
      <c r="D48" s="6" t="s">
        <v>68</v>
      </c>
    </row>
    <row r="49" spans="2:4" ht="29" x14ac:dyDescent="0.35">
      <c r="B49" s="20" t="s">
        <v>90</v>
      </c>
      <c r="C49" s="1" t="s">
        <v>91</v>
      </c>
      <c r="D49" s="6" t="s">
        <v>68</v>
      </c>
    </row>
    <row r="50" spans="2:4" ht="43.5" x14ac:dyDescent="0.35">
      <c r="B50" s="21" t="s">
        <v>92</v>
      </c>
      <c r="C50" s="1" t="s">
        <v>93</v>
      </c>
      <c r="D50" s="6" t="s">
        <v>68</v>
      </c>
    </row>
    <row r="51" spans="2:4" ht="174" x14ac:dyDescent="0.35">
      <c r="B51" s="21" t="s">
        <v>94</v>
      </c>
      <c r="C51" s="1" t="s">
        <v>95</v>
      </c>
      <c r="D51" s="6" t="s">
        <v>96</v>
      </c>
    </row>
    <row r="52" spans="2:4" ht="116" x14ac:dyDescent="0.35">
      <c r="B52" s="21" t="s">
        <v>97</v>
      </c>
      <c r="C52" s="1" t="s">
        <v>98</v>
      </c>
      <c r="D52" s="6" t="s">
        <v>78</v>
      </c>
    </row>
    <row r="53" spans="2:4" x14ac:dyDescent="0.35">
      <c r="B53" s="21" t="s">
        <v>99</v>
      </c>
      <c r="C53" s="1" t="s">
        <v>100</v>
      </c>
      <c r="D53" s="6" t="s">
        <v>71</v>
      </c>
    </row>
    <row r="54" spans="2:4" ht="29" x14ac:dyDescent="0.35">
      <c r="B54" s="21" t="s">
        <v>101</v>
      </c>
      <c r="C54" s="1" t="s">
        <v>102</v>
      </c>
      <c r="D54" s="6" t="s">
        <v>78</v>
      </c>
    </row>
    <row r="55" spans="2:4" ht="116" x14ac:dyDescent="0.35">
      <c r="B55" s="21" t="s">
        <v>103</v>
      </c>
      <c r="C55" s="1" t="s">
        <v>104</v>
      </c>
      <c r="D55" s="6" t="s">
        <v>68</v>
      </c>
    </row>
    <row r="56" spans="2:4" ht="29" x14ac:dyDescent="0.35">
      <c r="B56" s="21" t="s">
        <v>105</v>
      </c>
      <c r="C56" s="1" t="s">
        <v>106</v>
      </c>
      <c r="D56" s="6" t="s">
        <v>68</v>
      </c>
    </row>
    <row r="57" spans="2:4" ht="15" thickBot="1" x14ac:dyDescent="0.4">
      <c r="B57" s="22" t="s">
        <v>107</v>
      </c>
      <c r="C57" s="11" t="s">
        <v>108</v>
      </c>
      <c r="D57" s="12" t="s">
        <v>68</v>
      </c>
    </row>
    <row r="58" spans="2:4" ht="15" thickBot="1" x14ac:dyDescent="0.4">
      <c r="B58" s="23"/>
    </row>
    <row r="59" spans="2:4" ht="55.5" x14ac:dyDescent="0.45">
      <c r="B59" s="24" t="s">
        <v>109</v>
      </c>
      <c r="C59" s="25"/>
    </row>
    <row r="60" spans="2:4" ht="72.5" x14ac:dyDescent="0.35">
      <c r="B60" s="26" t="s">
        <v>110</v>
      </c>
      <c r="C60" s="6" t="s">
        <v>111</v>
      </c>
    </row>
    <row r="61" spans="2:4" ht="43.5" x14ac:dyDescent="0.35">
      <c r="B61" s="21" t="s">
        <v>112</v>
      </c>
      <c r="C61" s="6" t="s">
        <v>113</v>
      </c>
    </row>
    <row r="62" spans="2:4" ht="29.5" thickBot="1" x14ac:dyDescent="0.4">
      <c r="B62" s="22" t="s">
        <v>114</v>
      </c>
      <c r="C62" s="12" t="s">
        <v>115</v>
      </c>
    </row>
    <row r="63" spans="2:4" ht="15" thickBot="1" x14ac:dyDescent="0.4"/>
    <row r="64" spans="2:4" ht="37" customHeight="1" x14ac:dyDescent="0.45">
      <c r="B64" s="43" t="s">
        <v>116</v>
      </c>
      <c r="C64" s="44"/>
    </row>
    <row r="65" spans="2:3" x14ac:dyDescent="0.35">
      <c r="B65" s="27" t="s">
        <v>2</v>
      </c>
      <c r="C65" s="28" t="s">
        <v>117</v>
      </c>
    </row>
    <row r="66" spans="2:3" ht="87" x14ac:dyDescent="0.35">
      <c r="B66" s="17" t="s">
        <v>118</v>
      </c>
      <c r="C66" s="18" t="s">
        <v>119</v>
      </c>
    </row>
    <row r="67" spans="2:3" ht="43.5" x14ac:dyDescent="0.35">
      <c r="B67" s="17" t="s">
        <v>120</v>
      </c>
      <c r="C67" s="6" t="s">
        <v>121</v>
      </c>
    </row>
    <row r="68" spans="2:3" ht="72.5" x14ac:dyDescent="0.35">
      <c r="B68" s="17" t="s">
        <v>122</v>
      </c>
      <c r="C68" s="6" t="s">
        <v>123</v>
      </c>
    </row>
    <row r="69" spans="2:3" x14ac:dyDescent="0.35">
      <c r="B69" s="5" t="s">
        <v>124</v>
      </c>
      <c r="C69" s="6" t="s">
        <v>125</v>
      </c>
    </row>
    <row r="70" spans="2:3" ht="29.5" thickBot="1" x14ac:dyDescent="0.4">
      <c r="B70" s="10" t="s">
        <v>126</v>
      </c>
      <c r="C70" s="12" t="s">
        <v>127</v>
      </c>
    </row>
  </sheetData>
  <mergeCells count="4">
    <mergeCell ref="B2:D2"/>
    <mergeCell ref="B30:C30"/>
    <mergeCell ref="B36:D36"/>
    <mergeCell ref="B64:C6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01BEC-AC73-48E1-95B1-B9761E857B1D}">
  <dimension ref="A1:O56"/>
  <sheetViews>
    <sheetView tabSelected="1" zoomScale="70" zoomScaleNormal="70" workbookViewId="0">
      <pane ySplit="1" topLeftCell="A38" activePane="bottomLeft" state="frozen"/>
      <selection pane="bottomLeft" activeCell="G53" sqref="G52:G53"/>
    </sheetView>
  </sheetViews>
  <sheetFormatPr baseColWidth="10" defaultRowHeight="14.5" x14ac:dyDescent="0.35"/>
  <cols>
    <col min="1" max="1" width="17.7265625" bestFit="1" customWidth="1"/>
    <col min="2" max="2" width="3.81640625" bestFit="1" customWidth="1"/>
    <col min="3" max="3" width="9.453125" bestFit="1" customWidth="1"/>
    <col min="4" max="4" width="6.6328125" customWidth="1"/>
    <col min="5" max="5" width="6" customWidth="1"/>
    <col min="6" max="6" width="6.90625" customWidth="1"/>
    <col min="10" max="10" width="4.7265625" bestFit="1" customWidth="1"/>
    <col min="11" max="11" width="6.7265625" bestFit="1" customWidth="1"/>
    <col min="12" max="12" width="7" customWidth="1"/>
    <col min="13" max="13" width="7.54296875" bestFit="1" customWidth="1"/>
  </cols>
  <sheetData>
    <row r="1" spans="1:15" s="29" customFormat="1" ht="29"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29" t="s">
        <v>97</v>
      </c>
      <c r="O1" s="31" t="s">
        <v>128</v>
      </c>
    </row>
    <row r="3" spans="1:15" x14ac:dyDescent="0.35">
      <c r="A3" t="s">
        <v>154</v>
      </c>
      <c r="B3">
        <v>984</v>
      </c>
      <c r="C3" t="s">
        <v>146</v>
      </c>
      <c r="E3" s="32">
        <v>3.4719000000000002</v>
      </c>
      <c r="F3" s="32">
        <v>0.13563500000000001</v>
      </c>
    </row>
    <row r="4" spans="1:15" x14ac:dyDescent="0.35">
      <c r="B4">
        <v>984</v>
      </c>
      <c r="C4" t="s">
        <v>147</v>
      </c>
      <c r="E4" s="32">
        <v>3.4719000000000002</v>
      </c>
      <c r="F4" s="32">
        <v>0.13563500000000001</v>
      </c>
    </row>
    <row r="5" spans="1:15" x14ac:dyDescent="0.35">
      <c r="B5">
        <v>984</v>
      </c>
      <c r="C5" t="s">
        <v>136</v>
      </c>
      <c r="E5" s="32">
        <v>3.4719000000000002</v>
      </c>
      <c r="F5" s="32">
        <v>0.13563500000000001</v>
      </c>
    </row>
    <row r="6" spans="1:15" x14ac:dyDescent="0.35">
      <c r="B6">
        <v>984</v>
      </c>
      <c r="C6" t="s">
        <v>148</v>
      </c>
      <c r="E6" s="32">
        <v>3.5007999999999999</v>
      </c>
      <c r="F6" s="32">
        <v>0.13842399999999999</v>
      </c>
    </row>
    <row r="7" spans="1:15" x14ac:dyDescent="0.35">
      <c r="B7">
        <v>984</v>
      </c>
      <c r="C7" t="s">
        <v>149</v>
      </c>
      <c r="E7" s="32">
        <v>2.7761</v>
      </c>
      <c r="F7" s="32">
        <v>0.13305400000000001</v>
      </c>
    </row>
    <row r="8" spans="1:15" x14ac:dyDescent="0.35">
      <c r="B8">
        <v>984</v>
      </c>
      <c r="C8" t="s">
        <v>150</v>
      </c>
      <c r="E8" s="32">
        <v>2.7303000000000002</v>
      </c>
      <c r="F8" s="32">
        <v>0.120825</v>
      </c>
    </row>
    <row r="9" spans="1:15" x14ac:dyDescent="0.35">
      <c r="B9">
        <v>984</v>
      </c>
      <c r="C9" t="s">
        <v>151</v>
      </c>
      <c r="E9" s="32">
        <v>3.1692</v>
      </c>
      <c r="F9" s="32">
        <v>0.13385</v>
      </c>
    </row>
    <row r="10" spans="1:15" x14ac:dyDescent="0.35">
      <c r="B10">
        <v>984</v>
      </c>
      <c r="C10" t="s">
        <v>145</v>
      </c>
      <c r="E10" s="32">
        <v>2.8397999999999999</v>
      </c>
      <c r="F10" s="32">
        <v>0.12393900000000001</v>
      </c>
    </row>
    <row r="12" spans="1:15" x14ac:dyDescent="0.35">
      <c r="B12">
        <v>984</v>
      </c>
      <c r="C12" t="s">
        <v>136</v>
      </c>
      <c r="E12" s="32">
        <v>3.4719000000000002</v>
      </c>
      <c r="F12" s="32">
        <v>0.13563500000000001</v>
      </c>
    </row>
    <row r="13" spans="1:15" x14ac:dyDescent="0.35">
      <c r="B13">
        <v>984</v>
      </c>
      <c r="C13" t="s">
        <v>137</v>
      </c>
      <c r="E13" s="32">
        <v>2.7280000000000002</v>
      </c>
      <c r="F13" s="32">
        <v>0.12054999999999999</v>
      </c>
    </row>
    <row r="14" spans="1:15" x14ac:dyDescent="0.35">
      <c r="B14">
        <v>984</v>
      </c>
      <c r="C14" t="s">
        <v>138</v>
      </c>
      <c r="E14" s="32">
        <v>2.7267000000000001</v>
      </c>
      <c r="F14" s="32">
        <v>0.11936999999999999</v>
      </c>
    </row>
    <row r="15" spans="1:15" x14ac:dyDescent="0.35">
      <c r="B15">
        <v>984</v>
      </c>
      <c r="C15" t="s">
        <v>139</v>
      </c>
      <c r="E15" s="32">
        <v>2.6541999999999999</v>
      </c>
      <c r="F15" s="32">
        <v>0.11651199999999999</v>
      </c>
    </row>
    <row r="16" spans="1:15" x14ac:dyDescent="0.35">
      <c r="B16">
        <v>984</v>
      </c>
      <c r="C16" t="s">
        <v>140</v>
      </c>
      <c r="E16" s="32">
        <v>2.9108999999999998</v>
      </c>
      <c r="F16" s="32">
        <v>0.12489800000000001</v>
      </c>
    </row>
    <row r="21" spans="5:12" x14ac:dyDescent="0.35">
      <c r="E21">
        <v>3.0497679999999998</v>
      </c>
      <c r="F21">
        <v>0.130214</v>
      </c>
      <c r="G21">
        <v>41.82114</v>
      </c>
      <c r="H21">
        <v>0.12793099999999999</v>
      </c>
      <c r="I21">
        <v>7.7718999999999996E-2</v>
      </c>
      <c r="J21">
        <v>42</v>
      </c>
      <c r="K21">
        <v>100</v>
      </c>
      <c r="L21">
        <v>50</v>
      </c>
    </row>
    <row r="22" spans="5:12" x14ac:dyDescent="0.35">
      <c r="E22">
        <v>3.0992280000000001</v>
      </c>
      <c r="F22">
        <v>0.130185</v>
      </c>
      <c r="G22">
        <v>43.834052999999997</v>
      </c>
      <c r="H22">
        <v>0.127419</v>
      </c>
      <c r="I22">
        <v>7.9593999999999998E-2</v>
      </c>
      <c r="J22">
        <v>43</v>
      </c>
      <c r="K22">
        <v>100</v>
      </c>
      <c r="L22">
        <v>50</v>
      </c>
    </row>
    <row r="23" spans="5:12" x14ac:dyDescent="0.35">
      <c r="E23">
        <v>2.829097</v>
      </c>
      <c r="F23">
        <v>0.123278</v>
      </c>
      <c r="G23">
        <v>34.845044000000001</v>
      </c>
      <c r="H23">
        <v>0.118217</v>
      </c>
      <c r="I23">
        <v>6.6592999999999999E-2</v>
      </c>
      <c r="J23">
        <v>44</v>
      </c>
      <c r="K23">
        <v>100</v>
      </c>
      <c r="L23">
        <v>50</v>
      </c>
    </row>
    <row r="24" spans="5:12" x14ac:dyDescent="0.35">
      <c r="E24">
        <v>2.9453559999999999</v>
      </c>
      <c r="F24">
        <v>0.12865199999999999</v>
      </c>
      <c r="G24">
        <v>38.967016000000001</v>
      </c>
      <c r="H24">
        <v>0.125526</v>
      </c>
      <c r="I24">
        <v>7.6453999999999994E-2</v>
      </c>
      <c r="J24">
        <v>45</v>
      </c>
      <c r="K24">
        <v>100</v>
      </c>
      <c r="L24">
        <v>50</v>
      </c>
    </row>
    <row r="25" spans="5:12" x14ac:dyDescent="0.35">
      <c r="E25">
        <v>2.723576</v>
      </c>
      <c r="F25">
        <v>0.115996</v>
      </c>
      <c r="G25">
        <v>32.213177000000002</v>
      </c>
      <c r="H25">
        <v>0.113146</v>
      </c>
      <c r="I25">
        <v>6.4083000000000001E-2</v>
      </c>
      <c r="J25">
        <v>46</v>
      </c>
      <c r="K25">
        <v>100</v>
      </c>
      <c r="L25">
        <v>50</v>
      </c>
    </row>
    <row r="26" spans="5:12" x14ac:dyDescent="0.35">
      <c r="E26">
        <v>3.017201</v>
      </c>
      <c r="F26">
        <v>0.123765</v>
      </c>
      <c r="G26">
        <v>45.605044999999997</v>
      </c>
      <c r="H26">
        <v>0.123501</v>
      </c>
      <c r="I26">
        <v>8.1905000000000006E-2</v>
      </c>
      <c r="J26">
        <v>47</v>
      </c>
      <c r="K26">
        <v>100</v>
      </c>
      <c r="L26">
        <v>50</v>
      </c>
    </row>
    <row r="27" spans="5:12" x14ac:dyDescent="0.35">
      <c r="E27">
        <v>2.9743430000000002</v>
      </c>
      <c r="F27">
        <v>0.12959499999999999</v>
      </c>
      <c r="G27">
        <v>39.394142000000002</v>
      </c>
      <c r="H27">
        <v>0.125136</v>
      </c>
      <c r="I27">
        <v>7.5082999999999997E-2</v>
      </c>
      <c r="J27">
        <v>48</v>
      </c>
      <c r="K27">
        <v>100</v>
      </c>
      <c r="L27">
        <v>50</v>
      </c>
    </row>
    <row r="28" spans="5:12" x14ac:dyDescent="0.35">
      <c r="E28">
        <v>3.069712</v>
      </c>
      <c r="F28">
        <v>0.124194</v>
      </c>
      <c r="G28">
        <v>46.757980000000003</v>
      </c>
      <c r="H28">
        <v>0.12439699999999999</v>
      </c>
      <c r="I28">
        <v>8.5421999999999998E-2</v>
      </c>
      <c r="J28">
        <v>49</v>
      </c>
      <c r="K28">
        <v>100</v>
      </c>
      <c r="L28">
        <v>50</v>
      </c>
    </row>
    <row r="29" spans="5:12" x14ac:dyDescent="0.35">
      <c r="E29">
        <v>2.7280479999999998</v>
      </c>
      <c r="F29">
        <v>0.119312</v>
      </c>
      <c r="G29">
        <v>32.290838000000001</v>
      </c>
      <c r="H29">
        <v>0.11469</v>
      </c>
      <c r="I29">
        <v>6.5111000000000002E-2</v>
      </c>
      <c r="J29">
        <v>50</v>
      </c>
      <c r="K29">
        <v>100</v>
      </c>
      <c r="L29">
        <v>50</v>
      </c>
    </row>
    <row r="30" spans="5:12" x14ac:dyDescent="0.35">
      <c r="E30">
        <v>2.648587</v>
      </c>
      <c r="F30">
        <v>0.116412</v>
      </c>
      <c r="G30">
        <v>28.711969</v>
      </c>
      <c r="H30">
        <v>0.11192199999999999</v>
      </c>
      <c r="I30">
        <v>6.2549999999999994E-2</v>
      </c>
      <c r="J30">
        <v>51</v>
      </c>
      <c r="K30">
        <v>100</v>
      </c>
      <c r="L30">
        <v>50</v>
      </c>
    </row>
    <row r="34" spans="5:12" x14ac:dyDescent="0.35">
      <c r="E34">
        <v>2.884655</v>
      </c>
      <c r="F34">
        <v>0.125031</v>
      </c>
      <c r="G34">
        <v>36.842486000000001</v>
      </c>
      <c r="H34">
        <v>0.12019299999999999</v>
      </c>
      <c r="I34">
        <v>6.8671999999999997E-2</v>
      </c>
      <c r="J34">
        <v>42</v>
      </c>
      <c r="K34">
        <v>200</v>
      </c>
      <c r="L34">
        <v>100</v>
      </c>
    </row>
    <row r="35" spans="5:12" x14ac:dyDescent="0.35">
      <c r="E35">
        <v>2.770041</v>
      </c>
      <c r="F35">
        <v>0.118647</v>
      </c>
      <c r="G35">
        <v>37.258882999999997</v>
      </c>
      <c r="H35">
        <v>0.11457100000000001</v>
      </c>
      <c r="I35">
        <v>7.0913000000000004E-2</v>
      </c>
      <c r="J35">
        <v>43</v>
      </c>
      <c r="K35">
        <v>200</v>
      </c>
      <c r="L35">
        <v>100</v>
      </c>
    </row>
    <row r="36" spans="5:12" x14ac:dyDescent="0.35">
      <c r="E36">
        <v>2.984318</v>
      </c>
      <c r="F36">
        <v>0.12983900000000001</v>
      </c>
      <c r="G36">
        <v>42.833356999999999</v>
      </c>
      <c r="H36">
        <v>0.124277</v>
      </c>
      <c r="I36">
        <v>7.6746999999999996E-2</v>
      </c>
      <c r="J36">
        <v>44</v>
      </c>
      <c r="K36">
        <v>200</v>
      </c>
      <c r="L36">
        <v>100</v>
      </c>
    </row>
    <row r="37" spans="5:12" x14ac:dyDescent="0.35">
      <c r="E37">
        <v>2.9052039999999999</v>
      </c>
      <c r="F37">
        <v>0.12645600000000001</v>
      </c>
      <c r="G37">
        <v>40.804423</v>
      </c>
      <c r="H37">
        <v>0.121948</v>
      </c>
      <c r="I37">
        <v>7.6657000000000003E-2</v>
      </c>
      <c r="J37">
        <v>45</v>
      </c>
      <c r="K37">
        <v>200</v>
      </c>
      <c r="L37">
        <v>100</v>
      </c>
    </row>
    <row r="38" spans="5:12" x14ac:dyDescent="0.35">
      <c r="E38">
        <v>2.7890489999999999</v>
      </c>
      <c r="F38">
        <v>0.123276</v>
      </c>
      <c r="G38">
        <v>37.501086000000001</v>
      </c>
      <c r="H38">
        <v>0.11706900000000001</v>
      </c>
      <c r="I38">
        <v>7.0996000000000004E-2</v>
      </c>
      <c r="J38">
        <v>46</v>
      </c>
      <c r="K38">
        <v>200</v>
      </c>
      <c r="L38">
        <v>100</v>
      </c>
    </row>
    <row r="39" spans="5:12" x14ac:dyDescent="0.35">
      <c r="E39">
        <v>2.7759879999999999</v>
      </c>
      <c r="F39">
        <v>0.119712</v>
      </c>
      <c r="G39">
        <v>33.442977999999997</v>
      </c>
      <c r="H39">
        <v>0.11543</v>
      </c>
      <c r="I39">
        <v>6.6954E-2</v>
      </c>
      <c r="J39">
        <v>47</v>
      </c>
      <c r="K39">
        <v>200</v>
      </c>
      <c r="L39">
        <v>100</v>
      </c>
    </row>
    <row r="40" spans="5:12" x14ac:dyDescent="0.35">
      <c r="E40">
        <v>2.9280659999999998</v>
      </c>
      <c r="F40">
        <v>0.12661</v>
      </c>
      <c r="G40">
        <v>42.042639999999999</v>
      </c>
      <c r="H40">
        <v>0.119898</v>
      </c>
      <c r="I40">
        <v>7.6541999999999999E-2</v>
      </c>
      <c r="J40">
        <v>48</v>
      </c>
      <c r="K40">
        <v>200</v>
      </c>
      <c r="L40">
        <v>100</v>
      </c>
    </row>
    <row r="41" spans="5:12" x14ac:dyDescent="0.35">
      <c r="E41">
        <v>2.9922620000000002</v>
      </c>
      <c r="F41">
        <v>0.12809599999999999</v>
      </c>
      <c r="G41">
        <v>39.863525000000003</v>
      </c>
      <c r="H41">
        <v>0.123289</v>
      </c>
      <c r="I41">
        <v>7.4163999999999994E-2</v>
      </c>
      <c r="J41">
        <v>49</v>
      </c>
      <c r="K41">
        <v>200</v>
      </c>
      <c r="L41">
        <v>100</v>
      </c>
    </row>
    <row r="42" spans="5:12" x14ac:dyDescent="0.35">
      <c r="E42">
        <v>2.762432</v>
      </c>
      <c r="F42">
        <v>0.11974700000000001</v>
      </c>
      <c r="G42">
        <v>37.292400999999998</v>
      </c>
      <c r="H42">
        <v>0.11627999999999999</v>
      </c>
      <c r="I42">
        <v>7.2497000000000006E-2</v>
      </c>
      <c r="J42">
        <v>50</v>
      </c>
      <c r="K42">
        <v>200</v>
      </c>
      <c r="L42">
        <v>100</v>
      </c>
    </row>
    <row r="43" spans="5:12" x14ac:dyDescent="0.35">
      <c r="E43">
        <v>2.709225</v>
      </c>
      <c r="F43">
        <v>0.120272</v>
      </c>
      <c r="G43">
        <v>35.371651999999997</v>
      </c>
      <c r="H43">
        <v>0.11609</v>
      </c>
      <c r="I43">
        <v>7.0366999999999999E-2</v>
      </c>
      <c r="J43">
        <v>51</v>
      </c>
      <c r="K43">
        <v>200</v>
      </c>
      <c r="L43">
        <v>100</v>
      </c>
    </row>
    <row r="47" spans="5:12" x14ac:dyDescent="0.35">
      <c r="E47">
        <v>2.9942769999999999</v>
      </c>
      <c r="F47">
        <v>0.128135</v>
      </c>
      <c r="G47">
        <v>47.701009999999997</v>
      </c>
      <c r="H47">
        <v>0.124415</v>
      </c>
      <c r="I47">
        <v>8.4775000000000003E-2</v>
      </c>
      <c r="J47">
        <v>42</v>
      </c>
      <c r="K47">
        <v>400</v>
      </c>
      <c r="L47">
        <v>200</v>
      </c>
    </row>
    <row r="48" spans="5:12" x14ac:dyDescent="0.35">
      <c r="E48">
        <v>2.9894150000000002</v>
      </c>
      <c r="F48">
        <v>0.12715899999999999</v>
      </c>
      <c r="G48">
        <v>51.692659999999997</v>
      </c>
      <c r="H48">
        <v>0.122919</v>
      </c>
      <c r="I48">
        <v>9.2798000000000005E-2</v>
      </c>
      <c r="J48">
        <v>43</v>
      </c>
      <c r="K48">
        <v>400</v>
      </c>
      <c r="L48">
        <v>200</v>
      </c>
    </row>
    <row r="49" spans="10:10" x14ac:dyDescent="0.35">
      <c r="J49">
        <v>44</v>
      </c>
    </row>
    <row r="50" spans="10:10" x14ac:dyDescent="0.35">
      <c r="J50">
        <v>45</v>
      </c>
    </row>
    <row r="51" spans="10:10" x14ac:dyDescent="0.35">
      <c r="J51">
        <v>46</v>
      </c>
    </row>
    <row r="52" spans="10:10" x14ac:dyDescent="0.35">
      <c r="J52">
        <v>47</v>
      </c>
    </row>
    <row r="53" spans="10:10" x14ac:dyDescent="0.35">
      <c r="J53">
        <v>48</v>
      </c>
    </row>
    <row r="54" spans="10:10" x14ac:dyDescent="0.35">
      <c r="J54">
        <v>49</v>
      </c>
    </row>
    <row r="55" spans="10:10" x14ac:dyDescent="0.35">
      <c r="J55">
        <v>50</v>
      </c>
    </row>
    <row r="56" spans="10:10" x14ac:dyDescent="0.35">
      <c r="J56">
        <v>51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8BE6C-DDB8-47A2-816F-BAF7A0338D6F}">
  <dimension ref="A1:P116"/>
  <sheetViews>
    <sheetView zoomScale="55" zoomScaleNormal="55" workbookViewId="0">
      <pane ySplit="1" topLeftCell="A2" activePane="bottomLeft" state="frozen"/>
      <selection pane="bottomLeft" activeCell="H11" sqref="H11"/>
    </sheetView>
  </sheetViews>
  <sheetFormatPr baseColWidth="10" defaultRowHeight="14.5" x14ac:dyDescent="0.35"/>
  <cols>
    <col min="1" max="1" width="22.7265625" bestFit="1" customWidth="1"/>
    <col min="2" max="2" width="5.08984375" bestFit="1" customWidth="1"/>
    <col min="3" max="3" width="9.6328125" bestFit="1" customWidth="1"/>
    <col min="4" max="4" width="5.36328125" bestFit="1" customWidth="1"/>
    <col min="5" max="6" width="9" bestFit="1" customWidth="1"/>
    <col min="7" max="7" width="6.54296875" bestFit="1" customWidth="1"/>
    <col min="8" max="8" width="8.54296875" bestFit="1" customWidth="1"/>
    <col min="9" max="9" width="8.5429687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7.7265625" bestFit="1" customWidth="1"/>
  </cols>
  <sheetData>
    <row r="1" spans="1:15" s="29" customFormat="1" ht="29"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31" t="s">
        <v>128</v>
      </c>
      <c r="O1" s="29" t="s">
        <v>97</v>
      </c>
    </row>
    <row r="2" spans="1:15" s="29" customFormat="1" x14ac:dyDescent="0.35">
      <c r="H2" s="30"/>
      <c r="I2" s="30"/>
      <c r="L2" s="31"/>
      <c r="M2" s="31"/>
      <c r="N2" s="31"/>
    </row>
    <row r="3" spans="1:15" s="29" customFormat="1" x14ac:dyDescent="0.35">
      <c r="A3" s="34" t="s">
        <v>153</v>
      </c>
      <c r="B3" s="34">
        <v>1807</v>
      </c>
      <c r="C3" t="s">
        <v>146</v>
      </c>
      <c r="D3"/>
      <c r="E3" s="32">
        <v>1.0697000000000001</v>
      </c>
      <c r="F3" s="36">
        <v>0.18230000000000002</v>
      </c>
      <c r="H3" s="30"/>
      <c r="I3" s="30"/>
      <c r="L3" s="31"/>
      <c r="M3" s="31"/>
      <c r="N3" s="31"/>
    </row>
    <row r="4" spans="1:15" s="29" customFormat="1" x14ac:dyDescent="0.35">
      <c r="A4" s="34" t="s">
        <v>153</v>
      </c>
      <c r="B4" s="34">
        <v>1807</v>
      </c>
      <c r="C4" t="s">
        <v>147</v>
      </c>
      <c r="D4"/>
      <c r="E4" s="32">
        <v>1.3388</v>
      </c>
      <c r="F4" s="36">
        <v>0.222025</v>
      </c>
      <c r="H4" s="30"/>
      <c r="I4" s="30"/>
      <c r="L4" s="31"/>
      <c r="M4" s="31"/>
      <c r="N4" s="31"/>
    </row>
    <row r="5" spans="1:15" s="29" customFormat="1" x14ac:dyDescent="0.35">
      <c r="A5" s="34" t="s">
        <v>153</v>
      </c>
      <c r="B5" s="34">
        <v>1807</v>
      </c>
      <c r="C5" t="s">
        <v>136</v>
      </c>
      <c r="D5"/>
      <c r="E5" s="32">
        <v>1.0867</v>
      </c>
      <c r="F5" s="36">
        <v>0.18418199999999998</v>
      </c>
      <c r="H5" s="30"/>
      <c r="I5" s="30"/>
      <c r="L5" s="31"/>
      <c r="M5" s="31"/>
      <c r="N5" s="31"/>
    </row>
    <row r="6" spans="1:15" s="29" customFormat="1" x14ac:dyDescent="0.35">
      <c r="A6" s="34" t="s">
        <v>153</v>
      </c>
      <c r="B6" s="34">
        <v>1807</v>
      </c>
      <c r="C6" t="s">
        <v>148</v>
      </c>
      <c r="D6"/>
      <c r="E6" s="32">
        <v>1.0849</v>
      </c>
      <c r="F6" s="36">
        <v>0.18344100000000002</v>
      </c>
      <c r="H6" s="30"/>
      <c r="I6" s="30"/>
      <c r="L6" s="31"/>
      <c r="M6" s="31"/>
      <c r="N6" s="31"/>
    </row>
    <row r="7" spans="1:15" s="29" customFormat="1" x14ac:dyDescent="0.35">
      <c r="A7" s="34" t="s">
        <v>153</v>
      </c>
      <c r="B7" s="34">
        <v>1807</v>
      </c>
      <c r="C7" t="s">
        <v>149</v>
      </c>
      <c r="D7"/>
      <c r="E7" s="32">
        <v>1.0918000000000001</v>
      </c>
      <c r="F7" s="36">
        <v>0.19873399999999999</v>
      </c>
      <c r="H7" s="30"/>
      <c r="I7" s="30"/>
      <c r="L7" s="31"/>
      <c r="M7" s="31"/>
      <c r="N7" s="31"/>
    </row>
    <row r="8" spans="1:15" s="29" customFormat="1" x14ac:dyDescent="0.35">
      <c r="A8" s="34" t="s">
        <v>153</v>
      </c>
      <c r="B8" s="34">
        <v>1807</v>
      </c>
      <c r="C8" t="s">
        <v>150</v>
      </c>
      <c r="D8"/>
      <c r="E8" s="32">
        <v>1.0505</v>
      </c>
      <c r="F8" s="36">
        <v>0.181094</v>
      </c>
      <c r="H8" s="30"/>
      <c r="I8" s="30"/>
      <c r="L8" s="31"/>
      <c r="M8" s="31"/>
      <c r="N8" s="31"/>
    </row>
    <row r="9" spans="1:15" s="29" customFormat="1" x14ac:dyDescent="0.35">
      <c r="A9" s="34" t="s">
        <v>153</v>
      </c>
      <c r="B9" s="34">
        <v>1807</v>
      </c>
      <c r="C9" t="s">
        <v>151</v>
      </c>
      <c r="D9"/>
      <c r="E9" s="32">
        <v>1.0569999999999999</v>
      </c>
      <c r="F9" s="36">
        <v>0.18316600000000002</v>
      </c>
      <c r="H9" s="30"/>
      <c r="I9" s="30"/>
      <c r="L9" s="31"/>
      <c r="M9" s="31"/>
      <c r="N9" s="31"/>
    </row>
    <row r="10" spans="1:15" s="29" customFormat="1" x14ac:dyDescent="0.35">
      <c r="A10" s="34" t="s">
        <v>153</v>
      </c>
      <c r="B10" s="34">
        <v>1807</v>
      </c>
      <c r="C10" t="s">
        <v>145</v>
      </c>
      <c r="D10"/>
      <c r="E10" s="32">
        <v>1.0349999999999999</v>
      </c>
      <c r="F10" s="36">
        <v>0.18157000000000001</v>
      </c>
      <c r="H10" s="30"/>
      <c r="I10" s="30"/>
      <c r="L10" s="31"/>
      <c r="M10" s="31"/>
      <c r="N10" s="31"/>
    </row>
    <row r="11" spans="1:15" s="29" customFormat="1" x14ac:dyDescent="0.35">
      <c r="H11" s="30"/>
      <c r="I11" s="30"/>
      <c r="L11" s="31"/>
      <c r="M11" s="31"/>
      <c r="N11" s="31"/>
    </row>
    <row r="12" spans="1:15" s="29" customFormat="1" x14ac:dyDescent="0.35">
      <c r="H12" s="30"/>
      <c r="I12" s="30"/>
      <c r="L12" s="31"/>
      <c r="M12" s="31"/>
      <c r="N12" s="31"/>
    </row>
    <row r="13" spans="1:15" s="29" customFormat="1" x14ac:dyDescent="0.35">
      <c r="H13" s="30"/>
      <c r="I13" s="30"/>
      <c r="L13" s="31"/>
      <c r="M13" s="31"/>
      <c r="N13" s="31"/>
    </row>
    <row r="14" spans="1:15" s="29" customFormat="1" x14ac:dyDescent="0.35">
      <c r="H14" s="30"/>
      <c r="I14" s="30"/>
      <c r="L14" s="31"/>
      <c r="M14" s="31"/>
      <c r="N14" s="31"/>
    </row>
    <row r="15" spans="1:15" s="29" customFormat="1" x14ac:dyDescent="0.35">
      <c r="H15" s="30"/>
      <c r="I15" s="30"/>
      <c r="L15" s="31"/>
      <c r="M15" s="31"/>
      <c r="N15" s="31"/>
    </row>
    <row r="16" spans="1:15" s="29" customFormat="1" x14ac:dyDescent="0.35">
      <c r="A16" t="s">
        <v>129</v>
      </c>
      <c r="B16">
        <v>1807</v>
      </c>
      <c r="C16" s="34" t="s">
        <v>136</v>
      </c>
      <c r="D16" s="34"/>
      <c r="E16" s="32">
        <v>1.0867</v>
      </c>
      <c r="F16" s="32">
        <v>0.18418199999999998</v>
      </c>
      <c r="H16" s="30"/>
      <c r="I16" s="30"/>
      <c r="L16" s="31"/>
      <c r="M16" s="31"/>
      <c r="N16" s="31"/>
    </row>
    <row r="17" spans="1:16" s="29" customFormat="1" x14ac:dyDescent="0.35">
      <c r="A17" t="s">
        <v>129</v>
      </c>
      <c r="B17">
        <v>1807</v>
      </c>
      <c r="C17" s="34" t="s">
        <v>137</v>
      </c>
      <c r="D17" s="34"/>
      <c r="E17" s="32">
        <v>1.0470999999999999</v>
      </c>
      <c r="F17" s="32">
        <v>0.18418199999999998</v>
      </c>
      <c r="H17" s="30"/>
      <c r="I17" s="30"/>
      <c r="L17" s="31"/>
      <c r="M17" s="31"/>
      <c r="N17" s="31"/>
    </row>
    <row r="18" spans="1:16" s="29" customFormat="1" x14ac:dyDescent="0.35">
      <c r="A18" t="s">
        <v>129</v>
      </c>
      <c r="B18">
        <v>1807</v>
      </c>
      <c r="C18" s="34" t="s">
        <v>138</v>
      </c>
      <c r="D18" s="34"/>
      <c r="E18" s="32">
        <v>1.0591999999999999</v>
      </c>
      <c r="F18" s="32">
        <v>0.18421999999999999</v>
      </c>
      <c r="H18" s="30"/>
      <c r="I18" s="30"/>
      <c r="L18" s="31"/>
      <c r="M18" s="31"/>
      <c r="N18" s="31"/>
    </row>
    <row r="19" spans="1:16" s="29" customFormat="1" x14ac:dyDescent="0.35">
      <c r="A19" t="s">
        <v>129</v>
      </c>
      <c r="B19">
        <v>1807</v>
      </c>
      <c r="C19" s="34" t="s">
        <v>139</v>
      </c>
      <c r="D19" s="34"/>
      <c r="E19" s="32">
        <v>1.0273000000000001</v>
      </c>
      <c r="F19" s="32">
        <v>0.17782000000000001</v>
      </c>
      <c r="H19" s="30"/>
      <c r="I19" s="30"/>
      <c r="L19" s="31"/>
      <c r="M19" s="31"/>
      <c r="N19" s="31"/>
    </row>
    <row r="20" spans="1:16" s="29" customFormat="1" x14ac:dyDescent="0.35">
      <c r="A20" t="s">
        <v>129</v>
      </c>
      <c r="B20">
        <v>1807</v>
      </c>
      <c r="C20" s="34" t="s">
        <v>140</v>
      </c>
      <c r="D20" s="34"/>
      <c r="E20" s="32">
        <v>1.0504</v>
      </c>
      <c r="F20" s="32">
        <v>0.181085</v>
      </c>
      <c r="H20" s="30"/>
      <c r="I20" s="30"/>
      <c r="L20" s="31"/>
      <c r="M20" s="31"/>
      <c r="N20" s="31"/>
    </row>
    <row r="21" spans="1:16" s="29" customFormat="1" x14ac:dyDescent="0.35">
      <c r="H21" s="30"/>
      <c r="I21" s="30"/>
      <c r="L21" s="31"/>
      <c r="M21" s="31"/>
      <c r="N21" s="31"/>
    </row>
    <row r="22" spans="1:16" s="29" customFormat="1" ht="18.5" x14ac:dyDescent="0.45">
      <c r="A22" s="45" t="s">
        <v>135</v>
      </c>
      <c r="B22" s="45"/>
      <c r="C22" s="45"/>
      <c r="D22" s="45"/>
      <c r="E22" s="45"/>
      <c r="F22" s="45"/>
      <c r="G22" s="45"/>
      <c r="H22" s="45"/>
      <c r="I22" s="45"/>
      <c r="J22" s="45"/>
      <c r="K22" s="45"/>
      <c r="L22" s="45"/>
      <c r="M22" s="45"/>
      <c r="N22" s="45"/>
      <c r="O22" s="45"/>
    </row>
    <row r="24" spans="1:16" x14ac:dyDescent="0.35">
      <c r="A24" t="s">
        <v>129</v>
      </c>
      <c r="B24">
        <v>1807</v>
      </c>
      <c r="C24" t="s">
        <v>130</v>
      </c>
      <c r="E24" s="32">
        <v>1.1647380000000001</v>
      </c>
      <c r="F24" s="32">
        <v>0.18890799999999999</v>
      </c>
      <c r="G24" s="32">
        <v>15.945872</v>
      </c>
      <c r="H24" s="32">
        <v>0.17411299999999999</v>
      </c>
      <c r="I24" s="32">
        <v>0.13309399999999999</v>
      </c>
      <c r="J24">
        <v>42</v>
      </c>
      <c r="K24">
        <v>100</v>
      </c>
      <c r="L24">
        <v>50</v>
      </c>
      <c r="O24" s="33">
        <f t="shared" ref="O24:O33" si="0">(32*K24*L24)/B24</f>
        <v>88.544548976203657</v>
      </c>
      <c r="P24" t="s">
        <v>143</v>
      </c>
    </row>
    <row r="25" spans="1:16" x14ac:dyDescent="0.35">
      <c r="A25" t="s">
        <v>129</v>
      </c>
      <c r="B25">
        <v>1807</v>
      </c>
      <c r="C25" t="s">
        <v>130</v>
      </c>
      <c r="E25" s="32">
        <v>1.1361790000000001</v>
      </c>
      <c r="F25" s="32">
        <v>0.18821099999999999</v>
      </c>
      <c r="G25" s="32">
        <v>17.135404999999999</v>
      </c>
      <c r="H25" s="32">
        <v>0.17378099999999999</v>
      </c>
      <c r="I25" s="32">
        <v>0.139372</v>
      </c>
      <c r="J25">
        <v>43</v>
      </c>
      <c r="K25">
        <v>100</v>
      </c>
      <c r="L25">
        <v>50</v>
      </c>
      <c r="O25" s="33">
        <f t="shared" si="0"/>
        <v>88.544548976203657</v>
      </c>
    </row>
    <row r="26" spans="1:16" x14ac:dyDescent="0.35">
      <c r="A26" t="s">
        <v>129</v>
      </c>
      <c r="B26">
        <v>1807</v>
      </c>
      <c r="C26" t="s">
        <v>130</v>
      </c>
      <c r="E26" s="32">
        <v>1.0859209999999999</v>
      </c>
      <c r="F26" s="32">
        <v>0.183397</v>
      </c>
      <c r="G26" s="32">
        <v>15.898186000000001</v>
      </c>
      <c r="H26" s="32">
        <v>0.16948299999999999</v>
      </c>
      <c r="I26" s="32">
        <v>0.13400300000000001</v>
      </c>
      <c r="J26">
        <v>44</v>
      </c>
      <c r="K26">
        <v>100</v>
      </c>
      <c r="L26">
        <v>50</v>
      </c>
      <c r="O26" s="33">
        <f t="shared" si="0"/>
        <v>88.544548976203657</v>
      </c>
    </row>
    <row r="27" spans="1:16" x14ac:dyDescent="0.35">
      <c r="A27" t="s">
        <v>129</v>
      </c>
      <c r="B27">
        <v>1807</v>
      </c>
      <c r="C27" t="s">
        <v>130</v>
      </c>
      <c r="E27" s="32">
        <v>1.1494709999999999</v>
      </c>
      <c r="F27" s="32">
        <v>0.18548600000000001</v>
      </c>
      <c r="G27" s="32">
        <v>16.568771999999999</v>
      </c>
      <c r="H27" s="32">
        <v>0.17547299999999999</v>
      </c>
      <c r="I27" s="32">
        <v>0.13783599999999999</v>
      </c>
      <c r="J27">
        <v>45</v>
      </c>
      <c r="K27">
        <v>100</v>
      </c>
      <c r="L27">
        <v>50</v>
      </c>
      <c r="O27" s="33">
        <f t="shared" si="0"/>
        <v>88.544548976203657</v>
      </c>
    </row>
    <row r="28" spans="1:16" x14ac:dyDescent="0.35">
      <c r="A28" t="s">
        <v>129</v>
      </c>
      <c r="B28">
        <v>1807</v>
      </c>
      <c r="C28" t="s">
        <v>130</v>
      </c>
      <c r="E28" s="32">
        <v>1.0855220000000001</v>
      </c>
      <c r="F28" s="32">
        <v>0.18288399999999999</v>
      </c>
      <c r="G28" s="32">
        <v>15.614853</v>
      </c>
      <c r="H28" s="32">
        <v>0.16871</v>
      </c>
      <c r="I28" s="32">
        <v>0.13237499999999999</v>
      </c>
      <c r="J28">
        <v>46</v>
      </c>
      <c r="K28">
        <v>100</v>
      </c>
      <c r="L28">
        <v>50</v>
      </c>
      <c r="O28" s="33">
        <f t="shared" si="0"/>
        <v>88.544548976203657</v>
      </c>
    </row>
    <row r="29" spans="1:16" x14ac:dyDescent="0.35">
      <c r="A29" t="s">
        <v>129</v>
      </c>
      <c r="B29">
        <v>1807</v>
      </c>
      <c r="C29" t="s">
        <v>130</v>
      </c>
      <c r="E29" s="32">
        <v>1.100206</v>
      </c>
      <c r="F29" s="32">
        <v>0.183471</v>
      </c>
      <c r="G29" s="32">
        <v>16.535036000000002</v>
      </c>
      <c r="H29" s="32">
        <v>0.17122100000000001</v>
      </c>
      <c r="I29" s="32">
        <v>0.13476099999999999</v>
      </c>
      <c r="J29">
        <v>47</v>
      </c>
      <c r="K29">
        <v>100</v>
      </c>
      <c r="L29">
        <v>50</v>
      </c>
      <c r="O29" s="33">
        <f t="shared" si="0"/>
        <v>88.544548976203657</v>
      </c>
    </row>
    <row r="30" spans="1:16" x14ac:dyDescent="0.35">
      <c r="A30" t="s">
        <v>129</v>
      </c>
      <c r="B30">
        <v>1807</v>
      </c>
      <c r="C30" t="s">
        <v>130</v>
      </c>
      <c r="E30" s="32">
        <v>1.088935</v>
      </c>
      <c r="F30" s="32">
        <v>0.18452199999999999</v>
      </c>
      <c r="G30" s="32">
        <v>15.752922999999999</v>
      </c>
      <c r="H30" s="32">
        <v>0.17055699999999999</v>
      </c>
      <c r="I30" s="32">
        <v>0.13359199999999999</v>
      </c>
      <c r="J30">
        <v>48</v>
      </c>
      <c r="K30">
        <v>100</v>
      </c>
      <c r="L30">
        <v>50</v>
      </c>
      <c r="O30" s="33">
        <f t="shared" si="0"/>
        <v>88.544548976203657</v>
      </c>
    </row>
    <row r="31" spans="1:16" x14ac:dyDescent="0.35">
      <c r="A31" t="s">
        <v>129</v>
      </c>
      <c r="B31">
        <v>1807</v>
      </c>
      <c r="C31" t="s">
        <v>130</v>
      </c>
      <c r="E31" s="32">
        <v>1.094171</v>
      </c>
      <c r="F31" s="32">
        <v>0.185025</v>
      </c>
      <c r="G31" s="32">
        <v>15.625429</v>
      </c>
      <c r="H31" s="32">
        <v>0.16845599999999999</v>
      </c>
      <c r="I31" s="32">
        <v>0.13175000000000001</v>
      </c>
      <c r="J31">
        <v>49</v>
      </c>
      <c r="K31">
        <v>100</v>
      </c>
      <c r="L31">
        <v>50</v>
      </c>
      <c r="O31" s="33">
        <f t="shared" si="0"/>
        <v>88.544548976203657</v>
      </c>
    </row>
    <row r="32" spans="1:16" x14ac:dyDescent="0.35">
      <c r="A32" t="s">
        <v>129</v>
      </c>
      <c r="B32">
        <v>1807</v>
      </c>
      <c r="C32" t="s">
        <v>130</v>
      </c>
      <c r="E32" s="32">
        <v>1.1166020000000001</v>
      </c>
      <c r="F32" s="32">
        <v>0.18790999999999999</v>
      </c>
      <c r="G32" s="32">
        <v>15.845134</v>
      </c>
      <c r="H32" s="32">
        <v>0.172181</v>
      </c>
      <c r="I32" s="32">
        <v>0.136849</v>
      </c>
      <c r="J32">
        <v>50</v>
      </c>
      <c r="K32">
        <v>100</v>
      </c>
      <c r="L32">
        <v>50</v>
      </c>
      <c r="O32" s="33">
        <f t="shared" si="0"/>
        <v>88.544548976203657</v>
      </c>
    </row>
    <row r="33" spans="1:16" x14ac:dyDescent="0.35">
      <c r="A33" t="s">
        <v>129</v>
      </c>
      <c r="B33">
        <v>1807</v>
      </c>
      <c r="C33" t="s">
        <v>130</v>
      </c>
      <c r="E33" s="32">
        <v>1.1559440000000001</v>
      </c>
      <c r="F33" s="32">
        <v>0.18714500000000001</v>
      </c>
      <c r="G33" s="32">
        <v>16.837067000000001</v>
      </c>
      <c r="H33" s="32">
        <v>0.176291</v>
      </c>
      <c r="I33" s="32">
        <v>0.13727700000000001</v>
      </c>
      <c r="J33">
        <v>51</v>
      </c>
      <c r="K33">
        <v>100</v>
      </c>
      <c r="L33">
        <v>50</v>
      </c>
      <c r="O33" s="33">
        <f t="shared" si="0"/>
        <v>88.544548976203657</v>
      </c>
    </row>
    <row r="34" spans="1:16" x14ac:dyDescent="0.35">
      <c r="E34" s="37">
        <f>AVERAGE(E24:E33)</f>
        <v>1.1177689000000002</v>
      </c>
      <c r="F34" s="37">
        <f>AVERAGE(F24:F33)</f>
        <v>0.18569590000000002</v>
      </c>
      <c r="G34" s="32"/>
      <c r="H34" s="32"/>
      <c r="I34" s="32"/>
      <c r="O34" s="33"/>
    </row>
    <row r="35" spans="1:16" x14ac:dyDescent="0.35">
      <c r="E35" s="35">
        <f>MEDIAN(E24:E33)</f>
        <v>1.1084040000000002</v>
      </c>
      <c r="F35" s="35">
        <f>MEDIAN(F24:F33)</f>
        <v>0.18525550000000002</v>
      </c>
    </row>
    <row r="37" spans="1:16" x14ac:dyDescent="0.35">
      <c r="E37">
        <v>1.074203</v>
      </c>
      <c r="F37">
        <v>0.183175</v>
      </c>
      <c r="G37">
        <v>15.356304</v>
      </c>
      <c r="H37">
        <v>0.16844400000000001</v>
      </c>
      <c r="I37">
        <v>0.131406</v>
      </c>
      <c r="J37">
        <v>42</v>
      </c>
      <c r="K37">
        <v>100</v>
      </c>
      <c r="L37">
        <v>50</v>
      </c>
      <c r="P37" t="s">
        <v>144</v>
      </c>
    </row>
    <row r="38" spans="1:16" x14ac:dyDescent="0.35">
      <c r="E38">
        <v>1.0939460000000001</v>
      </c>
      <c r="F38">
        <v>0.18439900000000001</v>
      </c>
      <c r="G38">
        <v>17.048686</v>
      </c>
      <c r="H38">
        <v>0.16958699999999999</v>
      </c>
      <c r="I38">
        <v>0.13634599999999999</v>
      </c>
      <c r="J38">
        <v>43</v>
      </c>
      <c r="K38">
        <v>100</v>
      </c>
      <c r="L38">
        <v>50</v>
      </c>
    </row>
    <row r="39" spans="1:16" x14ac:dyDescent="0.35">
      <c r="E39">
        <v>1.0841639999999999</v>
      </c>
      <c r="F39">
        <v>0.183944</v>
      </c>
      <c r="G39">
        <v>15.578929</v>
      </c>
      <c r="H39">
        <v>0.16878899999999999</v>
      </c>
      <c r="I39">
        <v>0.13390099999999999</v>
      </c>
      <c r="J39">
        <v>44</v>
      </c>
      <c r="K39">
        <v>100</v>
      </c>
      <c r="L39">
        <v>50</v>
      </c>
    </row>
    <row r="40" spans="1:16" x14ac:dyDescent="0.35">
      <c r="E40">
        <v>1.0830409999999999</v>
      </c>
      <c r="F40">
        <v>0.18290000000000001</v>
      </c>
      <c r="G40">
        <v>15.032558999999999</v>
      </c>
      <c r="H40">
        <v>0.16922899999999999</v>
      </c>
      <c r="I40">
        <v>0.13259199999999999</v>
      </c>
      <c r="J40">
        <v>45</v>
      </c>
      <c r="K40">
        <v>100</v>
      </c>
      <c r="L40">
        <v>50</v>
      </c>
    </row>
    <row r="41" spans="1:16" x14ac:dyDescent="0.35">
      <c r="E41">
        <v>1.1018079999999999</v>
      </c>
      <c r="F41">
        <v>0.18247099999999999</v>
      </c>
      <c r="G41">
        <v>15.936114</v>
      </c>
      <c r="H41">
        <v>0.16878099999999999</v>
      </c>
      <c r="I41">
        <v>0.132108</v>
      </c>
      <c r="J41">
        <v>46</v>
      </c>
      <c r="K41">
        <v>100</v>
      </c>
      <c r="L41">
        <v>50</v>
      </c>
    </row>
    <row r="42" spans="1:16" x14ac:dyDescent="0.35">
      <c r="E42">
        <v>1.081726</v>
      </c>
      <c r="F42">
        <v>0.18215000000000001</v>
      </c>
      <c r="G42">
        <v>15.698267</v>
      </c>
      <c r="H42">
        <v>0.169208</v>
      </c>
      <c r="I42">
        <v>0.13084100000000001</v>
      </c>
      <c r="J42">
        <v>47</v>
      </c>
      <c r="K42">
        <v>100</v>
      </c>
      <c r="L42">
        <v>50</v>
      </c>
    </row>
    <row r="43" spans="1:16" x14ac:dyDescent="0.35">
      <c r="E43">
        <v>1.1062510000000001</v>
      </c>
      <c r="F43">
        <v>0.18592900000000001</v>
      </c>
      <c r="G43">
        <v>16.195312999999999</v>
      </c>
      <c r="H43">
        <v>0.17321700000000001</v>
      </c>
      <c r="I43">
        <v>0.135769</v>
      </c>
      <c r="J43">
        <v>48</v>
      </c>
      <c r="K43">
        <v>100</v>
      </c>
      <c r="L43">
        <v>50</v>
      </c>
    </row>
    <row r="44" spans="1:16" x14ac:dyDescent="0.35">
      <c r="E44">
        <v>1.1068610000000001</v>
      </c>
      <c r="F44">
        <v>0.18472</v>
      </c>
      <c r="G44">
        <v>16.393083000000001</v>
      </c>
      <c r="H44">
        <v>0.172156</v>
      </c>
      <c r="I44">
        <v>0.135298</v>
      </c>
      <c r="J44">
        <v>49</v>
      </c>
      <c r="K44">
        <v>100</v>
      </c>
      <c r="L44">
        <v>50</v>
      </c>
    </row>
    <row r="45" spans="1:16" x14ac:dyDescent="0.35">
      <c r="E45">
        <v>1.261609</v>
      </c>
      <c r="F45">
        <v>0.194329</v>
      </c>
      <c r="G45">
        <v>19.92032</v>
      </c>
      <c r="H45">
        <v>0.183671</v>
      </c>
      <c r="I45">
        <v>0.14524100000000001</v>
      </c>
      <c r="J45">
        <v>50</v>
      </c>
      <c r="K45">
        <v>100</v>
      </c>
      <c r="L45">
        <v>50</v>
      </c>
    </row>
    <row r="46" spans="1:16" x14ac:dyDescent="0.35">
      <c r="E46">
        <v>1.1718459999999999</v>
      </c>
      <c r="F46">
        <v>0.18736900000000001</v>
      </c>
      <c r="G46">
        <v>17.1997</v>
      </c>
      <c r="H46">
        <v>0.17655799999999999</v>
      </c>
      <c r="I46">
        <v>0.13827800000000001</v>
      </c>
      <c r="J46">
        <v>51</v>
      </c>
      <c r="K46">
        <v>100</v>
      </c>
      <c r="L46">
        <v>50</v>
      </c>
    </row>
    <row r="47" spans="1:16" x14ac:dyDescent="0.35">
      <c r="E47" s="37">
        <f>AVERAGE(E37:E46)</f>
        <v>1.1165455</v>
      </c>
      <c r="F47" s="37">
        <f>AVERAGE(F37:F46)</f>
        <v>0.18513860000000001</v>
      </c>
    </row>
    <row r="48" spans="1:16" x14ac:dyDescent="0.35">
      <c r="E48" s="35">
        <f>MEDIAN(E37:E46)</f>
        <v>1.097877</v>
      </c>
      <c r="F48" s="35">
        <f>MEDIAN(F37:F46)</f>
        <v>0.18417149999999999</v>
      </c>
    </row>
    <row r="53" spans="1:15" x14ac:dyDescent="0.35">
      <c r="A53" t="s">
        <v>129</v>
      </c>
      <c r="B53">
        <v>1807</v>
      </c>
      <c r="C53" t="s">
        <v>130</v>
      </c>
      <c r="E53" s="32">
        <v>1.095018</v>
      </c>
      <c r="F53" s="32">
        <v>0.186394</v>
      </c>
      <c r="G53" s="32">
        <v>16.173891999999999</v>
      </c>
      <c r="H53" s="32">
        <v>0.17027400000000001</v>
      </c>
      <c r="I53" s="32">
        <v>0.133715</v>
      </c>
      <c r="J53">
        <v>43</v>
      </c>
      <c r="K53">
        <v>100</v>
      </c>
      <c r="L53">
        <v>100</v>
      </c>
      <c r="O53" s="33">
        <f t="shared" ref="O53:O61" si="1">(32*K53*L53)/B53</f>
        <v>177.08909795240731</v>
      </c>
    </row>
    <row r="54" spans="1:15" x14ac:dyDescent="0.35">
      <c r="A54" t="s">
        <v>129</v>
      </c>
      <c r="B54">
        <v>1807</v>
      </c>
      <c r="C54" t="s">
        <v>130</v>
      </c>
      <c r="E54" s="32">
        <v>1.1134790000000001</v>
      </c>
      <c r="F54" s="32">
        <v>0.186524</v>
      </c>
      <c r="G54" s="32">
        <v>15.712464000000001</v>
      </c>
      <c r="H54" s="32">
        <v>0.173148</v>
      </c>
      <c r="I54" s="32">
        <v>0.13456199999999999</v>
      </c>
      <c r="J54">
        <v>44</v>
      </c>
      <c r="K54">
        <v>100</v>
      </c>
      <c r="L54">
        <v>100</v>
      </c>
      <c r="O54" s="33">
        <f t="shared" si="1"/>
        <v>177.08909795240731</v>
      </c>
    </row>
    <row r="55" spans="1:15" x14ac:dyDescent="0.35">
      <c r="A55" t="s">
        <v>129</v>
      </c>
      <c r="B55">
        <v>1807</v>
      </c>
      <c r="C55" t="s">
        <v>130</v>
      </c>
      <c r="E55" s="32">
        <v>1.214038</v>
      </c>
      <c r="F55" s="32">
        <v>0.192075</v>
      </c>
      <c r="G55" s="32">
        <v>17.28293</v>
      </c>
      <c r="H55" s="32">
        <v>0.184116</v>
      </c>
      <c r="I55" s="32">
        <v>0.13971500000000001</v>
      </c>
      <c r="J55">
        <v>45</v>
      </c>
      <c r="K55">
        <v>100</v>
      </c>
      <c r="L55">
        <v>100</v>
      </c>
      <c r="O55" s="33">
        <f t="shared" si="1"/>
        <v>177.08909795240731</v>
      </c>
    </row>
    <row r="56" spans="1:15" x14ac:dyDescent="0.35">
      <c r="A56" t="s">
        <v>129</v>
      </c>
      <c r="B56">
        <v>1807</v>
      </c>
      <c r="C56" t="s">
        <v>130</v>
      </c>
      <c r="E56" s="32">
        <v>1.1105400000000001</v>
      </c>
      <c r="F56" s="32">
        <v>0.18968399999999999</v>
      </c>
      <c r="G56" s="32">
        <v>16.741209000000001</v>
      </c>
      <c r="H56" s="32">
        <v>0.17502799999999999</v>
      </c>
      <c r="I56" s="32">
        <v>0.14104700000000001</v>
      </c>
      <c r="J56">
        <v>46</v>
      </c>
      <c r="K56">
        <v>100</v>
      </c>
      <c r="L56">
        <v>100</v>
      </c>
      <c r="O56" s="33">
        <f t="shared" si="1"/>
        <v>177.08909795240731</v>
      </c>
    </row>
    <row r="57" spans="1:15" x14ac:dyDescent="0.35">
      <c r="A57" t="s">
        <v>129</v>
      </c>
      <c r="B57">
        <v>1807</v>
      </c>
      <c r="C57" t="s">
        <v>130</v>
      </c>
      <c r="E57" s="32">
        <v>1.1282669999999999</v>
      </c>
      <c r="F57" s="32">
        <v>0.18829699999999999</v>
      </c>
      <c r="G57" s="32">
        <v>15.982008</v>
      </c>
      <c r="H57" s="32">
        <v>0.17574300000000001</v>
      </c>
      <c r="I57" s="32">
        <v>0.134602</v>
      </c>
      <c r="J57">
        <v>47</v>
      </c>
      <c r="K57">
        <v>100</v>
      </c>
      <c r="L57">
        <v>100</v>
      </c>
      <c r="O57" s="33">
        <f t="shared" si="1"/>
        <v>177.08909795240731</v>
      </c>
    </row>
    <row r="58" spans="1:15" x14ac:dyDescent="0.35">
      <c r="A58" t="s">
        <v>129</v>
      </c>
      <c r="B58">
        <v>1807</v>
      </c>
      <c r="C58" t="s">
        <v>130</v>
      </c>
      <c r="E58" s="32">
        <v>1.198774</v>
      </c>
      <c r="F58" s="32">
        <v>0.19630300000000001</v>
      </c>
      <c r="G58" s="32">
        <v>18.347179000000001</v>
      </c>
      <c r="H58" s="32">
        <v>0.183892</v>
      </c>
      <c r="I58" s="32">
        <v>0.14489199999999999</v>
      </c>
      <c r="J58">
        <v>48</v>
      </c>
      <c r="K58">
        <v>100</v>
      </c>
      <c r="L58">
        <v>100</v>
      </c>
      <c r="O58" s="33">
        <f t="shared" si="1"/>
        <v>177.08909795240731</v>
      </c>
    </row>
    <row r="59" spans="1:15" x14ac:dyDescent="0.35">
      <c r="A59" t="s">
        <v>129</v>
      </c>
      <c r="B59">
        <v>1807</v>
      </c>
      <c r="C59" t="s">
        <v>130</v>
      </c>
      <c r="E59" s="32">
        <v>1.21926</v>
      </c>
      <c r="F59" s="32">
        <v>0.19337499999999999</v>
      </c>
      <c r="G59" s="32">
        <v>18.095815999999999</v>
      </c>
      <c r="H59" s="32">
        <v>0.17872399999999999</v>
      </c>
      <c r="I59" s="32">
        <v>0.13577</v>
      </c>
      <c r="J59">
        <v>49</v>
      </c>
      <c r="K59">
        <v>100</v>
      </c>
      <c r="L59">
        <v>100</v>
      </c>
      <c r="O59" s="33">
        <f t="shared" si="1"/>
        <v>177.08909795240731</v>
      </c>
    </row>
    <row r="60" spans="1:15" x14ac:dyDescent="0.35">
      <c r="A60" t="s">
        <v>129</v>
      </c>
      <c r="B60">
        <v>1807</v>
      </c>
      <c r="C60" t="s">
        <v>130</v>
      </c>
      <c r="E60" s="32">
        <v>1.139888</v>
      </c>
      <c r="F60" s="32">
        <v>0.18847</v>
      </c>
      <c r="G60" s="32">
        <v>16.218416999999999</v>
      </c>
      <c r="H60" s="32">
        <v>0.17638999999999999</v>
      </c>
      <c r="I60" s="32">
        <v>0.13784299999999999</v>
      </c>
      <c r="J60">
        <v>50</v>
      </c>
      <c r="K60">
        <v>100</v>
      </c>
      <c r="L60">
        <v>100</v>
      </c>
      <c r="O60" s="33">
        <f t="shared" si="1"/>
        <v>177.08909795240731</v>
      </c>
    </row>
    <row r="61" spans="1:15" x14ac:dyDescent="0.35">
      <c r="A61" t="s">
        <v>129</v>
      </c>
      <c r="B61">
        <v>1807</v>
      </c>
      <c r="C61" t="s">
        <v>130</v>
      </c>
      <c r="E61" s="32">
        <v>1.132541</v>
      </c>
      <c r="F61" s="32">
        <v>0.19054199999999999</v>
      </c>
      <c r="G61" s="32">
        <v>16.246382000000001</v>
      </c>
      <c r="H61" s="32">
        <v>0.17691499999999999</v>
      </c>
      <c r="I61" s="32">
        <v>0.13789499999999999</v>
      </c>
      <c r="J61">
        <v>51</v>
      </c>
      <c r="K61">
        <v>100</v>
      </c>
      <c r="L61">
        <v>100</v>
      </c>
      <c r="O61" s="33">
        <f t="shared" si="1"/>
        <v>177.08909795240731</v>
      </c>
    </row>
    <row r="62" spans="1:15" x14ac:dyDescent="0.35">
      <c r="E62" s="37">
        <f>AVERAGE(E36:E61)</f>
        <v>1.1300801190476188</v>
      </c>
      <c r="F62" s="37">
        <f>AVERAGE(F36:F61)</f>
        <v>0.18725524285714287</v>
      </c>
      <c r="G62" s="32"/>
      <c r="H62" s="32"/>
      <c r="I62" s="32"/>
      <c r="O62" s="33"/>
    </row>
    <row r="63" spans="1:15" x14ac:dyDescent="0.35">
      <c r="E63" s="35">
        <f>MEDIAN(E36:E61)</f>
        <v>1.1105400000000001</v>
      </c>
      <c r="F63" s="35">
        <f>MEDIAN(F36:F61)</f>
        <v>0.186394</v>
      </c>
      <c r="G63" s="32"/>
      <c r="H63" s="32"/>
      <c r="I63" s="32"/>
      <c r="O63" s="33"/>
    </row>
    <row r="65" spans="1:15" x14ac:dyDescent="0.35">
      <c r="A65" t="s">
        <v>129</v>
      </c>
      <c r="B65">
        <v>1807</v>
      </c>
      <c r="C65" t="s">
        <v>130</v>
      </c>
      <c r="E65" s="32">
        <v>1.079744</v>
      </c>
      <c r="F65" s="32">
        <v>0.18457599999999999</v>
      </c>
      <c r="G65" s="32">
        <v>15.411961</v>
      </c>
      <c r="H65" s="32">
        <v>0.171482</v>
      </c>
      <c r="I65" s="32">
        <v>0.13309099999999999</v>
      </c>
      <c r="J65">
        <v>42</v>
      </c>
      <c r="K65">
        <v>113</v>
      </c>
      <c r="L65">
        <v>50</v>
      </c>
      <c r="O65" s="33">
        <f t="shared" ref="O65:O74" si="2">(32*K65*L65)/B65</f>
        <v>100.05534034311013</v>
      </c>
    </row>
    <row r="66" spans="1:15" x14ac:dyDescent="0.35">
      <c r="A66" t="s">
        <v>129</v>
      </c>
      <c r="B66">
        <v>1807</v>
      </c>
      <c r="C66" t="s">
        <v>130</v>
      </c>
      <c r="E66" s="32">
        <v>1.0933440000000001</v>
      </c>
      <c r="F66" s="32">
        <v>0.18406900000000001</v>
      </c>
      <c r="G66" s="32">
        <v>16.941441999999999</v>
      </c>
      <c r="H66" s="32">
        <v>0.16956299999999999</v>
      </c>
      <c r="I66" s="32">
        <v>0.13597799999999999</v>
      </c>
      <c r="J66">
        <v>43</v>
      </c>
      <c r="K66">
        <v>113</v>
      </c>
      <c r="L66">
        <v>50</v>
      </c>
      <c r="O66" s="33">
        <f t="shared" si="2"/>
        <v>100.05534034311013</v>
      </c>
    </row>
    <row r="67" spans="1:15" x14ac:dyDescent="0.35">
      <c r="A67" t="s">
        <v>129</v>
      </c>
      <c r="B67">
        <v>1807</v>
      </c>
      <c r="C67" t="s">
        <v>130</v>
      </c>
      <c r="E67" s="32">
        <v>1.080789</v>
      </c>
      <c r="F67" s="32">
        <v>0.18368399999999999</v>
      </c>
      <c r="G67" s="32">
        <v>15.570356</v>
      </c>
      <c r="H67" s="32">
        <v>0.168409</v>
      </c>
      <c r="I67" s="32">
        <v>0.13345799999999999</v>
      </c>
      <c r="J67">
        <v>44</v>
      </c>
      <c r="K67">
        <v>113</v>
      </c>
      <c r="L67">
        <v>50</v>
      </c>
      <c r="O67" s="33">
        <f t="shared" si="2"/>
        <v>100.05534034311013</v>
      </c>
    </row>
    <row r="68" spans="1:15" x14ac:dyDescent="0.35">
      <c r="A68" t="s">
        <v>129</v>
      </c>
      <c r="B68">
        <v>1807</v>
      </c>
      <c r="C68" t="s">
        <v>130</v>
      </c>
      <c r="E68" s="32">
        <v>1.1031960000000001</v>
      </c>
      <c r="F68" s="32">
        <v>0.183781</v>
      </c>
      <c r="G68" s="32">
        <v>15.87764</v>
      </c>
      <c r="H68" s="32">
        <v>0.17121</v>
      </c>
      <c r="I68" s="32">
        <v>0.13463600000000001</v>
      </c>
      <c r="J68">
        <v>45</v>
      </c>
      <c r="K68">
        <v>113</v>
      </c>
      <c r="L68">
        <v>50</v>
      </c>
      <c r="O68" s="33">
        <f t="shared" si="2"/>
        <v>100.05534034311013</v>
      </c>
    </row>
    <row r="69" spans="1:15" x14ac:dyDescent="0.35">
      <c r="A69" t="s">
        <v>129</v>
      </c>
      <c r="B69">
        <v>1807</v>
      </c>
      <c r="C69" t="s">
        <v>130</v>
      </c>
      <c r="E69" s="32">
        <v>1.1026499999999999</v>
      </c>
      <c r="F69" s="32">
        <v>0.182306</v>
      </c>
      <c r="G69" s="32">
        <v>15.934274</v>
      </c>
      <c r="H69" s="32">
        <v>0.16875699999999999</v>
      </c>
      <c r="I69" s="32">
        <v>0.131965</v>
      </c>
      <c r="J69">
        <v>46</v>
      </c>
      <c r="K69">
        <v>113</v>
      </c>
      <c r="L69">
        <v>50</v>
      </c>
      <c r="O69" s="33">
        <f t="shared" si="2"/>
        <v>100.05534034311013</v>
      </c>
    </row>
    <row r="70" spans="1:15" x14ac:dyDescent="0.35">
      <c r="A70" t="s">
        <v>129</v>
      </c>
      <c r="B70">
        <v>1807</v>
      </c>
      <c r="C70" t="s">
        <v>130</v>
      </c>
      <c r="E70" s="32">
        <v>1.0848260000000001</v>
      </c>
      <c r="F70" s="32">
        <v>0.182612</v>
      </c>
      <c r="G70" s="32">
        <v>15.874162999999999</v>
      </c>
      <c r="H70" s="32">
        <v>0.16983100000000001</v>
      </c>
      <c r="I70" s="32">
        <v>0.13170899999999999</v>
      </c>
      <c r="J70">
        <v>47</v>
      </c>
      <c r="K70">
        <v>113</v>
      </c>
      <c r="L70">
        <v>50</v>
      </c>
      <c r="O70" s="33">
        <f t="shared" si="2"/>
        <v>100.05534034311013</v>
      </c>
    </row>
    <row r="71" spans="1:15" x14ac:dyDescent="0.35">
      <c r="A71" t="s">
        <v>129</v>
      </c>
      <c r="B71">
        <v>1807</v>
      </c>
      <c r="C71" t="s">
        <v>130</v>
      </c>
      <c r="E71" s="32">
        <v>1.108096</v>
      </c>
      <c r="F71" s="32">
        <v>0.18608</v>
      </c>
      <c r="G71" s="32">
        <v>16.182770999999999</v>
      </c>
      <c r="H71" s="32">
        <v>0.173318</v>
      </c>
      <c r="I71" s="32">
        <v>0.135911</v>
      </c>
      <c r="J71">
        <v>48</v>
      </c>
      <c r="K71">
        <v>113</v>
      </c>
      <c r="L71">
        <v>50</v>
      </c>
      <c r="O71" s="33">
        <f t="shared" si="2"/>
        <v>100.05534034311013</v>
      </c>
    </row>
    <row r="72" spans="1:15" x14ac:dyDescent="0.35">
      <c r="A72" t="s">
        <v>129</v>
      </c>
      <c r="B72">
        <v>1807</v>
      </c>
      <c r="C72" t="s">
        <v>130</v>
      </c>
      <c r="E72" s="32">
        <v>1.104206</v>
      </c>
      <c r="F72" s="32">
        <v>0.18442800000000001</v>
      </c>
      <c r="G72" s="32">
        <v>16.321397000000001</v>
      </c>
      <c r="H72" s="32">
        <v>0.17196800000000001</v>
      </c>
      <c r="I72" s="32">
        <v>0.13553100000000001</v>
      </c>
      <c r="J72">
        <v>49</v>
      </c>
      <c r="K72">
        <v>113</v>
      </c>
      <c r="L72">
        <v>50</v>
      </c>
      <c r="O72" s="33">
        <f t="shared" si="2"/>
        <v>100.05534034311013</v>
      </c>
    </row>
    <row r="73" spans="1:15" x14ac:dyDescent="0.35">
      <c r="A73" t="s">
        <v>129</v>
      </c>
      <c r="B73">
        <v>1807</v>
      </c>
      <c r="C73" t="s">
        <v>130</v>
      </c>
      <c r="E73" s="32">
        <v>1.1067130000000001</v>
      </c>
      <c r="F73" s="32">
        <v>0.18540799999999999</v>
      </c>
      <c r="G73" s="32">
        <v>16.197013999999999</v>
      </c>
      <c r="H73" s="32">
        <v>0.17147499999999999</v>
      </c>
      <c r="I73" s="32">
        <v>0.134908</v>
      </c>
      <c r="J73">
        <v>50</v>
      </c>
      <c r="K73">
        <v>113</v>
      </c>
      <c r="L73">
        <v>50</v>
      </c>
      <c r="O73" s="33">
        <f t="shared" si="2"/>
        <v>100.05534034311013</v>
      </c>
    </row>
    <row r="74" spans="1:15" x14ac:dyDescent="0.35">
      <c r="A74" t="s">
        <v>129</v>
      </c>
      <c r="B74">
        <v>1807</v>
      </c>
      <c r="C74" t="s">
        <v>130</v>
      </c>
      <c r="E74" s="32">
        <v>1.1746859999999999</v>
      </c>
      <c r="F74" s="32">
        <v>0.18779199999999999</v>
      </c>
      <c r="G74" s="32">
        <v>17.233007000000001</v>
      </c>
      <c r="H74" s="32">
        <v>0.17680199999999999</v>
      </c>
      <c r="I74" s="32">
        <v>0.13866000000000001</v>
      </c>
      <c r="J74">
        <v>51</v>
      </c>
      <c r="K74">
        <v>113</v>
      </c>
      <c r="L74">
        <v>50</v>
      </c>
      <c r="O74" s="33">
        <f t="shared" si="2"/>
        <v>100.05534034311013</v>
      </c>
    </row>
    <row r="75" spans="1:15" x14ac:dyDescent="0.35">
      <c r="E75" s="37">
        <f>AVERAGE(E65:E74)</f>
        <v>1.1038250000000001</v>
      </c>
      <c r="F75" s="37">
        <f>AVERAGE(F65:F74)</f>
        <v>0.18447359999999999</v>
      </c>
    </row>
    <row r="76" spans="1:15" x14ac:dyDescent="0.35">
      <c r="E76" s="35">
        <f>MEDIAN(E65:E74)</f>
        <v>1.1029230000000001</v>
      </c>
      <c r="F76" s="35">
        <f>MEDIAN(F65:F74)</f>
        <v>0.18424850000000001</v>
      </c>
    </row>
    <row r="78" spans="1:15" x14ac:dyDescent="0.35">
      <c r="A78" t="s">
        <v>129</v>
      </c>
      <c r="B78">
        <v>1807</v>
      </c>
      <c r="C78" t="s">
        <v>130</v>
      </c>
      <c r="E78" s="32">
        <v>1.160452</v>
      </c>
      <c r="F78" s="32">
        <v>0.196463</v>
      </c>
      <c r="G78" s="32">
        <v>17.471643</v>
      </c>
      <c r="H78" s="32">
        <v>0.18029800000000001</v>
      </c>
      <c r="I78" s="32">
        <v>0.141814</v>
      </c>
      <c r="J78">
        <v>42</v>
      </c>
      <c r="K78">
        <v>200</v>
      </c>
      <c r="L78">
        <v>100</v>
      </c>
      <c r="O78" s="33">
        <f t="shared" ref="O78:O87" si="3">(32*K78*L78)/B78</f>
        <v>354.17819590481463</v>
      </c>
    </row>
    <row r="79" spans="1:15" x14ac:dyDescent="0.35">
      <c r="A79" t="s">
        <v>129</v>
      </c>
      <c r="B79">
        <v>1807</v>
      </c>
      <c r="C79" t="s">
        <v>130</v>
      </c>
      <c r="E79" s="32">
        <v>1.120709</v>
      </c>
      <c r="F79" s="32">
        <v>0.188413</v>
      </c>
      <c r="G79" s="32">
        <v>16.535841999999999</v>
      </c>
      <c r="H79" s="32">
        <v>0.17533099999999999</v>
      </c>
      <c r="I79" s="32">
        <v>0.13877600000000001</v>
      </c>
      <c r="J79">
        <v>43</v>
      </c>
      <c r="K79">
        <v>200</v>
      </c>
      <c r="L79">
        <v>100</v>
      </c>
      <c r="O79" s="33">
        <f t="shared" si="3"/>
        <v>354.17819590481463</v>
      </c>
    </row>
    <row r="80" spans="1:15" x14ac:dyDescent="0.35">
      <c r="A80" t="s">
        <v>129</v>
      </c>
      <c r="B80">
        <v>1807</v>
      </c>
      <c r="C80" t="s">
        <v>130</v>
      </c>
      <c r="E80" s="32">
        <v>1.0949739999999999</v>
      </c>
      <c r="F80" s="32">
        <v>0.18948799999999999</v>
      </c>
      <c r="G80" s="32">
        <v>15.544219999999999</v>
      </c>
      <c r="H80" s="32">
        <v>0.173905</v>
      </c>
      <c r="I80" s="32">
        <v>0.13516600000000001</v>
      </c>
      <c r="J80">
        <v>44</v>
      </c>
      <c r="K80">
        <v>200</v>
      </c>
      <c r="L80">
        <v>100</v>
      </c>
      <c r="O80" s="33">
        <f t="shared" si="3"/>
        <v>354.17819590481463</v>
      </c>
    </row>
    <row r="81" spans="1:15" x14ac:dyDescent="0.35">
      <c r="A81" t="s">
        <v>129</v>
      </c>
      <c r="B81">
        <v>1807</v>
      </c>
      <c r="C81" t="s">
        <v>130</v>
      </c>
      <c r="E81" s="32">
        <v>1.12721</v>
      </c>
      <c r="F81" s="32">
        <v>0.18562200000000001</v>
      </c>
      <c r="G81" s="32">
        <v>15.920089000000001</v>
      </c>
      <c r="H81" s="32">
        <v>0.17454</v>
      </c>
      <c r="I81" s="32">
        <v>0.13442000000000001</v>
      </c>
      <c r="J81">
        <v>45</v>
      </c>
      <c r="K81">
        <v>200</v>
      </c>
      <c r="L81">
        <v>100</v>
      </c>
      <c r="O81" s="33">
        <f t="shared" si="3"/>
        <v>354.17819590481463</v>
      </c>
    </row>
    <row r="82" spans="1:15" x14ac:dyDescent="0.35">
      <c r="A82" t="s">
        <v>129</v>
      </c>
      <c r="B82">
        <v>1807</v>
      </c>
      <c r="C82" t="s">
        <v>130</v>
      </c>
      <c r="E82" s="32">
        <v>1.099734</v>
      </c>
      <c r="F82" s="32">
        <v>0.188695</v>
      </c>
      <c r="G82" s="32">
        <v>16.611190000000001</v>
      </c>
      <c r="H82" s="32">
        <v>0.174206</v>
      </c>
      <c r="I82" s="32">
        <v>0.14257600000000001</v>
      </c>
      <c r="J82">
        <v>46</v>
      </c>
      <c r="K82">
        <v>200</v>
      </c>
      <c r="L82">
        <v>100</v>
      </c>
      <c r="O82" s="33">
        <f t="shared" si="3"/>
        <v>354.17819590481463</v>
      </c>
    </row>
    <row r="83" spans="1:15" x14ac:dyDescent="0.35">
      <c r="A83" t="s">
        <v>129</v>
      </c>
      <c r="B83">
        <v>1807</v>
      </c>
      <c r="C83" t="s">
        <v>130</v>
      </c>
      <c r="E83" s="32">
        <v>1.0983480000000001</v>
      </c>
      <c r="F83" s="32">
        <v>0.189799</v>
      </c>
      <c r="G83" s="32">
        <v>15.320322000000001</v>
      </c>
      <c r="H83" s="32">
        <v>0.17482700000000001</v>
      </c>
      <c r="I83" s="32">
        <v>0.13339000000000001</v>
      </c>
      <c r="J83">
        <v>47</v>
      </c>
      <c r="K83">
        <v>200</v>
      </c>
      <c r="L83">
        <v>100</v>
      </c>
      <c r="O83" s="33">
        <f t="shared" si="3"/>
        <v>354.17819590481463</v>
      </c>
    </row>
    <row r="84" spans="1:15" x14ac:dyDescent="0.35">
      <c r="A84" t="s">
        <v>129</v>
      </c>
      <c r="B84">
        <v>1807</v>
      </c>
      <c r="C84" t="s">
        <v>130</v>
      </c>
      <c r="E84" s="32">
        <v>1.103891</v>
      </c>
      <c r="F84" s="32">
        <v>0.18590799999999999</v>
      </c>
      <c r="G84" s="32">
        <v>15.877840000000001</v>
      </c>
      <c r="H84" s="32">
        <v>0.174731</v>
      </c>
      <c r="I84" s="32">
        <v>0.136739</v>
      </c>
      <c r="J84">
        <v>48</v>
      </c>
      <c r="K84">
        <v>200</v>
      </c>
      <c r="L84">
        <v>100</v>
      </c>
      <c r="O84" s="33">
        <f t="shared" si="3"/>
        <v>354.17819590481463</v>
      </c>
    </row>
    <row r="85" spans="1:15" x14ac:dyDescent="0.35">
      <c r="A85" t="s">
        <v>129</v>
      </c>
      <c r="B85">
        <v>1807</v>
      </c>
      <c r="C85" t="s">
        <v>130</v>
      </c>
      <c r="E85" s="32">
        <v>1.158148</v>
      </c>
      <c r="F85" s="32">
        <v>0.190415</v>
      </c>
      <c r="G85" s="32">
        <v>16.859808000000001</v>
      </c>
      <c r="H85" s="32">
        <v>0.175536</v>
      </c>
      <c r="I85" s="32">
        <v>0.13752800000000001</v>
      </c>
      <c r="J85">
        <v>49</v>
      </c>
      <c r="K85">
        <v>200</v>
      </c>
      <c r="L85">
        <v>100</v>
      </c>
      <c r="O85" s="33">
        <f t="shared" si="3"/>
        <v>354.17819590481463</v>
      </c>
    </row>
    <row r="86" spans="1:15" x14ac:dyDescent="0.35">
      <c r="A86" t="s">
        <v>129</v>
      </c>
      <c r="B86">
        <v>1807</v>
      </c>
      <c r="C86" t="s">
        <v>130</v>
      </c>
      <c r="E86" s="32">
        <v>1.1229880000000001</v>
      </c>
      <c r="F86" s="32">
        <v>0.18917900000000001</v>
      </c>
      <c r="G86" s="32">
        <v>15.949052</v>
      </c>
      <c r="H86" s="32">
        <v>0.17657200000000001</v>
      </c>
      <c r="I86" s="32">
        <v>0.13686400000000001</v>
      </c>
      <c r="J86">
        <v>50</v>
      </c>
      <c r="K86">
        <v>200</v>
      </c>
      <c r="L86">
        <v>100</v>
      </c>
      <c r="O86" s="33">
        <f t="shared" si="3"/>
        <v>354.17819590481463</v>
      </c>
    </row>
    <row r="87" spans="1:15" x14ac:dyDescent="0.35">
      <c r="A87" t="s">
        <v>129</v>
      </c>
      <c r="B87">
        <v>1807</v>
      </c>
      <c r="C87" t="s">
        <v>130</v>
      </c>
      <c r="E87" s="32">
        <v>1.112393</v>
      </c>
      <c r="F87" s="32">
        <v>0.186667</v>
      </c>
      <c r="G87" s="32">
        <v>15.015276</v>
      </c>
      <c r="H87" s="32">
        <v>0.17182500000000001</v>
      </c>
      <c r="I87" s="32">
        <v>0.13401099999999999</v>
      </c>
      <c r="J87">
        <v>51</v>
      </c>
      <c r="K87">
        <v>200</v>
      </c>
      <c r="L87">
        <v>100</v>
      </c>
      <c r="O87" s="33">
        <f t="shared" si="3"/>
        <v>354.17819590481463</v>
      </c>
    </row>
    <row r="88" spans="1:15" x14ac:dyDescent="0.35">
      <c r="E88" s="37">
        <f>AVERAGE(E78:E87)</f>
        <v>1.1198846999999996</v>
      </c>
      <c r="F88" s="37">
        <f>AVERAGE(F78:F87)</f>
        <v>0.18906490000000001</v>
      </c>
    </row>
    <row r="89" spans="1:15" x14ac:dyDescent="0.35">
      <c r="E89" s="35">
        <f>MEDIAN(E78:E87)</f>
        <v>1.1165509999999998</v>
      </c>
      <c r="F89" s="35">
        <f>MEDIAN(F78:F87)</f>
        <v>0.18893700000000002</v>
      </c>
    </row>
    <row r="91" spans="1:15" x14ac:dyDescent="0.35">
      <c r="E91">
        <v>1.113192</v>
      </c>
      <c r="F91">
        <v>0.19072500000000001</v>
      </c>
      <c r="G91">
        <v>16.880806</v>
      </c>
      <c r="H91">
        <v>0.177149</v>
      </c>
      <c r="I91">
        <v>0.136323</v>
      </c>
      <c r="J91">
        <v>42</v>
      </c>
      <c r="K91">
        <v>400</v>
      </c>
      <c r="L91">
        <v>200</v>
      </c>
    </row>
    <row r="92" spans="1:15" x14ac:dyDescent="0.35">
      <c r="E92">
        <v>1.1324959999999999</v>
      </c>
      <c r="F92">
        <v>0.19411800000000001</v>
      </c>
      <c r="G92">
        <v>17.538177000000001</v>
      </c>
      <c r="H92">
        <v>0.177592</v>
      </c>
      <c r="I92">
        <v>0.13741900000000001</v>
      </c>
      <c r="J92">
        <v>43</v>
      </c>
      <c r="K92">
        <v>400</v>
      </c>
      <c r="L92">
        <v>200</v>
      </c>
    </row>
    <row r="93" spans="1:15" x14ac:dyDescent="0.35">
      <c r="E93">
        <v>1.162541</v>
      </c>
      <c r="F93">
        <v>0.198683</v>
      </c>
      <c r="G93">
        <v>18.535488999999998</v>
      </c>
      <c r="H93">
        <v>0.18393599999999999</v>
      </c>
      <c r="I93">
        <v>0.14522599999999999</v>
      </c>
      <c r="J93">
        <v>44</v>
      </c>
      <c r="K93">
        <v>400</v>
      </c>
      <c r="L93">
        <v>200</v>
      </c>
    </row>
    <row r="94" spans="1:15" x14ac:dyDescent="0.35">
      <c r="E94">
        <v>1.1566190000000001</v>
      </c>
      <c r="F94">
        <v>0.19569700000000001</v>
      </c>
      <c r="G94">
        <v>18.020212999999998</v>
      </c>
      <c r="H94">
        <v>0.18268999999999999</v>
      </c>
      <c r="I94">
        <v>0.14138100000000001</v>
      </c>
      <c r="J94">
        <v>45</v>
      </c>
      <c r="K94">
        <v>400</v>
      </c>
      <c r="L94">
        <v>200</v>
      </c>
    </row>
    <row r="95" spans="1:15" x14ac:dyDescent="0.35">
      <c r="E95">
        <v>1.102571</v>
      </c>
      <c r="F95">
        <v>0.19031300000000001</v>
      </c>
      <c r="G95">
        <v>16.637751999999999</v>
      </c>
      <c r="H95">
        <v>0.17530399999999999</v>
      </c>
      <c r="I95">
        <v>0.140212</v>
      </c>
      <c r="J95">
        <v>46</v>
      </c>
      <c r="K95">
        <v>400</v>
      </c>
      <c r="L95">
        <v>200</v>
      </c>
    </row>
    <row r="105" spans="1:15" x14ac:dyDescent="0.35">
      <c r="A105" t="s">
        <v>129</v>
      </c>
      <c r="B105">
        <v>1807</v>
      </c>
      <c r="C105" t="s">
        <v>130</v>
      </c>
      <c r="E105" s="32">
        <v>1.106376</v>
      </c>
      <c r="F105" s="32">
        <v>0.192666</v>
      </c>
      <c r="G105" s="32">
        <v>16.271660000000001</v>
      </c>
      <c r="H105" s="32">
        <v>0.175873</v>
      </c>
      <c r="I105" s="32">
        <v>0.13747400000000001</v>
      </c>
      <c r="J105">
        <v>42</v>
      </c>
      <c r="K105">
        <v>500</v>
      </c>
      <c r="L105">
        <v>100</v>
      </c>
      <c r="O105" s="33">
        <f t="shared" ref="O105:O114" si="4">(32*K105*L105)/B105</f>
        <v>885.44548976203657</v>
      </c>
    </row>
    <row r="106" spans="1:15" x14ac:dyDescent="0.35">
      <c r="A106" t="s">
        <v>129</v>
      </c>
      <c r="B106">
        <v>1807</v>
      </c>
      <c r="C106" t="s">
        <v>130</v>
      </c>
      <c r="E106" s="32">
        <v>1.111084</v>
      </c>
      <c r="F106" s="32">
        <v>0.19040199999999999</v>
      </c>
      <c r="G106" s="32">
        <v>16.584809</v>
      </c>
      <c r="H106" s="32">
        <v>0.175868</v>
      </c>
      <c r="I106" s="32">
        <v>0.14185700000000001</v>
      </c>
      <c r="J106">
        <v>43</v>
      </c>
      <c r="K106">
        <v>500</v>
      </c>
      <c r="L106">
        <v>100</v>
      </c>
      <c r="O106" s="33">
        <f t="shared" si="4"/>
        <v>885.44548976203657</v>
      </c>
    </row>
    <row r="107" spans="1:15" x14ac:dyDescent="0.35">
      <c r="A107" t="s">
        <v>129</v>
      </c>
      <c r="B107">
        <v>1807</v>
      </c>
      <c r="C107" t="s">
        <v>130</v>
      </c>
      <c r="E107" s="32">
        <v>1.1224449999999999</v>
      </c>
      <c r="F107" s="32">
        <v>0.19159699999999999</v>
      </c>
      <c r="G107" s="32">
        <v>16.115463999999999</v>
      </c>
      <c r="H107" s="32">
        <v>0.176896</v>
      </c>
      <c r="I107" s="32">
        <v>0.13922000000000001</v>
      </c>
      <c r="J107">
        <v>44</v>
      </c>
      <c r="K107">
        <v>500</v>
      </c>
      <c r="L107">
        <v>100</v>
      </c>
      <c r="O107" s="33">
        <f t="shared" si="4"/>
        <v>885.44548976203657</v>
      </c>
    </row>
    <row r="108" spans="1:15" x14ac:dyDescent="0.35">
      <c r="A108" t="s">
        <v>129</v>
      </c>
      <c r="B108">
        <v>1807</v>
      </c>
      <c r="C108" t="s">
        <v>130</v>
      </c>
      <c r="E108" s="32">
        <v>1.1396230000000001</v>
      </c>
      <c r="F108" s="32">
        <v>0.190749</v>
      </c>
      <c r="G108" s="32">
        <v>16.011807999999998</v>
      </c>
      <c r="H108" s="32">
        <v>0.17874699999999999</v>
      </c>
      <c r="I108" s="32">
        <v>0.135467</v>
      </c>
      <c r="J108">
        <v>45</v>
      </c>
      <c r="K108">
        <v>500</v>
      </c>
      <c r="L108">
        <v>100</v>
      </c>
      <c r="O108" s="33">
        <f t="shared" si="4"/>
        <v>885.44548976203657</v>
      </c>
    </row>
    <row r="109" spans="1:15" x14ac:dyDescent="0.35">
      <c r="A109" t="s">
        <v>129</v>
      </c>
      <c r="B109">
        <v>1807</v>
      </c>
      <c r="C109" t="s">
        <v>130</v>
      </c>
      <c r="E109" s="32">
        <v>1.1060719999999999</v>
      </c>
      <c r="F109" s="32">
        <v>0.19131999999999999</v>
      </c>
      <c r="G109" s="32">
        <v>16.958991999999999</v>
      </c>
      <c r="H109" s="32">
        <v>0.176172</v>
      </c>
      <c r="I109" s="32">
        <v>0.14205799999999999</v>
      </c>
      <c r="J109">
        <v>46</v>
      </c>
      <c r="K109">
        <v>500</v>
      </c>
      <c r="L109">
        <v>100</v>
      </c>
      <c r="O109" s="33">
        <f t="shared" si="4"/>
        <v>885.44548976203657</v>
      </c>
    </row>
    <row r="110" spans="1:15" x14ac:dyDescent="0.35">
      <c r="A110" t="s">
        <v>129</v>
      </c>
      <c r="B110">
        <v>1807</v>
      </c>
      <c r="C110" t="s">
        <v>130</v>
      </c>
      <c r="E110" s="32">
        <v>1.1421110000000001</v>
      </c>
      <c r="F110" s="32">
        <v>0.19577800000000001</v>
      </c>
      <c r="G110" s="32">
        <v>16.430437000000001</v>
      </c>
      <c r="H110" s="32">
        <v>0.180505</v>
      </c>
      <c r="I110" s="32">
        <v>0.141706</v>
      </c>
      <c r="J110">
        <v>47</v>
      </c>
      <c r="K110">
        <v>500</v>
      </c>
      <c r="L110">
        <v>100</v>
      </c>
      <c r="O110" s="33">
        <f t="shared" si="4"/>
        <v>885.44548976203657</v>
      </c>
    </row>
    <row r="111" spans="1:15" x14ac:dyDescent="0.35">
      <c r="A111" t="s">
        <v>129</v>
      </c>
      <c r="B111">
        <v>1807</v>
      </c>
      <c r="C111" t="s">
        <v>130</v>
      </c>
      <c r="E111" s="32">
        <v>1.1068249999999999</v>
      </c>
      <c r="F111" s="32">
        <v>0.18874299999999999</v>
      </c>
      <c r="G111" s="32">
        <v>16.140993000000002</v>
      </c>
      <c r="H111" s="32">
        <v>0.173205</v>
      </c>
      <c r="I111" s="32">
        <v>0.13647500000000001</v>
      </c>
      <c r="J111">
        <v>48</v>
      </c>
      <c r="K111">
        <v>500</v>
      </c>
      <c r="L111">
        <v>100</v>
      </c>
      <c r="O111" s="33">
        <f t="shared" si="4"/>
        <v>885.44548976203657</v>
      </c>
    </row>
    <row r="112" spans="1:15" x14ac:dyDescent="0.35">
      <c r="A112" t="s">
        <v>129</v>
      </c>
      <c r="B112">
        <v>1807</v>
      </c>
      <c r="C112" t="s">
        <v>130</v>
      </c>
      <c r="E112" s="32">
        <v>1.0956060000000001</v>
      </c>
      <c r="F112" s="32">
        <v>0.185999</v>
      </c>
      <c r="G112" s="32">
        <v>15.872949999999999</v>
      </c>
      <c r="H112" s="32">
        <v>0.172454</v>
      </c>
      <c r="I112" s="32">
        <v>0.13603699999999999</v>
      </c>
      <c r="J112">
        <v>49</v>
      </c>
      <c r="K112">
        <v>500</v>
      </c>
      <c r="L112">
        <v>100</v>
      </c>
      <c r="O112" s="33">
        <f t="shared" si="4"/>
        <v>885.44548976203657</v>
      </c>
    </row>
    <row r="113" spans="1:15" x14ac:dyDescent="0.35">
      <c r="A113" t="s">
        <v>129</v>
      </c>
      <c r="B113">
        <v>1807</v>
      </c>
      <c r="C113" t="s">
        <v>130</v>
      </c>
      <c r="E113" s="32">
        <v>1.138922</v>
      </c>
      <c r="F113" s="32">
        <v>0.191797</v>
      </c>
      <c r="G113" s="32">
        <v>15.922606999999999</v>
      </c>
      <c r="H113" s="32">
        <v>0.177369</v>
      </c>
      <c r="I113" s="32">
        <v>0.138626</v>
      </c>
      <c r="J113">
        <v>50</v>
      </c>
      <c r="K113">
        <v>500</v>
      </c>
      <c r="L113">
        <v>100</v>
      </c>
      <c r="O113" s="33">
        <f t="shared" si="4"/>
        <v>885.44548976203657</v>
      </c>
    </row>
    <row r="114" spans="1:15" x14ac:dyDescent="0.35">
      <c r="A114" t="s">
        <v>129</v>
      </c>
      <c r="B114">
        <v>1807</v>
      </c>
      <c r="C114" t="s">
        <v>130</v>
      </c>
      <c r="E114" s="32">
        <v>1.124503</v>
      </c>
      <c r="F114" s="32">
        <v>0.19287299999999999</v>
      </c>
      <c r="G114" s="32">
        <v>16.250357000000001</v>
      </c>
      <c r="H114" s="32">
        <v>0.17937800000000001</v>
      </c>
      <c r="I114" s="32">
        <v>0.13917199999999999</v>
      </c>
      <c r="J114">
        <v>51</v>
      </c>
      <c r="K114">
        <v>500</v>
      </c>
      <c r="L114">
        <v>100</v>
      </c>
      <c r="O114" s="33">
        <f t="shared" si="4"/>
        <v>885.44548976203657</v>
      </c>
    </row>
    <row r="115" spans="1:15" x14ac:dyDescent="0.35">
      <c r="E115" s="37">
        <f>AVERAGE(E105:E114)</f>
        <v>1.1193567000000002</v>
      </c>
      <c r="F115" s="37">
        <f>AVERAGE(F105:F114)</f>
        <v>0.19119239999999998</v>
      </c>
    </row>
    <row r="116" spans="1:15" x14ac:dyDescent="0.35">
      <c r="E116" s="35">
        <f>MEDIAN(E105:E114)</f>
        <v>1.1167644999999999</v>
      </c>
      <c r="F116" s="35">
        <f>MEDIAN(F105:F114)</f>
        <v>0.19145849999999998</v>
      </c>
    </row>
  </sheetData>
  <mergeCells count="1">
    <mergeCell ref="A22:O22"/>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2018D-2C7C-4540-960E-B821F0EF290F}">
  <dimension ref="A1:O82"/>
  <sheetViews>
    <sheetView zoomScale="55" zoomScaleNormal="55" workbookViewId="0">
      <pane ySplit="1" topLeftCell="A2" activePane="bottomLeft" state="frozen"/>
      <selection pane="bottomLeft" activeCell="H5" sqref="H5"/>
    </sheetView>
  </sheetViews>
  <sheetFormatPr baseColWidth="10" defaultRowHeight="14.5" x14ac:dyDescent="0.35"/>
  <cols>
    <col min="1" max="1" width="22.7265625" bestFit="1" customWidth="1"/>
    <col min="2" max="2" width="5.81640625" bestFit="1" customWidth="1"/>
    <col min="3" max="3" width="9.453125" bestFit="1" customWidth="1"/>
    <col min="4" max="4" width="5.1796875" bestFit="1" customWidth="1"/>
    <col min="5" max="5" width="6.54296875" customWidth="1"/>
    <col min="6" max="6" width="6.6328125" bestFit="1" customWidth="1"/>
    <col min="7" max="7" width="6.36328125" bestFit="1" customWidth="1"/>
    <col min="8" max="9" width="8.26953125" bestFit="1" customWidth="1"/>
    <col min="10" max="10" width="4.7265625" bestFit="1" customWidth="1"/>
    <col min="11" max="11" width="6.7265625" bestFit="1" customWidth="1"/>
    <col min="12" max="12" width="6.81640625" style="1" customWidth="1"/>
    <col min="13" max="13" width="4.6328125" bestFit="1" customWidth="1"/>
    <col min="14" max="14" width="6.36328125" bestFit="1" customWidth="1"/>
  </cols>
  <sheetData>
    <row r="1" spans="1:15" s="29" customFormat="1" ht="43.5"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29" t="s">
        <v>97</v>
      </c>
      <c r="O1" s="31" t="s">
        <v>128</v>
      </c>
    </row>
    <row r="2" spans="1:15" s="29" customFormat="1" x14ac:dyDescent="0.35">
      <c r="H2" s="30"/>
      <c r="I2" s="30"/>
      <c r="L2" s="31"/>
      <c r="M2" s="31"/>
      <c r="O2" s="31"/>
    </row>
    <row r="3" spans="1:15" s="29" customFormat="1" x14ac:dyDescent="0.35">
      <c r="A3" t="s">
        <v>133</v>
      </c>
      <c r="B3">
        <v>15700</v>
      </c>
      <c r="C3" t="s">
        <v>146</v>
      </c>
      <c r="D3"/>
      <c r="E3" s="32">
        <v>1.2524999999999999</v>
      </c>
      <c r="F3" s="36">
        <v>8.3198000000000008E-2</v>
      </c>
      <c r="H3" s="30"/>
      <c r="I3" s="30"/>
      <c r="L3" s="31"/>
      <c r="M3" s="31"/>
      <c r="O3" s="31"/>
    </row>
    <row r="4" spans="1:15" s="29" customFormat="1" x14ac:dyDescent="0.35">
      <c r="A4" t="s">
        <v>133</v>
      </c>
      <c r="B4">
        <v>15700</v>
      </c>
      <c r="C4" t="s">
        <v>147</v>
      </c>
      <c r="D4"/>
      <c r="E4" s="32">
        <v>1.33</v>
      </c>
      <c r="F4" s="36">
        <v>9.1995000000000007E-2</v>
      </c>
      <c r="H4" s="30"/>
      <c r="I4" s="30"/>
      <c r="L4" s="31"/>
      <c r="M4" s="31"/>
      <c r="O4" s="31"/>
    </row>
    <row r="5" spans="1:15" s="29" customFormat="1" x14ac:dyDescent="0.35">
      <c r="A5" t="s">
        <v>133</v>
      </c>
      <c r="B5">
        <v>15700</v>
      </c>
      <c r="C5" t="s">
        <v>148</v>
      </c>
      <c r="D5"/>
      <c r="E5" s="32">
        <v>1.0137</v>
      </c>
      <c r="F5" s="36">
        <v>6.9608000000000003E-2</v>
      </c>
      <c r="H5" s="30"/>
      <c r="I5" s="30"/>
      <c r="L5" s="31"/>
      <c r="M5" s="31"/>
      <c r="O5" s="31"/>
    </row>
    <row r="6" spans="1:15" s="29" customFormat="1" x14ac:dyDescent="0.35">
      <c r="A6" t="s">
        <v>133</v>
      </c>
      <c r="B6">
        <v>15700</v>
      </c>
      <c r="C6" t="s">
        <v>149</v>
      </c>
      <c r="D6"/>
      <c r="E6" s="32">
        <v>0.96009999999999995</v>
      </c>
      <c r="F6" s="36">
        <v>7.0905999999999997E-2</v>
      </c>
      <c r="H6" s="30"/>
      <c r="I6" s="30"/>
      <c r="L6" s="31"/>
      <c r="M6" s="31"/>
      <c r="O6" s="31"/>
    </row>
    <row r="7" spans="1:15" s="29" customFormat="1" x14ac:dyDescent="0.35">
      <c r="A7" t="s">
        <v>133</v>
      </c>
      <c r="B7">
        <v>15700</v>
      </c>
      <c r="C7" t="s">
        <v>150</v>
      </c>
      <c r="D7"/>
      <c r="E7" s="32">
        <v>0.94189999999999996</v>
      </c>
      <c r="F7" s="36">
        <v>6.7674999999999999E-2</v>
      </c>
      <c r="H7" s="30"/>
      <c r="I7" s="30"/>
      <c r="L7" s="31"/>
      <c r="M7" s="31"/>
      <c r="O7" s="31"/>
    </row>
    <row r="8" spans="1:15" s="29" customFormat="1" x14ac:dyDescent="0.35">
      <c r="A8" t="s">
        <v>133</v>
      </c>
      <c r="B8">
        <v>15700</v>
      </c>
      <c r="C8" t="s">
        <v>151</v>
      </c>
      <c r="D8"/>
      <c r="E8" s="32">
        <v>0.9667</v>
      </c>
      <c r="F8" s="36">
        <v>6.8873000000000004E-2</v>
      </c>
      <c r="H8" s="30"/>
      <c r="I8" s="30"/>
      <c r="L8" s="31"/>
      <c r="M8" s="31"/>
      <c r="O8" s="31"/>
    </row>
    <row r="9" spans="1:15" s="29" customFormat="1" x14ac:dyDescent="0.35">
      <c r="A9" t="s">
        <v>133</v>
      </c>
      <c r="B9">
        <v>15700</v>
      </c>
      <c r="C9" t="s">
        <v>145</v>
      </c>
      <c r="D9"/>
      <c r="E9" s="32">
        <v>0.93820000000000003</v>
      </c>
      <c r="F9" s="36">
        <v>6.7450999999999997E-2</v>
      </c>
      <c r="H9" s="30"/>
      <c r="I9" s="30"/>
      <c r="L9" s="31"/>
      <c r="M9" s="31"/>
      <c r="O9" s="31"/>
    </row>
    <row r="10" spans="1:15" s="29" customFormat="1" x14ac:dyDescent="0.35">
      <c r="H10" s="30"/>
      <c r="I10" s="30"/>
      <c r="L10" s="31"/>
      <c r="M10" s="31"/>
      <c r="O10" s="31"/>
    </row>
    <row r="11" spans="1:15" s="29" customFormat="1" x14ac:dyDescent="0.35">
      <c r="A11" t="s">
        <v>133</v>
      </c>
      <c r="B11">
        <v>15700</v>
      </c>
      <c r="C11" s="34" t="s">
        <v>136</v>
      </c>
      <c r="E11" s="32">
        <v>1.0481</v>
      </c>
      <c r="F11" s="32">
        <v>7.350799999999999E-2</v>
      </c>
      <c r="H11" s="30"/>
      <c r="I11" s="30"/>
      <c r="L11" s="31"/>
      <c r="M11" s="31"/>
      <c r="O11" s="31"/>
    </row>
    <row r="12" spans="1:15" s="29" customFormat="1" x14ac:dyDescent="0.35">
      <c r="A12" t="s">
        <v>133</v>
      </c>
      <c r="B12">
        <v>15700</v>
      </c>
      <c r="C12" s="34" t="s">
        <v>137</v>
      </c>
      <c r="E12" s="32">
        <v>0.88819999999999999</v>
      </c>
      <c r="F12" s="32">
        <v>6.7862999999999993E-2</v>
      </c>
      <c r="H12" s="30"/>
      <c r="I12" s="30"/>
      <c r="L12" s="31"/>
      <c r="M12" s="31"/>
      <c r="O12" s="31"/>
    </row>
    <row r="13" spans="1:15" s="29" customFormat="1" x14ac:dyDescent="0.35">
      <c r="A13" t="s">
        <v>133</v>
      </c>
      <c r="B13">
        <v>15700</v>
      </c>
      <c r="C13" s="34" t="s">
        <v>138</v>
      </c>
      <c r="E13" s="32">
        <v>0.8972</v>
      </c>
      <c r="F13" s="32">
        <v>6.8006999999999998E-2</v>
      </c>
      <c r="H13" s="30"/>
      <c r="I13" s="30"/>
      <c r="L13" s="31"/>
      <c r="M13" s="31"/>
      <c r="O13" s="31"/>
    </row>
    <row r="14" spans="1:15" s="29" customFormat="1" x14ac:dyDescent="0.35">
      <c r="A14" t="s">
        <v>133</v>
      </c>
      <c r="B14">
        <v>15700</v>
      </c>
      <c r="C14" s="34" t="s">
        <v>139</v>
      </c>
      <c r="E14" s="32">
        <v>0.86509999999999998</v>
      </c>
      <c r="F14" s="32">
        <v>6.5831000000000001E-2</v>
      </c>
      <c r="H14" s="30"/>
      <c r="I14" s="30"/>
      <c r="L14" s="31"/>
      <c r="M14" s="31"/>
      <c r="O14" s="31"/>
    </row>
    <row r="15" spans="1:15" s="29" customFormat="1" x14ac:dyDescent="0.35">
      <c r="A15" t="s">
        <v>133</v>
      </c>
      <c r="B15">
        <v>15700</v>
      </c>
      <c r="C15" s="34" t="s">
        <v>140</v>
      </c>
      <c r="E15" s="32">
        <v>0.95950000000000002</v>
      </c>
      <c r="F15" s="32">
        <v>6.8107000000000001E-2</v>
      </c>
      <c r="H15" s="30"/>
      <c r="I15" s="30"/>
      <c r="L15" s="31"/>
      <c r="M15" s="31"/>
      <c r="O15" s="31"/>
    </row>
    <row r="16" spans="1:15" s="29" customFormat="1" x14ac:dyDescent="0.35">
      <c r="H16" s="30"/>
      <c r="I16" s="30"/>
      <c r="L16" s="31"/>
      <c r="M16" s="31"/>
      <c r="O16" s="31"/>
    </row>
    <row r="17" spans="1:15" s="29" customFormat="1" x14ac:dyDescent="0.35">
      <c r="H17" s="30"/>
      <c r="I17" s="30"/>
      <c r="L17" s="31"/>
      <c r="M17" s="31"/>
      <c r="O17" s="31"/>
    </row>
    <row r="20" spans="1:15" x14ac:dyDescent="0.35">
      <c r="A20" t="s">
        <v>133</v>
      </c>
      <c r="B20">
        <v>15700</v>
      </c>
      <c r="C20" t="s">
        <v>130</v>
      </c>
      <c r="E20" s="32">
        <v>1.0471269999999999</v>
      </c>
      <c r="F20" s="32">
        <v>7.2542999999999996E-2</v>
      </c>
      <c r="G20" s="32">
        <v>13.440638999999999</v>
      </c>
      <c r="H20" s="32">
        <v>7.5893000000000002E-2</v>
      </c>
      <c r="I20" s="32">
        <v>5.0957000000000002E-2</v>
      </c>
      <c r="J20">
        <v>42</v>
      </c>
      <c r="K20">
        <v>100</v>
      </c>
      <c r="L20" s="1">
        <v>50</v>
      </c>
      <c r="M20" t="s">
        <v>132</v>
      </c>
      <c r="N20" s="33">
        <f>(32*L20*K20)/B20</f>
        <v>10.19108280254777</v>
      </c>
    </row>
    <row r="21" spans="1:15" x14ac:dyDescent="0.35">
      <c r="A21" t="s">
        <v>133</v>
      </c>
      <c r="B21">
        <v>15700</v>
      </c>
      <c r="C21" t="s">
        <v>130</v>
      </c>
      <c r="E21" s="32">
        <v>2.3196330000000001</v>
      </c>
      <c r="F21" s="32">
        <v>0.10716000000000001</v>
      </c>
      <c r="G21" s="32">
        <v>40.195453000000001</v>
      </c>
      <c r="H21" s="32">
        <v>0.11146300000000001</v>
      </c>
      <c r="I21" s="32">
        <v>8.0797999999999995E-2</v>
      </c>
      <c r="J21">
        <v>43</v>
      </c>
      <c r="K21">
        <v>100</v>
      </c>
      <c r="L21" s="1">
        <v>50</v>
      </c>
      <c r="M21" t="s">
        <v>132</v>
      </c>
      <c r="N21" s="33">
        <f>(32*L21*K21)/B21</f>
        <v>10.19108280254777</v>
      </c>
    </row>
    <row r="22" spans="1:15" x14ac:dyDescent="0.35">
      <c r="A22" t="s">
        <v>133</v>
      </c>
      <c r="B22">
        <v>15700</v>
      </c>
      <c r="C22" t="s">
        <v>130</v>
      </c>
      <c r="E22" s="32">
        <v>1.11741</v>
      </c>
      <c r="F22" s="32">
        <v>7.6150999999999996E-2</v>
      </c>
      <c r="G22" s="32">
        <v>12.728474</v>
      </c>
      <c r="H22" s="32">
        <v>7.9587000000000005E-2</v>
      </c>
      <c r="I22" s="32">
        <v>5.5049000000000001E-2</v>
      </c>
      <c r="J22">
        <v>44</v>
      </c>
      <c r="K22">
        <v>100</v>
      </c>
      <c r="L22" s="1">
        <v>50</v>
      </c>
      <c r="M22" t="s">
        <v>132</v>
      </c>
      <c r="N22" s="33">
        <f>(32*L22*K22)/B22</f>
        <v>10.19108280254777</v>
      </c>
    </row>
    <row r="23" spans="1:15" x14ac:dyDescent="0.35">
      <c r="A23" t="s">
        <v>133</v>
      </c>
      <c r="B23">
        <v>15700</v>
      </c>
      <c r="C23" t="s">
        <v>130</v>
      </c>
      <c r="E23" s="32">
        <v>1.1871670000000001</v>
      </c>
      <c r="F23" s="32">
        <v>7.6835000000000001E-2</v>
      </c>
      <c r="G23" s="32">
        <v>14.834039000000001</v>
      </c>
      <c r="H23" s="32">
        <v>8.2926E-2</v>
      </c>
      <c r="I23" s="32">
        <v>6.5688999999999997E-2</v>
      </c>
      <c r="J23">
        <v>45</v>
      </c>
      <c r="K23">
        <v>100</v>
      </c>
      <c r="L23" s="1">
        <v>50</v>
      </c>
      <c r="M23" t="s">
        <v>132</v>
      </c>
      <c r="N23" s="33">
        <f t="shared" ref="N23:N29" si="0">(32*L23*K23)/B23</f>
        <v>10.19108280254777</v>
      </c>
    </row>
    <row r="24" spans="1:15" x14ac:dyDescent="0.35">
      <c r="A24" t="s">
        <v>133</v>
      </c>
      <c r="B24">
        <v>15700</v>
      </c>
      <c r="C24" t="s">
        <v>130</v>
      </c>
      <c r="E24" s="32">
        <v>1.1158459999999999</v>
      </c>
      <c r="F24" s="32">
        <v>7.553E-2</v>
      </c>
      <c r="G24" s="32">
        <v>16.654266</v>
      </c>
      <c r="H24" s="32">
        <v>8.0060000000000006E-2</v>
      </c>
      <c r="I24" s="32">
        <v>6.8203E-2</v>
      </c>
      <c r="J24">
        <v>46</v>
      </c>
      <c r="K24">
        <v>100</v>
      </c>
      <c r="L24" s="1">
        <v>50</v>
      </c>
      <c r="M24" t="s">
        <v>132</v>
      </c>
      <c r="N24" s="33">
        <f t="shared" si="0"/>
        <v>10.19108280254777</v>
      </c>
    </row>
    <row r="25" spans="1:15" x14ac:dyDescent="0.35">
      <c r="A25" t="s">
        <v>133</v>
      </c>
      <c r="B25">
        <v>15700</v>
      </c>
      <c r="C25" t="s">
        <v>130</v>
      </c>
      <c r="E25" s="32">
        <v>1.2073290000000001</v>
      </c>
      <c r="F25" s="32">
        <v>8.0936999999999995E-2</v>
      </c>
      <c r="G25" s="32">
        <v>10.659058999999999</v>
      </c>
      <c r="H25" s="32">
        <v>8.4847000000000006E-2</v>
      </c>
      <c r="I25" s="32">
        <v>5.4189000000000001E-2</v>
      </c>
      <c r="J25">
        <v>47</v>
      </c>
      <c r="K25">
        <v>100</v>
      </c>
      <c r="L25" s="1">
        <v>50</v>
      </c>
      <c r="M25" t="s">
        <v>132</v>
      </c>
      <c r="N25" s="33">
        <f t="shared" si="0"/>
        <v>10.19108280254777</v>
      </c>
    </row>
    <row r="26" spans="1:15" x14ac:dyDescent="0.35">
      <c r="A26" t="s">
        <v>133</v>
      </c>
      <c r="B26">
        <v>15700</v>
      </c>
      <c r="C26" t="s">
        <v>130</v>
      </c>
      <c r="E26" s="32">
        <v>1.094371</v>
      </c>
      <c r="F26" s="32">
        <v>7.5478000000000003E-2</v>
      </c>
      <c r="G26" s="32">
        <v>12.750467</v>
      </c>
      <c r="H26" s="32">
        <v>7.7400999999999998E-2</v>
      </c>
      <c r="I26" s="32">
        <v>5.2616999999999997E-2</v>
      </c>
      <c r="J26">
        <v>48</v>
      </c>
      <c r="K26">
        <v>100</v>
      </c>
      <c r="L26" s="1">
        <v>50</v>
      </c>
      <c r="M26" t="s">
        <v>132</v>
      </c>
      <c r="N26" s="33">
        <f t="shared" si="0"/>
        <v>10.19108280254777</v>
      </c>
    </row>
    <row r="27" spans="1:15" x14ac:dyDescent="0.35">
      <c r="A27" t="s">
        <v>133</v>
      </c>
      <c r="B27">
        <v>15700</v>
      </c>
      <c r="C27" t="s">
        <v>130</v>
      </c>
      <c r="E27" s="32">
        <v>1.1497539999999999</v>
      </c>
      <c r="F27" s="32">
        <v>7.7372999999999997E-2</v>
      </c>
      <c r="G27" s="32">
        <v>12.566705000000001</v>
      </c>
      <c r="H27" s="32">
        <v>8.0739000000000005E-2</v>
      </c>
      <c r="I27" s="32">
        <v>5.1560000000000002E-2</v>
      </c>
      <c r="J27">
        <v>49</v>
      </c>
      <c r="K27">
        <v>100</v>
      </c>
      <c r="L27" s="1">
        <v>50</v>
      </c>
      <c r="M27" t="s">
        <v>132</v>
      </c>
      <c r="N27" s="33">
        <f t="shared" si="0"/>
        <v>10.19108280254777</v>
      </c>
    </row>
    <row r="28" spans="1:15" x14ac:dyDescent="0.35">
      <c r="A28" t="s">
        <v>133</v>
      </c>
      <c r="B28">
        <v>15700</v>
      </c>
      <c r="C28" t="s">
        <v>130</v>
      </c>
      <c r="E28" s="32">
        <v>1.0331680000000001</v>
      </c>
      <c r="F28" s="32">
        <v>7.3110999999999995E-2</v>
      </c>
      <c r="G28" s="32">
        <v>13.832454</v>
      </c>
      <c r="H28" s="32">
        <v>7.6169000000000001E-2</v>
      </c>
      <c r="I28" s="32">
        <v>5.2539000000000002E-2</v>
      </c>
      <c r="J28">
        <v>50</v>
      </c>
      <c r="K28">
        <v>100</v>
      </c>
      <c r="L28" s="1">
        <v>50</v>
      </c>
      <c r="M28" t="s">
        <v>132</v>
      </c>
      <c r="N28" s="33">
        <f t="shared" si="0"/>
        <v>10.19108280254777</v>
      </c>
    </row>
    <row r="29" spans="1:15" x14ac:dyDescent="0.35">
      <c r="A29" t="s">
        <v>133</v>
      </c>
      <c r="B29">
        <v>15700</v>
      </c>
      <c r="C29" t="s">
        <v>130</v>
      </c>
      <c r="E29" s="32">
        <v>1.187422</v>
      </c>
      <c r="F29" s="32">
        <v>7.8553999999999999E-2</v>
      </c>
      <c r="G29" s="32">
        <v>14.685394000000001</v>
      </c>
      <c r="H29" s="32">
        <v>8.2027000000000003E-2</v>
      </c>
      <c r="I29" s="32">
        <v>5.6892999999999999E-2</v>
      </c>
      <c r="J29">
        <v>51</v>
      </c>
      <c r="K29">
        <v>100</v>
      </c>
      <c r="L29" s="1">
        <v>50</v>
      </c>
      <c r="M29" t="s">
        <v>132</v>
      </c>
      <c r="N29" s="33">
        <f t="shared" si="0"/>
        <v>10.19108280254777</v>
      </c>
    </row>
    <row r="30" spans="1:15" x14ac:dyDescent="0.35">
      <c r="E30" s="32"/>
      <c r="F30" s="32"/>
      <c r="G30" s="32"/>
      <c r="H30" s="32"/>
      <c r="I30" s="32"/>
    </row>
    <row r="33" spans="1:14" x14ac:dyDescent="0.35">
      <c r="A33" t="s">
        <v>133</v>
      </c>
      <c r="B33">
        <v>15700</v>
      </c>
      <c r="C33" t="s">
        <v>130</v>
      </c>
      <c r="E33" s="32">
        <v>1.1081479999999999</v>
      </c>
      <c r="F33" s="32">
        <v>7.6490000000000002E-2</v>
      </c>
      <c r="G33" s="32">
        <v>11.708356999999999</v>
      </c>
      <c r="H33" s="32">
        <v>7.8417000000000001E-2</v>
      </c>
      <c r="I33" s="32">
        <v>4.7373999999999999E-2</v>
      </c>
      <c r="J33">
        <v>42</v>
      </c>
      <c r="K33">
        <v>200</v>
      </c>
      <c r="L33" s="1">
        <v>100</v>
      </c>
      <c r="M33" t="s">
        <v>132</v>
      </c>
      <c r="N33" s="33">
        <f t="shared" ref="N33:N42" si="1">(32*L33*K33)/B33</f>
        <v>40.764331210191081</v>
      </c>
    </row>
    <row r="34" spans="1:14" x14ac:dyDescent="0.35">
      <c r="A34" t="s">
        <v>133</v>
      </c>
      <c r="B34">
        <v>15700</v>
      </c>
      <c r="C34" t="s">
        <v>130</v>
      </c>
      <c r="E34" s="32">
        <v>0.98241699999999998</v>
      </c>
      <c r="F34" s="32">
        <v>7.3269000000000001E-2</v>
      </c>
      <c r="G34" s="32">
        <v>10.616187</v>
      </c>
      <c r="H34" s="32">
        <v>7.6303999999999997E-2</v>
      </c>
      <c r="I34" s="32">
        <v>4.7160000000000001E-2</v>
      </c>
      <c r="J34">
        <v>43</v>
      </c>
      <c r="K34">
        <v>200</v>
      </c>
      <c r="L34" s="1">
        <v>100</v>
      </c>
      <c r="M34" t="s">
        <v>132</v>
      </c>
      <c r="N34" s="33">
        <f t="shared" si="1"/>
        <v>40.764331210191081</v>
      </c>
    </row>
    <row r="35" spans="1:14" x14ac:dyDescent="0.35">
      <c r="A35" t="s">
        <v>133</v>
      </c>
      <c r="B35">
        <v>15700</v>
      </c>
      <c r="C35" t="s">
        <v>130</v>
      </c>
      <c r="E35" s="32">
        <v>1.0657829999999999</v>
      </c>
      <c r="F35" s="32">
        <v>7.5549000000000005E-2</v>
      </c>
      <c r="G35" s="32">
        <v>11.621454999999999</v>
      </c>
      <c r="H35" s="32">
        <v>7.9740000000000005E-2</v>
      </c>
      <c r="I35" s="32">
        <v>5.0265999999999998E-2</v>
      </c>
      <c r="J35">
        <v>44</v>
      </c>
      <c r="K35">
        <v>200</v>
      </c>
      <c r="L35" s="1">
        <v>100</v>
      </c>
      <c r="M35" t="s">
        <v>132</v>
      </c>
      <c r="N35" s="33">
        <f t="shared" si="1"/>
        <v>40.764331210191081</v>
      </c>
    </row>
    <row r="36" spans="1:14" x14ac:dyDescent="0.35">
      <c r="A36" t="s">
        <v>133</v>
      </c>
      <c r="B36">
        <v>15700</v>
      </c>
      <c r="C36" t="s">
        <v>130</v>
      </c>
      <c r="E36" s="32">
        <v>1.039242</v>
      </c>
      <c r="F36" s="32">
        <v>7.3608999999999994E-2</v>
      </c>
      <c r="G36" s="32">
        <v>10.990050999999999</v>
      </c>
      <c r="H36" s="32">
        <v>7.7366000000000004E-2</v>
      </c>
      <c r="I36" s="32">
        <v>4.6810999999999998E-2</v>
      </c>
      <c r="J36">
        <v>45</v>
      </c>
      <c r="K36">
        <v>200</v>
      </c>
      <c r="L36" s="1">
        <v>100</v>
      </c>
      <c r="M36" t="s">
        <v>132</v>
      </c>
      <c r="N36" s="33">
        <f t="shared" si="1"/>
        <v>40.764331210191081</v>
      </c>
    </row>
    <row r="37" spans="1:14" x14ac:dyDescent="0.35">
      <c r="A37" t="s">
        <v>133</v>
      </c>
      <c r="B37">
        <v>15700</v>
      </c>
      <c r="C37" t="s">
        <v>130</v>
      </c>
      <c r="E37" s="32">
        <v>0.97631199999999996</v>
      </c>
      <c r="F37" s="32">
        <v>7.2650000000000006E-2</v>
      </c>
      <c r="G37" s="32">
        <v>10.286363</v>
      </c>
      <c r="H37" s="32">
        <v>7.6080999999999996E-2</v>
      </c>
      <c r="I37" s="32">
        <v>4.9103000000000001E-2</v>
      </c>
      <c r="J37">
        <v>46</v>
      </c>
      <c r="K37">
        <v>200</v>
      </c>
      <c r="L37" s="1">
        <v>100</v>
      </c>
      <c r="M37" t="s">
        <v>132</v>
      </c>
      <c r="N37" s="33">
        <f t="shared" si="1"/>
        <v>40.764331210191081</v>
      </c>
    </row>
    <row r="38" spans="1:14" x14ac:dyDescent="0.35">
      <c r="A38" t="s">
        <v>133</v>
      </c>
      <c r="B38">
        <v>15700</v>
      </c>
      <c r="C38" t="s">
        <v>130</v>
      </c>
      <c r="E38" s="32">
        <v>1.4616309999999999</v>
      </c>
      <c r="F38" s="32">
        <v>8.4129999999999996E-2</v>
      </c>
      <c r="G38" s="32">
        <v>15.287832</v>
      </c>
      <c r="H38" s="32">
        <v>8.5510000000000003E-2</v>
      </c>
      <c r="I38" s="32">
        <v>5.0500000000000003E-2</v>
      </c>
      <c r="J38">
        <v>47</v>
      </c>
      <c r="K38">
        <v>200</v>
      </c>
      <c r="L38" s="1">
        <v>100</v>
      </c>
      <c r="M38" t="s">
        <v>132</v>
      </c>
      <c r="N38" s="33">
        <f t="shared" si="1"/>
        <v>40.764331210191081</v>
      </c>
    </row>
    <row r="39" spans="1:14" x14ac:dyDescent="0.35">
      <c r="A39" t="s">
        <v>133</v>
      </c>
      <c r="B39">
        <v>15700</v>
      </c>
      <c r="C39" t="s">
        <v>130</v>
      </c>
      <c r="E39" s="32">
        <v>1.1751100000000001</v>
      </c>
      <c r="F39" s="32">
        <v>7.8062000000000006E-2</v>
      </c>
      <c r="G39" s="32">
        <v>12.25511</v>
      </c>
      <c r="H39" s="32">
        <v>8.0675999999999998E-2</v>
      </c>
      <c r="I39" s="32">
        <v>4.8025999999999999E-2</v>
      </c>
      <c r="J39">
        <v>48</v>
      </c>
      <c r="K39">
        <v>200</v>
      </c>
      <c r="L39" s="1">
        <v>100</v>
      </c>
      <c r="M39" t="s">
        <v>132</v>
      </c>
      <c r="N39" s="33">
        <f t="shared" si="1"/>
        <v>40.764331210191081</v>
      </c>
    </row>
    <row r="40" spans="1:14" x14ac:dyDescent="0.35">
      <c r="A40" t="s">
        <v>133</v>
      </c>
      <c r="B40">
        <v>15700</v>
      </c>
      <c r="C40" t="s">
        <v>130</v>
      </c>
      <c r="E40" s="32">
        <v>1.0275879999999999</v>
      </c>
      <c r="F40" s="32">
        <v>7.3760000000000006E-2</v>
      </c>
      <c r="G40" s="32">
        <v>10.485704999999999</v>
      </c>
      <c r="H40" s="32">
        <v>7.7137999999999998E-2</v>
      </c>
      <c r="I40" s="32">
        <v>4.7347E-2</v>
      </c>
      <c r="J40">
        <v>49</v>
      </c>
      <c r="K40">
        <v>200</v>
      </c>
      <c r="L40" s="1">
        <v>100</v>
      </c>
      <c r="M40" t="s">
        <v>132</v>
      </c>
      <c r="N40" s="33">
        <f t="shared" si="1"/>
        <v>40.764331210191081</v>
      </c>
    </row>
    <row r="41" spans="1:14" x14ac:dyDescent="0.35">
      <c r="A41" t="s">
        <v>133</v>
      </c>
      <c r="B41">
        <v>15700</v>
      </c>
      <c r="C41" t="s">
        <v>130</v>
      </c>
      <c r="E41" s="32">
        <v>1.0337719999999999</v>
      </c>
      <c r="F41" s="32">
        <v>7.4011999999999994E-2</v>
      </c>
      <c r="G41" s="32">
        <v>11.121883</v>
      </c>
      <c r="H41" s="32">
        <v>7.7326000000000006E-2</v>
      </c>
      <c r="I41" s="32">
        <v>4.8198999999999999E-2</v>
      </c>
      <c r="J41">
        <v>50</v>
      </c>
      <c r="K41">
        <v>200</v>
      </c>
      <c r="L41" s="1">
        <v>100</v>
      </c>
      <c r="M41" t="s">
        <v>132</v>
      </c>
      <c r="N41" s="33">
        <f t="shared" si="1"/>
        <v>40.764331210191081</v>
      </c>
    </row>
    <row r="42" spans="1:14" x14ac:dyDescent="0.35">
      <c r="A42" t="s">
        <v>133</v>
      </c>
      <c r="B42">
        <v>15700</v>
      </c>
      <c r="C42" t="s">
        <v>130</v>
      </c>
      <c r="E42" s="32">
        <v>1.057917</v>
      </c>
      <c r="F42" s="32">
        <v>7.4987999999999999E-2</v>
      </c>
      <c r="G42" s="32">
        <v>10.755051</v>
      </c>
      <c r="H42" s="32">
        <v>7.7664999999999998E-2</v>
      </c>
      <c r="I42" s="32">
        <v>4.8274999999999998E-2</v>
      </c>
      <c r="J42">
        <v>51</v>
      </c>
      <c r="K42">
        <v>200</v>
      </c>
      <c r="L42" s="1">
        <v>100</v>
      </c>
      <c r="M42" t="s">
        <v>132</v>
      </c>
      <c r="N42" s="33">
        <f t="shared" si="1"/>
        <v>40.764331210191081</v>
      </c>
    </row>
    <row r="43" spans="1:14" x14ac:dyDescent="0.35">
      <c r="N43" s="33"/>
    </row>
    <row r="44" spans="1:14" x14ac:dyDescent="0.35">
      <c r="N44" s="33"/>
    </row>
    <row r="45" spans="1:14" x14ac:dyDescent="0.35">
      <c r="N45" s="33"/>
    </row>
    <row r="46" spans="1:14" x14ac:dyDescent="0.35">
      <c r="A46" t="s">
        <v>133</v>
      </c>
      <c r="B46">
        <v>15700</v>
      </c>
      <c r="C46" t="s">
        <v>130</v>
      </c>
      <c r="E46" s="32">
        <v>0.99764799999999998</v>
      </c>
      <c r="F46" s="32">
        <v>7.3244000000000004E-2</v>
      </c>
      <c r="G46" s="32">
        <v>11.403422000000001</v>
      </c>
      <c r="H46" s="32">
        <v>7.6279E-2</v>
      </c>
      <c r="I46" s="32">
        <v>4.5692000000000003E-2</v>
      </c>
      <c r="J46">
        <v>42</v>
      </c>
      <c r="K46">
        <v>400</v>
      </c>
      <c r="L46" s="1">
        <v>200</v>
      </c>
      <c r="M46" t="s">
        <v>132</v>
      </c>
      <c r="N46" s="33"/>
    </row>
    <row r="47" spans="1:14" x14ac:dyDescent="0.35">
      <c r="E47" s="32">
        <v>1.0110399999999999</v>
      </c>
      <c r="F47" s="32">
        <v>7.3762999999999995E-2</v>
      </c>
      <c r="G47" s="32">
        <v>11.778211000000001</v>
      </c>
      <c r="H47" s="32">
        <v>7.7345999999999998E-2</v>
      </c>
      <c r="I47" s="32">
        <v>4.4773E-2</v>
      </c>
      <c r="J47">
        <v>43</v>
      </c>
      <c r="K47">
        <v>400</v>
      </c>
      <c r="L47" s="1">
        <v>200</v>
      </c>
      <c r="N47" s="33"/>
    </row>
    <row r="48" spans="1:14" x14ac:dyDescent="0.35">
      <c r="E48" s="32">
        <v>0.993699</v>
      </c>
      <c r="F48" s="32">
        <v>7.2725999999999999E-2</v>
      </c>
      <c r="G48" s="32">
        <v>11.848151</v>
      </c>
      <c r="H48" s="32">
        <v>7.6438000000000006E-2</v>
      </c>
      <c r="I48" s="32">
        <v>4.6710000000000002E-2</v>
      </c>
      <c r="J48">
        <v>44</v>
      </c>
      <c r="K48">
        <v>400</v>
      </c>
      <c r="L48" s="1">
        <v>200</v>
      </c>
      <c r="N48" s="33"/>
    </row>
    <row r="49" spans="1:14" x14ac:dyDescent="0.35">
      <c r="E49" s="32">
        <v>0.97512600000000005</v>
      </c>
      <c r="F49" s="32">
        <v>7.1756E-2</v>
      </c>
      <c r="G49" s="32">
        <v>11.855207</v>
      </c>
      <c r="H49" s="32">
        <v>7.4804999999999996E-2</v>
      </c>
      <c r="I49" s="32">
        <v>4.6600000000000003E-2</v>
      </c>
      <c r="J49">
        <v>45</v>
      </c>
      <c r="K49">
        <v>400</v>
      </c>
      <c r="L49" s="1">
        <v>200</v>
      </c>
      <c r="N49" s="33"/>
    </row>
    <row r="50" spans="1:14" x14ac:dyDescent="0.35">
      <c r="E50" s="32">
        <v>1.021118</v>
      </c>
      <c r="F50" s="32">
        <v>7.3032E-2</v>
      </c>
      <c r="G50" s="32">
        <v>13.074277</v>
      </c>
      <c r="H50" s="32">
        <v>7.6518000000000003E-2</v>
      </c>
      <c r="I50" s="32">
        <v>4.5275999999999997E-2</v>
      </c>
      <c r="J50">
        <v>46</v>
      </c>
      <c r="K50">
        <v>400</v>
      </c>
      <c r="L50" s="1">
        <v>200</v>
      </c>
      <c r="N50" s="33"/>
    </row>
    <row r="51" spans="1:14" x14ac:dyDescent="0.35">
      <c r="J51">
        <v>47</v>
      </c>
      <c r="N51" s="33"/>
    </row>
    <row r="52" spans="1:14" x14ac:dyDescent="0.35">
      <c r="J52">
        <v>48</v>
      </c>
      <c r="N52" s="33"/>
    </row>
    <row r="53" spans="1:14" x14ac:dyDescent="0.35">
      <c r="J53">
        <v>49</v>
      </c>
      <c r="N53" s="33"/>
    </row>
    <row r="54" spans="1:14" x14ac:dyDescent="0.35">
      <c r="J54">
        <v>50</v>
      </c>
      <c r="N54" s="33"/>
    </row>
    <row r="55" spans="1:14" x14ac:dyDescent="0.35">
      <c r="J55">
        <v>51</v>
      </c>
      <c r="N55" s="33"/>
    </row>
    <row r="56" spans="1:14" x14ac:dyDescent="0.35">
      <c r="N56" s="33"/>
    </row>
    <row r="60" spans="1:14" x14ac:dyDescent="0.35">
      <c r="A60" t="s">
        <v>133</v>
      </c>
      <c r="B60">
        <v>15700</v>
      </c>
      <c r="C60" t="s">
        <v>130</v>
      </c>
      <c r="E60">
        <v>1.051803</v>
      </c>
      <c r="F60">
        <v>7.3388999999999996E-2</v>
      </c>
      <c r="G60">
        <v>11.882016999999999</v>
      </c>
      <c r="H60">
        <v>7.6953999999999995E-2</v>
      </c>
      <c r="I60">
        <v>4.7413999999999998E-2</v>
      </c>
      <c r="J60">
        <v>42</v>
      </c>
      <c r="K60" s="1">
        <v>500</v>
      </c>
      <c r="L60">
        <v>100</v>
      </c>
      <c r="N60" s="33">
        <f t="shared" ref="N60:N69" si="2">(32*L60*K60)/B60</f>
        <v>101.91082802547771</v>
      </c>
    </row>
    <row r="61" spans="1:14" x14ac:dyDescent="0.35">
      <c r="A61" t="s">
        <v>133</v>
      </c>
      <c r="B61">
        <v>15700</v>
      </c>
      <c r="C61" t="s">
        <v>130</v>
      </c>
      <c r="E61">
        <v>0.99765300000000001</v>
      </c>
      <c r="F61">
        <v>7.2963E-2</v>
      </c>
      <c r="G61">
        <v>11.026980999999999</v>
      </c>
      <c r="H61">
        <v>7.5711000000000001E-2</v>
      </c>
      <c r="I61">
        <v>4.5721999999999999E-2</v>
      </c>
      <c r="J61">
        <v>43</v>
      </c>
      <c r="K61" s="1">
        <v>500</v>
      </c>
      <c r="L61">
        <v>100</v>
      </c>
      <c r="N61" s="33">
        <f t="shared" si="2"/>
        <v>101.91082802547771</v>
      </c>
    </row>
    <row r="62" spans="1:14" x14ac:dyDescent="0.35">
      <c r="A62" t="s">
        <v>133</v>
      </c>
      <c r="B62">
        <v>15700</v>
      </c>
      <c r="C62" t="s">
        <v>130</v>
      </c>
      <c r="E62">
        <v>0.99805500000000003</v>
      </c>
      <c r="F62">
        <v>7.2646000000000002E-2</v>
      </c>
      <c r="G62">
        <v>11.286521</v>
      </c>
      <c r="H62">
        <v>7.6055999999999999E-2</v>
      </c>
      <c r="I62">
        <v>4.7065999999999997E-2</v>
      </c>
      <c r="J62">
        <v>44</v>
      </c>
      <c r="K62" s="1">
        <v>500</v>
      </c>
      <c r="L62">
        <v>100</v>
      </c>
      <c r="N62" s="33">
        <f t="shared" si="2"/>
        <v>101.91082802547771</v>
      </c>
    </row>
    <row r="63" spans="1:14" x14ac:dyDescent="0.35">
      <c r="A63" t="s">
        <v>133</v>
      </c>
      <c r="B63">
        <v>15700</v>
      </c>
      <c r="C63" t="s">
        <v>130</v>
      </c>
      <c r="E63">
        <v>1.0200290000000001</v>
      </c>
      <c r="F63">
        <v>7.2791999999999996E-2</v>
      </c>
      <c r="G63">
        <v>10.665573999999999</v>
      </c>
      <c r="H63">
        <v>7.6207999999999998E-2</v>
      </c>
      <c r="I63">
        <v>4.5969999999999997E-2</v>
      </c>
      <c r="J63">
        <v>45</v>
      </c>
      <c r="K63" s="1">
        <v>500</v>
      </c>
      <c r="L63">
        <v>100</v>
      </c>
      <c r="N63" s="33">
        <f t="shared" si="2"/>
        <v>101.91082802547771</v>
      </c>
    </row>
    <row r="64" spans="1:14" x14ac:dyDescent="0.35">
      <c r="A64" t="s">
        <v>133</v>
      </c>
      <c r="B64">
        <v>15700</v>
      </c>
      <c r="C64" t="s">
        <v>130</v>
      </c>
      <c r="E64">
        <v>0.98280800000000001</v>
      </c>
      <c r="F64">
        <v>7.2689000000000004E-2</v>
      </c>
      <c r="G64">
        <v>10.929193</v>
      </c>
      <c r="H64">
        <v>7.5734999999999997E-2</v>
      </c>
      <c r="I64">
        <v>4.752E-2</v>
      </c>
      <c r="J64">
        <v>46</v>
      </c>
      <c r="K64" s="1">
        <v>500</v>
      </c>
      <c r="L64">
        <v>100</v>
      </c>
      <c r="N64" s="33">
        <f t="shared" si="2"/>
        <v>101.91082802547771</v>
      </c>
    </row>
    <row r="65" spans="1:14" x14ac:dyDescent="0.35">
      <c r="A65" t="s">
        <v>133</v>
      </c>
      <c r="B65">
        <v>15700</v>
      </c>
      <c r="C65" t="s">
        <v>130</v>
      </c>
      <c r="E65">
        <v>1.0015210000000001</v>
      </c>
      <c r="F65">
        <v>7.2669999999999998E-2</v>
      </c>
      <c r="G65">
        <v>11.004887999999999</v>
      </c>
      <c r="H65">
        <v>7.5789999999999996E-2</v>
      </c>
      <c r="I65">
        <v>4.6775999999999998E-2</v>
      </c>
      <c r="J65">
        <v>47</v>
      </c>
      <c r="K65" s="1">
        <v>500</v>
      </c>
      <c r="L65">
        <v>100</v>
      </c>
      <c r="N65" s="33">
        <f t="shared" si="2"/>
        <v>101.91082802547771</v>
      </c>
    </row>
    <row r="66" spans="1:14" x14ac:dyDescent="0.35">
      <c r="A66" t="s">
        <v>133</v>
      </c>
      <c r="B66">
        <v>15700</v>
      </c>
      <c r="C66" t="s">
        <v>130</v>
      </c>
      <c r="E66">
        <v>1.1743110000000001</v>
      </c>
      <c r="F66">
        <v>7.5811000000000003E-2</v>
      </c>
      <c r="G66">
        <v>13.043426</v>
      </c>
      <c r="H66">
        <v>7.8463000000000005E-2</v>
      </c>
      <c r="I66">
        <v>4.6051000000000002E-2</v>
      </c>
      <c r="J66">
        <v>48</v>
      </c>
      <c r="K66" s="1">
        <v>500</v>
      </c>
      <c r="L66">
        <v>100</v>
      </c>
      <c r="N66" s="33">
        <f t="shared" si="2"/>
        <v>101.91082802547771</v>
      </c>
    </row>
    <row r="67" spans="1:14" x14ac:dyDescent="0.35">
      <c r="A67" t="s">
        <v>133</v>
      </c>
      <c r="B67">
        <v>15700</v>
      </c>
      <c r="C67" t="s">
        <v>130</v>
      </c>
      <c r="E67">
        <v>1.1521440000000001</v>
      </c>
      <c r="F67">
        <v>7.492E-2</v>
      </c>
      <c r="G67">
        <v>12.762173000000001</v>
      </c>
      <c r="H67">
        <v>7.7661999999999995E-2</v>
      </c>
      <c r="I67">
        <v>4.6490999999999998E-2</v>
      </c>
      <c r="J67">
        <v>49</v>
      </c>
      <c r="K67" s="1">
        <v>500</v>
      </c>
      <c r="L67">
        <v>100</v>
      </c>
      <c r="N67" s="33">
        <f t="shared" si="2"/>
        <v>101.91082802547771</v>
      </c>
    </row>
    <row r="68" spans="1:14" x14ac:dyDescent="0.35">
      <c r="A68" t="s">
        <v>133</v>
      </c>
      <c r="B68">
        <v>15700</v>
      </c>
      <c r="C68" t="s">
        <v>130</v>
      </c>
      <c r="E68">
        <v>0.977688</v>
      </c>
      <c r="F68">
        <v>7.2123000000000007E-2</v>
      </c>
      <c r="G68">
        <v>10.382012</v>
      </c>
      <c r="H68">
        <v>7.5823000000000002E-2</v>
      </c>
      <c r="I68">
        <v>4.6258000000000001E-2</v>
      </c>
      <c r="J68">
        <v>50</v>
      </c>
      <c r="K68" s="1">
        <v>500</v>
      </c>
      <c r="L68">
        <v>100</v>
      </c>
      <c r="N68" s="33">
        <f t="shared" si="2"/>
        <v>101.91082802547771</v>
      </c>
    </row>
    <row r="69" spans="1:14" x14ac:dyDescent="0.35">
      <c r="A69" t="s">
        <v>133</v>
      </c>
      <c r="B69">
        <v>15700</v>
      </c>
      <c r="C69" t="s">
        <v>130</v>
      </c>
      <c r="E69">
        <v>1.0157700000000001</v>
      </c>
      <c r="F69">
        <v>7.2857000000000005E-2</v>
      </c>
      <c r="G69">
        <v>10.713754</v>
      </c>
      <c r="H69">
        <v>7.6860999999999999E-2</v>
      </c>
      <c r="I69">
        <v>4.6509000000000002E-2</v>
      </c>
      <c r="J69">
        <v>51</v>
      </c>
      <c r="K69" s="1">
        <v>500</v>
      </c>
      <c r="L69">
        <v>100</v>
      </c>
      <c r="N69" s="33">
        <f t="shared" si="2"/>
        <v>101.91082802547771</v>
      </c>
    </row>
    <row r="73" spans="1:14" x14ac:dyDescent="0.35">
      <c r="A73" t="s">
        <v>133</v>
      </c>
      <c r="B73">
        <v>15700</v>
      </c>
      <c r="C73" t="s">
        <v>130</v>
      </c>
      <c r="E73">
        <v>1.3039829999999999</v>
      </c>
      <c r="F73">
        <v>0.30318699999999998</v>
      </c>
      <c r="G73">
        <v>27.040327999999999</v>
      </c>
      <c r="H73">
        <v>0.29138799999999998</v>
      </c>
      <c r="I73">
        <v>0.23605699999999999</v>
      </c>
      <c r="J73">
        <v>42</v>
      </c>
      <c r="K73" s="1">
        <v>981</v>
      </c>
      <c r="L73">
        <v>100</v>
      </c>
      <c r="N73" s="33">
        <f t="shared" ref="N73:N75" si="3">(32*L73*K73)/B73</f>
        <v>199.94904458598725</v>
      </c>
    </row>
    <row r="74" spans="1:14" x14ac:dyDescent="0.35">
      <c r="A74" t="s">
        <v>133</v>
      </c>
      <c r="B74">
        <v>15700</v>
      </c>
      <c r="C74" t="s">
        <v>130</v>
      </c>
      <c r="E74">
        <v>1.250513</v>
      </c>
      <c r="F74">
        <v>0.29173900000000003</v>
      </c>
      <c r="G74">
        <v>21.640404</v>
      </c>
      <c r="H74">
        <v>0.28412500000000002</v>
      </c>
      <c r="I74">
        <v>0.19365099999999999</v>
      </c>
      <c r="J74">
        <v>43</v>
      </c>
      <c r="K74" s="1">
        <v>981</v>
      </c>
      <c r="L74">
        <v>100</v>
      </c>
      <c r="N74" s="33">
        <f t="shared" si="3"/>
        <v>199.94904458598725</v>
      </c>
    </row>
    <row r="75" spans="1:14" x14ac:dyDescent="0.35">
      <c r="A75" t="s">
        <v>133</v>
      </c>
      <c r="B75">
        <v>15700</v>
      </c>
      <c r="C75" t="s">
        <v>130</v>
      </c>
      <c r="E75">
        <v>1.312897</v>
      </c>
      <c r="F75">
        <v>0.30178100000000002</v>
      </c>
      <c r="G75">
        <v>26.278158999999999</v>
      </c>
      <c r="H75">
        <v>0.289601</v>
      </c>
      <c r="I75">
        <v>0.213644</v>
      </c>
      <c r="J75">
        <v>44</v>
      </c>
      <c r="K75" s="1">
        <v>981</v>
      </c>
      <c r="L75">
        <v>100</v>
      </c>
      <c r="N75" s="33">
        <f t="shared" si="3"/>
        <v>199.94904458598725</v>
      </c>
    </row>
    <row r="76" spans="1:14" x14ac:dyDescent="0.35">
      <c r="J76">
        <v>45</v>
      </c>
    </row>
    <row r="77" spans="1:14" x14ac:dyDescent="0.35">
      <c r="J77">
        <v>46</v>
      </c>
    </row>
    <row r="78" spans="1:14" x14ac:dyDescent="0.35">
      <c r="J78">
        <v>47</v>
      </c>
    </row>
    <row r="79" spans="1:14" x14ac:dyDescent="0.35">
      <c r="J79">
        <v>48</v>
      </c>
    </row>
    <row r="80" spans="1:14" x14ac:dyDescent="0.35">
      <c r="J80">
        <v>49</v>
      </c>
    </row>
    <row r="81" spans="10:10" x14ac:dyDescent="0.35">
      <c r="J81">
        <v>50</v>
      </c>
    </row>
    <row r="82" spans="10:10" x14ac:dyDescent="0.35">
      <c r="J82">
        <v>51</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EDC4F-98C1-4C71-B921-EAE603E44527}">
  <dimension ref="A1:O60"/>
  <sheetViews>
    <sheetView zoomScale="55" zoomScaleNormal="55" workbookViewId="0">
      <pane ySplit="1" topLeftCell="A2" activePane="bottomLeft" state="frozen"/>
      <selection pane="bottomLeft" activeCell="H4" sqref="H4"/>
    </sheetView>
  </sheetViews>
  <sheetFormatPr baseColWidth="10" defaultRowHeight="14.5" x14ac:dyDescent="0.35"/>
  <cols>
    <col min="1" max="1" width="22.7265625" bestFit="1" customWidth="1"/>
    <col min="2" max="2" width="4.81640625" customWidth="1"/>
    <col min="4" max="4" width="5.54296875" bestFit="1" customWidth="1"/>
    <col min="5" max="6" width="9.08984375" bestFit="1" customWidth="1"/>
    <col min="7" max="7" width="8.08984375" customWidth="1"/>
    <col min="8" max="8" width="8.54296875" bestFit="1" customWidth="1"/>
    <col min="9" max="9" width="8.54296875" customWidth="1"/>
    <col min="10" max="10" width="4.7265625" bestFit="1" customWidth="1"/>
    <col min="11" max="11" width="6.7265625" bestFit="1" customWidth="1"/>
    <col min="12" max="12" width="7.26953125" customWidth="1"/>
    <col min="13" max="13" width="7.54296875" bestFit="1" customWidth="1"/>
    <col min="14" max="14" width="6.36328125" bestFit="1" customWidth="1"/>
  </cols>
  <sheetData>
    <row r="1" spans="1:15" s="29" customFormat="1" ht="29"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29" t="s">
        <v>97</v>
      </c>
      <c r="O1" s="31" t="s">
        <v>128</v>
      </c>
    </row>
    <row r="2" spans="1:15" s="29" customFormat="1" x14ac:dyDescent="0.35">
      <c r="H2" s="30"/>
      <c r="I2" s="30"/>
      <c r="L2" s="31"/>
      <c r="M2" s="31"/>
      <c r="O2" s="31"/>
    </row>
    <row r="3" spans="1:15" s="29" customFormat="1" x14ac:dyDescent="0.35">
      <c r="A3" t="s">
        <v>134</v>
      </c>
      <c r="B3">
        <v>943</v>
      </c>
      <c r="C3" t="s">
        <v>146</v>
      </c>
      <c r="E3">
        <v>1.2845</v>
      </c>
      <c r="F3">
        <v>0.30508000000000002</v>
      </c>
      <c r="H3" s="30"/>
      <c r="I3" s="30"/>
      <c r="L3" s="31"/>
      <c r="M3" s="31"/>
      <c r="O3" s="31"/>
    </row>
    <row r="4" spans="1:15" s="29" customFormat="1" x14ac:dyDescent="0.35">
      <c r="A4" t="s">
        <v>134</v>
      </c>
      <c r="B4">
        <v>943</v>
      </c>
      <c r="C4" t="s">
        <v>147</v>
      </c>
      <c r="E4">
        <v>1.3864000000000001</v>
      </c>
      <c r="F4">
        <v>0.32054499999999997</v>
      </c>
      <c r="H4" s="30"/>
      <c r="I4" s="30"/>
      <c r="L4" s="31"/>
      <c r="M4" s="31"/>
      <c r="O4" s="31"/>
    </row>
    <row r="5" spans="1:15" s="29" customFormat="1" x14ac:dyDescent="0.35">
      <c r="A5" t="s">
        <v>134</v>
      </c>
      <c r="B5">
        <v>943</v>
      </c>
      <c r="C5" t="s">
        <v>148</v>
      </c>
      <c r="E5">
        <v>1.1222000000000001</v>
      </c>
      <c r="F5">
        <v>0.25598500000000002</v>
      </c>
      <c r="H5" s="30"/>
      <c r="I5" s="30"/>
      <c r="L5" s="31"/>
      <c r="M5" s="31"/>
      <c r="O5" s="31"/>
    </row>
    <row r="6" spans="1:15" s="29" customFormat="1" x14ac:dyDescent="0.35">
      <c r="A6" t="s">
        <v>134</v>
      </c>
      <c r="B6">
        <v>943</v>
      </c>
      <c r="C6" t="s">
        <v>149</v>
      </c>
      <c r="E6">
        <v>1.2605999999999999</v>
      </c>
      <c r="F6">
        <v>0.31188500000000002</v>
      </c>
      <c r="H6" s="30"/>
      <c r="I6" s="30"/>
      <c r="L6" s="31"/>
      <c r="M6" s="31"/>
      <c r="O6" s="31"/>
    </row>
    <row r="7" spans="1:15" s="29" customFormat="1" x14ac:dyDescent="0.35">
      <c r="A7" t="s">
        <v>134</v>
      </c>
      <c r="B7">
        <v>943</v>
      </c>
      <c r="C7" t="s">
        <v>150</v>
      </c>
      <c r="E7">
        <v>1.1513</v>
      </c>
      <c r="F7">
        <v>0.27324599999999999</v>
      </c>
      <c r="H7" s="30"/>
      <c r="I7" s="30"/>
      <c r="L7" s="31"/>
      <c r="M7" s="31"/>
      <c r="O7" s="31"/>
    </row>
    <row r="8" spans="1:15" s="29" customFormat="1" x14ac:dyDescent="0.35">
      <c r="A8" t="s">
        <v>134</v>
      </c>
      <c r="B8">
        <v>943</v>
      </c>
      <c r="C8" t="s">
        <v>151</v>
      </c>
      <c r="E8">
        <v>1.1108</v>
      </c>
      <c r="F8">
        <v>0.259382</v>
      </c>
      <c r="H8" s="30"/>
      <c r="I8" s="30"/>
      <c r="L8" s="31"/>
      <c r="M8" s="31"/>
      <c r="O8" s="31"/>
    </row>
    <row r="9" spans="1:15" s="29" customFormat="1" x14ac:dyDescent="0.35">
      <c r="A9" t="s">
        <v>134</v>
      </c>
      <c r="B9">
        <v>943</v>
      </c>
      <c r="C9" t="s">
        <v>145</v>
      </c>
      <c r="E9">
        <v>1.1447000000000001</v>
      </c>
      <c r="F9">
        <v>0.27316400000000002</v>
      </c>
      <c r="H9" s="30"/>
      <c r="I9" s="30"/>
      <c r="L9" s="31"/>
      <c r="M9" s="31"/>
      <c r="O9" s="31"/>
    </row>
    <row r="10" spans="1:15" s="29" customFormat="1" x14ac:dyDescent="0.35">
      <c r="H10" s="30"/>
      <c r="I10" s="30"/>
      <c r="L10" s="31"/>
      <c r="M10" s="31"/>
      <c r="O10" s="31"/>
    </row>
    <row r="11" spans="1:15" s="29" customFormat="1" x14ac:dyDescent="0.35">
      <c r="A11" t="s">
        <v>134</v>
      </c>
      <c r="B11">
        <v>943</v>
      </c>
      <c r="C11" s="34" t="s">
        <v>136</v>
      </c>
      <c r="D11" s="36">
        <f>((E11/$E$11)+(F11/$F$11))/2</f>
        <v>1</v>
      </c>
      <c r="E11">
        <v>1.2896000000000001</v>
      </c>
      <c r="F11" s="34">
        <v>0.30603900000000001</v>
      </c>
      <c r="G11" s="34"/>
      <c r="H11" s="30"/>
      <c r="I11" s="30"/>
      <c r="L11" s="31"/>
      <c r="M11" s="31"/>
      <c r="O11" s="31"/>
    </row>
    <row r="12" spans="1:15" s="29" customFormat="1" x14ac:dyDescent="0.35">
      <c r="A12" t="s">
        <v>134</v>
      </c>
      <c r="B12">
        <v>943</v>
      </c>
      <c r="C12" s="34" t="s">
        <v>137</v>
      </c>
      <c r="D12" s="36">
        <f t="shared" ref="D12:D15" si="0">((E12/$E$11)+(F12/$F$11))/2</f>
        <v>0.88863705846451535</v>
      </c>
      <c r="E12">
        <v>1.1480999999999999</v>
      </c>
      <c r="F12" s="34">
        <v>0.27145600000000003</v>
      </c>
      <c r="G12" s="34"/>
      <c r="H12" s="30"/>
      <c r="I12" s="30"/>
      <c r="L12" s="31"/>
      <c r="M12" s="31"/>
      <c r="O12" s="31"/>
    </row>
    <row r="13" spans="1:15" s="29" customFormat="1" x14ac:dyDescent="0.35">
      <c r="A13" t="s">
        <v>134</v>
      </c>
      <c r="B13">
        <v>943</v>
      </c>
      <c r="C13" s="34" t="s">
        <v>138</v>
      </c>
      <c r="D13" s="36">
        <f t="shared" si="0"/>
        <v>0.91381864414963676</v>
      </c>
      <c r="E13">
        <v>1.1797</v>
      </c>
      <c r="F13" s="34">
        <v>0.27937000000000001</v>
      </c>
      <c r="G13" s="34"/>
      <c r="H13" s="30"/>
      <c r="I13" s="30"/>
      <c r="L13" s="31"/>
      <c r="M13" s="31"/>
      <c r="O13" s="31"/>
    </row>
    <row r="14" spans="1:15" s="29" customFormat="1" x14ac:dyDescent="0.35">
      <c r="A14" t="s">
        <v>134</v>
      </c>
      <c r="B14">
        <v>943</v>
      </c>
      <c r="C14" s="34" t="s">
        <v>139</v>
      </c>
      <c r="D14" s="36">
        <f t="shared" si="0"/>
        <v>0.88403041658713655</v>
      </c>
      <c r="E14">
        <v>1.1394</v>
      </c>
      <c r="F14" s="34">
        <v>0.27070100000000002</v>
      </c>
      <c r="G14" s="34"/>
      <c r="H14" s="30"/>
      <c r="I14" s="30"/>
      <c r="L14" s="31"/>
      <c r="M14" s="31"/>
      <c r="O14" s="31"/>
    </row>
    <row r="15" spans="1:15" s="29" customFormat="1" x14ac:dyDescent="0.35">
      <c r="A15" t="s">
        <v>134</v>
      </c>
      <c r="B15">
        <v>943</v>
      </c>
      <c r="C15" s="34" t="s">
        <v>140</v>
      </c>
      <c r="D15" s="36">
        <f t="shared" si="0"/>
        <v>0.84731018470196595</v>
      </c>
      <c r="E15">
        <v>1.1053999999999999</v>
      </c>
      <c r="F15" s="34">
        <v>0.25629400000000002</v>
      </c>
      <c r="G15" s="34"/>
      <c r="H15" s="30"/>
      <c r="I15" s="30"/>
      <c r="L15" s="31"/>
      <c r="M15" s="31"/>
      <c r="O15" s="31"/>
    </row>
    <row r="16" spans="1:15" s="29" customFormat="1" x14ac:dyDescent="0.35">
      <c r="H16" s="30"/>
      <c r="I16" s="30"/>
      <c r="L16" s="31"/>
      <c r="M16" s="31"/>
      <c r="O16" s="31"/>
    </row>
    <row r="18" spans="1:14" x14ac:dyDescent="0.35">
      <c r="A18" t="s">
        <v>134</v>
      </c>
      <c r="B18">
        <v>943</v>
      </c>
      <c r="C18" t="s">
        <v>130</v>
      </c>
      <c r="E18" s="32">
        <v>1.27708</v>
      </c>
      <c r="F18" s="32">
        <v>0.28458099999999997</v>
      </c>
      <c r="G18" s="32">
        <v>25.919930999999998</v>
      </c>
      <c r="H18" s="32">
        <v>0.27168900000000001</v>
      </c>
      <c r="I18" s="32">
        <v>0.20896999999999999</v>
      </c>
      <c r="J18">
        <v>42</v>
      </c>
      <c r="K18">
        <v>100</v>
      </c>
      <c r="L18">
        <v>50</v>
      </c>
      <c r="M18" t="s">
        <v>132</v>
      </c>
      <c r="N18" s="33">
        <f>(32*L18*K18)/B18</f>
        <v>169.67126193001062</v>
      </c>
    </row>
    <row r="19" spans="1:14" x14ac:dyDescent="0.35">
      <c r="A19" t="s">
        <v>134</v>
      </c>
      <c r="B19">
        <v>943</v>
      </c>
      <c r="C19" t="s">
        <v>130</v>
      </c>
      <c r="E19" s="32">
        <v>1.1926859999999999</v>
      </c>
      <c r="F19" s="32">
        <v>0.27480199999999999</v>
      </c>
      <c r="G19" s="32">
        <v>20.993091</v>
      </c>
      <c r="H19" s="32">
        <v>0.25932300000000003</v>
      </c>
      <c r="I19" s="32">
        <v>0.169715</v>
      </c>
      <c r="J19">
        <v>43</v>
      </c>
      <c r="K19">
        <v>100</v>
      </c>
      <c r="L19">
        <v>50</v>
      </c>
    </row>
    <row r="20" spans="1:14" x14ac:dyDescent="0.35">
      <c r="A20" t="s">
        <v>134</v>
      </c>
      <c r="B20">
        <v>943</v>
      </c>
      <c r="C20" t="s">
        <v>130</v>
      </c>
      <c r="E20" s="32">
        <v>1.1947270000000001</v>
      </c>
      <c r="F20" s="32">
        <v>0.27067799999999997</v>
      </c>
      <c r="G20" s="32">
        <v>22.444192999999999</v>
      </c>
      <c r="H20" s="32">
        <v>0.25772200000000001</v>
      </c>
      <c r="I20" s="32">
        <v>0.17968600000000001</v>
      </c>
      <c r="J20">
        <v>44</v>
      </c>
      <c r="K20">
        <v>100</v>
      </c>
      <c r="L20">
        <v>50</v>
      </c>
    </row>
    <row r="21" spans="1:14" x14ac:dyDescent="0.35">
      <c r="E21" s="32">
        <v>1.2083759999999999</v>
      </c>
      <c r="F21" s="32">
        <v>0.27394499999999999</v>
      </c>
      <c r="G21" s="32">
        <v>21.016461</v>
      </c>
      <c r="H21" s="32">
        <v>0.26378099999999999</v>
      </c>
      <c r="I21" s="32">
        <v>0.17872099999999999</v>
      </c>
      <c r="J21">
        <v>45</v>
      </c>
      <c r="K21">
        <v>100</v>
      </c>
      <c r="L21">
        <v>50</v>
      </c>
    </row>
    <row r="22" spans="1:14" x14ac:dyDescent="0.35">
      <c r="E22" s="32">
        <v>1.209112</v>
      </c>
      <c r="F22" s="32">
        <v>0.27891500000000002</v>
      </c>
      <c r="G22" s="32">
        <v>19.740438000000001</v>
      </c>
      <c r="H22" s="32">
        <v>0.26758300000000002</v>
      </c>
      <c r="I22" s="32">
        <v>0.174619</v>
      </c>
      <c r="J22">
        <v>46</v>
      </c>
      <c r="K22">
        <v>100</v>
      </c>
      <c r="L22">
        <v>50</v>
      </c>
    </row>
    <row r="23" spans="1:14" x14ac:dyDescent="0.35">
      <c r="E23" s="32">
        <v>1.2164870000000001</v>
      </c>
      <c r="F23" s="32">
        <v>0.27600400000000003</v>
      </c>
      <c r="G23" s="32">
        <v>22.311781</v>
      </c>
      <c r="H23" s="32">
        <v>0.264768</v>
      </c>
      <c r="I23" s="32">
        <v>0.184388</v>
      </c>
      <c r="J23">
        <v>47</v>
      </c>
      <c r="K23">
        <v>100</v>
      </c>
      <c r="L23">
        <v>50</v>
      </c>
    </row>
    <row r="24" spans="1:14" x14ac:dyDescent="0.35">
      <c r="E24" s="32">
        <v>1.1973510000000001</v>
      </c>
      <c r="F24" s="32">
        <v>0.27371099999999998</v>
      </c>
      <c r="G24" s="32">
        <v>21.819576999999999</v>
      </c>
      <c r="H24" s="32">
        <v>0.26208100000000001</v>
      </c>
      <c r="I24" s="32">
        <v>0.18148500000000001</v>
      </c>
      <c r="J24">
        <v>48</v>
      </c>
      <c r="K24">
        <v>100</v>
      </c>
      <c r="L24">
        <v>50</v>
      </c>
    </row>
    <row r="25" spans="1:14" x14ac:dyDescent="0.35">
      <c r="E25" s="32">
        <v>1.238721</v>
      </c>
      <c r="F25" s="32">
        <v>0.27760699999999999</v>
      </c>
      <c r="G25" s="32">
        <v>22.595285000000001</v>
      </c>
      <c r="H25" s="32">
        <v>0.26514900000000002</v>
      </c>
      <c r="I25" s="32">
        <v>0.18659500000000001</v>
      </c>
      <c r="J25">
        <v>49</v>
      </c>
      <c r="K25">
        <v>100</v>
      </c>
      <c r="L25">
        <v>50</v>
      </c>
    </row>
    <row r="26" spans="1:14" x14ac:dyDescent="0.35">
      <c r="E26" s="32">
        <v>1.2087859999999999</v>
      </c>
      <c r="F26" s="32">
        <v>0.27629900000000002</v>
      </c>
      <c r="G26" s="32">
        <v>22.407537000000001</v>
      </c>
      <c r="H26" s="32">
        <v>0.26383200000000001</v>
      </c>
      <c r="I26" s="32">
        <v>0.17882500000000001</v>
      </c>
      <c r="J26">
        <v>50</v>
      </c>
      <c r="K26">
        <v>100</v>
      </c>
      <c r="L26">
        <v>50</v>
      </c>
    </row>
    <row r="27" spans="1:14" x14ac:dyDescent="0.35">
      <c r="E27" s="32">
        <v>1.23508</v>
      </c>
      <c r="F27" s="32">
        <v>0.28431699999999999</v>
      </c>
      <c r="G27" s="32">
        <v>21.515229000000001</v>
      </c>
      <c r="H27" s="32">
        <v>0.27127000000000001</v>
      </c>
      <c r="I27" s="32">
        <v>0.187526</v>
      </c>
      <c r="J27">
        <v>51</v>
      </c>
      <c r="K27">
        <v>100</v>
      </c>
      <c r="L27">
        <v>50</v>
      </c>
    </row>
    <row r="31" spans="1:14" x14ac:dyDescent="0.35">
      <c r="A31" t="s">
        <v>134</v>
      </c>
      <c r="B31">
        <v>943</v>
      </c>
      <c r="C31" t="s">
        <v>130</v>
      </c>
      <c r="E31" s="32">
        <v>1.261009</v>
      </c>
      <c r="F31" s="32">
        <v>0.29104999999999998</v>
      </c>
      <c r="G31" s="32">
        <v>25.538267000000001</v>
      </c>
      <c r="H31" s="32">
        <v>0.27916000000000002</v>
      </c>
      <c r="I31" s="32">
        <v>0.215447</v>
      </c>
      <c r="J31">
        <v>42</v>
      </c>
      <c r="K31">
        <v>200</v>
      </c>
      <c r="L31">
        <v>100</v>
      </c>
      <c r="M31" t="s">
        <v>132</v>
      </c>
      <c r="N31" s="33">
        <f>(32*L31*K31)/B31</f>
        <v>678.68504772004246</v>
      </c>
    </row>
    <row r="32" spans="1:14" x14ac:dyDescent="0.35">
      <c r="E32" s="32">
        <v>1.2178310000000001</v>
      </c>
      <c r="F32" s="32">
        <v>0.28478700000000001</v>
      </c>
      <c r="G32" s="32">
        <v>21.273849999999999</v>
      </c>
      <c r="H32" s="32">
        <v>0.27348299999999998</v>
      </c>
      <c r="I32" s="32">
        <v>0.18332499999999999</v>
      </c>
      <c r="J32">
        <v>43</v>
      </c>
      <c r="K32">
        <v>200</v>
      </c>
      <c r="L32">
        <v>100</v>
      </c>
    </row>
    <row r="33" spans="1:14" x14ac:dyDescent="0.35">
      <c r="E33" s="32">
        <v>1.2555890000000001</v>
      </c>
      <c r="F33" s="32">
        <v>0.29127599999999998</v>
      </c>
      <c r="G33" s="32">
        <v>24.248950000000001</v>
      </c>
      <c r="H33" s="32">
        <v>0.27912500000000001</v>
      </c>
      <c r="I33" s="32">
        <v>0.20566200000000001</v>
      </c>
      <c r="J33">
        <v>44</v>
      </c>
      <c r="K33">
        <v>200</v>
      </c>
      <c r="L33">
        <v>100</v>
      </c>
    </row>
    <row r="34" spans="1:14" x14ac:dyDescent="0.35">
      <c r="E34" s="32">
        <v>1.245584</v>
      </c>
      <c r="F34" s="32">
        <v>0.288246</v>
      </c>
      <c r="G34" s="32">
        <v>23.457222000000002</v>
      </c>
      <c r="H34" s="32">
        <v>0.275532</v>
      </c>
      <c r="I34" s="32">
        <v>0.20325299999999999</v>
      </c>
      <c r="J34">
        <v>45</v>
      </c>
      <c r="K34">
        <v>200</v>
      </c>
      <c r="L34">
        <v>100</v>
      </c>
    </row>
    <row r="35" spans="1:14" x14ac:dyDescent="0.35">
      <c r="E35" s="32">
        <v>1.2653970000000001</v>
      </c>
      <c r="F35" s="32">
        <v>0.29385600000000001</v>
      </c>
      <c r="G35" s="32">
        <v>23.724708</v>
      </c>
      <c r="H35" s="32">
        <v>0.27758300000000002</v>
      </c>
      <c r="I35" s="32">
        <v>0.19958500000000001</v>
      </c>
      <c r="J35">
        <v>46</v>
      </c>
      <c r="K35">
        <v>200</v>
      </c>
      <c r="L35">
        <v>100</v>
      </c>
    </row>
    <row r="36" spans="1:14" x14ac:dyDescent="0.35">
      <c r="E36" s="32">
        <v>1.27833</v>
      </c>
      <c r="F36" s="32">
        <v>0.29402</v>
      </c>
      <c r="G36" s="32">
        <v>22.975653999999999</v>
      </c>
      <c r="H36" s="32">
        <v>0.28249200000000002</v>
      </c>
      <c r="I36" s="32">
        <v>0.20411599999999999</v>
      </c>
      <c r="J36">
        <v>47</v>
      </c>
      <c r="K36">
        <v>200</v>
      </c>
      <c r="L36">
        <v>100</v>
      </c>
    </row>
    <row r="37" spans="1:14" x14ac:dyDescent="0.35">
      <c r="E37" s="32">
        <v>1.2858149999999999</v>
      </c>
      <c r="F37" s="32">
        <v>0.29633900000000002</v>
      </c>
      <c r="G37" s="32">
        <v>25.230703999999999</v>
      </c>
      <c r="H37" s="32">
        <v>0.28550799999999998</v>
      </c>
      <c r="I37" s="32">
        <v>0.21459900000000001</v>
      </c>
      <c r="J37">
        <v>48</v>
      </c>
      <c r="K37">
        <v>200</v>
      </c>
      <c r="L37">
        <v>100</v>
      </c>
    </row>
    <row r="38" spans="1:14" x14ac:dyDescent="0.35">
      <c r="E38" s="32">
        <v>1.328443</v>
      </c>
      <c r="F38" s="32">
        <v>0.311913</v>
      </c>
      <c r="G38" s="32">
        <v>26.937169000000001</v>
      </c>
      <c r="H38" s="32">
        <v>0.29352499999999998</v>
      </c>
      <c r="I38" s="32">
        <v>0.24976300000000001</v>
      </c>
      <c r="J38">
        <v>49</v>
      </c>
      <c r="K38">
        <v>200</v>
      </c>
      <c r="L38">
        <v>100</v>
      </c>
    </row>
    <row r="39" spans="1:14" x14ac:dyDescent="0.35">
      <c r="E39" s="32">
        <v>1.2972779999999999</v>
      </c>
      <c r="F39" s="32">
        <v>0.29852099999999998</v>
      </c>
      <c r="G39" s="32">
        <v>26.218879999999999</v>
      </c>
      <c r="H39" s="32">
        <v>0.291773</v>
      </c>
      <c r="I39" s="32">
        <v>0.21690799999999999</v>
      </c>
      <c r="J39">
        <v>50</v>
      </c>
      <c r="K39">
        <v>200</v>
      </c>
      <c r="L39">
        <v>100</v>
      </c>
    </row>
    <row r="40" spans="1:14" x14ac:dyDescent="0.35">
      <c r="E40" s="32">
        <v>1.283533</v>
      </c>
      <c r="F40" s="32">
        <v>0.29382399999999997</v>
      </c>
      <c r="G40" s="32">
        <v>25.631962000000001</v>
      </c>
      <c r="H40" s="32">
        <v>0.28629599999999999</v>
      </c>
      <c r="I40" s="32">
        <v>0.21431600000000001</v>
      </c>
      <c r="J40">
        <v>51</v>
      </c>
      <c r="K40">
        <v>200</v>
      </c>
      <c r="L40">
        <v>100</v>
      </c>
    </row>
    <row r="41" spans="1:14" x14ac:dyDescent="0.35">
      <c r="E41" s="32"/>
      <c r="F41" s="32"/>
      <c r="G41" s="32"/>
      <c r="H41" s="32"/>
      <c r="I41" s="32"/>
    </row>
    <row r="42" spans="1:14" x14ac:dyDescent="0.35">
      <c r="E42" s="32"/>
      <c r="F42" s="32"/>
      <c r="G42" s="32"/>
      <c r="H42" s="32"/>
      <c r="I42" s="32"/>
    </row>
    <row r="43" spans="1:14" x14ac:dyDescent="0.35">
      <c r="E43" s="32"/>
      <c r="F43" s="32"/>
      <c r="G43" s="32"/>
      <c r="H43" s="32"/>
      <c r="I43" s="32"/>
    </row>
    <row r="44" spans="1:14" x14ac:dyDescent="0.35">
      <c r="A44" t="s">
        <v>134</v>
      </c>
      <c r="B44">
        <v>943</v>
      </c>
      <c r="C44" t="s">
        <v>130</v>
      </c>
      <c r="E44" s="32">
        <v>1.293118</v>
      </c>
      <c r="F44" s="32">
        <v>0.298122</v>
      </c>
      <c r="G44" s="32">
        <v>25.178305000000002</v>
      </c>
      <c r="H44" s="32">
        <v>0.28758</v>
      </c>
      <c r="I44" s="32">
        <v>0.22231000000000001</v>
      </c>
      <c r="J44">
        <v>42</v>
      </c>
      <c r="K44">
        <v>400</v>
      </c>
      <c r="L44">
        <v>200</v>
      </c>
      <c r="M44" t="s">
        <v>132</v>
      </c>
      <c r="N44" s="33">
        <f>(32*L44*K44)/B44</f>
        <v>2714.7401908801698</v>
      </c>
    </row>
    <row r="45" spans="1:14" x14ac:dyDescent="0.35">
      <c r="E45" s="32">
        <v>1.2607999999999999</v>
      </c>
      <c r="F45" s="32">
        <v>0.29187099999999999</v>
      </c>
      <c r="G45" s="32">
        <v>22.286436999999999</v>
      </c>
      <c r="H45" s="32">
        <v>0.27802300000000002</v>
      </c>
      <c r="I45" s="32">
        <v>0.196687</v>
      </c>
      <c r="J45">
        <v>43</v>
      </c>
      <c r="K45">
        <v>400</v>
      </c>
      <c r="L45">
        <v>200</v>
      </c>
    </row>
    <row r="46" spans="1:14" x14ac:dyDescent="0.35">
      <c r="E46" s="32">
        <v>1.2929470000000001</v>
      </c>
      <c r="F46" s="32">
        <v>0.29930200000000001</v>
      </c>
      <c r="G46" s="32">
        <v>24.187089</v>
      </c>
      <c r="H46" s="32">
        <v>0.29206799999999999</v>
      </c>
      <c r="I46" s="32">
        <v>0.21524799999999999</v>
      </c>
      <c r="J46">
        <v>44</v>
      </c>
      <c r="K46">
        <v>400</v>
      </c>
      <c r="L46">
        <v>200</v>
      </c>
    </row>
    <row r="47" spans="1:14" x14ac:dyDescent="0.35">
      <c r="E47" s="32">
        <v>1.3268610000000001</v>
      </c>
      <c r="F47" s="32">
        <v>0.307093</v>
      </c>
      <c r="G47" s="32">
        <v>26.802378999999998</v>
      </c>
      <c r="H47" s="32">
        <v>0.28849000000000002</v>
      </c>
      <c r="I47" s="32">
        <v>0.22173000000000001</v>
      </c>
      <c r="J47">
        <v>45</v>
      </c>
      <c r="K47">
        <v>400</v>
      </c>
      <c r="L47">
        <v>200</v>
      </c>
    </row>
    <row r="48" spans="1:14" x14ac:dyDescent="0.35">
      <c r="E48" s="32">
        <v>1.3383799999999999</v>
      </c>
      <c r="F48" s="32">
        <v>0.312247</v>
      </c>
      <c r="G48" s="32">
        <v>25.250906000000001</v>
      </c>
      <c r="H48" s="32">
        <v>0.298238</v>
      </c>
      <c r="I48" s="32">
        <v>0.22745299999999999</v>
      </c>
      <c r="J48">
        <v>46</v>
      </c>
      <c r="K48">
        <v>400</v>
      </c>
      <c r="L48">
        <v>200</v>
      </c>
    </row>
    <row r="49" spans="1:14" x14ac:dyDescent="0.35">
      <c r="E49" s="32"/>
      <c r="F49" s="32"/>
      <c r="G49" s="32"/>
      <c r="H49" s="32"/>
      <c r="I49" s="32"/>
    </row>
    <row r="50" spans="1:14" x14ac:dyDescent="0.35">
      <c r="E50" s="32"/>
      <c r="F50" s="32"/>
      <c r="G50" s="32"/>
      <c r="H50" s="32"/>
      <c r="I50" s="32"/>
    </row>
    <row r="51" spans="1:14" x14ac:dyDescent="0.35">
      <c r="E51" s="32"/>
      <c r="F51" s="32"/>
      <c r="G51" s="32"/>
      <c r="H51" s="32"/>
      <c r="I51" s="32"/>
    </row>
    <row r="52" spans="1:14" x14ac:dyDescent="0.35">
      <c r="E52" s="32"/>
      <c r="F52" s="32"/>
      <c r="G52" s="32"/>
      <c r="H52" s="32"/>
      <c r="I52" s="32"/>
    </row>
    <row r="53" spans="1:14" x14ac:dyDescent="0.35">
      <c r="E53" s="32"/>
      <c r="F53" s="32"/>
      <c r="G53" s="32"/>
      <c r="H53" s="32"/>
      <c r="I53" s="32"/>
    </row>
    <row r="57" spans="1:14" x14ac:dyDescent="0.35">
      <c r="A57" t="s">
        <v>134</v>
      </c>
      <c r="B57">
        <v>943</v>
      </c>
      <c r="C57" t="s">
        <v>130</v>
      </c>
      <c r="E57" s="32">
        <v>1.279307</v>
      </c>
      <c r="F57" s="32">
        <v>0.29603000000000002</v>
      </c>
      <c r="G57" s="32">
        <v>26.106584999999999</v>
      </c>
      <c r="H57" s="32">
        <v>0.28495500000000001</v>
      </c>
      <c r="I57" s="32">
        <v>0.221578</v>
      </c>
      <c r="J57">
        <v>42</v>
      </c>
      <c r="K57">
        <v>500</v>
      </c>
      <c r="L57">
        <v>100</v>
      </c>
      <c r="M57" t="s">
        <v>132</v>
      </c>
      <c r="N57" s="33">
        <f>(32*L57*K57)/B57</f>
        <v>1696.7126193001061</v>
      </c>
    </row>
    <row r="58" spans="1:14" x14ac:dyDescent="0.35">
      <c r="E58" s="32">
        <v>1.235887</v>
      </c>
      <c r="F58" s="32">
        <v>0.28978199999999998</v>
      </c>
      <c r="G58" s="32">
        <v>21.479382000000001</v>
      </c>
      <c r="H58" s="32">
        <v>0.27862999999999999</v>
      </c>
      <c r="I58" s="32">
        <v>0.19157299999999999</v>
      </c>
      <c r="J58">
        <v>43</v>
      </c>
      <c r="K58">
        <v>500</v>
      </c>
      <c r="L58">
        <v>100</v>
      </c>
    </row>
    <row r="59" spans="1:14" x14ac:dyDescent="0.35">
      <c r="E59" s="32">
        <v>1.278324</v>
      </c>
      <c r="F59" s="32">
        <v>0.29703200000000002</v>
      </c>
      <c r="G59" s="32">
        <v>25.140411</v>
      </c>
      <c r="H59" s="32">
        <v>0.28506799999999999</v>
      </c>
      <c r="I59" s="32">
        <v>0.209567</v>
      </c>
      <c r="J59">
        <v>44</v>
      </c>
      <c r="K59">
        <v>500</v>
      </c>
      <c r="L59">
        <v>100</v>
      </c>
    </row>
    <row r="60" spans="1:14" x14ac:dyDescent="0.35">
      <c r="E60" s="32">
        <v>1.2495229999999999</v>
      </c>
      <c r="F60" s="32">
        <v>0.29034199999999999</v>
      </c>
      <c r="G60" s="32">
        <v>23.564509999999999</v>
      </c>
      <c r="H60" s="32">
        <v>0.27683000000000002</v>
      </c>
      <c r="I60" s="32">
        <v>0.203738</v>
      </c>
      <c r="J60">
        <v>45</v>
      </c>
      <c r="K60">
        <v>500</v>
      </c>
      <c r="L60">
        <v>100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72762-CDEB-4C44-BCC6-CACD78D3A459}">
  <dimension ref="A1:O72"/>
  <sheetViews>
    <sheetView zoomScale="55" zoomScaleNormal="55" workbookViewId="0">
      <pane ySplit="1" topLeftCell="A2" activePane="bottomLeft" state="frozen"/>
      <selection pane="bottomLeft" activeCell="A3" sqref="A3:B3"/>
    </sheetView>
  </sheetViews>
  <sheetFormatPr baseColWidth="10" defaultRowHeight="14.5" x14ac:dyDescent="0.35"/>
  <cols>
    <col min="1" max="1" width="23.7265625" bestFit="1" customWidth="1"/>
    <col min="2" max="2" width="3.81640625" bestFit="1" customWidth="1"/>
    <col min="4" max="4" width="5.1796875" bestFit="1" customWidth="1"/>
    <col min="5" max="6" width="8.81640625" bestFit="1" customWidth="1"/>
    <col min="7" max="7" width="9.81640625" bestFit="1" customWidth="1"/>
    <col min="8" max="9" width="8.81640625" bestFit="1" customWidth="1"/>
    <col min="10" max="10" width="4.7265625" bestFit="1" customWidth="1"/>
    <col min="11" max="11" width="6.7265625" bestFit="1" customWidth="1"/>
    <col min="12" max="12" width="6.81640625" customWidth="1"/>
  </cols>
  <sheetData>
    <row r="1" spans="1:15" s="29" customFormat="1" ht="29"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29" t="s">
        <v>97</v>
      </c>
      <c r="O1" s="31" t="s">
        <v>128</v>
      </c>
    </row>
    <row r="3" spans="1:15" x14ac:dyDescent="0.35">
      <c r="A3" t="s">
        <v>141</v>
      </c>
      <c r="B3">
        <v>728</v>
      </c>
      <c r="C3" t="s">
        <v>146</v>
      </c>
      <c r="E3" s="32">
        <v>1.2141</v>
      </c>
      <c r="F3" s="32">
        <v>4.6836000000000003E-2</v>
      </c>
    </row>
    <row r="4" spans="1:15" x14ac:dyDescent="0.35">
      <c r="C4" t="s">
        <v>147</v>
      </c>
      <c r="E4" s="32">
        <v>1.5454000000000001</v>
      </c>
      <c r="F4" s="32">
        <v>6.2408999999999999E-2</v>
      </c>
    </row>
    <row r="5" spans="1:15" x14ac:dyDescent="0.35">
      <c r="C5" t="s">
        <v>136</v>
      </c>
      <c r="E5" s="32">
        <v>1.2189000000000001</v>
      </c>
      <c r="F5" s="32">
        <v>4.7192999999999999E-2</v>
      </c>
    </row>
    <row r="6" spans="1:15" x14ac:dyDescent="0.35">
      <c r="C6" t="s">
        <v>148</v>
      </c>
      <c r="E6" s="32">
        <v>1.2231000000000001</v>
      </c>
      <c r="F6" s="32">
        <v>4.7343000000000003E-2</v>
      </c>
    </row>
    <row r="7" spans="1:15" x14ac:dyDescent="0.35">
      <c r="C7" t="s">
        <v>149</v>
      </c>
      <c r="E7" s="32">
        <v>0.96730000000000005</v>
      </c>
      <c r="F7" s="32">
        <v>3.9673E-2</v>
      </c>
    </row>
    <row r="8" spans="1:15" x14ac:dyDescent="0.35">
      <c r="C8" t="s">
        <v>150</v>
      </c>
      <c r="E8" s="32">
        <v>0.96630000000000005</v>
      </c>
      <c r="F8" s="32">
        <v>3.8138999999999999E-2</v>
      </c>
    </row>
    <row r="9" spans="1:15" x14ac:dyDescent="0.35">
      <c r="C9" t="s">
        <v>151</v>
      </c>
      <c r="E9" s="32">
        <v>0.96319999999999995</v>
      </c>
      <c r="F9" s="32">
        <v>3.6408000000000003E-2</v>
      </c>
    </row>
    <row r="10" spans="1:15" x14ac:dyDescent="0.35">
      <c r="C10" t="s">
        <v>145</v>
      </c>
      <c r="E10" s="32">
        <v>0.92479999999999996</v>
      </c>
      <c r="F10" s="32">
        <v>3.5496E-2</v>
      </c>
    </row>
    <row r="12" spans="1:15" x14ac:dyDescent="0.35">
      <c r="A12" t="s">
        <v>141</v>
      </c>
      <c r="B12">
        <v>728</v>
      </c>
      <c r="C12" t="s">
        <v>136</v>
      </c>
      <c r="E12" s="32">
        <v>1.2189000000000001</v>
      </c>
      <c r="F12" s="32">
        <v>4.7192999999999999E-2</v>
      </c>
    </row>
    <row r="13" spans="1:15" x14ac:dyDescent="0.35">
      <c r="C13" t="s">
        <v>137</v>
      </c>
      <c r="E13" s="32">
        <v>0.90359999999999996</v>
      </c>
      <c r="F13" s="32">
        <v>3.5659999999999997E-2</v>
      </c>
    </row>
    <row r="14" spans="1:15" x14ac:dyDescent="0.35">
      <c r="C14" t="s">
        <v>138</v>
      </c>
      <c r="E14" s="32">
        <v>0.95389999999999997</v>
      </c>
      <c r="F14" s="32">
        <v>3.721E-2</v>
      </c>
    </row>
    <row r="15" spans="1:15" x14ac:dyDescent="0.35">
      <c r="C15" t="s">
        <v>139</v>
      </c>
      <c r="E15" s="32">
        <v>0.91339999999999999</v>
      </c>
      <c r="F15" s="32">
        <v>3.5781E-2</v>
      </c>
    </row>
    <row r="16" spans="1:15" x14ac:dyDescent="0.35">
      <c r="C16" t="s">
        <v>140</v>
      </c>
      <c r="E16" s="32">
        <v>0.93420000000000003</v>
      </c>
      <c r="F16" s="32">
        <v>3.5038E-2</v>
      </c>
    </row>
    <row r="20" spans="1:13" x14ac:dyDescent="0.35">
      <c r="A20" t="s">
        <v>141</v>
      </c>
      <c r="B20">
        <v>728</v>
      </c>
      <c r="C20" t="s">
        <v>130</v>
      </c>
      <c r="E20" s="32">
        <v>1.0180199999999999</v>
      </c>
      <c r="F20" s="32">
        <v>4.0308999999999998E-2</v>
      </c>
      <c r="G20" s="32">
        <v>17.254294000000002</v>
      </c>
      <c r="H20" s="32">
        <v>4.2093999999999999E-2</v>
      </c>
      <c r="I20" s="32">
        <v>2.6846999999999999E-2</v>
      </c>
      <c r="J20">
        <v>42</v>
      </c>
      <c r="K20">
        <v>100</v>
      </c>
      <c r="L20">
        <v>50</v>
      </c>
      <c r="M20" t="s">
        <v>132</v>
      </c>
    </row>
    <row r="21" spans="1:13" x14ac:dyDescent="0.35">
      <c r="A21" t="s">
        <v>141</v>
      </c>
      <c r="B21">
        <v>728</v>
      </c>
      <c r="C21" t="s">
        <v>130</v>
      </c>
      <c r="E21" s="32">
        <v>1.0478270000000001</v>
      </c>
      <c r="F21" s="32">
        <v>3.9501000000000001E-2</v>
      </c>
      <c r="G21" s="32">
        <v>18.146735</v>
      </c>
      <c r="H21" s="32">
        <v>4.2737999999999998E-2</v>
      </c>
      <c r="I21" s="32">
        <v>3.0037999999999999E-2</v>
      </c>
      <c r="J21">
        <v>43</v>
      </c>
      <c r="K21">
        <v>100</v>
      </c>
      <c r="L21">
        <v>50</v>
      </c>
      <c r="M21" t="s">
        <v>132</v>
      </c>
    </row>
    <row r="22" spans="1:13" x14ac:dyDescent="0.35">
      <c r="A22" t="s">
        <v>141</v>
      </c>
      <c r="B22">
        <v>728</v>
      </c>
      <c r="C22" t="s">
        <v>130</v>
      </c>
      <c r="E22" s="32">
        <v>1.0790200000000001</v>
      </c>
      <c r="F22" s="32">
        <v>3.9956999999999999E-2</v>
      </c>
      <c r="G22" s="32">
        <v>19.433218</v>
      </c>
      <c r="H22" s="32">
        <v>4.2988999999999999E-2</v>
      </c>
      <c r="I22" s="32">
        <v>3.1942999999999999E-2</v>
      </c>
      <c r="J22">
        <v>44</v>
      </c>
      <c r="K22">
        <v>100</v>
      </c>
      <c r="L22">
        <v>50</v>
      </c>
      <c r="M22" t="s">
        <v>132</v>
      </c>
    </row>
    <row r="23" spans="1:13" x14ac:dyDescent="0.35">
      <c r="A23" t="s">
        <v>141</v>
      </c>
      <c r="B23">
        <v>728</v>
      </c>
      <c r="C23" t="s">
        <v>130</v>
      </c>
      <c r="E23" s="32">
        <v>1.169611</v>
      </c>
      <c r="F23" s="32">
        <v>4.2810000000000001E-2</v>
      </c>
      <c r="G23" s="32">
        <v>21.169257999999999</v>
      </c>
      <c r="H23" s="32">
        <v>4.3262000000000002E-2</v>
      </c>
      <c r="I23" s="32">
        <v>3.0315000000000002E-2</v>
      </c>
      <c r="J23">
        <v>45</v>
      </c>
      <c r="K23">
        <v>100</v>
      </c>
      <c r="L23">
        <v>50</v>
      </c>
      <c r="M23" t="s">
        <v>132</v>
      </c>
    </row>
    <row r="24" spans="1:13" x14ac:dyDescent="0.35">
      <c r="A24" t="s">
        <v>141</v>
      </c>
      <c r="B24">
        <v>728</v>
      </c>
      <c r="C24" t="s">
        <v>130</v>
      </c>
      <c r="E24" s="32">
        <v>1.01613</v>
      </c>
      <c r="F24" s="32">
        <v>3.9046999999999998E-2</v>
      </c>
      <c r="G24" s="32">
        <v>16.733319999999999</v>
      </c>
      <c r="H24" s="32">
        <v>4.1325000000000001E-2</v>
      </c>
      <c r="I24" s="32">
        <v>2.7609000000000002E-2</v>
      </c>
      <c r="J24">
        <v>46</v>
      </c>
      <c r="K24">
        <v>100</v>
      </c>
      <c r="L24">
        <v>50</v>
      </c>
      <c r="M24" t="s">
        <v>132</v>
      </c>
    </row>
    <row r="25" spans="1:13" x14ac:dyDescent="0.35">
      <c r="A25" t="s">
        <v>141</v>
      </c>
      <c r="B25">
        <v>728</v>
      </c>
      <c r="C25" t="s">
        <v>130</v>
      </c>
      <c r="E25" s="32">
        <v>1.0860019999999999</v>
      </c>
      <c r="F25" s="32">
        <v>4.0737000000000002E-2</v>
      </c>
      <c r="G25" s="32">
        <v>19.788954</v>
      </c>
      <c r="H25" s="32">
        <v>4.5429999999999998E-2</v>
      </c>
      <c r="I25" s="32">
        <v>3.4673000000000002E-2</v>
      </c>
      <c r="J25">
        <v>47</v>
      </c>
      <c r="K25">
        <v>100</v>
      </c>
      <c r="L25">
        <v>50</v>
      </c>
      <c r="M25" t="s">
        <v>132</v>
      </c>
    </row>
    <row r="26" spans="1:13" x14ac:dyDescent="0.35">
      <c r="A26" t="s">
        <v>141</v>
      </c>
      <c r="B26">
        <v>728</v>
      </c>
      <c r="C26" t="s">
        <v>130</v>
      </c>
      <c r="E26" s="32">
        <v>1.088382</v>
      </c>
      <c r="F26" s="32">
        <v>4.1963E-2</v>
      </c>
      <c r="G26" s="32">
        <v>18.992314</v>
      </c>
      <c r="H26" s="32">
        <v>4.3936999999999997E-2</v>
      </c>
      <c r="I26" s="32">
        <v>3.0343999999999999E-2</v>
      </c>
      <c r="J26">
        <v>48</v>
      </c>
      <c r="K26">
        <v>100</v>
      </c>
      <c r="L26">
        <v>50</v>
      </c>
      <c r="M26" t="s">
        <v>132</v>
      </c>
    </row>
    <row r="27" spans="1:13" x14ac:dyDescent="0.35">
      <c r="A27" t="s">
        <v>141</v>
      </c>
      <c r="B27">
        <v>728</v>
      </c>
      <c r="C27" t="s">
        <v>130</v>
      </c>
      <c r="E27" s="32">
        <v>1.07745</v>
      </c>
      <c r="F27" s="32">
        <v>4.0989999999999999E-2</v>
      </c>
      <c r="G27" s="32">
        <v>18.903196999999999</v>
      </c>
      <c r="H27" s="32">
        <v>4.3387000000000002E-2</v>
      </c>
      <c r="I27" s="32">
        <v>3.1963999999999999E-2</v>
      </c>
      <c r="J27">
        <v>49</v>
      </c>
      <c r="K27">
        <v>100</v>
      </c>
      <c r="L27">
        <v>50</v>
      </c>
      <c r="M27" t="s">
        <v>132</v>
      </c>
    </row>
    <row r="28" spans="1:13" x14ac:dyDescent="0.35">
      <c r="A28" t="s">
        <v>141</v>
      </c>
      <c r="B28">
        <v>728</v>
      </c>
      <c r="C28" t="s">
        <v>130</v>
      </c>
      <c r="E28" s="32">
        <v>1.0405759999999999</v>
      </c>
      <c r="F28" s="32">
        <v>3.9100000000000003E-2</v>
      </c>
      <c r="G28" s="32">
        <v>17.900333</v>
      </c>
      <c r="H28" s="32">
        <v>4.2899E-2</v>
      </c>
      <c r="I28" s="32">
        <v>3.2627999999999997E-2</v>
      </c>
      <c r="J28">
        <v>50</v>
      </c>
      <c r="K28">
        <v>100</v>
      </c>
      <c r="L28">
        <v>50</v>
      </c>
      <c r="M28" t="s">
        <v>132</v>
      </c>
    </row>
    <row r="29" spans="1:13" x14ac:dyDescent="0.35">
      <c r="A29" t="s">
        <v>141</v>
      </c>
      <c r="B29">
        <v>728</v>
      </c>
      <c r="C29" t="s">
        <v>130</v>
      </c>
      <c r="E29" s="32">
        <v>1.0939289999999999</v>
      </c>
      <c r="F29" s="32">
        <v>4.1835999999999998E-2</v>
      </c>
      <c r="G29" s="32">
        <v>16.330770000000001</v>
      </c>
      <c r="H29" s="32">
        <v>4.4407000000000002E-2</v>
      </c>
      <c r="I29" s="32">
        <v>2.8384E-2</v>
      </c>
      <c r="J29">
        <v>51</v>
      </c>
      <c r="K29">
        <v>100</v>
      </c>
      <c r="L29">
        <v>50</v>
      </c>
      <c r="M29" t="s">
        <v>132</v>
      </c>
    </row>
    <row r="30" spans="1:13" x14ac:dyDescent="0.35">
      <c r="E30" s="35">
        <f>AVERAGE(E20:E29)</f>
        <v>1.0716946999999999</v>
      </c>
      <c r="F30" s="35">
        <f>AVERAGE(F20:F29)</f>
        <v>4.0625000000000001E-2</v>
      </c>
      <c r="G30" s="35">
        <f>AVERAGE(G20:G29)</f>
        <v>18.4652393</v>
      </c>
      <c r="H30" s="32"/>
      <c r="I30" s="32"/>
    </row>
    <row r="31" spans="1:13" x14ac:dyDescent="0.35">
      <c r="E31" s="35">
        <f>MEDIAN(E20:E29)</f>
        <v>1.0782350000000001</v>
      </c>
      <c r="F31" s="35">
        <f>MEDIAN(F20:F29)</f>
        <v>4.0523000000000003E-2</v>
      </c>
      <c r="G31" s="35">
        <f>MEDIAN(G20:G29)</f>
        <v>18.524965999999999</v>
      </c>
      <c r="H31" s="32"/>
      <c r="I31" s="32"/>
    </row>
    <row r="32" spans="1:13" x14ac:dyDescent="0.35">
      <c r="E32" s="32"/>
      <c r="F32" s="32"/>
      <c r="G32" s="32"/>
      <c r="H32" s="32"/>
      <c r="I32" s="32"/>
    </row>
    <row r="33" spans="1:13" x14ac:dyDescent="0.35">
      <c r="A33" t="s">
        <v>141</v>
      </c>
      <c r="B33">
        <v>728</v>
      </c>
      <c r="C33" t="s">
        <v>130</v>
      </c>
      <c r="E33" s="32">
        <v>1.0416719999999999</v>
      </c>
      <c r="F33" s="32">
        <v>3.9890000000000002E-2</v>
      </c>
      <c r="G33" s="32">
        <v>17.042413</v>
      </c>
      <c r="H33" s="32">
        <v>4.2823E-2</v>
      </c>
      <c r="I33" s="32">
        <v>2.9260000000000001E-2</v>
      </c>
      <c r="J33">
        <v>42</v>
      </c>
      <c r="K33">
        <v>200</v>
      </c>
      <c r="L33">
        <v>100</v>
      </c>
      <c r="M33" t="s">
        <v>132</v>
      </c>
    </row>
    <row r="34" spans="1:13" x14ac:dyDescent="0.35">
      <c r="A34" t="s">
        <v>141</v>
      </c>
      <c r="B34">
        <v>728</v>
      </c>
      <c r="C34" t="s">
        <v>130</v>
      </c>
      <c r="E34" s="32">
        <v>1.0906439999999999</v>
      </c>
      <c r="F34" s="32">
        <v>4.2701000000000003E-2</v>
      </c>
      <c r="G34" s="32">
        <v>17.586817</v>
      </c>
      <c r="H34" s="32">
        <v>4.5561999999999998E-2</v>
      </c>
      <c r="I34" s="32">
        <v>2.9142000000000001E-2</v>
      </c>
      <c r="J34">
        <v>43</v>
      </c>
      <c r="K34">
        <v>200</v>
      </c>
      <c r="L34">
        <v>100</v>
      </c>
      <c r="M34" t="s">
        <v>132</v>
      </c>
    </row>
    <row r="35" spans="1:13" x14ac:dyDescent="0.35">
      <c r="A35" t="s">
        <v>141</v>
      </c>
      <c r="B35">
        <v>728</v>
      </c>
      <c r="C35" t="s">
        <v>130</v>
      </c>
      <c r="E35" s="32">
        <v>1.057633</v>
      </c>
      <c r="F35" s="32">
        <v>4.0668000000000003E-2</v>
      </c>
      <c r="G35" s="32">
        <v>17.015305999999999</v>
      </c>
      <c r="H35" s="32">
        <v>4.3289000000000001E-2</v>
      </c>
      <c r="I35" s="32">
        <v>2.6594E-2</v>
      </c>
      <c r="J35">
        <v>44</v>
      </c>
      <c r="K35">
        <v>200</v>
      </c>
      <c r="L35">
        <v>100</v>
      </c>
      <c r="M35" t="s">
        <v>132</v>
      </c>
    </row>
    <row r="36" spans="1:13" x14ac:dyDescent="0.35">
      <c r="A36" t="s">
        <v>141</v>
      </c>
      <c r="B36">
        <v>728</v>
      </c>
      <c r="C36" t="s">
        <v>130</v>
      </c>
      <c r="E36" s="32">
        <v>1.049123</v>
      </c>
      <c r="F36" s="32">
        <v>4.1216999999999997E-2</v>
      </c>
      <c r="G36" s="32">
        <v>16.599253000000001</v>
      </c>
      <c r="H36" s="32">
        <v>4.4132999999999999E-2</v>
      </c>
      <c r="I36" s="32">
        <v>2.6207000000000001E-2</v>
      </c>
      <c r="J36">
        <v>45</v>
      </c>
      <c r="K36">
        <v>200</v>
      </c>
      <c r="L36">
        <v>100</v>
      </c>
      <c r="M36" t="s">
        <v>132</v>
      </c>
    </row>
    <row r="37" spans="1:13" x14ac:dyDescent="0.35">
      <c r="A37" t="s">
        <v>141</v>
      </c>
      <c r="B37">
        <v>728</v>
      </c>
      <c r="C37" t="s">
        <v>130</v>
      </c>
      <c r="E37" s="32">
        <v>1.0798650000000001</v>
      </c>
      <c r="F37" s="32">
        <v>4.1805000000000002E-2</v>
      </c>
      <c r="G37" s="32">
        <v>18.383590999999999</v>
      </c>
      <c r="H37" s="32">
        <v>4.5270999999999999E-2</v>
      </c>
      <c r="I37" s="32">
        <v>3.0506999999999999E-2</v>
      </c>
      <c r="J37">
        <v>46</v>
      </c>
      <c r="K37">
        <v>200</v>
      </c>
      <c r="L37">
        <v>100</v>
      </c>
      <c r="M37" t="s">
        <v>132</v>
      </c>
    </row>
    <row r="38" spans="1:13" x14ac:dyDescent="0.35">
      <c r="A38" t="s">
        <v>141</v>
      </c>
      <c r="B38">
        <v>728</v>
      </c>
      <c r="C38" t="s">
        <v>130</v>
      </c>
      <c r="E38" s="32">
        <v>1.036494</v>
      </c>
      <c r="F38" s="32">
        <v>4.0278000000000001E-2</v>
      </c>
      <c r="G38" s="32">
        <v>16.772290000000002</v>
      </c>
      <c r="H38" s="32">
        <v>4.3468E-2</v>
      </c>
      <c r="I38" s="32">
        <v>2.7095999999999999E-2</v>
      </c>
      <c r="J38">
        <v>47</v>
      </c>
      <c r="K38">
        <v>200</v>
      </c>
      <c r="L38">
        <v>100</v>
      </c>
      <c r="M38" t="s">
        <v>132</v>
      </c>
    </row>
    <row r="39" spans="1:13" x14ac:dyDescent="0.35">
      <c r="A39" t="s">
        <v>141</v>
      </c>
      <c r="B39">
        <v>728</v>
      </c>
      <c r="C39" t="s">
        <v>130</v>
      </c>
      <c r="E39" s="32">
        <v>1.0570029999999999</v>
      </c>
      <c r="F39" s="32">
        <v>4.1775E-2</v>
      </c>
      <c r="G39" s="32">
        <v>17.930952999999999</v>
      </c>
      <c r="H39" s="32">
        <v>4.3367999999999997E-2</v>
      </c>
      <c r="I39" s="32">
        <v>2.8705999999999999E-2</v>
      </c>
      <c r="J39">
        <v>48</v>
      </c>
      <c r="K39">
        <v>200</v>
      </c>
      <c r="L39">
        <v>100</v>
      </c>
      <c r="M39" t="s">
        <v>132</v>
      </c>
    </row>
    <row r="40" spans="1:13" x14ac:dyDescent="0.35">
      <c r="A40" t="s">
        <v>141</v>
      </c>
      <c r="B40">
        <v>728</v>
      </c>
      <c r="C40" t="s">
        <v>130</v>
      </c>
      <c r="E40" s="32">
        <v>1.0941160000000001</v>
      </c>
      <c r="F40" s="32">
        <v>4.1693000000000001E-2</v>
      </c>
      <c r="G40" s="32">
        <v>18.702745</v>
      </c>
      <c r="H40" s="32">
        <v>4.4873999999999997E-2</v>
      </c>
      <c r="I40" s="32">
        <v>3.2194E-2</v>
      </c>
      <c r="J40">
        <v>49</v>
      </c>
      <c r="K40">
        <v>200</v>
      </c>
      <c r="L40">
        <v>100</v>
      </c>
      <c r="M40" t="s">
        <v>132</v>
      </c>
    </row>
    <row r="41" spans="1:13" x14ac:dyDescent="0.35">
      <c r="A41" t="s">
        <v>141</v>
      </c>
      <c r="B41">
        <v>728</v>
      </c>
      <c r="C41" t="s">
        <v>130</v>
      </c>
      <c r="E41" s="32">
        <v>1.071069</v>
      </c>
      <c r="F41" s="32">
        <v>4.0882000000000002E-2</v>
      </c>
      <c r="G41" s="32">
        <v>17.606207999999999</v>
      </c>
      <c r="H41" s="32">
        <v>4.2661999999999999E-2</v>
      </c>
      <c r="I41" s="32">
        <v>2.6641999999999999E-2</v>
      </c>
      <c r="J41">
        <v>50</v>
      </c>
      <c r="K41">
        <v>200</v>
      </c>
      <c r="L41">
        <v>100</v>
      </c>
      <c r="M41" t="s">
        <v>132</v>
      </c>
    </row>
    <row r="42" spans="1:13" x14ac:dyDescent="0.35">
      <c r="A42" t="s">
        <v>141</v>
      </c>
      <c r="B42">
        <v>728</v>
      </c>
      <c r="C42" t="s">
        <v>130</v>
      </c>
      <c r="E42" s="32">
        <v>1.050886</v>
      </c>
      <c r="F42" s="32">
        <v>4.0733999999999999E-2</v>
      </c>
      <c r="G42" s="32">
        <v>17.516812999999999</v>
      </c>
      <c r="H42" s="32">
        <v>4.3048999999999997E-2</v>
      </c>
      <c r="I42" s="32">
        <v>2.7483E-2</v>
      </c>
      <c r="J42">
        <v>51</v>
      </c>
      <c r="K42">
        <v>200</v>
      </c>
      <c r="L42">
        <v>100</v>
      </c>
      <c r="M42" t="s">
        <v>132</v>
      </c>
    </row>
    <row r="43" spans="1:13" x14ac:dyDescent="0.35">
      <c r="E43" s="35">
        <f>AVERAGE(E33:E42)</f>
        <v>1.0628505000000001</v>
      </c>
      <c r="F43" s="35">
        <f>AVERAGE(F33:F42)</f>
        <v>4.1164300000000001E-2</v>
      </c>
      <c r="G43" s="35">
        <f>AVERAGE(G33:G42)</f>
        <v>17.515638899999999</v>
      </c>
      <c r="H43" s="32"/>
      <c r="I43" s="32"/>
    </row>
    <row r="44" spans="1:13" x14ac:dyDescent="0.35">
      <c r="E44" s="35">
        <f>MEDIAN(E33:E42)</f>
        <v>1.057318</v>
      </c>
      <c r="F44" s="35">
        <f>MEDIAN(F33:F42)</f>
        <v>4.1049500000000003E-2</v>
      </c>
      <c r="G44" s="35">
        <f>MEDIAN(G33:G42)</f>
        <v>17.551814999999998</v>
      </c>
      <c r="H44" s="32"/>
      <c r="I44" s="32"/>
    </row>
    <row r="45" spans="1:13" x14ac:dyDescent="0.35">
      <c r="E45" s="32"/>
      <c r="F45" s="32"/>
      <c r="G45" s="32"/>
      <c r="H45" s="32"/>
      <c r="I45" s="32"/>
    </row>
    <row r="46" spans="1:13" x14ac:dyDescent="0.35">
      <c r="A46" t="s">
        <v>141</v>
      </c>
      <c r="B46">
        <v>728</v>
      </c>
      <c r="C46" t="s">
        <v>130</v>
      </c>
      <c r="E46" s="32">
        <v>1.1175660000000001</v>
      </c>
      <c r="F46" s="32">
        <v>4.4179000000000003E-2</v>
      </c>
      <c r="G46" s="32">
        <v>19.652121999999999</v>
      </c>
      <c r="H46" s="32">
        <v>4.7072999999999997E-2</v>
      </c>
      <c r="I46" s="32">
        <v>3.073E-2</v>
      </c>
      <c r="J46">
        <v>42</v>
      </c>
      <c r="K46">
        <v>400</v>
      </c>
      <c r="L46">
        <v>200</v>
      </c>
      <c r="M46" t="s">
        <v>132</v>
      </c>
    </row>
    <row r="47" spans="1:13" x14ac:dyDescent="0.35">
      <c r="A47" t="s">
        <v>141</v>
      </c>
      <c r="B47">
        <v>728</v>
      </c>
      <c r="C47" t="s">
        <v>130</v>
      </c>
      <c r="E47" s="32">
        <v>1.111578</v>
      </c>
      <c r="F47" s="32">
        <v>4.4191000000000001E-2</v>
      </c>
      <c r="G47" s="32">
        <v>18.554143</v>
      </c>
      <c r="H47" s="32">
        <v>4.6094000000000003E-2</v>
      </c>
      <c r="I47" s="32">
        <v>2.8209999999999999E-2</v>
      </c>
      <c r="J47">
        <v>43</v>
      </c>
      <c r="K47">
        <v>400</v>
      </c>
      <c r="L47">
        <v>200</v>
      </c>
      <c r="M47" t="s">
        <v>132</v>
      </c>
    </row>
    <row r="48" spans="1:13" x14ac:dyDescent="0.35">
      <c r="A48" t="s">
        <v>141</v>
      </c>
      <c r="B48">
        <v>728</v>
      </c>
      <c r="C48" t="s">
        <v>130</v>
      </c>
      <c r="E48" s="32">
        <v>1.073968</v>
      </c>
      <c r="F48" s="32">
        <v>4.1942E-2</v>
      </c>
      <c r="G48" s="32">
        <v>17.990244000000001</v>
      </c>
      <c r="H48" s="32">
        <v>4.5449000000000003E-2</v>
      </c>
      <c r="I48" s="32">
        <v>2.8077999999999999E-2</v>
      </c>
      <c r="J48">
        <v>44</v>
      </c>
      <c r="K48">
        <v>400</v>
      </c>
      <c r="L48">
        <v>200</v>
      </c>
      <c r="M48" t="s">
        <v>132</v>
      </c>
    </row>
    <row r="49" spans="1:13" x14ac:dyDescent="0.35">
      <c r="A49" t="s">
        <v>141</v>
      </c>
      <c r="B49">
        <v>728</v>
      </c>
      <c r="C49" t="s">
        <v>130</v>
      </c>
      <c r="E49" s="32">
        <v>1.1143559999999999</v>
      </c>
      <c r="F49" s="32">
        <v>4.4072E-2</v>
      </c>
      <c r="G49" s="32">
        <v>19.477263000000001</v>
      </c>
      <c r="H49" s="32">
        <v>4.7236E-2</v>
      </c>
      <c r="I49" s="32">
        <v>3.0391000000000001E-2</v>
      </c>
      <c r="J49">
        <v>45</v>
      </c>
      <c r="K49">
        <v>400</v>
      </c>
      <c r="L49">
        <v>200</v>
      </c>
      <c r="M49" t="s">
        <v>132</v>
      </c>
    </row>
    <row r="50" spans="1:13" x14ac:dyDescent="0.35">
      <c r="A50" t="s">
        <v>141</v>
      </c>
      <c r="B50">
        <v>728</v>
      </c>
      <c r="C50" t="s">
        <v>130</v>
      </c>
      <c r="E50" s="32">
        <v>1.090641</v>
      </c>
      <c r="F50" s="32">
        <v>4.2197999999999999E-2</v>
      </c>
      <c r="G50" s="32">
        <v>18.152224</v>
      </c>
      <c r="H50" s="32">
        <v>4.4706000000000003E-2</v>
      </c>
      <c r="I50" s="32">
        <v>3.0304000000000001E-2</v>
      </c>
      <c r="J50">
        <v>46</v>
      </c>
      <c r="K50">
        <v>400</v>
      </c>
      <c r="L50">
        <v>200</v>
      </c>
      <c r="M50" t="s">
        <v>132</v>
      </c>
    </row>
    <row r="51" spans="1:13" x14ac:dyDescent="0.35">
      <c r="E51" s="32"/>
      <c r="F51" s="32"/>
      <c r="G51" s="32"/>
      <c r="H51" s="32"/>
      <c r="I51" s="32"/>
      <c r="J51">
        <v>47</v>
      </c>
    </row>
    <row r="52" spans="1:13" x14ac:dyDescent="0.35">
      <c r="E52" s="32"/>
      <c r="F52" s="32"/>
      <c r="G52" s="32"/>
      <c r="H52" s="32"/>
      <c r="I52" s="32"/>
      <c r="J52">
        <v>48</v>
      </c>
    </row>
    <row r="53" spans="1:13" x14ac:dyDescent="0.35">
      <c r="E53" s="32"/>
      <c r="F53" s="32"/>
      <c r="G53" s="32"/>
      <c r="H53" s="32"/>
      <c r="I53" s="32"/>
      <c r="J53">
        <v>49</v>
      </c>
    </row>
    <row r="54" spans="1:13" x14ac:dyDescent="0.35">
      <c r="E54" s="32"/>
      <c r="F54" s="32"/>
      <c r="G54" s="32"/>
      <c r="H54" s="32"/>
      <c r="I54" s="32"/>
      <c r="J54">
        <v>50</v>
      </c>
    </row>
    <row r="55" spans="1:13" x14ac:dyDescent="0.35">
      <c r="E55" s="32"/>
      <c r="F55" s="32"/>
      <c r="G55" s="32"/>
      <c r="H55" s="32"/>
      <c r="I55" s="32"/>
      <c r="J55">
        <v>51</v>
      </c>
    </row>
    <row r="56" spans="1:13" x14ac:dyDescent="0.35">
      <c r="E56" s="35">
        <f>AVERAGE(E46:E55)</f>
        <v>1.1016217999999998</v>
      </c>
      <c r="F56" s="35">
        <f>AVERAGE(F46:F55)</f>
        <v>4.3316399999999998E-2</v>
      </c>
      <c r="G56" s="35">
        <f>AVERAGE(G46:G55)</f>
        <v>18.765199200000005</v>
      </c>
      <c r="H56" s="32"/>
      <c r="I56" s="32"/>
    </row>
    <row r="57" spans="1:13" x14ac:dyDescent="0.35">
      <c r="E57" s="35">
        <f>MEDIAN(E46:E55)</f>
        <v>1.111578</v>
      </c>
      <c r="F57" s="35">
        <f>MEDIAN(F46:F55)</f>
        <v>4.4072E-2</v>
      </c>
      <c r="G57" s="35">
        <f>MEDIAN(G46:G55)</f>
        <v>18.554143</v>
      </c>
      <c r="H57" s="32"/>
      <c r="I57" s="32"/>
    </row>
    <row r="58" spans="1:13" x14ac:dyDescent="0.35">
      <c r="E58" s="32"/>
      <c r="F58" s="32"/>
      <c r="G58" s="32"/>
      <c r="H58" s="32"/>
      <c r="I58" s="32"/>
    </row>
    <row r="59" spans="1:13" x14ac:dyDescent="0.35">
      <c r="E59" s="32"/>
      <c r="F59" s="32"/>
      <c r="G59" s="32"/>
      <c r="H59" s="32"/>
      <c r="I59" s="32"/>
    </row>
    <row r="60" spans="1:13" x14ac:dyDescent="0.35">
      <c r="E60" s="32"/>
      <c r="F60" s="32"/>
      <c r="G60" s="32"/>
      <c r="H60" s="32"/>
      <c r="I60" s="32"/>
    </row>
    <row r="61" spans="1:13" x14ac:dyDescent="0.35">
      <c r="E61" s="32">
        <v>1.1079950000000001</v>
      </c>
      <c r="F61" s="32">
        <v>4.2147999999999998E-2</v>
      </c>
      <c r="G61" s="32">
        <v>19.216892000000001</v>
      </c>
      <c r="H61" s="32">
        <v>4.5102999999999997E-2</v>
      </c>
      <c r="I61" s="32">
        <v>3.2132000000000001E-2</v>
      </c>
      <c r="J61">
        <v>42</v>
      </c>
      <c r="K61">
        <v>500</v>
      </c>
      <c r="L61">
        <v>100</v>
      </c>
      <c r="M61" t="s">
        <v>132</v>
      </c>
    </row>
    <row r="62" spans="1:13" x14ac:dyDescent="0.35">
      <c r="E62" s="32">
        <v>1.1286400000000001</v>
      </c>
      <c r="F62" s="32">
        <v>4.4727999999999997E-2</v>
      </c>
      <c r="G62" s="32">
        <v>18.037082000000002</v>
      </c>
      <c r="H62" s="32">
        <v>4.7659E-2</v>
      </c>
      <c r="I62" s="32">
        <v>2.8920000000000001E-2</v>
      </c>
      <c r="J62">
        <v>43</v>
      </c>
      <c r="K62">
        <v>500</v>
      </c>
      <c r="L62">
        <v>100</v>
      </c>
    </row>
    <row r="63" spans="1:13" x14ac:dyDescent="0.35">
      <c r="E63" s="32">
        <v>1.109602</v>
      </c>
      <c r="F63" s="32">
        <v>4.2882000000000003E-2</v>
      </c>
      <c r="G63" s="32">
        <v>18.288941000000001</v>
      </c>
      <c r="H63" s="32">
        <v>4.6176000000000002E-2</v>
      </c>
      <c r="I63" s="32">
        <v>2.8670000000000001E-2</v>
      </c>
      <c r="J63">
        <v>44</v>
      </c>
      <c r="K63">
        <v>500</v>
      </c>
      <c r="L63">
        <v>100</v>
      </c>
    </row>
    <row r="64" spans="1:13" x14ac:dyDescent="0.35">
      <c r="E64" s="32">
        <v>1.1083860000000001</v>
      </c>
      <c r="F64" s="32">
        <v>4.2980999999999998E-2</v>
      </c>
      <c r="G64" s="32">
        <v>18.515305999999999</v>
      </c>
      <c r="H64" s="32">
        <v>4.6882E-2</v>
      </c>
      <c r="I64" s="32">
        <v>3.0414E-2</v>
      </c>
      <c r="J64">
        <v>45</v>
      </c>
      <c r="K64">
        <v>500</v>
      </c>
      <c r="L64">
        <v>100</v>
      </c>
    </row>
    <row r="65" spans="5:12" x14ac:dyDescent="0.35">
      <c r="E65" s="32">
        <v>1.1027849999999999</v>
      </c>
      <c r="F65" s="32">
        <v>4.2834999999999998E-2</v>
      </c>
      <c r="G65" s="32">
        <v>18.568462</v>
      </c>
      <c r="H65" s="32">
        <v>4.6817999999999999E-2</v>
      </c>
      <c r="I65" s="32">
        <v>3.1482999999999997E-2</v>
      </c>
      <c r="J65">
        <v>46</v>
      </c>
      <c r="K65">
        <v>500</v>
      </c>
      <c r="L65">
        <v>100</v>
      </c>
    </row>
    <row r="66" spans="5:12" x14ac:dyDescent="0.35">
      <c r="J66">
        <v>47</v>
      </c>
    </row>
    <row r="67" spans="5:12" x14ac:dyDescent="0.35">
      <c r="J67">
        <v>48</v>
      </c>
    </row>
    <row r="68" spans="5:12" x14ac:dyDescent="0.35">
      <c r="J68">
        <v>49</v>
      </c>
    </row>
    <row r="69" spans="5:12" x14ac:dyDescent="0.35">
      <c r="J69">
        <v>50</v>
      </c>
    </row>
    <row r="70" spans="5:12" x14ac:dyDescent="0.35">
      <c r="J70">
        <v>51</v>
      </c>
    </row>
    <row r="71" spans="5:12" x14ac:dyDescent="0.35">
      <c r="E71" s="35">
        <f>AVERAGE(E61:E70)</f>
        <v>1.1114816000000001</v>
      </c>
      <c r="F71" s="35">
        <f>AVERAGE(F61:F70)</f>
        <v>4.3114799999999995E-2</v>
      </c>
      <c r="G71" s="35">
        <f>AVERAGE(G61:G70)</f>
        <v>18.525336599999999</v>
      </c>
    </row>
    <row r="72" spans="5:12" x14ac:dyDescent="0.35">
      <c r="E72" s="35">
        <f>MEDIAN(E61:E70)</f>
        <v>1.1083860000000001</v>
      </c>
      <c r="F72" s="35">
        <f>MEDIAN(F61:F70)</f>
        <v>4.2882000000000003E-2</v>
      </c>
      <c r="G72" s="35">
        <f>MEDIAN(G61:G70)</f>
        <v>18.515305999999999</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B0129-BA83-4A80-9172-BD8645B5E996}">
  <dimension ref="A1:O71"/>
  <sheetViews>
    <sheetView zoomScale="55" zoomScaleNormal="55" workbookViewId="0">
      <pane ySplit="1" topLeftCell="A2" activePane="bottomLeft" state="frozen"/>
      <selection pane="bottomLeft"/>
    </sheetView>
  </sheetViews>
  <sheetFormatPr baseColWidth="10" defaultRowHeight="14.5" x14ac:dyDescent="0.35"/>
  <cols>
    <col min="1" max="1" width="23.7265625" bestFit="1" customWidth="1"/>
    <col min="2" max="2" width="5.08984375" bestFit="1" customWidth="1"/>
    <col min="4" max="4" width="5.36328125" bestFit="1" customWidth="1"/>
    <col min="5" max="6" width="9" bestFit="1" customWidth="1"/>
    <col min="7" max="7" width="10" bestFit="1" customWidth="1"/>
    <col min="8" max="9" width="9" bestFit="1" customWidth="1"/>
    <col min="10" max="10" width="4.90625" bestFit="1" customWidth="1"/>
    <col min="11" max="11" width="6.7265625" bestFit="1" customWidth="1"/>
    <col min="12" max="12" width="7.36328125" bestFit="1" customWidth="1"/>
  </cols>
  <sheetData>
    <row r="1" spans="1:15" s="29" customFormat="1" ht="29"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29" t="s">
        <v>97</v>
      </c>
      <c r="O1" s="31" t="s">
        <v>128</v>
      </c>
    </row>
    <row r="3" spans="1:15" x14ac:dyDescent="0.35">
      <c r="B3">
        <v>1119</v>
      </c>
      <c r="C3" t="s">
        <v>146</v>
      </c>
      <c r="E3">
        <v>1.3198000000000001</v>
      </c>
      <c r="F3">
        <v>0.10263600000000001</v>
      </c>
    </row>
    <row r="4" spans="1:15" x14ac:dyDescent="0.35">
      <c r="C4" t="s">
        <v>147</v>
      </c>
      <c r="E4">
        <v>1.3672</v>
      </c>
      <c r="F4">
        <v>0.10687200000000001</v>
      </c>
    </row>
    <row r="5" spans="1:15" x14ac:dyDescent="0.35">
      <c r="C5" t="s">
        <v>136</v>
      </c>
      <c r="E5">
        <v>1.3237000000000001</v>
      </c>
      <c r="F5">
        <v>0.103586</v>
      </c>
    </row>
    <row r="6" spans="1:15" x14ac:dyDescent="0.35">
      <c r="C6" t="s">
        <v>148</v>
      </c>
      <c r="E6">
        <v>1.1677</v>
      </c>
      <c r="F6">
        <v>8.9380000000000001E-2</v>
      </c>
    </row>
    <row r="7" spans="1:15" x14ac:dyDescent="0.35">
      <c r="C7" t="s">
        <v>149</v>
      </c>
      <c r="E7">
        <v>1.1168</v>
      </c>
      <c r="F7">
        <v>8.8714999999999988E-2</v>
      </c>
    </row>
    <row r="8" spans="1:15" x14ac:dyDescent="0.35">
      <c r="C8" t="s">
        <v>150</v>
      </c>
      <c r="E8">
        <v>1.1062000000000001</v>
      </c>
      <c r="F8">
        <v>8.6841000000000002E-2</v>
      </c>
    </row>
    <row r="9" spans="1:15" x14ac:dyDescent="0.35">
      <c r="C9" t="s">
        <v>151</v>
      </c>
      <c r="E9">
        <v>1.1229</v>
      </c>
      <c r="F9">
        <v>8.7893000000000013E-2</v>
      </c>
    </row>
    <row r="10" spans="1:15" x14ac:dyDescent="0.35">
      <c r="C10" t="s">
        <v>145</v>
      </c>
      <c r="E10">
        <v>1.1069</v>
      </c>
      <c r="F10">
        <v>8.6975999999999998E-2</v>
      </c>
    </row>
    <row r="14" spans="1:15" x14ac:dyDescent="0.35">
      <c r="A14" t="s">
        <v>152</v>
      </c>
      <c r="B14">
        <v>1119</v>
      </c>
      <c r="C14" t="s">
        <v>136</v>
      </c>
      <c r="E14" s="32">
        <v>1.3237000000000001</v>
      </c>
      <c r="F14" s="32">
        <v>0.103586</v>
      </c>
    </row>
    <row r="15" spans="1:15" x14ac:dyDescent="0.35">
      <c r="A15" t="s">
        <v>152</v>
      </c>
      <c r="B15">
        <v>1119</v>
      </c>
      <c r="C15" t="s">
        <v>137</v>
      </c>
      <c r="E15" s="32">
        <v>1.0888</v>
      </c>
      <c r="F15" s="32">
        <v>8.6685999999999999E-2</v>
      </c>
    </row>
    <row r="16" spans="1:15" x14ac:dyDescent="0.35">
      <c r="A16" t="s">
        <v>152</v>
      </c>
      <c r="B16">
        <v>1119</v>
      </c>
      <c r="C16" t="s">
        <v>138</v>
      </c>
      <c r="E16" s="32">
        <v>1.0888</v>
      </c>
      <c r="F16" s="32">
        <v>8.6226999999999998E-2</v>
      </c>
    </row>
    <row r="17" spans="1:13" x14ac:dyDescent="0.35">
      <c r="A17" t="s">
        <v>152</v>
      </c>
      <c r="B17">
        <v>1119</v>
      </c>
      <c r="C17" t="s">
        <v>139</v>
      </c>
      <c r="E17" s="32">
        <v>1.0680000000000001</v>
      </c>
      <c r="F17" s="32">
        <v>8.4861000000000006E-2</v>
      </c>
    </row>
    <row r="18" spans="1:13" x14ac:dyDescent="0.35">
      <c r="A18" t="s">
        <v>152</v>
      </c>
      <c r="B18">
        <v>1119</v>
      </c>
      <c r="C18" t="s">
        <v>140</v>
      </c>
      <c r="E18" s="32">
        <v>1.1248</v>
      </c>
      <c r="F18" s="32">
        <v>8.8260000000000005E-2</v>
      </c>
    </row>
    <row r="20" spans="1:13" ht="18.5" x14ac:dyDescent="0.45">
      <c r="A20" s="45" t="s">
        <v>135</v>
      </c>
      <c r="B20" s="45"/>
      <c r="C20" s="45"/>
      <c r="D20" s="45"/>
      <c r="E20" s="45"/>
      <c r="F20" s="45"/>
      <c r="G20" s="45"/>
      <c r="H20" s="45"/>
      <c r="I20" s="45"/>
      <c r="J20" s="45"/>
      <c r="K20" s="45"/>
      <c r="L20" s="45"/>
      <c r="M20" s="45"/>
    </row>
    <row r="21" spans="1:13" x14ac:dyDescent="0.35">
      <c r="A21" t="s">
        <v>152</v>
      </c>
      <c r="B21">
        <v>1119</v>
      </c>
      <c r="C21" t="s">
        <v>130</v>
      </c>
      <c r="E21" s="32">
        <v>1.2822370000000001</v>
      </c>
      <c r="F21" s="32">
        <v>9.5922999999999994E-2</v>
      </c>
      <c r="G21" s="32">
        <v>13.739354000000001</v>
      </c>
      <c r="H21" s="32">
        <v>9.0204000000000006E-2</v>
      </c>
      <c r="I21" s="32">
        <v>4.2188000000000003E-2</v>
      </c>
      <c r="J21">
        <v>42</v>
      </c>
      <c r="K21">
        <v>100</v>
      </c>
      <c r="L21">
        <v>50</v>
      </c>
      <c r="M21" t="s">
        <v>132</v>
      </c>
    </row>
    <row r="22" spans="1:13" x14ac:dyDescent="0.35">
      <c r="A22" t="s">
        <v>152</v>
      </c>
      <c r="B22">
        <v>1119</v>
      </c>
      <c r="C22" t="s">
        <v>130</v>
      </c>
      <c r="E22" s="32">
        <v>1.1763939999999999</v>
      </c>
      <c r="F22" s="32">
        <v>9.1981999999999994E-2</v>
      </c>
      <c r="G22" s="32">
        <v>11.699291000000001</v>
      </c>
      <c r="H22" s="32">
        <v>8.6350999999999997E-2</v>
      </c>
      <c r="I22" s="32">
        <v>4.3167999999999998E-2</v>
      </c>
      <c r="J22">
        <v>43</v>
      </c>
      <c r="K22">
        <v>100</v>
      </c>
      <c r="L22">
        <v>50</v>
      </c>
    </row>
    <row r="23" spans="1:13" x14ac:dyDescent="0.35">
      <c r="A23" t="s">
        <v>152</v>
      </c>
      <c r="B23">
        <v>1119</v>
      </c>
      <c r="C23" t="s">
        <v>130</v>
      </c>
      <c r="E23" s="32">
        <v>1.1471720000000001</v>
      </c>
      <c r="F23" s="32">
        <v>9.0133000000000005E-2</v>
      </c>
      <c r="G23" s="32">
        <v>11.381138</v>
      </c>
      <c r="H23" s="32">
        <v>8.4288000000000002E-2</v>
      </c>
      <c r="I23" s="32">
        <v>4.2086999999999999E-2</v>
      </c>
      <c r="J23">
        <v>44</v>
      </c>
      <c r="K23">
        <v>100</v>
      </c>
      <c r="L23">
        <v>50</v>
      </c>
    </row>
    <row r="24" spans="1:13" x14ac:dyDescent="0.35">
      <c r="A24" t="s">
        <v>152</v>
      </c>
      <c r="B24">
        <v>1119</v>
      </c>
      <c r="C24" t="s">
        <v>130</v>
      </c>
      <c r="E24" s="32">
        <v>1.1688130000000001</v>
      </c>
      <c r="F24" s="32">
        <v>9.1422000000000003E-2</v>
      </c>
      <c r="G24" s="32">
        <v>11.684445</v>
      </c>
      <c r="H24" s="32">
        <v>8.6154999999999995E-2</v>
      </c>
      <c r="I24" s="32">
        <v>4.2698E-2</v>
      </c>
      <c r="J24">
        <v>45</v>
      </c>
      <c r="K24">
        <v>100</v>
      </c>
      <c r="L24">
        <v>50</v>
      </c>
    </row>
    <row r="25" spans="1:13" x14ac:dyDescent="0.35">
      <c r="A25" t="s">
        <v>152</v>
      </c>
      <c r="B25">
        <v>1119</v>
      </c>
      <c r="C25" t="s">
        <v>130</v>
      </c>
      <c r="E25" s="32">
        <v>1.17822</v>
      </c>
      <c r="F25" s="32">
        <v>9.1818999999999998E-2</v>
      </c>
      <c r="G25" s="32">
        <v>11.738089</v>
      </c>
      <c r="H25" s="32">
        <v>8.5949999999999999E-2</v>
      </c>
      <c r="I25" s="32">
        <v>4.1667999999999997E-2</v>
      </c>
      <c r="J25">
        <v>46</v>
      </c>
      <c r="K25">
        <v>100</v>
      </c>
      <c r="L25">
        <v>50</v>
      </c>
    </row>
    <row r="26" spans="1:13" x14ac:dyDescent="0.35">
      <c r="A26" t="s">
        <v>152</v>
      </c>
      <c r="B26">
        <v>1119</v>
      </c>
      <c r="C26" t="s">
        <v>130</v>
      </c>
      <c r="E26" s="32">
        <v>1.206645</v>
      </c>
      <c r="F26" s="32">
        <v>9.3556E-2</v>
      </c>
      <c r="G26" s="32">
        <v>13.098413000000001</v>
      </c>
      <c r="H26" s="32">
        <v>8.8776999999999995E-2</v>
      </c>
      <c r="I26" s="32">
        <v>4.2647999999999998E-2</v>
      </c>
      <c r="J26">
        <v>47</v>
      </c>
      <c r="K26">
        <v>100</v>
      </c>
      <c r="L26">
        <v>50</v>
      </c>
    </row>
    <row r="27" spans="1:13" x14ac:dyDescent="0.35">
      <c r="A27" t="s">
        <v>152</v>
      </c>
      <c r="B27">
        <v>1119</v>
      </c>
      <c r="C27" t="s">
        <v>130</v>
      </c>
      <c r="E27" s="32">
        <v>1.197551</v>
      </c>
      <c r="F27" s="32">
        <v>9.2894000000000004E-2</v>
      </c>
      <c r="G27" s="32">
        <v>12.145273</v>
      </c>
      <c r="H27" s="32">
        <v>8.7007000000000001E-2</v>
      </c>
      <c r="I27" s="32">
        <v>4.2068000000000001E-2</v>
      </c>
      <c r="J27">
        <v>48</v>
      </c>
      <c r="K27">
        <v>100</v>
      </c>
      <c r="L27">
        <v>50</v>
      </c>
    </row>
    <row r="28" spans="1:13" x14ac:dyDescent="0.35">
      <c r="A28" t="s">
        <v>152</v>
      </c>
      <c r="B28">
        <v>1119</v>
      </c>
      <c r="C28" t="s">
        <v>130</v>
      </c>
      <c r="E28" s="32">
        <v>1.225214</v>
      </c>
      <c r="F28" s="32">
        <v>9.3623999999999999E-2</v>
      </c>
      <c r="G28" s="32">
        <v>12.334654</v>
      </c>
      <c r="H28" s="32">
        <v>8.7190000000000004E-2</v>
      </c>
      <c r="I28" s="32">
        <v>4.2469E-2</v>
      </c>
      <c r="J28">
        <v>49</v>
      </c>
      <c r="K28">
        <v>100</v>
      </c>
      <c r="L28">
        <v>50</v>
      </c>
    </row>
    <row r="29" spans="1:13" x14ac:dyDescent="0.35">
      <c r="A29" t="s">
        <v>152</v>
      </c>
      <c r="B29">
        <v>1119</v>
      </c>
      <c r="C29" t="s">
        <v>130</v>
      </c>
      <c r="E29" s="32">
        <v>1.19828</v>
      </c>
      <c r="F29" s="32">
        <v>9.3225000000000002E-2</v>
      </c>
      <c r="G29" s="32">
        <v>12.493779</v>
      </c>
      <c r="H29" s="32">
        <v>8.7802000000000005E-2</v>
      </c>
      <c r="I29" s="32">
        <v>4.2473999999999998E-2</v>
      </c>
      <c r="J29">
        <v>50</v>
      </c>
      <c r="K29">
        <v>100</v>
      </c>
      <c r="L29">
        <v>50</v>
      </c>
    </row>
    <row r="30" spans="1:13" x14ac:dyDescent="0.35">
      <c r="A30" t="s">
        <v>152</v>
      </c>
      <c r="B30">
        <v>1119</v>
      </c>
      <c r="C30" t="s">
        <v>130</v>
      </c>
      <c r="E30" s="32">
        <v>1.211112</v>
      </c>
      <c r="F30" s="32">
        <v>9.1397999999999993E-2</v>
      </c>
      <c r="G30" s="32">
        <v>11.747585000000001</v>
      </c>
      <c r="H30" s="32">
        <v>8.5008E-2</v>
      </c>
      <c r="I30" s="32">
        <v>4.1273999999999998E-2</v>
      </c>
      <c r="J30">
        <v>51</v>
      </c>
      <c r="K30">
        <v>100</v>
      </c>
      <c r="L30">
        <v>50</v>
      </c>
    </row>
    <row r="31" spans="1:13" x14ac:dyDescent="0.35">
      <c r="E31" s="35">
        <f>AVERAGE(E21:E30)</f>
        <v>1.1991638</v>
      </c>
      <c r="F31" s="35">
        <f>AVERAGE(F21:F30)</f>
        <v>9.2597600000000002E-2</v>
      </c>
      <c r="G31" s="35">
        <f>AVERAGE(G21:G30)</f>
        <v>12.206202100000002</v>
      </c>
    </row>
    <row r="32" spans="1:13" x14ac:dyDescent="0.35">
      <c r="E32" s="35">
        <f>MEDIAN(E21:E30)</f>
        <v>1.1979155000000001</v>
      </c>
      <c r="F32" s="35">
        <f>MEDIAN(F21:F30)</f>
        <v>9.2437999999999992E-2</v>
      </c>
      <c r="G32" s="35">
        <f>MEDIAN(G21:G30)</f>
        <v>11.946429</v>
      </c>
    </row>
    <row r="34" spans="1:13" x14ac:dyDescent="0.35">
      <c r="A34" t="s">
        <v>152</v>
      </c>
      <c r="B34">
        <v>1119</v>
      </c>
      <c r="C34" t="s">
        <v>130</v>
      </c>
      <c r="E34" s="32">
        <v>1.1260600000000001</v>
      </c>
      <c r="F34" s="32">
        <v>8.8821999999999998E-2</v>
      </c>
      <c r="G34" s="32">
        <v>10.674472</v>
      </c>
      <c r="H34" s="32">
        <v>8.2229999999999998E-2</v>
      </c>
      <c r="I34" s="32">
        <v>3.9390000000000001E-2</v>
      </c>
      <c r="J34">
        <v>42</v>
      </c>
      <c r="K34">
        <v>200</v>
      </c>
      <c r="L34">
        <v>100</v>
      </c>
      <c r="M34" t="s">
        <v>132</v>
      </c>
    </row>
    <row r="35" spans="1:13" x14ac:dyDescent="0.35">
      <c r="A35" t="s">
        <v>152</v>
      </c>
      <c r="B35">
        <v>1119</v>
      </c>
      <c r="C35" t="s">
        <v>130</v>
      </c>
      <c r="E35" s="32">
        <v>1.1116360000000001</v>
      </c>
      <c r="F35" s="32">
        <v>8.7058999999999997E-2</v>
      </c>
      <c r="G35" s="32">
        <v>10.101050000000001</v>
      </c>
      <c r="H35" s="32">
        <v>8.0600000000000005E-2</v>
      </c>
      <c r="I35" s="32">
        <v>3.9278E-2</v>
      </c>
      <c r="J35">
        <v>43</v>
      </c>
      <c r="K35">
        <v>200</v>
      </c>
      <c r="L35">
        <v>100</v>
      </c>
    </row>
    <row r="36" spans="1:13" x14ac:dyDescent="0.35">
      <c r="A36" t="s">
        <v>152</v>
      </c>
      <c r="B36">
        <v>1119</v>
      </c>
      <c r="C36" t="s">
        <v>130</v>
      </c>
      <c r="E36" s="32">
        <v>1.1415299999999999</v>
      </c>
      <c r="F36" s="32">
        <v>8.9596999999999996E-2</v>
      </c>
      <c r="G36" s="32">
        <v>10.801383</v>
      </c>
      <c r="H36" s="32">
        <v>8.3899000000000001E-2</v>
      </c>
      <c r="I36" s="32">
        <v>4.0004999999999999E-2</v>
      </c>
      <c r="J36">
        <v>44</v>
      </c>
      <c r="K36">
        <v>200</v>
      </c>
      <c r="L36">
        <v>100</v>
      </c>
    </row>
    <row r="37" spans="1:13" x14ac:dyDescent="0.35">
      <c r="A37" t="s">
        <v>152</v>
      </c>
      <c r="B37">
        <v>1119</v>
      </c>
      <c r="C37" t="s">
        <v>130</v>
      </c>
      <c r="E37" s="32">
        <v>1.108778</v>
      </c>
      <c r="F37" s="32">
        <v>8.7062E-2</v>
      </c>
      <c r="G37" s="32">
        <v>10.297681000000001</v>
      </c>
      <c r="H37" s="32">
        <v>8.1167000000000003E-2</v>
      </c>
      <c r="I37" s="32">
        <v>3.8915999999999999E-2</v>
      </c>
      <c r="J37">
        <v>45</v>
      </c>
      <c r="K37">
        <v>200</v>
      </c>
      <c r="L37">
        <v>100</v>
      </c>
    </row>
    <row r="38" spans="1:13" x14ac:dyDescent="0.35">
      <c r="A38" t="s">
        <v>152</v>
      </c>
      <c r="B38">
        <v>1119</v>
      </c>
      <c r="C38" t="s">
        <v>130</v>
      </c>
      <c r="E38" s="32">
        <v>1.1267750000000001</v>
      </c>
      <c r="F38" s="32">
        <v>8.7474999999999997E-2</v>
      </c>
      <c r="G38" s="32">
        <v>10.838177999999999</v>
      </c>
      <c r="H38" s="32">
        <v>8.1503999999999993E-2</v>
      </c>
      <c r="I38" s="32">
        <v>3.8958E-2</v>
      </c>
      <c r="J38">
        <v>46</v>
      </c>
      <c r="K38">
        <v>200</v>
      </c>
      <c r="L38">
        <v>100</v>
      </c>
    </row>
    <row r="39" spans="1:13" x14ac:dyDescent="0.35">
      <c r="A39" t="s">
        <v>152</v>
      </c>
      <c r="B39">
        <v>1119</v>
      </c>
      <c r="C39" t="s">
        <v>130</v>
      </c>
      <c r="E39" s="32">
        <v>1.131211</v>
      </c>
      <c r="F39" s="32">
        <v>8.8547000000000001E-2</v>
      </c>
      <c r="G39" s="32">
        <v>10.726127999999999</v>
      </c>
      <c r="H39" s="32">
        <v>8.2157999999999995E-2</v>
      </c>
      <c r="I39" s="32">
        <v>3.9434999999999998E-2</v>
      </c>
      <c r="J39">
        <v>47</v>
      </c>
      <c r="K39">
        <v>200</v>
      </c>
      <c r="L39">
        <v>100</v>
      </c>
    </row>
    <row r="40" spans="1:13" x14ac:dyDescent="0.35">
      <c r="A40" t="s">
        <v>152</v>
      </c>
      <c r="B40">
        <v>1119</v>
      </c>
      <c r="C40" t="s">
        <v>130</v>
      </c>
      <c r="E40" s="32">
        <v>1.1234770000000001</v>
      </c>
      <c r="F40" s="32">
        <v>8.9020000000000002E-2</v>
      </c>
      <c r="G40" s="32">
        <v>10.899668</v>
      </c>
      <c r="H40" s="32">
        <v>8.2767999999999994E-2</v>
      </c>
      <c r="I40" s="32">
        <v>4.0712999999999999E-2</v>
      </c>
      <c r="J40">
        <v>48</v>
      </c>
      <c r="K40">
        <v>200</v>
      </c>
      <c r="L40">
        <v>100</v>
      </c>
    </row>
    <row r="41" spans="1:13" x14ac:dyDescent="0.35">
      <c r="A41" t="s">
        <v>152</v>
      </c>
      <c r="B41">
        <v>1119</v>
      </c>
      <c r="C41" t="s">
        <v>130</v>
      </c>
      <c r="E41" s="32">
        <v>1.1336949999999999</v>
      </c>
      <c r="F41" s="32">
        <v>8.8910000000000003E-2</v>
      </c>
      <c r="G41" s="32">
        <v>10.601531</v>
      </c>
      <c r="H41" s="32">
        <v>8.2849999999999993E-2</v>
      </c>
      <c r="I41" s="32">
        <v>3.9940000000000003E-2</v>
      </c>
      <c r="J41">
        <v>49</v>
      </c>
      <c r="K41">
        <v>200</v>
      </c>
      <c r="L41">
        <v>100</v>
      </c>
    </row>
    <row r="42" spans="1:13" x14ac:dyDescent="0.35">
      <c r="A42" t="s">
        <v>152</v>
      </c>
      <c r="B42">
        <v>1119</v>
      </c>
      <c r="C42" t="s">
        <v>130</v>
      </c>
      <c r="E42" s="32">
        <v>1.1616340000000001</v>
      </c>
      <c r="F42" s="32">
        <v>8.9593000000000006E-2</v>
      </c>
      <c r="G42" s="32">
        <v>11.090024</v>
      </c>
      <c r="H42" s="32">
        <v>8.4314E-2</v>
      </c>
      <c r="I42" s="32">
        <v>4.0046999999999999E-2</v>
      </c>
      <c r="J42">
        <v>50</v>
      </c>
      <c r="K42">
        <v>200</v>
      </c>
      <c r="L42">
        <v>100</v>
      </c>
    </row>
    <row r="43" spans="1:13" x14ac:dyDescent="0.35">
      <c r="A43" t="s">
        <v>152</v>
      </c>
      <c r="B43">
        <v>1119</v>
      </c>
      <c r="C43" t="s">
        <v>130</v>
      </c>
      <c r="E43" s="32">
        <v>1.124217</v>
      </c>
      <c r="F43" s="32">
        <v>8.8710999999999998E-2</v>
      </c>
      <c r="G43" s="32">
        <v>10.627929999999999</v>
      </c>
      <c r="H43" s="32">
        <v>8.2437999999999997E-2</v>
      </c>
      <c r="I43" s="32">
        <v>3.9556000000000001E-2</v>
      </c>
      <c r="J43">
        <v>51</v>
      </c>
      <c r="K43">
        <v>200</v>
      </c>
      <c r="L43">
        <v>100</v>
      </c>
    </row>
    <row r="44" spans="1:13" x14ac:dyDescent="0.35">
      <c r="E44" s="35">
        <f>AVERAGE(E34:E43)</f>
        <v>1.1289013000000001</v>
      </c>
      <c r="F44" s="35">
        <f>AVERAGE(F34:F43)</f>
        <v>8.8479600000000005E-2</v>
      </c>
      <c r="G44" s="35">
        <f>AVERAGE(G34:G43)</f>
        <v>10.665804500000002</v>
      </c>
    </row>
    <row r="45" spans="1:13" x14ac:dyDescent="0.35">
      <c r="E45" s="35">
        <f>MEDIAN(E34:E43)</f>
        <v>1.1264175000000001</v>
      </c>
      <c r="F45" s="35">
        <f>MEDIAN(F34:F43)</f>
        <v>8.8766499999999998E-2</v>
      </c>
      <c r="G45" s="35">
        <f>MEDIAN(G34:G43)</f>
        <v>10.700299999999999</v>
      </c>
    </row>
    <row r="47" spans="1:13" x14ac:dyDescent="0.35">
      <c r="A47" t="s">
        <v>152</v>
      </c>
      <c r="B47">
        <v>1119</v>
      </c>
      <c r="C47" t="s">
        <v>130</v>
      </c>
      <c r="E47" s="32">
        <v>1.107348</v>
      </c>
      <c r="F47" s="32">
        <v>8.6539000000000005E-2</v>
      </c>
      <c r="G47" s="32">
        <v>10.365549</v>
      </c>
      <c r="H47" s="32">
        <v>8.0692E-2</v>
      </c>
      <c r="I47" s="32">
        <v>3.8454000000000002E-2</v>
      </c>
      <c r="J47">
        <v>42</v>
      </c>
      <c r="K47">
        <v>400</v>
      </c>
      <c r="L47">
        <v>200</v>
      </c>
      <c r="M47" t="s">
        <v>132</v>
      </c>
    </row>
    <row r="48" spans="1:13" x14ac:dyDescent="0.35">
      <c r="A48" t="s">
        <v>152</v>
      </c>
      <c r="B48">
        <v>1119</v>
      </c>
      <c r="C48" t="s">
        <v>130</v>
      </c>
      <c r="E48" s="32">
        <v>1.0903160000000001</v>
      </c>
      <c r="F48" s="32">
        <v>8.5837999999999998E-2</v>
      </c>
      <c r="G48" s="32">
        <v>9.9667940000000002</v>
      </c>
      <c r="H48" s="32">
        <v>7.9765000000000003E-2</v>
      </c>
      <c r="I48" s="32">
        <v>3.823E-2</v>
      </c>
      <c r="J48">
        <v>43</v>
      </c>
      <c r="K48">
        <v>400</v>
      </c>
      <c r="L48">
        <v>200</v>
      </c>
    </row>
    <row r="49" spans="1:13" x14ac:dyDescent="0.35">
      <c r="A49" t="s">
        <v>152</v>
      </c>
      <c r="B49">
        <v>1119</v>
      </c>
      <c r="C49" t="s">
        <v>130</v>
      </c>
      <c r="E49" s="32">
        <v>1.1079209999999999</v>
      </c>
      <c r="F49" s="32">
        <v>8.7238999999999997E-2</v>
      </c>
      <c r="G49" s="32">
        <v>10.296033</v>
      </c>
      <c r="H49" s="32">
        <v>8.1319000000000002E-2</v>
      </c>
      <c r="I49" s="32">
        <v>3.8147E-2</v>
      </c>
      <c r="J49">
        <v>44</v>
      </c>
      <c r="K49">
        <v>400</v>
      </c>
      <c r="L49">
        <v>200</v>
      </c>
    </row>
    <row r="50" spans="1:13" x14ac:dyDescent="0.35">
      <c r="A50" t="s">
        <v>152</v>
      </c>
      <c r="B50">
        <v>1119</v>
      </c>
      <c r="C50" t="s">
        <v>130</v>
      </c>
      <c r="E50" s="32">
        <v>1.0947340000000001</v>
      </c>
      <c r="F50" s="32">
        <v>8.5606000000000002E-2</v>
      </c>
      <c r="G50" s="32">
        <v>10.438307</v>
      </c>
      <c r="H50" s="32">
        <v>8.0215999999999996E-2</v>
      </c>
      <c r="I50" s="32">
        <v>3.8607000000000002E-2</v>
      </c>
      <c r="J50">
        <v>45</v>
      </c>
      <c r="K50">
        <v>400</v>
      </c>
      <c r="L50">
        <v>200</v>
      </c>
    </row>
    <row r="51" spans="1:13" x14ac:dyDescent="0.35">
      <c r="A51" t="s">
        <v>152</v>
      </c>
      <c r="B51">
        <v>1119</v>
      </c>
      <c r="C51" t="s">
        <v>130</v>
      </c>
      <c r="E51" s="32">
        <v>1.109599</v>
      </c>
      <c r="F51" s="32">
        <v>8.7374999999999994E-2</v>
      </c>
      <c r="G51" s="32">
        <v>10.395911</v>
      </c>
      <c r="H51" s="32">
        <v>8.2174999999999998E-2</v>
      </c>
      <c r="I51" s="32">
        <v>3.8261999999999997E-2</v>
      </c>
      <c r="J51">
        <v>46</v>
      </c>
      <c r="K51">
        <v>400</v>
      </c>
      <c r="L51">
        <v>200</v>
      </c>
    </row>
    <row r="52" spans="1:13" x14ac:dyDescent="0.35">
      <c r="A52" t="s">
        <v>152</v>
      </c>
      <c r="B52">
        <v>1119</v>
      </c>
      <c r="C52" t="s">
        <v>130</v>
      </c>
      <c r="E52" s="32">
        <v>1.115229</v>
      </c>
      <c r="F52" s="32">
        <v>8.6953000000000003E-2</v>
      </c>
      <c r="G52" s="32">
        <v>10.935193</v>
      </c>
      <c r="H52" s="32">
        <v>8.1581000000000001E-2</v>
      </c>
      <c r="I52" s="32">
        <v>3.9088999999999999E-2</v>
      </c>
      <c r="J52">
        <v>47</v>
      </c>
      <c r="K52">
        <v>400</v>
      </c>
      <c r="L52">
        <v>200</v>
      </c>
    </row>
    <row r="53" spans="1:13" x14ac:dyDescent="0.35">
      <c r="A53" t="s">
        <v>152</v>
      </c>
      <c r="B53">
        <v>1119</v>
      </c>
      <c r="C53" t="s">
        <v>130</v>
      </c>
      <c r="E53" s="32">
        <v>1.0897969999999999</v>
      </c>
      <c r="F53" s="32">
        <v>8.5955000000000004E-2</v>
      </c>
      <c r="G53" s="32">
        <v>10.085233000000001</v>
      </c>
      <c r="H53" s="32">
        <v>7.9909999999999995E-2</v>
      </c>
      <c r="I53" s="32">
        <v>3.9026999999999999E-2</v>
      </c>
      <c r="J53">
        <v>48</v>
      </c>
      <c r="K53">
        <v>400</v>
      </c>
      <c r="L53">
        <v>200</v>
      </c>
    </row>
    <row r="54" spans="1:13" x14ac:dyDescent="0.35">
      <c r="A54" t="s">
        <v>152</v>
      </c>
      <c r="B54">
        <v>1119</v>
      </c>
      <c r="C54" t="s">
        <v>130</v>
      </c>
      <c r="E54" s="32">
        <v>1.119122</v>
      </c>
      <c r="F54" s="32">
        <v>8.7013999999999994E-2</v>
      </c>
      <c r="G54" s="32">
        <v>10.521224</v>
      </c>
      <c r="H54" s="32">
        <v>8.1951999999999997E-2</v>
      </c>
      <c r="I54" s="32">
        <v>3.8995000000000002E-2</v>
      </c>
      <c r="J54">
        <v>49</v>
      </c>
      <c r="K54">
        <v>400</v>
      </c>
      <c r="L54">
        <v>200</v>
      </c>
    </row>
    <row r="55" spans="1:13" x14ac:dyDescent="0.35">
      <c r="A55" t="s">
        <v>152</v>
      </c>
      <c r="B55">
        <v>1119</v>
      </c>
      <c r="C55" t="s">
        <v>130</v>
      </c>
      <c r="E55" s="32">
        <v>1.142703</v>
      </c>
      <c r="F55" s="32">
        <v>8.8555999999999996E-2</v>
      </c>
      <c r="G55" s="32">
        <v>10.916884</v>
      </c>
      <c r="H55" s="32">
        <v>8.2827999999999999E-2</v>
      </c>
      <c r="I55" s="32">
        <v>3.9309999999999998E-2</v>
      </c>
      <c r="J55">
        <v>50</v>
      </c>
      <c r="K55">
        <v>400</v>
      </c>
      <c r="L55">
        <v>200</v>
      </c>
    </row>
    <row r="56" spans="1:13" x14ac:dyDescent="0.35">
      <c r="A56" t="s">
        <v>152</v>
      </c>
      <c r="B56">
        <v>1119</v>
      </c>
      <c r="C56" t="s">
        <v>130</v>
      </c>
      <c r="E56" s="32">
        <v>1.087059</v>
      </c>
      <c r="F56" s="32">
        <v>8.5195000000000007E-2</v>
      </c>
      <c r="G56" s="32">
        <v>10.163316</v>
      </c>
      <c r="H56" s="32">
        <v>7.9422999999999994E-2</v>
      </c>
      <c r="I56" s="32">
        <v>3.7900000000000003E-2</v>
      </c>
      <c r="J56">
        <v>51</v>
      </c>
      <c r="K56">
        <v>400</v>
      </c>
      <c r="L56">
        <v>200</v>
      </c>
    </row>
    <row r="57" spans="1:13" x14ac:dyDescent="0.35">
      <c r="E57" s="35">
        <f>AVERAGE(E47:E56)</f>
        <v>1.1063828</v>
      </c>
      <c r="F57" s="35">
        <f>AVERAGE(F47:F56)</f>
        <v>8.6626999999999996E-2</v>
      </c>
      <c r="G57" s="35">
        <f>AVERAGE(G47:G56)</f>
        <v>10.408444399999999</v>
      </c>
    </row>
    <row r="58" spans="1:13" x14ac:dyDescent="0.35">
      <c r="E58" s="35">
        <f>MEDIAN(E47:E56)</f>
        <v>1.1076345000000001</v>
      </c>
      <c r="F58" s="35">
        <f>MEDIAN(F47:F56)</f>
        <v>8.6746000000000004E-2</v>
      </c>
      <c r="G58" s="35">
        <f>MEDIAN(G47:G56)</f>
        <v>10.38073</v>
      </c>
    </row>
    <row r="60" spans="1:13" x14ac:dyDescent="0.35">
      <c r="A60" t="s">
        <v>152</v>
      </c>
      <c r="B60">
        <v>1119</v>
      </c>
      <c r="C60" t="s">
        <v>130</v>
      </c>
      <c r="E60" s="32">
        <v>1.122995</v>
      </c>
      <c r="F60" s="32">
        <v>8.8496000000000005E-2</v>
      </c>
      <c r="G60" s="32">
        <v>10.763847</v>
      </c>
      <c r="H60" s="32">
        <v>8.2055000000000003E-2</v>
      </c>
      <c r="I60" s="32">
        <v>3.916E-2</v>
      </c>
      <c r="J60">
        <v>42</v>
      </c>
      <c r="K60">
        <v>500</v>
      </c>
      <c r="L60">
        <v>100</v>
      </c>
      <c r="M60" t="s">
        <v>132</v>
      </c>
    </row>
    <row r="61" spans="1:13" x14ac:dyDescent="0.35">
      <c r="A61" t="s">
        <v>152</v>
      </c>
      <c r="B61">
        <v>1119</v>
      </c>
      <c r="C61" t="s">
        <v>130</v>
      </c>
      <c r="E61" s="32">
        <v>1.1142540000000001</v>
      </c>
      <c r="F61" s="32">
        <v>8.7389999999999995E-2</v>
      </c>
      <c r="G61" s="32">
        <v>10.192932000000001</v>
      </c>
      <c r="H61" s="32">
        <v>8.1090999999999996E-2</v>
      </c>
      <c r="I61" s="32">
        <v>3.9234999999999999E-2</v>
      </c>
      <c r="J61">
        <v>43</v>
      </c>
      <c r="K61">
        <v>500</v>
      </c>
      <c r="L61">
        <v>100</v>
      </c>
    </row>
    <row r="62" spans="1:13" x14ac:dyDescent="0.35">
      <c r="A62" t="s">
        <v>152</v>
      </c>
      <c r="B62">
        <v>1119</v>
      </c>
      <c r="C62" t="s">
        <v>130</v>
      </c>
      <c r="E62" s="32">
        <v>1.1886779999999999</v>
      </c>
      <c r="F62" s="32">
        <v>9.0396000000000004E-2</v>
      </c>
      <c r="G62" s="32">
        <v>11.567811000000001</v>
      </c>
      <c r="H62" s="32">
        <v>8.4238999999999994E-2</v>
      </c>
      <c r="I62" s="32">
        <v>3.9161000000000001E-2</v>
      </c>
      <c r="J62">
        <v>44</v>
      </c>
      <c r="K62">
        <v>500</v>
      </c>
      <c r="L62">
        <v>100</v>
      </c>
    </row>
    <row r="63" spans="1:13" x14ac:dyDescent="0.35">
      <c r="A63" t="s">
        <v>152</v>
      </c>
      <c r="B63">
        <v>1119</v>
      </c>
      <c r="C63" t="s">
        <v>130</v>
      </c>
      <c r="E63" s="32">
        <v>1.098179</v>
      </c>
      <c r="F63" s="32">
        <v>8.6457000000000006E-2</v>
      </c>
      <c r="G63" s="32">
        <v>10.257434999999999</v>
      </c>
      <c r="H63" s="32">
        <v>8.0448000000000006E-2</v>
      </c>
      <c r="I63" s="32">
        <v>3.8538999999999997E-2</v>
      </c>
      <c r="J63">
        <v>45</v>
      </c>
      <c r="K63">
        <v>500</v>
      </c>
      <c r="L63">
        <v>100</v>
      </c>
    </row>
    <row r="64" spans="1:13" x14ac:dyDescent="0.35">
      <c r="A64" t="s">
        <v>152</v>
      </c>
      <c r="B64">
        <v>1119</v>
      </c>
      <c r="C64" t="s">
        <v>130</v>
      </c>
      <c r="E64" s="32">
        <v>1.120104</v>
      </c>
      <c r="F64" s="32">
        <v>8.7651000000000007E-2</v>
      </c>
      <c r="G64" s="32">
        <v>10.859774</v>
      </c>
      <c r="H64" s="32">
        <v>8.2227999999999996E-2</v>
      </c>
      <c r="I64" s="32">
        <v>3.8540999999999999E-2</v>
      </c>
      <c r="J64">
        <v>46</v>
      </c>
      <c r="K64">
        <v>500</v>
      </c>
      <c r="L64">
        <v>100</v>
      </c>
    </row>
    <row r="65" spans="1:10" x14ac:dyDescent="0.35">
      <c r="A65" t="s">
        <v>152</v>
      </c>
      <c r="B65">
        <v>1119</v>
      </c>
      <c r="C65" t="s">
        <v>130</v>
      </c>
      <c r="J65">
        <v>47</v>
      </c>
    </row>
    <row r="66" spans="1:10" x14ac:dyDescent="0.35">
      <c r="A66" t="s">
        <v>152</v>
      </c>
      <c r="B66">
        <v>1119</v>
      </c>
      <c r="C66" t="s">
        <v>130</v>
      </c>
      <c r="J66">
        <v>48</v>
      </c>
    </row>
    <row r="67" spans="1:10" x14ac:dyDescent="0.35">
      <c r="A67" t="s">
        <v>152</v>
      </c>
      <c r="B67">
        <v>1119</v>
      </c>
      <c r="C67" t="s">
        <v>130</v>
      </c>
      <c r="J67">
        <v>49</v>
      </c>
    </row>
    <row r="68" spans="1:10" x14ac:dyDescent="0.35">
      <c r="A68" t="s">
        <v>152</v>
      </c>
      <c r="B68">
        <v>1119</v>
      </c>
      <c r="C68" t="s">
        <v>130</v>
      </c>
      <c r="J68">
        <v>50</v>
      </c>
    </row>
    <row r="69" spans="1:10" x14ac:dyDescent="0.35">
      <c r="A69" t="s">
        <v>152</v>
      </c>
      <c r="B69">
        <v>1119</v>
      </c>
      <c r="C69" t="s">
        <v>130</v>
      </c>
      <c r="J69">
        <v>51</v>
      </c>
    </row>
    <row r="70" spans="1:10" x14ac:dyDescent="0.35">
      <c r="E70" s="35">
        <f>AVERAGE(E60:E69)</f>
        <v>1.1288419999999999</v>
      </c>
      <c r="F70" s="35">
        <f>AVERAGE(F60:F69)</f>
        <v>8.8078000000000017E-2</v>
      </c>
      <c r="G70" s="35">
        <f>AVERAGE(G60:G69)</f>
        <v>10.728359800000002</v>
      </c>
    </row>
    <row r="71" spans="1:10" x14ac:dyDescent="0.35">
      <c r="E71" s="35">
        <f>MEDIAN(E60:E69)</f>
        <v>1.120104</v>
      </c>
      <c r="F71" s="35">
        <f>MEDIAN(F60:F69)</f>
        <v>8.7651000000000007E-2</v>
      </c>
      <c r="G71" s="35">
        <f>MEDIAN(G60:G69)</f>
        <v>10.763847</v>
      </c>
    </row>
  </sheetData>
  <mergeCells count="1">
    <mergeCell ref="A20:M20"/>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31C1B-9AFA-490E-BF70-802E7B07EBE1}">
  <dimension ref="A1:O73"/>
  <sheetViews>
    <sheetView zoomScale="55" zoomScaleNormal="55" workbookViewId="0">
      <pane ySplit="1" topLeftCell="A2" activePane="bottomLeft" state="frozen"/>
      <selection pane="bottomLeft" activeCell="O15" sqref="O15"/>
    </sheetView>
  </sheetViews>
  <sheetFormatPr baseColWidth="10" defaultRowHeight="14.5" x14ac:dyDescent="0.35"/>
  <cols>
    <col min="1" max="1" width="23.7265625" bestFit="1" customWidth="1"/>
    <col min="2" max="2" width="4.81640625" bestFit="1" customWidth="1"/>
    <col min="4" max="4" width="5.36328125" bestFit="1" customWidth="1"/>
    <col min="5" max="6" width="7.54296875" bestFit="1" customWidth="1"/>
    <col min="7" max="7" width="8.54296875" bestFit="1" customWidth="1"/>
    <col min="8" max="9" width="8.7265625" bestFit="1" customWidth="1"/>
    <col min="10" max="10" width="4.90625" bestFit="1" customWidth="1"/>
    <col min="11" max="11" width="6.7265625" bestFit="1" customWidth="1"/>
    <col min="12" max="12" width="8.08984375" customWidth="1"/>
  </cols>
  <sheetData>
    <row r="1" spans="1:15" s="29" customFormat="1" ht="29"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29" t="s">
        <v>97</v>
      </c>
      <c r="O1" s="31" t="s">
        <v>128</v>
      </c>
    </row>
    <row r="3" spans="1:15" x14ac:dyDescent="0.35">
      <c r="A3" t="s">
        <v>142</v>
      </c>
      <c r="B3">
        <v>4126</v>
      </c>
      <c r="C3" t="s">
        <v>146</v>
      </c>
      <c r="E3" s="32">
        <v>1.4431</v>
      </c>
      <c r="F3" s="32">
        <v>0.11396299999999999</v>
      </c>
    </row>
    <row r="4" spans="1:15" x14ac:dyDescent="0.35">
      <c r="A4" t="s">
        <v>142</v>
      </c>
      <c r="B4">
        <v>4126</v>
      </c>
      <c r="C4" t="s">
        <v>147</v>
      </c>
      <c r="E4" s="32">
        <v>1.4530000000000001</v>
      </c>
      <c r="F4" s="32">
        <v>0.116615</v>
      </c>
    </row>
    <row r="5" spans="1:15" x14ac:dyDescent="0.35">
      <c r="A5" t="s">
        <v>142</v>
      </c>
      <c r="B5">
        <v>4126</v>
      </c>
      <c r="C5" t="s">
        <v>136</v>
      </c>
      <c r="E5" s="32">
        <v>1.3277000000000001</v>
      </c>
      <c r="F5" s="32">
        <v>0.107019</v>
      </c>
    </row>
    <row r="6" spans="1:15" x14ac:dyDescent="0.35">
      <c r="A6" t="s">
        <v>142</v>
      </c>
      <c r="B6">
        <v>4126</v>
      </c>
      <c r="C6" t="s">
        <v>148</v>
      </c>
      <c r="E6" s="32">
        <v>1.2844</v>
      </c>
      <c r="F6" s="32">
        <v>0.102645</v>
      </c>
    </row>
    <row r="7" spans="1:15" x14ac:dyDescent="0.35">
      <c r="A7" t="s">
        <v>142</v>
      </c>
      <c r="B7">
        <v>4126</v>
      </c>
      <c r="C7" t="s">
        <v>149</v>
      </c>
      <c r="E7" s="32">
        <v>1.1800999999999999</v>
      </c>
      <c r="F7" s="32">
        <v>0.108205</v>
      </c>
    </row>
    <row r="8" spans="1:15" x14ac:dyDescent="0.35">
      <c r="A8" t="s">
        <v>142</v>
      </c>
      <c r="B8">
        <v>4126</v>
      </c>
      <c r="C8" t="s">
        <v>150</v>
      </c>
      <c r="E8" s="32">
        <v>1.1873</v>
      </c>
      <c r="F8" s="32">
        <v>0.10265100000000001</v>
      </c>
    </row>
    <row r="9" spans="1:15" x14ac:dyDescent="0.35">
      <c r="A9" t="s">
        <v>142</v>
      </c>
      <c r="B9">
        <v>4126</v>
      </c>
      <c r="C9" t="s">
        <v>151</v>
      </c>
      <c r="E9" s="32">
        <v>1.1796</v>
      </c>
      <c r="F9" s="32">
        <v>0.10007300000000001</v>
      </c>
    </row>
    <row r="10" spans="1:15" x14ac:dyDescent="0.35">
      <c r="A10" t="s">
        <v>142</v>
      </c>
      <c r="B10">
        <v>4126</v>
      </c>
      <c r="C10" t="s">
        <v>145</v>
      </c>
      <c r="E10" s="32">
        <v>1.1797</v>
      </c>
      <c r="F10" s="32">
        <v>0.10156999999999999</v>
      </c>
    </row>
    <row r="14" spans="1:15" x14ac:dyDescent="0.35">
      <c r="A14" t="s">
        <v>142</v>
      </c>
      <c r="B14">
        <v>4126</v>
      </c>
      <c r="C14" t="s">
        <v>136</v>
      </c>
      <c r="E14" s="32">
        <v>1.3277000000000001</v>
      </c>
      <c r="F14" s="32">
        <v>0.107019</v>
      </c>
    </row>
    <row r="15" spans="1:15" x14ac:dyDescent="0.35">
      <c r="A15" t="s">
        <v>142</v>
      </c>
      <c r="B15">
        <v>4126</v>
      </c>
      <c r="C15" t="s">
        <v>137</v>
      </c>
      <c r="E15" s="32">
        <v>1.1485000000000001</v>
      </c>
      <c r="F15" s="32">
        <v>0.10243099999999999</v>
      </c>
    </row>
    <row r="16" spans="1:15" x14ac:dyDescent="0.35">
      <c r="A16" t="s">
        <v>142</v>
      </c>
      <c r="B16">
        <v>4126</v>
      </c>
      <c r="C16" t="s">
        <v>138</v>
      </c>
      <c r="E16" s="32">
        <v>1.167</v>
      </c>
      <c r="F16" s="32">
        <v>0.10187400000000001</v>
      </c>
    </row>
    <row r="17" spans="1:13" x14ac:dyDescent="0.35">
      <c r="A17" t="s">
        <v>142</v>
      </c>
      <c r="B17">
        <v>4126</v>
      </c>
      <c r="C17" t="s">
        <v>139</v>
      </c>
      <c r="E17" s="32">
        <v>1.1274</v>
      </c>
      <c r="F17" s="32">
        <v>9.8872000000000002E-2</v>
      </c>
    </row>
    <row r="18" spans="1:13" x14ac:dyDescent="0.35">
      <c r="A18" t="s">
        <v>142</v>
      </c>
      <c r="B18">
        <v>4126</v>
      </c>
      <c r="C18" t="s">
        <v>140</v>
      </c>
      <c r="E18" s="32">
        <v>1.1439999999999999</v>
      </c>
      <c r="F18" s="32">
        <v>9.7467999999999999E-2</v>
      </c>
    </row>
    <row r="21" spans="1:13" x14ac:dyDescent="0.35">
      <c r="A21" t="s">
        <v>142</v>
      </c>
      <c r="B21">
        <v>4126</v>
      </c>
      <c r="C21" t="s">
        <v>130</v>
      </c>
      <c r="E21" s="32">
        <v>1.2224349999999999</v>
      </c>
      <c r="F21" s="32">
        <v>0.103419</v>
      </c>
      <c r="G21" s="32">
        <v>13.271653000000001</v>
      </c>
      <c r="H21" s="32">
        <v>9.3776999999999999E-2</v>
      </c>
      <c r="I21" s="32">
        <v>5.2197E-2</v>
      </c>
      <c r="J21">
        <v>42</v>
      </c>
      <c r="K21">
        <v>100</v>
      </c>
      <c r="L21">
        <v>50</v>
      </c>
      <c r="M21" t="s">
        <v>132</v>
      </c>
    </row>
    <row r="22" spans="1:13" x14ac:dyDescent="0.35">
      <c r="A22" t="s">
        <v>142</v>
      </c>
      <c r="B22">
        <v>4126</v>
      </c>
      <c r="C22" t="s">
        <v>130</v>
      </c>
      <c r="E22" s="32">
        <v>1.548972</v>
      </c>
      <c r="F22" s="32">
        <v>0.116469</v>
      </c>
      <c r="G22" s="32">
        <v>19.741406000000001</v>
      </c>
      <c r="H22" s="32">
        <v>0.10781300000000001</v>
      </c>
      <c r="I22" s="32">
        <v>6.3364000000000004E-2</v>
      </c>
      <c r="J22">
        <v>43</v>
      </c>
      <c r="K22">
        <v>100</v>
      </c>
      <c r="L22">
        <v>50</v>
      </c>
    </row>
    <row r="23" spans="1:13" x14ac:dyDescent="0.35">
      <c r="A23" t="s">
        <v>142</v>
      </c>
      <c r="B23">
        <v>4126</v>
      </c>
      <c r="C23" t="s">
        <v>130</v>
      </c>
      <c r="E23" s="32">
        <v>1.272797</v>
      </c>
      <c r="F23" s="32">
        <v>0.103918</v>
      </c>
      <c r="G23" s="32">
        <v>14.587026</v>
      </c>
      <c r="H23" s="32">
        <v>9.5811999999999994E-2</v>
      </c>
      <c r="I23" s="32">
        <v>5.5239999999999997E-2</v>
      </c>
      <c r="J23">
        <v>44</v>
      </c>
      <c r="K23">
        <v>100</v>
      </c>
      <c r="L23">
        <v>50</v>
      </c>
    </row>
    <row r="24" spans="1:13" x14ac:dyDescent="0.35">
      <c r="A24" t="s">
        <v>142</v>
      </c>
      <c r="B24">
        <v>4126</v>
      </c>
      <c r="C24" t="s">
        <v>130</v>
      </c>
      <c r="E24" s="32">
        <v>1.1896929999999999</v>
      </c>
      <c r="F24" s="32">
        <v>0.100989</v>
      </c>
      <c r="G24" s="32">
        <v>11.027134999999999</v>
      </c>
      <c r="H24" s="32">
        <v>9.1343999999999995E-2</v>
      </c>
      <c r="I24" s="32">
        <v>5.1971000000000003E-2</v>
      </c>
      <c r="J24">
        <v>45</v>
      </c>
      <c r="K24">
        <v>100</v>
      </c>
      <c r="L24">
        <v>50</v>
      </c>
    </row>
    <row r="25" spans="1:13" x14ac:dyDescent="0.35">
      <c r="A25" t="s">
        <v>142</v>
      </c>
      <c r="B25">
        <v>4126</v>
      </c>
      <c r="C25" t="s">
        <v>130</v>
      </c>
      <c r="E25" s="32">
        <v>1.4150739999999999</v>
      </c>
      <c r="F25" s="32">
        <v>0.108075</v>
      </c>
      <c r="G25" s="32">
        <v>15.836062</v>
      </c>
      <c r="H25" s="32">
        <v>0.101373</v>
      </c>
      <c r="I25" s="32">
        <v>5.8788E-2</v>
      </c>
      <c r="J25">
        <v>46</v>
      </c>
      <c r="K25">
        <v>100</v>
      </c>
      <c r="L25">
        <v>50</v>
      </c>
    </row>
    <row r="26" spans="1:13" x14ac:dyDescent="0.35">
      <c r="A26" t="s">
        <v>142</v>
      </c>
      <c r="B26">
        <v>4126</v>
      </c>
      <c r="C26" t="s">
        <v>130</v>
      </c>
      <c r="E26" s="32">
        <v>1.220332</v>
      </c>
      <c r="F26" s="32">
        <v>0.101905</v>
      </c>
      <c r="G26" s="32">
        <v>14.644093</v>
      </c>
      <c r="H26" s="32">
        <v>9.2174000000000006E-2</v>
      </c>
      <c r="I26" s="32">
        <v>5.1686999999999997E-2</v>
      </c>
      <c r="J26">
        <v>47</v>
      </c>
      <c r="K26">
        <v>100</v>
      </c>
      <c r="L26">
        <v>50</v>
      </c>
    </row>
    <row r="27" spans="1:13" x14ac:dyDescent="0.35">
      <c r="A27" t="s">
        <v>142</v>
      </c>
      <c r="B27">
        <v>4126</v>
      </c>
      <c r="C27" t="s">
        <v>130</v>
      </c>
      <c r="E27" s="32">
        <v>1.2941279999999999</v>
      </c>
      <c r="F27" s="32">
        <v>0.105241</v>
      </c>
      <c r="G27" s="32">
        <v>13.033063</v>
      </c>
      <c r="H27" s="32">
        <v>9.6602999999999994E-2</v>
      </c>
      <c r="I27" s="32">
        <v>5.4434999999999997E-2</v>
      </c>
      <c r="J27">
        <v>48</v>
      </c>
      <c r="K27">
        <v>100</v>
      </c>
      <c r="L27">
        <v>50</v>
      </c>
    </row>
    <row r="28" spans="1:13" x14ac:dyDescent="0.35">
      <c r="A28" t="s">
        <v>142</v>
      </c>
      <c r="B28">
        <v>4126</v>
      </c>
      <c r="C28" t="s">
        <v>130</v>
      </c>
      <c r="E28" s="32">
        <v>1.27521</v>
      </c>
      <c r="F28" s="32">
        <v>0.10472099999999999</v>
      </c>
      <c r="G28" s="32">
        <v>12.054282000000001</v>
      </c>
      <c r="H28" s="32">
        <v>9.6466999999999997E-2</v>
      </c>
      <c r="I28" s="32">
        <v>5.3659999999999999E-2</v>
      </c>
      <c r="J28">
        <v>49</v>
      </c>
      <c r="K28">
        <v>100</v>
      </c>
      <c r="L28">
        <v>50</v>
      </c>
    </row>
    <row r="29" spans="1:13" x14ac:dyDescent="0.35">
      <c r="A29" t="s">
        <v>142</v>
      </c>
      <c r="B29">
        <v>4126</v>
      </c>
      <c r="C29" t="s">
        <v>130</v>
      </c>
      <c r="E29" s="32">
        <v>1.2016290000000001</v>
      </c>
      <c r="F29" s="32">
        <v>0.101936</v>
      </c>
      <c r="G29" s="32">
        <v>11.408754</v>
      </c>
      <c r="H29" s="32">
        <v>9.2664999999999997E-2</v>
      </c>
      <c r="I29" s="32">
        <v>5.1484000000000002E-2</v>
      </c>
      <c r="J29">
        <v>50</v>
      </c>
      <c r="K29">
        <v>100</v>
      </c>
      <c r="L29">
        <v>50</v>
      </c>
    </row>
    <row r="30" spans="1:13" x14ac:dyDescent="0.35">
      <c r="A30" t="s">
        <v>142</v>
      </c>
      <c r="B30">
        <v>4126</v>
      </c>
      <c r="C30" t="s">
        <v>130</v>
      </c>
      <c r="E30" s="32">
        <v>1.322848</v>
      </c>
      <c r="F30" s="32">
        <v>0.10606</v>
      </c>
      <c r="G30" s="32">
        <v>17.740012</v>
      </c>
      <c r="H30" s="32">
        <v>9.6757999999999997E-2</v>
      </c>
      <c r="I30" s="32">
        <v>5.7319000000000002E-2</v>
      </c>
      <c r="J30">
        <v>51</v>
      </c>
      <c r="K30">
        <v>100</v>
      </c>
      <c r="L30">
        <v>50</v>
      </c>
    </row>
    <row r="31" spans="1:13" x14ac:dyDescent="0.35">
      <c r="E31" s="35">
        <f>AVERAGE(E21:E30)</f>
        <v>1.2963118</v>
      </c>
      <c r="F31" s="35">
        <f>AVERAGE(F21:F30)</f>
        <v>0.10527329999999999</v>
      </c>
      <c r="G31" s="35">
        <f>AVERAGE(G21:G30)</f>
        <v>14.334348600000002</v>
      </c>
    </row>
    <row r="32" spans="1:13" x14ac:dyDescent="0.35">
      <c r="E32" s="35">
        <f>MEDIAN(E21:E30)</f>
        <v>1.2740035000000001</v>
      </c>
      <c r="F32" s="35">
        <f>MEDIAN(F21:F30)</f>
        <v>0.1043195</v>
      </c>
      <c r="G32" s="35">
        <f>MEDIAN(G21:G30)</f>
        <v>13.929339500000001</v>
      </c>
    </row>
    <row r="34" spans="1:13" x14ac:dyDescent="0.35">
      <c r="A34" t="s">
        <v>142</v>
      </c>
      <c r="B34">
        <v>4126</v>
      </c>
      <c r="C34" t="s">
        <v>130</v>
      </c>
      <c r="E34" s="32">
        <v>1.1652940000000001</v>
      </c>
      <c r="F34" s="32">
        <v>0.100589</v>
      </c>
      <c r="G34" s="32">
        <v>10.724694</v>
      </c>
      <c r="H34" s="32">
        <v>9.0362999999999999E-2</v>
      </c>
      <c r="I34" s="32">
        <v>4.9154999999999997E-2</v>
      </c>
      <c r="J34">
        <v>42</v>
      </c>
      <c r="K34">
        <v>200</v>
      </c>
      <c r="L34">
        <v>100</v>
      </c>
      <c r="M34" t="s">
        <v>132</v>
      </c>
    </row>
    <row r="35" spans="1:13" x14ac:dyDescent="0.35">
      <c r="A35" t="s">
        <v>142</v>
      </c>
      <c r="B35">
        <v>4126</v>
      </c>
      <c r="C35" t="s">
        <v>130</v>
      </c>
      <c r="E35" s="32">
        <v>1.145162</v>
      </c>
      <c r="F35" s="32">
        <v>9.9848999999999993E-2</v>
      </c>
      <c r="G35" s="32">
        <v>10.431291999999999</v>
      </c>
      <c r="H35" s="32">
        <v>8.9554999999999996E-2</v>
      </c>
      <c r="I35" s="32">
        <v>4.9898999999999999E-2</v>
      </c>
      <c r="J35">
        <v>43</v>
      </c>
      <c r="K35">
        <v>200</v>
      </c>
      <c r="L35">
        <v>100</v>
      </c>
    </row>
    <row r="36" spans="1:13" x14ac:dyDescent="0.35">
      <c r="A36" t="s">
        <v>142</v>
      </c>
      <c r="B36">
        <v>4126</v>
      </c>
      <c r="C36" t="s">
        <v>130</v>
      </c>
      <c r="E36" s="32">
        <v>1.1624859999999999</v>
      </c>
      <c r="F36" s="32">
        <v>9.9226999999999996E-2</v>
      </c>
      <c r="G36" s="32">
        <v>11.169720999999999</v>
      </c>
      <c r="H36" s="32">
        <v>9.0578000000000006E-2</v>
      </c>
      <c r="I36" s="32">
        <v>4.9577999999999997E-2</v>
      </c>
      <c r="J36">
        <v>44</v>
      </c>
      <c r="K36">
        <v>200</v>
      </c>
      <c r="L36">
        <v>100</v>
      </c>
    </row>
    <row r="37" spans="1:13" x14ac:dyDescent="0.35">
      <c r="A37" t="s">
        <v>142</v>
      </c>
      <c r="B37">
        <v>4126</v>
      </c>
      <c r="C37" t="s">
        <v>130</v>
      </c>
      <c r="E37" s="32">
        <v>1.1452089999999999</v>
      </c>
      <c r="F37" s="32">
        <v>9.8590999999999998E-2</v>
      </c>
      <c r="G37" s="32">
        <v>11.155984999999999</v>
      </c>
      <c r="H37" s="32">
        <v>8.9078000000000004E-2</v>
      </c>
      <c r="I37" s="32">
        <v>4.9513000000000001E-2</v>
      </c>
      <c r="J37">
        <v>45</v>
      </c>
      <c r="K37">
        <v>200</v>
      </c>
      <c r="L37">
        <v>100</v>
      </c>
    </row>
    <row r="38" spans="1:13" x14ac:dyDescent="0.35">
      <c r="A38" t="s">
        <v>142</v>
      </c>
      <c r="B38">
        <v>4126</v>
      </c>
      <c r="C38" t="s">
        <v>130</v>
      </c>
      <c r="E38" s="32">
        <v>1.118285</v>
      </c>
      <c r="F38" s="32">
        <v>9.6454999999999999E-2</v>
      </c>
      <c r="G38" s="32">
        <v>10.550632</v>
      </c>
      <c r="H38" s="32">
        <v>8.7359999999999993E-2</v>
      </c>
      <c r="I38" s="32">
        <v>4.8183999999999998E-2</v>
      </c>
      <c r="J38">
        <v>46</v>
      </c>
      <c r="K38">
        <v>200</v>
      </c>
      <c r="L38">
        <v>100</v>
      </c>
    </row>
    <row r="39" spans="1:13" x14ac:dyDescent="0.35">
      <c r="A39" t="s">
        <v>142</v>
      </c>
      <c r="B39">
        <v>4126</v>
      </c>
      <c r="C39" t="s">
        <v>130</v>
      </c>
      <c r="E39" s="32">
        <v>1.153437</v>
      </c>
      <c r="F39" s="32">
        <v>9.9005999999999997E-2</v>
      </c>
      <c r="G39" s="32">
        <v>10.578438999999999</v>
      </c>
      <c r="H39" s="32">
        <v>8.9677000000000007E-2</v>
      </c>
      <c r="I39" s="32">
        <v>5.0449000000000001E-2</v>
      </c>
      <c r="J39">
        <v>47</v>
      </c>
      <c r="K39">
        <v>200</v>
      </c>
      <c r="L39">
        <v>100</v>
      </c>
    </row>
    <row r="40" spans="1:13" x14ac:dyDescent="0.35">
      <c r="A40" t="s">
        <v>142</v>
      </c>
      <c r="B40">
        <v>4126</v>
      </c>
      <c r="C40" t="s">
        <v>130</v>
      </c>
      <c r="E40" s="32">
        <v>1.1515580000000001</v>
      </c>
      <c r="F40" s="32">
        <v>9.8290000000000002E-2</v>
      </c>
      <c r="G40" s="32">
        <v>11.009294000000001</v>
      </c>
      <c r="H40" s="32">
        <v>8.8430999999999996E-2</v>
      </c>
      <c r="I40" s="32">
        <v>4.9542999999999997E-2</v>
      </c>
      <c r="J40">
        <v>48</v>
      </c>
      <c r="K40">
        <v>200</v>
      </c>
      <c r="L40">
        <v>100</v>
      </c>
    </row>
    <row r="41" spans="1:13" x14ac:dyDescent="0.35">
      <c r="A41" t="s">
        <v>142</v>
      </c>
      <c r="B41">
        <v>4126</v>
      </c>
      <c r="C41" t="s">
        <v>130</v>
      </c>
      <c r="E41" s="32">
        <v>1.1634450000000001</v>
      </c>
      <c r="F41" s="32">
        <v>9.8924999999999999E-2</v>
      </c>
      <c r="G41" s="32">
        <v>10.859264</v>
      </c>
      <c r="H41" s="32">
        <v>9.0686000000000003E-2</v>
      </c>
      <c r="I41" s="32">
        <v>5.0902000000000003E-2</v>
      </c>
      <c r="J41">
        <v>49</v>
      </c>
      <c r="K41">
        <v>200</v>
      </c>
      <c r="L41">
        <v>100</v>
      </c>
    </row>
    <row r="42" spans="1:13" x14ac:dyDescent="0.35">
      <c r="A42" t="s">
        <v>142</v>
      </c>
      <c r="B42">
        <v>4126</v>
      </c>
      <c r="C42" t="s">
        <v>130</v>
      </c>
      <c r="E42" s="32">
        <v>1.194142</v>
      </c>
      <c r="F42" s="32">
        <v>0.10265199999999999</v>
      </c>
      <c r="G42" s="32">
        <v>11.096774999999999</v>
      </c>
      <c r="H42" s="32">
        <v>9.2841000000000007E-2</v>
      </c>
      <c r="I42" s="32">
        <v>5.0589000000000002E-2</v>
      </c>
      <c r="J42">
        <v>50</v>
      </c>
      <c r="K42">
        <v>200</v>
      </c>
      <c r="L42">
        <v>100</v>
      </c>
    </row>
    <row r="43" spans="1:13" x14ac:dyDescent="0.35">
      <c r="A43" t="s">
        <v>142</v>
      </c>
      <c r="B43">
        <v>4126</v>
      </c>
      <c r="C43" t="s">
        <v>130</v>
      </c>
      <c r="E43" s="32">
        <v>1.1495869999999999</v>
      </c>
      <c r="F43" s="32">
        <v>9.9336999999999995E-2</v>
      </c>
      <c r="G43" s="32">
        <v>10.481676</v>
      </c>
      <c r="H43" s="32">
        <v>8.9802999999999994E-2</v>
      </c>
      <c r="I43" s="32">
        <v>4.9033E-2</v>
      </c>
      <c r="J43">
        <v>51</v>
      </c>
      <c r="K43">
        <v>200</v>
      </c>
      <c r="L43">
        <v>100</v>
      </c>
    </row>
    <row r="44" spans="1:13" x14ac:dyDescent="0.35">
      <c r="E44" s="35">
        <f>AVERAGE(E34:E43)</f>
        <v>1.1548605000000001</v>
      </c>
      <c r="F44" s="35">
        <f>AVERAGE(F34:F43)</f>
        <v>9.9292100000000008E-2</v>
      </c>
      <c r="G44" s="35">
        <f>AVERAGE(G34:G43)</f>
        <v>10.805777199999998</v>
      </c>
    </row>
    <row r="45" spans="1:13" x14ac:dyDescent="0.35">
      <c r="E45" s="35">
        <f>MEDIAN(E34:E43)</f>
        <v>1.1524975</v>
      </c>
      <c r="F45" s="35">
        <f>MEDIAN(F34:F43)</f>
        <v>9.9116499999999996E-2</v>
      </c>
      <c r="G45" s="35">
        <f>MEDIAN(G34:G43)</f>
        <v>10.791979</v>
      </c>
    </row>
    <row r="47" spans="1:13" x14ac:dyDescent="0.35">
      <c r="A47" t="s">
        <v>142</v>
      </c>
      <c r="B47">
        <v>4126</v>
      </c>
      <c r="C47" t="s">
        <v>130</v>
      </c>
      <c r="E47" s="32">
        <v>1.1178680000000001</v>
      </c>
      <c r="F47" s="32">
        <v>9.8102999999999996E-2</v>
      </c>
      <c r="G47" s="32">
        <v>10.815135</v>
      </c>
      <c r="H47" s="32">
        <v>8.8752999999999999E-2</v>
      </c>
      <c r="I47" s="32">
        <v>4.8391999999999998E-2</v>
      </c>
      <c r="J47">
        <v>42</v>
      </c>
      <c r="K47">
        <v>400</v>
      </c>
      <c r="L47">
        <v>200</v>
      </c>
      <c r="M47" t="s">
        <v>132</v>
      </c>
    </row>
    <row r="48" spans="1:13" x14ac:dyDescent="0.35">
      <c r="A48" t="s">
        <v>142</v>
      </c>
      <c r="B48">
        <v>4126</v>
      </c>
      <c r="C48" t="s">
        <v>130</v>
      </c>
      <c r="E48" s="32">
        <v>1.1359269999999999</v>
      </c>
      <c r="F48" s="32">
        <v>9.8271999999999998E-2</v>
      </c>
      <c r="G48" s="32">
        <v>10.447384</v>
      </c>
      <c r="H48" s="32">
        <v>8.8799000000000003E-2</v>
      </c>
      <c r="I48" s="32">
        <v>4.8743000000000002E-2</v>
      </c>
      <c r="J48">
        <v>43</v>
      </c>
      <c r="K48">
        <v>400</v>
      </c>
      <c r="L48">
        <v>200</v>
      </c>
    </row>
    <row r="49" spans="1:13" x14ac:dyDescent="0.35">
      <c r="A49" t="s">
        <v>142</v>
      </c>
      <c r="B49">
        <v>4126</v>
      </c>
      <c r="C49" t="s">
        <v>130</v>
      </c>
      <c r="E49" s="32">
        <v>1.1383730000000001</v>
      </c>
      <c r="F49" s="32">
        <v>9.8803000000000002E-2</v>
      </c>
      <c r="G49" s="32">
        <v>11.217749</v>
      </c>
      <c r="H49" s="32">
        <v>9.0329999999999994E-2</v>
      </c>
      <c r="I49" s="32">
        <v>4.9466999999999997E-2</v>
      </c>
      <c r="J49">
        <v>44</v>
      </c>
      <c r="K49">
        <v>400</v>
      </c>
      <c r="L49">
        <v>200</v>
      </c>
    </row>
    <row r="50" spans="1:13" x14ac:dyDescent="0.35">
      <c r="A50" t="s">
        <v>142</v>
      </c>
      <c r="B50">
        <v>4126</v>
      </c>
      <c r="C50" t="s">
        <v>130</v>
      </c>
      <c r="E50" s="32">
        <v>1.139494</v>
      </c>
      <c r="F50" s="32">
        <v>9.7489000000000006E-2</v>
      </c>
      <c r="G50" s="32">
        <v>11.202152</v>
      </c>
      <c r="H50" s="32">
        <v>8.9238999999999999E-2</v>
      </c>
      <c r="I50" s="32">
        <v>4.9543999999999998E-2</v>
      </c>
      <c r="J50">
        <v>45</v>
      </c>
      <c r="K50">
        <v>400</v>
      </c>
      <c r="L50">
        <v>200</v>
      </c>
    </row>
    <row r="51" spans="1:13" x14ac:dyDescent="0.35">
      <c r="A51" t="s">
        <v>142</v>
      </c>
      <c r="B51">
        <v>4126</v>
      </c>
      <c r="C51" t="s">
        <v>130</v>
      </c>
      <c r="E51" s="32">
        <v>1.126393</v>
      </c>
      <c r="F51" s="32">
        <v>9.8381999999999997E-2</v>
      </c>
      <c r="G51" s="32">
        <v>10.758433999999999</v>
      </c>
      <c r="H51" s="32">
        <v>8.9041999999999996E-2</v>
      </c>
      <c r="I51" s="32">
        <v>4.8443E-2</v>
      </c>
      <c r="J51">
        <v>46</v>
      </c>
      <c r="K51">
        <v>400</v>
      </c>
      <c r="L51">
        <v>200</v>
      </c>
    </row>
    <row r="52" spans="1:13" x14ac:dyDescent="0.35">
      <c r="E52" s="32"/>
      <c r="F52" s="32"/>
      <c r="G52" s="32"/>
      <c r="H52" s="32"/>
      <c r="I52" s="32"/>
      <c r="J52">
        <v>47</v>
      </c>
      <c r="K52">
        <v>400</v>
      </c>
      <c r="L52">
        <v>200</v>
      </c>
    </row>
    <row r="53" spans="1:13" x14ac:dyDescent="0.35">
      <c r="E53" s="32"/>
      <c r="F53" s="32"/>
      <c r="G53" s="32"/>
      <c r="H53" s="32"/>
      <c r="I53" s="32"/>
      <c r="J53">
        <v>48</v>
      </c>
      <c r="K53">
        <v>400</v>
      </c>
      <c r="L53">
        <v>200</v>
      </c>
    </row>
    <row r="54" spans="1:13" x14ac:dyDescent="0.35">
      <c r="E54" s="32"/>
      <c r="F54" s="32"/>
      <c r="G54" s="32"/>
      <c r="H54" s="32"/>
      <c r="I54" s="32"/>
      <c r="J54">
        <v>49</v>
      </c>
      <c r="K54">
        <v>400</v>
      </c>
      <c r="L54">
        <v>200</v>
      </c>
    </row>
    <row r="55" spans="1:13" x14ac:dyDescent="0.35">
      <c r="E55" s="32"/>
      <c r="F55" s="32"/>
      <c r="G55" s="32"/>
      <c r="H55" s="32"/>
      <c r="I55" s="32"/>
      <c r="J55">
        <v>50</v>
      </c>
      <c r="K55">
        <v>400</v>
      </c>
      <c r="L55">
        <v>200</v>
      </c>
    </row>
    <row r="56" spans="1:13" x14ac:dyDescent="0.35">
      <c r="E56" s="32"/>
      <c r="F56" s="32"/>
      <c r="G56" s="32"/>
      <c r="H56" s="32"/>
      <c r="I56" s="32"/>
      <c r="J56">
        <v>51</v>
      </c>
      <c r="K56">
        <v>400</v>
      </c>
      <c r="L56">
        <v>200</v>
      </c>
    </row>
    <row r="57" spans="1:13" x14ac:dyDescent="0.35">
      <c r="E57" s="35">
        <f>AVERAGE(E47:E56)</f>
        <v>1.1316110000000001</v>
      </c>
      <c r="F57" s="35">
        <f>AVERAGE(F47:F56)</f>
        <v>9.8209799999999986E-2</v>
      </c>
      <c r="G57" s="35">
        <f>AVERAGE(G47:G56)</f>
        <v>10.888170799999999</v>
      </c>
      <c r="H57" s="32"/>
      <c r="I57" s="32"/>
    </row>
    <row r="58" spans="1:13" x14ac:dyDescent="0.35">
      <c r="E58" s="35">
        <f>MEDIAN(E47:E56)</f>
        <v>1.1359269999999999</v>
      </c>
      <c r="F58" s="35">
        <f>MEDIAN(F47:F56)</f>
        <v>9.8271999999999998E-2</v>
      </c>
      <c r="G58" s="35">
        <f>MEDIAN(G47:G56)</f>
        <v>10.815135</v>
      </c>
      <c r="H58" s="32"/>
      <c r="I58" s="32"/>
    </row>
    <row r="59" spans="1:13" x14ac:dyDescent="0.35">
      <c r="E59" s="32"/>
      <c r="F59" s="32"/>
      <c r="G59" s="32"/>
      <c r="H59" s="32"/>
      <c r="I59" s="32"/>
    </row>
    <row r="60" spans="1:13" x14ac:dyDescent="0.35">
      <c r="E60" s="32"/>
      <c r="F60" s="32"/>
      <c r="G60" s="32"/>
      <c r="H60" s="32"/>
      <c r="I60" s="32"/>
    </row>
    <row r="61" spans="1:13" x14ac:dyDescent="0.35">
      <c r="E61" s="32"/>
      <c r="F61" s="32"/>
      <c r="G61" s="32"/>
      <c r="H61" s="32"/>
      <c r="I61" s="32"/>
    </row>
    <row r="62" spans="1:13" x14ac:dyDescent="0.35">
      <c r="A62" t="s">
        <v>142</v>
      </c>
      <c r="B62">
        <v>4126</v>
      </c>
      <c r="C62" t="s">
        <v>130</v>
      </c>
      <c r="E62" s="32">
        <v>1.1511229999999999</v>
      </c>
      <c r="F62" s="32">
        <v>9.9534999999999998E-2</v>
      </c>
      <c r="G62" s="32">
        <v>10.718942</v>
      </c>
      <c r="H62" s="32">
        <v>9.0082999999999996E-2</v>
      </c>
      <c r="I62" s="32">
        <v>4.8406999999999999E-2</v>
      </c>
      <c r="J62">
        <v>42</v>
      </c>
      <c r="K62">
        <v>500</v>
      </c>
      <c r="L62">
        <v>100</v>
      </c>
      <c r="M62" t="s">
        <v>132</v>
      </c>
    </row>
    <row r="63" spans="1:13" x14ac:dyDescent="0.35">
      <c r="A63" t="s">
        <v>142</v>
      </c>
      <c r="B63">
        <v>4126</v>
      </c>
      <c r="C63" t="s">
        <v>130</v>
      </c>
      <c r="E63" s="32">
        <v>1.121016</v>
      </c>
      <c r="F63" s="32">
        <v>9.7161999999999998E-2</v>
      </c>
      <c r="G63" s="32">
        <v>10.20187</v>
      </c>
      <c r="H63" s="32">
        <v>8.7627999999999998E-2</v>
      </c>
      <c r="I63" s="32">
        <v>4.9008000000000003E-2</v>
      </c>
      <c r="J63">
        <v>43</v>
      </c>
      <c r="K63">
        <v>500</v>
      </c>
      <c r="L63">
        <v>100</v>
      </c>
    </row>
    <row r="64" spans="1:13" x14ac:dyDescent="0.35">
      <c r="A64" t="s">
        <v>142</v>
      </c>
      <c r="B64">
        <v>4126</v>
      </c>
      <c r="C64" t="s">
        <v>130</v>
      </c>
      <c r="E64" s="32">
        <v>1.128107</v>
      </c>
      <c r="F64" s="32">
        <v>9.7647999999999999E-2</v>
      </c>
      <c r="G64" s="32">
        <v>10.66564</v>
      </c>
      <c r="H64" s="32">
        <v>8.9183999999999999E-2</v>
      </c>
      <c r="I64" s="32">
        <v>4.8804E-2</v>
      </c>
      <c r="J64">
        <v>44</v>
      </c>
      <c r="K64">
        <v>500</v>
      </c>
      <c r="L64">
        <v>100</v>
      </c>
    </row>
    <row r="65" spans="1:12" x14ac:dyDescent="0.35">
      <c r="A65" t="s">
        <v>142</v>
      </c>
      <c r="B65">
        <v>4126</v>
      </c>
      <c r="C65" t="s">
        <v>130</v>
      </c>
      <c r="E65" s="32">
        <v>1.113542</v>
      </c>
      <c r="F65" s="32">
        <v>9.6823999999999993E-2</v>
      </c>
      <c r="G65" s="32">
        <v>10.265351000000001</v>
      </c>
      <c r="H65" s="32">
        <v>8.7514999999999996E-2</v>
      </c>
      <c r="I65" s="32">
        <v>4.8701000000000001E-2</v>
      </c>
      <c r="J65">
        <v>45</v>
      </c>
      <c r="K65">
        <v>500</v>
      </c>
      <c r="L65">
        <v>100</v>
      </c>
    </row>
    <row r="66" spans="1:12" x14ac:dyDescent="0.35">
      <c r="A66" t="s">
        <v>142</v>
      </c>
      <c r="B66">
        <v>4126</v>
      </c>
      <c r="C66" t="s">
        <v>130</v>
      </c>
      <c r="E66" s="32">
        <v>1.1275500000000001</v>
      </c>
      <c r="F66" s="32">
        <v>9.7792000000000004E-2</v>
      </c>
      <c r="G66" s="32">
        <v>10.478624</v>
      </c>
      <c r="H66" s="32">
        <v>8.8525000000000006E-2</v>
      </c>
      <c r="I66" s="32">
        <v>4.8598000000000002E-2</v>
      </c>
      <c r="J66">
        <v>46</v>
      </c>
      <c r="K66">
        <v>500</v>
      </c>
      <c r="L66">
        <v>100</v>
      </c>
    </row>
    <row r="67" spans="1:12" x14ac:dyDescent="0.35">
      <c r="J67">
        <v>47</v>
      </c>
      <c r="K67">
        <v>500</v>
      </c>
      <c r="L67">
        <v>100</v>
      </c>
    </row>
    <row r="68" spans="1:12" x14ac:dyDescent="0.35">
      <c r="J68">
        <v>48</v>
      </c>
      <c r="K68">
        <v>500</v>
      </c>
      <c r="L68">
        <v>100</v>
      </c>
    </row>
    <row r="69" spans="1:12" x14ac:dyDescent="0.35">
      <c r="J69">
        <v>49</v>
      </c>
      <c r="K69">
        <v>500</v>
      </c>
      <c r="L69">
        <v>100</v>
      </c>
    </row>
    <row r="70" spans="1:12" x14ac:dyDescent="0.35">
      <c r="J70">
        <v>50</v>
      </c>
      <c r="K70">
        <v>500</v>
      </c>
      <c r="L70">
        <v>100</v>
      </c>
    </row>
    <row r="71" spans="1:12" x14ac:dyDescent="0.35">
      <c r="J71">
        <v>51</v>
      </c>
      <c r="K71">
        <v>500</v>
      </c>
      <c r="L71">
        <v>100</v>
      </c>
    </row>
    <row r="72" spans="1:12" x14ac:dyDescent="0.35">
      <c r="E72" s="35">
        <f>AVERAGE(E62:E71)</f>
        <v>1.1282676</v>
      </c>
      <c r="F72" s="35">
        <f>AVERAGE(F62:F71)</f>
        <v>9.7792199999999996E-2</v>
      </c>
      <c r="G72" s="35">
        <f>AVERAGE(G62:G71)</f>
        <v>10.466085400000001</v>
      </c>
    </row>
    <row r="73" spans="1:12" x14ac:dyDescent="0.35">
      <c r="E73" s="35">
        <f>MEDIAN(E62:E71)</f>
        <v>1.1275500000000001</v>
      </c>
      <c r="F73" s="35">
        <f>MEDIAN(F62:F71)</f>
        <v>9.7647999999999999E-2</v>
      </c>
      <c r="G73" s="35">
        <f>MEDIAN(G62:G71)</f>
        <v>10.478624</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3F7AD-B6A3-4867-BE2C-A8DBD0FC46A1}">
  <dimension ref="A1:O56"/>
  <sheetViews>
    <sheetView zoomScale="55" zoomScaleNormal="55" workbookViewId="0">
      <pane ySplit="1" topLeftCell="A23" activePane="bottomLeft" state="frozen"/>
      <selection pane="bottomLeft" activeCell="F45" sqref="F45"/>
    </sheetView>
  </sheetViews>
  <sheetFormatPr baseColWidth="10" defaultRowHeight="14.5" x14ac:dyDescent="0.35"/>
  <cols>
    <col min="3" max="3" width="9.453125" bestFit="1" customWidth="1"/>
    <col min="4" max="4" width="5.1796875" bestFit="1" customWidth="1"/>
    <col min="5" max="6" width="8.81640625" bestFit="1" customWidth="1"/>
    <col min="7" max="7" width="9.81640625" bestFit="1" customWidth="1"/>
    <col min="8" max="9" width="8.81640625" bestFit="1" customWidth="1"/>
    <col min="10" max="10" width="4.7265625" bestFit="1" customWidth="1"/>
    <col min="11" max="11" width="6.7265625" bestFit="1" customWidth="1"/>
    <col min="12" max="12" width="7.7265625" customWidth="1"/>
  </cols>
  <sheetData>
    <row r="1" spans="1:15" s="29" customFormat="1" ht="29"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29" t="s">
        <v>97</v>
      </c>
      <c r="O1" s="31" t="s">
        <v>128</v>
      </c>
    </row>
    <row r="2" spans="1:15" s="29" customFormat="1" x14ac:dyDescent="0.35">
      <c r="H2" s="30"/>
      <c r="I2" s="30"/>
      <c r="L2" s="31"/>
      <c r="M2" s="31"/>
      <c r="O2" s="31"/>
    </row>
    <row r="3" spans="1:15" s="29" customFormat="1" x14ac:dyDescent="0.35">
      <c r="B3" s="34">
        <v>3496</v>
      </c>
      <c r="C3" t="s">
        <v>146</v>
      </c>
      <c r="D3"/>
      <c r="E3">
        <v>5.4678000000000004</v>
      </c>
      <c r="F3" s="34">
        <v>0.206509</v>
      </c>
      <c r="H3" s="30"/>
      <c r="I3" s="30"/>
      <c r="L3" s="31"/>
      <c r="M3" s="31"/>
      <c r="O3" s="31"/>
    </row>
    <row r="4" spans="1:15" s="29" customFormat="1" x14ac:dyDescent="0.35">
      <c r="C4" t="s">
        <v>147</v>
      </c>
      <c r="D4"/>
      <c r="E4">
        <v>5.4678000000000004</v>
      </c>
      <c r="F4" s="34">
        <v>0.206509</v>
      </c>
      <c r="H4" s="30"/>
      <c r="I4" s="30"/>
      <c r="L4" s="31"/>
      <c r="M4" s="31"/>
      <c r="O4" s="31"/>
    </row>
    <row r="5" spans="1:15" s="29" customFormat="1" x14ac:dyDescent="0.35">
      <c r="C5" t="s">
        <v>136</v>
      </c>
      <c r="D5"/>
      <c r="E5">
        <v>5.4678000000000004</v>
      </c>
      <c r="F5" s="34">
        <v>0.206509</v>
      </c>
      <c r="H5" s="30"/>
      <c r="I5" s="30"/>
      <c r="L5" s="31"/>
      <c r="M5" s="31"/>
      <c r="O5" s="31"/>
    </row>
    <row r="6" spans="1:15" s="29" customFormat="1" x14ac:dyDescent="0.35">
      <c r="C6" t="s">
        <v>148</v>
      </c>
      <c r="D6"/>
      <c r="E6">
        <v>5.4766000000000004</v>
      </c>
      <c r="F6" s="34">
        <v>0.20677700000000002</v>
      </c>
      <c r="H6" s="30"/>
      <c r="I6" s="30"/>
      <c r="L6" s="31"/>
      <c r="M6" s="31"/>
      <c r="O6" s="31"/>
    </row>
    <row r="7" spans="1:15" s="29" customFormat="1" x14ac:dyDescent="0.35">
      <c r="C7" t="s">
        <v>149</v>
      </c>
      <c r="D7"/>
      <c r="E7">
        <v>3.7732000000000001</v>
      </c>
      <c r="F7" s="34">
        <v>0.16417500000000002</v>
      </c>
      <c r="H7" s="30"/>
      <c r="I7" s="30"/>
      <c r="L7" s="31"/>
      <c r="M7" s="31"/>
      <c r="O7" s="31"/>
    </row>
    <row r="8" spans="1:15" s="29" customFormat="1" x14ac:dyDescent="0.35">
      <c r="C8" t="s">
        <v>150</v>
      </c>
      <c r="D8"/>
      <c r="E8">
        <v>3.8275000000000001</v>
      </c>
      <c r="F8" s="34">
        <v>0.159828</v>
      </c>
      <c r="H8" s="30"/>
      <c r="I8" s="30"/>
      <c r="L8" s="31"/>
      <c r="M8" s="31"/>
      <c r="O8" s="31"/>
    </row>
    <row r="9" spans="1:15" s="29" customFormat="1" x14ac:dyDescent="0.35">
      <c r="C9" t="s">
        <v>151</v>
      </c>
      <c r="D9"/>
      <c r="E9">
        <v>4.5167999999999999</v>
      </c>
      <c r="F9" s="34">
        <v>0.174597</v>
      </c>
      <c r="H9" s="30"/>
      <c r="I9" s="30"/>
      <c r="L9" s="31"/>
      <c r="M9" s="31"/>
      <c r="O9" s="31"/>
    </row>
    <row r="10" spans="1:15" s="29" customFormat="1" x14ac:dyDescent="0.35">
      <c r="C10" t="s">
        <v>145</v>
      </c>
      <c r="D10"/>
      <c r="E10">
        <v>4.0316000000000001</v>
      </c>
      <c r="F10" s="34">
        <v>0.164769</v>
      </c>
      <c r="H10" s="30"/>
      <c r="I10" s="30"/>
      <c r="L10" s="31"/>
      <c r="M10" s="31"/>
      <c r="O10" s="31"/>
    </row>
    <row r="11" spans="1:15" s="29" customFormat="1" x14ac:dyDescent="0.35">
      <c r="H11" s="30"/>
      <c r="I11" s="30"/>
      <c r="L11" s="31"/>
      <c r="M11" s="31"/>
      <c r="O11" s="31"/>
    </row>
    <row r="12" spans="1:15" x14ac:dyDescent="0.35">
      <c r="B12">
        <v>3496</v>
      </c>
      <c r="C12" t="s">
        <v>136</v>
      </c>
      <c r="E12" s="32">
        <v>5.4678000000000004</v>
      </c>
      <c r="F12" s="32">
        <v>0.206509</v>
      </c>
    </row>
    <row r="13" spans="1:15" x14ac:dyDescent="0.35">
      <c r="B13">
        <v>3496</v>
      </c>
      <c r="C13" t="s">
        <v>137</v>
      </c>
      <c r="E13" s="32">
        <v>3.68</v>
      </c>
      <c r="F13" s="32">
        <v>0.15073300000000001</v>
      </c>
    </row>
    <row r="14" spans="1:15" x14ac:dyDescent="0.35">
      <c r="B14">
        <v>3496</v>
      </c>
      <c r="C14" t="s">
        <v>138</v>
      </c>
      <c r="E14" s="32">
        <v>3.7778999999999998</v>
      </c>
      <c r="F14" s="32">
        <v>0.158558</v>
      </c>
    </row>
    <row r="15" spans="1:15" x14ac:dyDescent="0.35">
      <c r="B15">
        <v>3496</v>
      </c>
      <c r="C15" t="s">
        <v>139</v>
      </c>
      <c r="E15" s="32">
        <v>3.6783000000000001</v>
      </c>
      <c r="F15" s="32">
        <v>0.15177099999999999</v>
      </c>
    </row>
    <row r="16" spans="1:15" x14ac:dyDescent="0.35">
      <c r="B16">
        <v>3496</v>
      </c>
      <c r="C16" t="s">
        <v>140</v>
      </c>
      <c r="E16" s="32">
        <v>3.4184000000000001</v>
      </c>
      <c r="F16" s="32">
        <v>0.139099</v>
      </c>
    </row>
    <row r="21" spans="5:12" x14ac:dyDescent="0.35">
      <c r="E21">
        <v>3.3157429999999999</v>
      </c>
      <c r="F21">
        <v>0.13452500000000001</v>
      </c>
      <c r="G21">
        <v>36.127305999999997</v>
      </c>
      <c r="H21">
        <v>0.128633</v>
      </c>
      <c r="I21">
        <v>7.2591000000000003E-2</v>
      </c>
      <c r="J21">
        <v>42</v>
      </c>
      <c r="K21">
        <v>100</v>
      </c>
      <c r="L21">
        <v>50</v>
      </c>
    </row>
    <row r="22" spans="5:12" x14ac:dyDescent="0.35">
      <c r="E22">
        <v>3.2636090000000002</v>
      </c>
      <c r="F22">
        <v>0.133494</v>
      </c>
      <c r="G22">
        <v>36.031298999999997</v>
      </c>
      <c r="H22">
        <v>0.12703400000000001</v>
      </c>
      <c r="I22">
        <v>7.1924000000000002E-2</v>
      </c>
      <c r="J22">
        <v>43</v>
      </c>
      <c r="K22">
        <v>100</v>
      </c>
      <c r="L22">
        <v>50</v>
      </c>
    </row>
    <row r="23" spans="5:12" x14ac:dyDescent="0.35">
      <c r="E23">
        <v>3.4011450000000001</v>
      </c>
      <c r="F23">
        <v>0.136351</v>
      </c>
      <c r="G23">
        <v>37.336255000000001</v>
      </c>
      <c r="H23">
        <v>0.130302</v>
      </c>
      <c r="I23">
        <v>6.9552000000000003E-2</v>
      </c>
      <c r="J23">
        <v>44</v>
      </c>
      <c r="K23">
        <v>100</v>
      </c>
      <c r="L23">
        <v>50</v>
      </c>
    </row>
    <row r="24" spans="5:12" x14ac:dyDescent="0.35">
      <c r="E24">
        <v>3.5014419999999999</v>
      </c>
      <c r="F24">
        <v>0.14070299999999999</v>
      </c>
      <c r="G24">
        <v>32.818125000000002</v>
      </c>
      <c r="H24">
        <v>0.13420799999999999</v>
      </c>
      <c r="I24">
        <v>7.6371999999999995E-2</v>
      </c>
      <c r="J24">
        <v>45</v>
      </c>
      <c r="K24">
        <v>100</v>
      </c>
      <c r="L24">
        <v>50</v>
      </c>
    </row>
    <row r="25" spans="5:12" x14ac:dyDescent="0.35">
      <c r="E25">
        <v>3.744526</v>
      </c>
      <c r="F25">
        <v>0.14765800000000001</v>
      </c>
      <c r="G25">
        <v>43.056027</v>
      </c>
      <c r="H25">
        <v>0.13866300000000001</v>
      </c>
      <c r="I25">
        <v>6.9878999999999997E-2</v>
      </c>
      <c r="J25">
        <v>46</v>
      </c>
      <c r="K25">
        <v>100</v>
      </c>
      <c r="L25">
        <v>50</v>
      </c>
    </row>
    <row r="26" spans="5:12" x14ac:dyDescent="0.35">
      <c r="E26">
        <v>3.3139289999999999</v>
      </c>
      <c r="F26">
        <v>0.136074</v>
      </c>
      <c r="G26">
        <v>36.453020000000002</v>
      </c>
      <c r="H26">
        <v>0.130051</v>
      </c>
      <c r="I26">
        <v>7.1531999999999998E-2</v>
      </c>
      <c r="J26">
        <v>47</v>
      </c>
      <c r="K26">
        <v>100</v>
      </c>
      <c r="L26">
        <v>50</v>
      </c>
    </row>
    <row r="27" spans="5:12" x14ac:dyDescent="0.35">
      <c r="E27">
        <v>3.2922210000000001</v>
      </c>
      <c r="F27">
        <v>0.13375699999999999</v>
      </c>
      <c r="G27">
        <v>36.569021999999997</v>
      </c>
      <c r="H27">
        <v>0.12726599999999999</v>
      </c>
      <c r="I27">
        <v>7.0125999999999994E-2</v>
      </c>
      <c r="J27">
        <v>48</v>
      </c>
      <c r="K27">
        <v>100</v>
      </c>
      <c r="L27">
        <v>50</v>
      </c>
    </row>
    <row r="28" spans="5:12" x14ac:dyDescent="0.35">
      <c r="E28">
        <v>3.3245629999999999</v>
      </c>
      <c r="F28">
        <v>0.13469700000000001</v>
      </c>
      <c r="G28">
        <v>34.445729999999998</v>
      </c>
      <c r="H28">
        <v>0.12808</v>
      </c>
      <c r="I28">
        <v>6.7756999999999998E-2</v>
      </c>
      <c r="J28">
        <v>49</v>
      </c>
      <c r="K28">
        <v>100</v>
      </c>
      <c r="L28">
        <v>50</v>
      </c>
    </row>
    <row r="29" spans="5:12" x14ac:dyDescent="0.35">
      <c r="E29">
        <v>3.6219480000000002</v>
      </c>
      <c r="F29">
        <v>0.14807100000000001</v>
      </c>
      <c r="G29">
        <v>44.630665</v>
      </c>
      <c r="H29">
        <v>0.14313799999999999</v>
      </c>
      <c r="I29">
        <v>7.6839000000000005E-2</v>
      </c>
      <c r="J29">
        <v>50</v>
      </c>
      <c r="K29">
        <v>100</v>
      </c>
      <c r="L29">
        <v>50</v>
      </c>
    </row>
    <row r="30" spans="5:12" x14ac:dyDescent="0.35">
      <c r="E30">
        <v>3.3466119999999999</v>
      </c>
      <c r="F30">
        <v>0.13603599999999999</v>
      </c>
      <c r="G30">
        <v>38.354450999999997</v>
      </c>
      <c r="H30">
        <v>0.12975600000000001</v>
      </c>
      <c r="I30">
        <v>7.3373999999999995E-2</v>
      </c>
      <c r="J30">
        <v>51</v>
      </c>
      <c r="K30">
        <v>100</v>
      </c>
      <c r="L30">
        <v>50</v>
      </c>
    </row>
    <row r="34" spans="5:12" x14ac:dyDescent="0.35">
      <c r="E34">
        <v>3.881732</v>
      </c>
      <c r="F34">
        <v>0.16148499999999999</v>
      </c>
      <c r="G34">
        <v>53.705607999999998</v>
      </c>
      <c r="H34">
        <v>0.155362</v>
      </c>
      <c r="I34">
        <v>8.4476999999999997E-2</v>
      </c>
      <c r="J34">
        <v>42</v>
      </c>
      <c r="K34">
        <v>200</v>
      </c>
      <c r="L34">
        <v>100</v>
      </c>
    </row>
    <row r="35" spans="5:12" x14ac:dyDescent="0.35">
      <c r="E35">
        <v>3.9234399999999998</v>
      </c>
      <c r="F35">
        <v>0.16200100000000001</v>
      </c>
      <c r="G35">
        <v>60.134951999999998</v>
      </c>
      <c r="H35">
        <v>0.158161</v>
      </c>
      <c r="I35">
        <v>9.0129000000000001E-2</v>
      </c>
      <c r="J35">
        <v>43</v>
      </c>
      <c r="K35">
        <v>200</v>
      </c>
      <c r="L35">
        <v>100</v>
      </c>
    </row>
    <row r="36" spans="5:12" x14ac:dyDescent="0.35">
      <c r="E36">
        <v>3.9255119999999999</v>
      </c>
      <c r="F36">
        <v>0.16037599999999999</v>
      </c>
      <c r="G36">
        <v>55.393279999999997</v>
      </c>
      <c r="H36">
        <v>0.15901999999999999</v>
      </c>
      <c r="I36">
        <v>7.9015000000000002E-2</v>
      </c>
      <c r="J36">
        <v>44</v>
      </c>
      <c r="K36">
        <v>200</v>
      </c>
      <c r="L36">
        <v>100</v>
      </c>
    </row>
    <row r="37" spans="5:12" x14ac:dyDescent="0.35">
      <c r="E37">
        <v>4.0065299999999997</v>
      </c>
      <c r="F37">
        <v>0.167182</v>
      </c>
      <c r="G37">
        <v>48.456280999999997</v>
      </c>
      <c r="H37">
        <v>0.16162000000000001</v>
      </c>
      <c r="I37">
        <v>8.7210999999999997E-2</v>
      </c>
      <c r="J37">
        <v>45</v>
      </c>
      <c r="K37">
        <v>200</v>
      </c>
      <c r="L37">
        <v>100</v>
      </c>
    </row>
    <row r="38" spans="5:12" x14ac:dyDescent="0.35">
      <c r="E38">
        <v>3.4587560000000002</v>
      </c>
      <c r="F38">
        <v>0.14233799999999999</v>
      </c>
      <c r="G38">
        <v>38.265050000000002</v>
      </c>
      <c r="H38">
        <v>0.13847000000000001</v>
      </c>
      <c r="I38">
        <v>7.8635999999999998E-2</v>
      </c>
      <c r="J38">
        <v>46</v>
      </c>
      <c r="K38">
        <v>200</v>
      </c>
      <c r="L38">
        <v>100</v>
      </c>
    </row>
    <row r="39" spans="5:12" x14ac:dyDescent="0.35">
      <c r="E39">
        <v>3.560273</v>
      </c>
      <c r="F39">
        <v>0.147374</v>
      </c>
      <c r="G39">
        <v>53.028903</v>
      </c>
      <c r="H39">
        <v>0.144178</v>
      </c>
      <c r="I39">
        <v>8.5365999999999997E-2</v>
      </c>
      <c r="J39">
        <v>47</v>
      </c>
      <c r="K39">
        <v>200</v>
      </c>
      <c r="L39">
        <v>100</v>
      </c>
    </row>
    <row r="40" spans="5:12" x14ac:dyDescent="0.35">
      <c r="E40">
        <v>3.5571100000000002</v>
      </c>
      <c r="F40">
        <v>0.14766699999999999</v>
      </c>
      <c r="G40">
        <v>50.526065000000003</v>
      </c>
      <c r="H40">
        <v>0.14091100000000001</v>
      </c>
      <c r="I40">
        <v>8.2019999999999996E-2</v>
      </c>
      <c r="J40">
        <v>48</v>
      </c>
      <c r="K40">
        <v>200</v>
      </c>
      <c r="L40">
        <v>100</v>
      </c>
    </row>
    <row r="41" spans="5:12" x14ac:dyDescent="0.35">
      <c r="E41">
        <v>3.5459130000000001</v>
      </c>
      <c r="F41">
        <v>0.14791000000000001</v>
      </c>
      <c r="G41">
        <v>47.288834000000001</v>
      </c>
      <c r="H41">
        <v>0.14263300000000001</v>
      </c>
      <c r="I41">
        <v>7.8211000000000003E-2</v>
      </c>
      <c r="J41">
        <v>49</v>
      </c>
      <c r="K41">
        <v>200</v>
      </c>
      <c r="L41">
        <v>100</v>
      </c>
    </row>
    <row r="42" spans="5:12" x14ac:dyDescent="0.35">
      <c r="E42">
        <v>3.6833070000000001</v>
      </c>
      <c r="F42">
        <v>0.15363299999999999</v>
      </c>
      <c r="G42">
        <v>49.927337000000001</v>
      </c>
      <c r="H42">
        <v>0.14777499999999999</v>
      </c>
      <c r="I42">
        <v>8.7075E-2</v>
      </c>
      <c r="J42">
        <v>50</v>
      </c>
      <c r="K42">
        <v>200</v>
      </c>
      <c r="L42">
        <v>100</v>
      </c>
    </row>
    <row r="43" spans="5:12" x14ac:dyDescent="0.35">
      <c r="E43">
        <v>3.5001630000000001</v>
      </c>
      <c r="F43">
        <v>0.14618200000000001</v>
      </c>
      <c r="G43">
        <v>45.915934</v>
      </c>
      <c r="H43">
        <v>0.13919100000000001</v>
      </c>
      <c r="I43">
        <v>7.8868999999999995E-2</v>
      </c>
      <c r="J43">
        <v>51</v>
      </c>
      <c r="K43">
        <v>200</v>
      </c>
      <c r="L43">
        <v>100</v>
      </c>
    </row>
    <row r="47" spans="5:12" x14ac:dyDescent="0.35">
      <c r="E47">
        <v>4.5734339999999998</v>
      </c>
      <c r="F47">
        <v>0.184671</v>
      </c>
      <c r="G47">
        <v>72.265618000000003</v>
      </c>
      <c r="H47">
        <v>0.18071999999999999</v>
      </c>
      <c r="I47">
        <v>9.6931000000000003E-2</v>
      </c>
      <c r="J47">
        <v>42</v>
      </c>
      <c r="K47">
        <v>400</v>
      </c>
      <c r="L47">
        <v>200</v>
      </c>
    </row>
    <row r="48" spans="5:12" x14ac:dyDescent="0.35">
      <c r="E48">
        <v>4.8374389999999998</v>
      </c>
      <c r="F48">
        <v>0.19212399999999999</v>
      </c>
      <c r="G48">
        <v>91.732324000000006</v>
      </c>
      <c r="H48">
        <v>0.19702700000000001</v>
      </c>
      <c r="I48">
        <v>0.10796699999999999</v>
      </c>
      <c r="J48">
        <v>43</v>
      </c>
      <c r="K48">
        <v>400</v>
      </c>
      <c r="L48">
        <v>200</v>
      </c>
    </row>
    <row r="49" spans="5:12" x14ac:dyDescent="0.35">
      <c r="E49">
        <v>4.3105010000000004</v>
      </c>
      <c r="F49">
        <v>0.177511</v>
      </c>
      <c r="G49">
        <v>80.269553000000002</v>
      </c>
      <c r="H49">
        <v>0.17250099999999999</v>
      </c>
      <c r="I49">
        <v>0.103754</v>
      </c>
      <c r="J49">
        <v>44</v>
      </c>
      <c r="K49">
        <v>400</v>
      </c>
      <c r="L49">
        <v>200</v>
      </c>
    </row>
    <row r="50" spans="5:12" x14ac:dyDescent="0.35">
      <c r="E50">
        <v>5.1970780000000003</v>
      </c>
      <c r="F50">
        <v>0.20209099999999999</v>
      </c>
      <c r="G50">
        <v>102.160428</v>
      </c>
      <c r="H50">
        <v>0.19864299999999999</v>
      </c>
      <c r="I50">
        <v>0.105846</v>
      </c>
      <c r="J50">
        <v>45</v>
      </c>
      <c r="K50">
        <v>400</v>
      </c>
      <c r="L50">
        <v>200</v>
      </c>
    </row>
    <row r="51" spans="5:12" x14ac:dyDescent="0.35">
      <c r="E51">
        <v>4.0214530000000002</v>
      </c>
      <c r="F51">
        <v>0.17275399999999999</v>
      </c>
      <c r="G51">
        <v>67.251390000000001</v>
      </c>
      <c r="H51">
        <v>0.16536500000000001</v>
      </c>
      <c r="I51">
        <v>0.104916</v>
      </c>
      <c r="J51">
        <v>46</v>
      </c>
      <c r="K51">
        <v>400</v>
      </c>
      <c r="L51">
        <v>200</v>
      </c>
    </row>
    <row r="52" spans="5:12" x14ac:dyDescent="0.35">
      <c r="E52">
        <v>3.877475</v>
      </c>
      <c r="F52">
        <v>0.16275700000000001</v>
      </c>
      <c r="G52">
        <v>63.156585999999997</v>
      </c>
      <c r="H52">
        <v>0.15487799999999999</v>
      </c>
      <c r="I52">
        <v>9.4560000000000005E-2</v>
      </c>
      <c r="J52">
        <v>47</v>
      </c>
      <c r="K52">
        <v>400</v>
      </c>
      <c r="L52">
        <v>200</v>
      </c>
    </row>
    <row r="53" spans="5:12" x14ac:dyDescent="0.35">
      <c r="E53">
        <v>4.9700329999999999</v>
      </c>
      <c r="F53">
        <v>0.207371</v>
      </c>
      <c r="G53">
        <v>109.121844</v>
      </c>
      <c r="H53">
        <v>0.19405700000000001</v>
      </c>
      <c r="I53">
        <v>0.136631</v>
      </c>
      <c r="J53">
        <v>48</v>
      </c>
      <c r="K53">
        <v>400</v>
      </c>
      <c r="L53">
        <v>200</v>
      </c>
    </row>
    <row r="54" spans="5:12" x14ac:dyDescent="0.35">
      <c r="J54">
        <v>49</v>
      </c>
    </row>
    <row r="55" spans="5:12" x14ac:dyDescent="0.35">
      <c r="J55">
        <v>50</v>
      </c>
    </row>
    <row r="56" spans="5:12" x14ac:dyDescent="0.35">
      <c r="J56">
        <v>51</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5BBF4-21E6-4FDA-A330-E5CA91F68573}">
  <dimension ref="A1:O48"/>
  <sheetViews>
    <sheetView zoomScale="70" zoomScaleNormal="70" workbookViewId="0">
      <pane ySplit="1" topLeftCell="A35" activePane="bottomLeft" state="frozen"/>
      <selection pane="bottomLeft" activeCell="J46" sqref="J46"/>
    </sheetView>
  </sheetViews>
  <sheetFormatPr baseColWidth="10" defaultRowHeight="14.5" x14ac:dyDescent="0.35"/>
  <cols>
    <col min="2" max="2" width="4.81640625" bestFit="1" customWidth="1"/>
    <col min="4" max="4" width="6.08984375" customWidth="1"/>
    <col min="5" max="6" width="8.81640625" bestFit="1" customWidth="1"/>
    <col min="7" max="7" width="9.81640625" bestFit="1" customWidth="1"/>
    <col min="8" max="9" width="8.81640625" bestFit="1" customWidth="1"/>
    <col min="10" max="10" width="4.7265625" bestFit="1" customWidth="1"/>
    <col min="11" max="11" width="6.7265625" bestFit="1" customWidth="1"/>
    <col min="12" max="12" width="7.1796875" customWidth="1"/>
  </cols>
  <sheetData>
    <row r="1" spans="1:15" s="29" customFormat="1" ht="29" x14ac:dyDescent="0.35">
      <c r="A1" s="29" t="s">
        <v>69</v>
      </c>
      <c r="B1" s="29" t="s">
        <v>72</v>
      </c>
      <c r="C1" s="29" t="s">
        <v>74</v>
      </c>
      <c r="D1" s="29" t="s">
        <v>131</v>
      </c>
      <c r="E1" s="29" t="s">
        <v>79</v>
      </c>
      <c r="F1" s="29" t="s">
        <v>81</v>
      </c>
      <c r="G1" s="29" t="s">
        <v>83</v>
      </c>
      <c r="H1" s="30" t="s">
        <v>85</v>
      </c>
      <c r="I1" s="30" t="s">
        <v>87</v>
      </c>
      <c r="J1" s="29" t="s">
        <v>88</v>
      </c>
      <c r="K1" s="29" t="s">
        <v>90</v>
      </c>
      <c r="L1" s="31" t="s">
        <v>92</v>
      </c>
      <c r="M1" s="31" t="s">
        <v>94</v>
      </c>
      <c r="N1" s="29" t="s">
        <v>97</v>
      </c>
      <c r="O1" s="31" t="s">
        <v>128</v>
      </c>
    </row>
    <row r="3" spans="1:15" x14ac:dyDescent="0.35">
      <c r="B3">
        <v>6029</v>
      </c>
      <c r="C3" t="s">
        <v>146</v>
      </c>
      <c r="E3" s="32">
        <v>3.4658000000000002</v>
      </c>
      <c r="F3" s="32">
        <v>0.15923799999999999</v>
      </c>
    </row>
    <row r="4" spans="1:15" x14ac:dyDescent="0.35">
      <c r="C4" t="s">
        <v>147</v>
      </c>
      <c r="E4" s="32">
        <v>3.4658000000000002</v>
      </c>
      <c r="F4" s="32">
        <v>0.15923799999999999</v>
      </c>
    </row>
    <row r="5" spans="1:15" x14ac:dyDescent="0.35">
      <c r="C5" t="s">
        <v>136</v>
      </c>
      <c r="E5" s="32">
        <v>3.4658000000000002</v>
      </c>
      <c r="F5" s="32">
        <v>0.15923799999999999</v>
      </c>
    </row>
    <row r="6" spans="1:15" x14ac:dyDescent="0.35">
      <c r="C6" t="s">
        <v>148</v>
      </c>
      <c r="E6" s="32">
        <v>3.4597000000000002</v>
      </c>
      <c r="F6" s="32">
        <v>0.15889600000000001</v>
      </c>
    </row>
    <row r="7" spans="1:15" x14ac:dyDescent="0.35">
      <c r="C7" t="s">
        <v>149</v>
      </c>
      <c r="E7" s="32">
        <v>3.9020999999999999</v>
      </c>
      <c r="F7" s="32">
        <v>0.19534899999999999</v>
      </c>
    </row>
    <row r="8" spans="1:15" x14ac:dyDescent="0.35">
      <c r="C8" t="s">
        <v>150</v>
      </c>
      <c r="E8" s="32">
        <v>3.4077000000000002</v>
      </c>
      <c r="F8" s="32">
        <v>0.169514</v>
      </c>
    </row>
    <row r="9" spans="1:15" x14ac:dyDescent="0.35">
      <c r="C9" t="s">
        <v>151</v>
      </c>
      <c r="E9" s="32">
        <v>2.9723999999999999</v>
      </c>
      <c r="F9" s="32">
        <v>0.14426</v>
      </c>
    </row>
    <row r="10" spans="1:15" x14ac:dyDescent="0.35">
      <c r="C10" t="s">
        <v>145</v>
      </c>
      <c r="E10" s="32">
        <v>3.3454000000000002</v>
      </c>
      <c r="F10" s="32">
        <v>0.16588999999999998</v>
      </c>
    </row>
    <row r="11" spans="1:15" x14ac:dyDescent="0.35">
      <c r="E11" s="32"/>
      <c r="F11" s="32"/>
    </row>
    <row r="12" spans="1:15" x14ac:dyDescent="0.35">
      <c r="B12">
        <v>6029</v>
      </c>
      <c r="C12" t="s">
        <v>136</v>
      </c>
      <c r="E12" s="32">
        <v>3.4658000000000002</v>
      </c>
      <c r="F12" s="32">
        <v>0.15923799999999999</v>
      </c>
    </row>
    <row r="13" spans="1:15" x14ac:dyDescent="0.35">
      <c r="C13" t="s">
        <v>137</v>
      </c>
      <c r="E13" s="32">
        <v>3.5594000000000001</v>
      </c>
      <c r="F13" s="32">
        <v>0.17352699999999999</v>
      </c>
    </row>
    <row r="14" spans="1:15" x14ac:dyDescent="0.35">
      <c r="C14" t="s">
        <v>138</v>
      </c>
      <c r="E14" s="32">
        <v>3.6953</v>
      </c>
      <c r="F14" s="32">
        <v>0.17492000000000002</v>
      </c>
    </row>
    <row r="15" spans="1:15" x14ac:dyDescent="0.35">
      <c r="C15" t="s">
        <v>139</v>
      </c>
      <c r="E15" s="32">
        <v>3.5179999999999998</v>
      </c>
      <c r="F15" s="32">
        <v>0.167625</v>
      </c>
    </row>
    <row r="16" spans="1:15" x14ac:dyDescent="0.35">
      <c r="C16" t="s">
        <v>140</v>
      </c>
      <c r="E16" s="32">
        <v>2.7795000000000001</v>
      </c>
      <c r="F16" s="32">
        <v>0.13655600000000001</v>
      </c>
    </row>
    <row r="20" spans="5:12" x14ac:dyDescent="0.35">
      <c r="E20">
        <v>2.9352119999999999</v>
      </c>
      <c r="F20">
        <v>0.14188700000000001</v>
      </c>
      <c r="G20">
        <v>53.407215999999998</v>
      </c>
      <c r="H20">
        <v>0.14485100000000001</v>
      </c>
      <c r="I20">
        <v>0.108962</v>
      </c>
      <c r="J20">
        <v>42</v>
      </c>
      <c r="K20">
        <v>100</v>
      </c>
      <c r="L20">
        <v>50</v>
      </c>
    </row>
    <row r="21" spans="5:12" x14ac:dyDescent="0.35">
      <c r="E21">
        <v>2.9961000000000002</v>
      </c>
      <c r="F21">
        <v>0.142371</v>
      </c>
      <c r="G21">
        <v>49.178536000000001</v>
      </c>
      <c r="H21">
        <v>0.14598</v>
      </c>
      <c r="I21">
        <v>0.10863399999999999</v>
      </c>
      <c r="J21">
        <v>43</v>
      </c>
      <c r="K21">
        <v>100</v>
      </c>
      <c r="L21">
        <v>50</v>
      </c>
    </row>
    <row r="22" spans="5:12" x14ac:dyDescent="0.35">
      <c r="E22">
        <v>3.2767940000000002</v>
      </c>
      <c r="F22">
        <v>0.15173900000000001</v>
      </c>
      <c r="G22">
        <v>68.143540999999999</v>
      </c>
      <c r="H22">
        <v>0.15623300000000001</v>
      </c>
      <c r="I22">
        <v>0.136073</v>
      </c>
      <c r="J22">
        <v>44</v>
      </c>
      <c r="K22">
        <v>100</v>
      </c>
      <c r="L22">
        <v>50</v>
      </c>
    </row>
    <row r="23" spans="5:12" x14ac:dyDescent="0.35">
      <c r="E23">
        <v>2.9672740000000002</v>
      </c>
      <c r="F23">
        <v>0.14671699999999999</v>
      </c>
      <c r="G23">
        <v>50.464449000000002</v>
      </c>
      <c r="H23">
        <v>0.14761299999999999</v>
      </c>
      <c r="I23">
        <v>0.10446</v>
      </c>
      <c r="J23">
        <v>45</v>
      </c>
      <c r="K23">
        <v>100</v>
      </c>
      <c r="L23">
        <v>50</v>
      </c>
    </row>
    <row r="24" spans="5:12" x14ac:dyDescent="0.35">
      <c r="E24">
        <v>3.1675179999999998</v>
      </c>
      <c r="F24">
        <v>0.15073500000000001</v>
      </c>
      <c r="G24">
        <v>58.751610999999997</v>
      </c>
      <c r="H24">
        <v>0.151778</v>
      </c>
      <c r="I24">
        <v>0.11716699999999999</v>
      </c>
      <c r="J24">
        <v>46</v>
      </c>
      <c r="K24">
        <v>100</v>
      </c>
      <c r="L24">
        <v>50</v>
      </c>
    </row>
    <row r="25" spans="5:12" x14ac:dyDescent="0.35">
      <c r="E25">
        <v>3.2916590000000001</v>
      </c>
      <c r="F25">
        <v>0.15237899999999999</v>
      </c>
      <c r="G25">
        <v>64.053561999999999</v>
      </c>
      <c r="H25">
        <v>0.15452199999999999</v>
      </c>
      <c r="I25">
        <v>0.127579</v>
      </c>
      <c r="J25">
        <v>47</v>
      </c>
      <c r="K25">
        <v>100</v>
      </c>
      <c r="L25">
        <v>50</v>
      </c>
    </row>
    <row r="26" spans="5:12" x14ac:dyDescent="0.35">
      <c r="E26">
        <v>2.9752429999999999</v>
      </c>
      <c r="F26">
        <v>0.14336099999999999</v>
      </c>
      <c r="G26">
        <v>56.240006999999999</v>
      </c>
      <c r="H26">
        <v>0.14630299999999999</v>
      </c>
      <c r="I26">
        <v>0.115358</v>
      </c>
      <c r="J26">
        <v>48</v>
      </c>
      <c r="K26">
        <v>100</v>
      </c>
      <c r="L26">
        <v>50</v>
      </c>
    </row>
    <row r="27" spans="5:12" x14ac:dyDescent="0.35">
      <c r="E27">
        <v>3.0002849999999999</v>
      </c>
      <c r="F27">
        <v>0.14651900000000001</v>
      </c>
      <c r="G27">
        <v>50.519584000000002</v>
      </c>
      <c r="H27">
        <v>0.14762500000000001</v>
      </c>
      <c r="I27">
        <v>0.107404</v>
      </c>
      <c r="J27">
        <v>49</v>
      </c>
      <c r="K27">
        <v>100</v>
      </c>
      <c r="L27">
        <v>50</v>
      </c>
    </row>
    <row r="28" spans="5:12" x14ac:dyDescent="0.35">
      <c r="E28">
        <v>3.1249090000000002</v>
      </c>
      <c r="F28">
        <v>0.14710599999999999</v>
      </c>
      <c r="G28">
        <v>58.695971</v>
      </c>
      <c r="H28">
        <v>0.149696</v>
      </c>
      <c r="I28">
        <v>0.121502</v>
      </c>
      <c r="J28">
        <v>50</v>
      </c>
      <c r="K28">
        <v>100</v>
      </c>
      <c r="L28">
        <v>50</v>
      </c>
    </row>
    <row r="29" spans="5:12" x14ac:dyDescent="0.35">
      <c r="E29">
        <v>3.2063709999999999</v>
      </c>
      <c r="F29">
        <v>0.14999399999999999</v>
      </c>
      <c r="G29">
        <v>56.244501999999997</v>
      </c>
      <c r="H29">
        <v>0.15314</v>
      </c>
      <c r="I29">
        <v>0.11547</v>
      </c>
      <c r="J29">
        <v>51</v>
      </c>
      <c r="K29">
        <v>100</v>
      </c>
      <c r="L29">
        <v>50</v>
      </c>
    </row>
    <row r="33" spans="5:12" x14ac:dyDescent="0.35">
      <c r="E33">
        <v>2.9751910000000001</v>
      </c>
      <c r="F33">
        <v>0.143923</v>
      </c>
      <c r="G33">
        <v>48.748319000000002</v>
      </c>
      <c r="H33">
        <v>0.144895</v>
      </c>
      <c r="I33">
        <v>9.9174999999999999E-2</v>
      </c>
      <c r="J33">
        <v>42</v>
      </c>
      <c r="K33">
        <v>200</v>
      </c>
      <c r="L33">
        <v>100</v>
      </c>
    </row>
    <row r="34" spans="5:12" x14ac:dyDescent="0.35">
      <c r="E34">
        <v>2.9514339999999999</v>
      </c>
      <c r="F34">
        <v>0.14657500000000001</v>
      </c>
      <c r="G34">
        <v>49.121416000000004</v>
      </c>
      <c r="H34">
        <v>0.148169</v>
      </c>
      <c r="I34">
        <v>0.10229100000000001</v>
      </c>
      <c r="J34">
        <v>43</v>
      </c>
      <c r="K34">
        <v>200</v>
      </c>
      <c r="L34">
        <v>100</v>
      </c>
    </row>
    <row r="35" spans="5:12" x14ac:dyDescent="0.35">
      <c r="E35">
        <v>2.9746429999999999</v>
      </c>
      <c r="F35">
        <v>0.145789</v>
      </c>
      <c r="G35">
        <v>49.326124999999998</v>
      </c>
      <c r="H35">
        <v>0.14691299999999999</v>
      </c>
      <c r="I35">
        <v>0.102719</v>
      </c>
      <c r="J35">
        <v>44</v>
      </c>
      <c r="K35">
        <v>200</v>
      </c>
      <c r="L35">
        <v>100</v>
      </c>
    </row>
    <row r="36" spans="5:12" x14ac:dyDescent="0.35">
      <c r="E36">
        <v>2.9294380000000002</v>
      </c>
      <c r="F36">
        <v>0.14485400000000001</v>
      </c>
      <c r="G36">
        <v>49.837969999999999</v>
      </c>
      <c r="H36">
        <v>0.145673</v>
      </c>
      <c r="I36">
        <v>0.10118000000000001</v>
      </c>
      <c r="J36">
        <v>45</v>
      </c>
      <c r="K36">
        <v>200</v>
      </c>
      <c r="L36">
        <v>100</v>
      </c>
    </row>
    <row r="37" spans="5:12" x14ac:dyDescent="0.35">
      <c r="E37">
        <v>3.0392980000000001</v>
      </c>
      <c r="F37">
        <v>0.14766299999999999</v>
      </c>
      <c r="G37">
        <v>51.406661</v>
      </c>
      <c r="H37">
        <v>0.14888699999999999</v>
      </c>
      <c r="I37">
        <v>0.105117</v>
      </c>
      <c r="J37">
        <v>46</v>
      </c>
      <c r="K37">
        <v>200</v>
      </c>
      <c r="L37">
        <v>100</v>
      </c>
    </row>
    <row r="38" spans="5:12" x14ac:dyDescent="0.35">
      <c r="E38">
        <v>3.1271580000000001</v>
      </c>
      <c r="F38">
        <v>0.148483</v>
      </c>
      <c r="G38">
        <v>54.248744000000002</v>
      </c>
      <c r="H38">
        <v>0.150475</v>
      </c>
      <c r="I38">
        <v>0.10945299999999999</v>
      </c>
      <c r="J38">
        <v>47</v>
      </c>
      <c r="K38">
        <v>200</v>
      </c>
      <c r="L38">
        <v>100</v>
      </c>
    </row>
    <row r="39" spans="5:12" x14ac:dyDescent="0.35">
      <c r="E39">
        <v>2.9304640000000002</v>
      </c>
      <c r="F39">
        <v>0.14358199999999999</v>
      </c>
      <c r="G39">
        <v>48.059671000000002</v>
      </c>
      <c r="H39">
        <v>0.144651</v>
      </c>
      <c r="I39">
        <v>9.8400000000000001E-2</v>
      </c>
      <c r="J39">
        <v>48</v>
      </c>
      <c r="K39">
        <v>200</v>
      </c>
      <c r="L39">
        <v>100</v>
      </c>
    </row>
    <row r="40" spans="5:12" x14ac:dyDescent="0.35">
      <c r="E40">
        <v>3.0182669999999998</v>
      </c>
      <c r="F40">
        <v>0.14759</v>
      </c>
      <c r="G40">
        <v>50.418444000000001</v>
      </c>
      <c r="H40">
        <v>0.14858099999999999</v>
      </c>
      <c r="I40">
        <v>0.103369</v>
      </c>
      <c r="J40">
        <v>49</v>
      </c>
      <c r="K40">
        <v>200</v>
      </c>
      <c r="L40">
        <v>100</v>
      </c>
    </row>
    <row r="41" spans="5:12" x14ac:dyDescent="0.35">
      <c r="E41">
        <v>2.993439</v>
      </c>
      <c r="F41">
        <v>0.14729700000000001</v>
      </c>
      <c r="G41">
        <v>48.316687000000002</v>
      </c>
      <c r="H41">
        <v>0.15013099999999999</v>
      </c>
      <c r="I41">
        <v>0.101524</v>
      </c>
      <c r="J41">
        <v>50</v>
      </c>
      <c r="K41">
        <v>200</v>
      </c>
      <c r="L41">
        <v>100</v>
      </c>
    </row>
    <row r="42" spans="5:12" x14ac:dyDescent="0.35">
      <c r="E42">
        <v>3.131005</v>
      </c>
      <c r="F42">
        <v>0.14788399999999999</v>
      </c>
      <c r="G42">
        <v>52.687520999999997</v>
      </c>
      <c r="H42">
        <v>0.149087</v>
      </c>
      <c r="I42">
        <v>0.105272</v>
      </c>
      <c r="J42">
        <v>51</v>
      </c>
      <c r="K42">
        <v>200</v>
      </c>
      <c r="L42">
        <v>100</v>
      </c>
    </row>
    <row r="46" spans="5:12" x14ac:dyDescent="0.35">
      <c r="E46">
        <v>3.204342</v>
      </c>
      <c r="F46">
        <v>0.154561</v>
      </c>
      <c r="G46">
        <v>55.832847999999998</v>
      </c>
      <c r="H46">
        <v>0.16044900000000001</v>
      </c>
      <c r="I46">
        <v>9.9793999999999994E-2</v>
      </c>
      <c r="J46">
        <v>42</v>
      </c>
      <c r="K46">
        <v>400</v>
      </c>
      <c r="L46">
        <v>200</v>
      </c>
    </row>
    <row r="47" spans="5:12" x14ac:dyDescent="0.35">
      <c r="E47">
        <v>3.0995089999999998</v>
      </c>
      <c r="F47">
        <v>0.15453900000000001</v>
      </c>
      <c r="G47">
        <v>53.243605000000002</v>
      </c>
      <c r="H47">
        <v>0.156884</v>
      </c>
      <c r="I47">
        <v>0.10115</v>
      </c>
      <c r="J47">
        <v>43</v>
      </c>
      <c r="K47">
        <v>400</v>
      </c>
      <c r="L47">
        <v>200</v>
      </c>
    </row>
    <row r="48" spans="5:12" x14ac:dyDescent="0.35">
      <c r="E48">
        <v>3.097283</v>
      </c>
      <c r="F48">
        <v>0.15378</v>
      </c>
      <c r="G48">
        <v>54.171275000000001</v>
      </c>
      <c r="H48">
        <v>0.15531800000000001</v>
      </c>
      <c r="I48">
        <v>0.10370799999999999</v>
      </c>
      <c r="J48">
        <v>44</v>
      </c>
      <c r="K48">
        <v>400</v>
      </c>
      <c r="L48">
        <v>200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data dictionary</vt:lpstr>
      <vt:lpstr>m4_m_end042014</vt:lpstr>
      <vt:lpstr>m4_m_end062015</vt:lpstr>
      <vt:lpstr>m4_m_end102007</vt:lpstr>
      <vt:lpstr>m4_q_end2003q4</vt:lpstr>
      <vt:lpstr>m4_q_end2013q2</vt:lpstr>
      <vt:lpstr>m4_q_end2015q2</vt:lpstr>
      <vt:lpstr>m4_y_end1991</vt:lpstr>
      <vt:lpstr>m4_y_end2009</vt:lpstr>
      <vt:lpstr>m4_y_end2004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2019-12-26T01:44:22Z</dcterms:modified>
</cp:coreProperties>
</file>