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C176A57D-3278-4A28-85AB-F1045197FC35}" xr6:coauthVersionLast="45" xr6:coauthVersionMax="45" xr10:uidLastSave="{00000000-0000-0000-0000-000000000000}"/>
  <bookViews>
    <workbookView xWindow="6770" yWindow="4220" windowWidth="19420" windowHeight="10420" activeTab="1" xr2:uid="{00000000-000D-0000-FFFF-FFFF00000000}"/>
  </bookViews>
  <sheets>
    <sheet name="data dictionary" sheetId="1" r:id="rId1"/>
    <sheet name="m4_monthly_end032014" sheetId="2" r:id="rId2"/>
    <sheet name="m4_monthly_end052015" sheetId="3" r:id="rId3"/>
    <sheet name="m4_monthly_end092007"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4" l="1"/>
  <c r="N6" i="3"/>
  <c r="N5" i="3"/>
  <c r="N4" i="3"/>
  <c r="G27" i="2"/>
  <c r="F27" i="2"/>
  <c r="E27" i="2"/>
  <c r="G26" i="2"/>
  <c r="F26" i="2"/>
  <c r="E26" i="2"/>
  <c r="O25" i="2" l="1"/>
  <c r="O24" i="2"/>
  <c r="O23" i="2"/>
  <c r="O22" i="2"/>
  <c r="O21" i="2"/>
  <c r="O20" i="2"/>
  <c r="O19" i="2"/>
  <c r="O18" i="2"/>
  <c r="O17" i="2" l="1"/>
  <c r="G15" i="2" l="1"/>
  <c r="G14" i="2"/>
  <c r="O13" i="2"/>
  <c r="O12" i="2"/>
  <c r="O11" i="2"/>
  <c r="O10" i="2"/>
  <c r="O9" i="2"/>
  <c r="O8" i="2"/>
  <c r="O7" i="2"/>
  <c r="O6" i="2"/>
  <c r="O5" i="2"/>
  <c r="O4" i="2"/>
  <c r="F15" i="2" l="1"/>
  <c r="E15" i="2"/>
  <c r="F14" i="2"/>
  <c r="E14" i="2"/>
</calcChain>
</file>

<file path=xl/sharedStrings.xml><?xml version="1.0" encoding="utf-8"?>
<sst xmlns="http://schemas.openxmlformats.org/spreadsheetml/2006/main" count="245" uniqueCount="135">
  <si>
    <t>weighted quantile loss (0.9)</t>
  </si>
  <si>
    <t>Data / Tabs</t>
  </si>
  <si>
    <t>Name</t>
  </si>
  <si>
    <t>Content</t>
  </si>
  <si>
    <t>To do</t>
  </si>
  <si>
    <t>m4_hourly</t>
  </si>
  <si>
    <t>All hourly m4 time series</t>
  </si>
  <si>
    <t>m4_daily</t>
  </si>
  <si>
    <t>All daily m4 time series</t>
  </si>
  <si>
    <t>m4_weekly</t>
  </si>
  <si>
    <t>All weekly m4 time series</t>
  </si>
  <si>
    <t>m4_monthly</t>
  </si>
  <si>
    <t>All monthly m4 time series</t>
  </si>
  <si>
    <t>m4_quarterly</t>
  </si>
  <si>
    <t>All quarterly m4 time series</t>
  </si>
  <si>
    <t>m4_yearly</t>
  </si>
  <si>
    <t>All yearly m4 time series</t>
  </si>
  <si>
    <t>m4_y_micro</t>
  </si>
  <si>
    <t>Yearly::Micro</t>
  </si>
  <si>
    <t>m4_y_industry</t>
  </si>
  <si>
    <t>Yearly::Industry</t>
  </si>
  <si>
    <t>m4_y_macro</t>
  </si>
  <si>
    <t>Yearly::Macro</t>
  </si>
  <si>
    <t>m4_y_finance</t>
  </si>
  <si>
    <t>Yearly::Finance</t>
  </si>
  <si>
    <t>m4_y_demographic</t>
  </si>
  <si>
    <t>Yearly::Demographic</t>
  </si>
  <si>
    <t>m4_y_other</t>
  </si>
  <si>
    <t>Yearly::Other</t>
  </si>
  <si>
    <t>m4_q_micro</t>
  </si>
  <si>
    <t>Quarterly::Micro</t>
  </si>
  <si>
    <t>m4_q_industry</t>
  </si>
  <si>
    <t>Quarterly::Industry</t>
  </si>
  <si>
    <t>m4_q_macro</t>
  </si>
  <si>
    <t>Quarterly::Macro</t>
  </si>
  <si>
    <t>m4_q_finance</t>
  </si>
  <si>
    <t>Quarterly::Finance</t>
  </si>
  <si>
    <t>m4_q_demographic</t>
  </si>
  <si>
    <t>Quarterly::Demographic</t>
  </si>
  <si>
    <t>m4_q_other</t>
  </si>
  <si>
    <t>Quarterly::Other</t>
  </si>
  <si>
    <t>m4_m_micro</t>
  </si>
  <si>
    <t>Monthly::Micro</t>
  </si>
  <si>
    <t>m4_m_industry</t>
  </si>
  <si>
    <t>Monthly::Industry</t>
  </si>
  <si>
    <t>m4_m_macro</t>
  </si>
  <si>
    <t>Monthly::Macro</t>
  </si>
  <si>
    <t>m4_m_finance</t>
  </si>
  <si>
    <t>Monthly::Finance</t>
  </si>
  <si>
    <t>m4_m_demographic</t>
  </si>
  <si>
    <t>Monthly::Demographic</t>
  </si>
  <si>
    <t>m4_m_other</t>
  </si>
  <si>
    <t>Monthly::Other</t>
  </si>
  <si>
    <t>Dataset tags</t>
  </si>
  <si>
    <t>Additional tags to indicate specific characteristics of the data (i.e. m4_monthly_dates)</t>
  </si>
  <si>
    <t>Tag Name</t>
  </si>
  <si>
    <t>Description</t>
  </si>
  <si>
    <t>_dates</t>
  </si>
  <si>
    <t>True dates (i.e. "1976-01-31") are used. These became only available after the competition so a mock date had to be used first ("1750-01-01"):</t>
  </si>
  <si>
    <t>_domain</t>
  </si>
  <si>
    <t>categorical variable (integer) that specifies the domain is added.</t>
  </si>
  <si>
    <t>_atm</t>
  </si>
  <si>
    <t xml:space="preserve">Dataset is loaded differently. Testing whether results are the same (TM: So far -&gt; Same results, which is good) </t>
  </si>
  <si>
    <t>Variables / Hyperparameters</t>
  </si>
  <si>
    <t>Column Name</t>
  </si>
  <si>
    <t>Data Type</t>
  </si>
  <si>
    <t>Rank</t>
  </si>
  <si>
    <t>Frequency Rank according Makridakis et al. (2019). Only a subsets of 29 methods are included (Top ranked methods plus benchmarks) .</t>
  </si>
  <si>
    <t>integer</t>
  </si>
  <si>
    <t>Data</t>
  </si>
  <si>
    <t>Dataset name</t>
  </si>
  <si>
    <t>character</t>
  </si>
  <si>
    <t>N</t>
  </si>
  <si>
    <t>Number of total time series in the dataset</t>
  </si>
  <si>
    <t>Method</t>
  </si>
  <si>
    <t xml:space="preserve">Name of the method </t>
  </si>
  <si>
    <t>OWA_m4</t>
  </si>
  <si>
    <t>Overall Weighted Average (OWA) as index of accuracy used during the M4 competition. Average of scaled MASE and scaled sMAPE. Scaling factor are the naive2 results.</t>
  </si>
  <si>
    <t>real</t>
  </si>
  <si>
    <t>MASE</t>
  </si>
  <si>
    <t>Point forecast accuracy measure: Mean Absolute Scaled Error (MASE)</t>
  </si>
  <si>
    <t>sMAPE</t>
  </si>
  <si>
    <t>Point forecast accuracy measure: Symmetric Mean Absolute Percentage Error (sMAPE)</t>
  </si>
  <si>
    <t>MSIS</t>
  </si>
  <si>
    <t>Prediction Interval accuracy measure: Mean Scaled Interval Score (MSIS)</t>
  </si>
  <si>
    <t>wQL[0.5]</t>
  </si>
  <si>
    <t>weighted quantile loss (0.5)</t>
  </si>
  <si>
    <t>wQL[0.9]</t>
  </si>
  <si>
    <t>seed</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</si>
  <si>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</si>
  <si>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epochs</t>
  </si>
  <si>
    <t>Number of epochs that the network is trained (default: 100)</t>
  </si>
  <si>
    <t>num batches</t>
  </si>
  <si>
    <t>"num_batches_per_epoch" - Number of batches at each epoch (default: recently changed from 50 to 100)</t>
  </si>
  <si>
    <t>use feat</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</si>
  <si>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</si>
  <si>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Boolean</t>
  </si>
  <si>
    <t>passes</t>
  </si>
  <si>
    <t xml:space="preserve">According Rangapuram (Author of DeepState): "(num_batches_per_epoch * epochs * batch_size) / cardinality [of the dataset] is equal to the number of passes over the dataset (or epochs in the standard deep learning terminology)" </t>
  </si>
  <si>
    <t>Notes</t>
  </si>
  <si>
    <t>Unstructured placeholder for notes</t>
  </si>
  <si>
    <t>final training loss (epoch)</t>
  </si>
  <si>
    <t>Training loss at the end of training</t>
  </si>
  <si>
    <t>context / prediction</t>
  </si>
  <si>
    <t xml:space="preserve">"context_length" - Number of steps the RNN is enrolled before computing predictions (default: None, in which case contex_length=prediction_length)
"prediction_length" - Length of the prediction horizon (given by M4 competition guidelines) </t>
  </si>
  <si>
    <t>layers</t>
  </si>
  <si>
    <t>"num_layers" - Number of RNN layers (default:2)</t>
  </si>
  <si>
    <t>Parameters</t>
  </si>
  <si>
    <t>Number of parameters in the network</t>
  </si>
  <si>
    <t>Notes Optimisation Process</t>
  </si>
  <si>
    <t>Final training loss</t>
  </si>
  <si>
    <t>The optimisation process selects the weights of the epoch with the smallest training loss. Final training loss may therefore be of epoch 73, even if the training process runs for 200 epochs.</t>
  </si>
  <si>
    <t>Learning rate decay (rate)</t>
  </si>
  <si>
    <t>After a certain number of epochs without convergence (patience) the learning rate is decreased by this rate.</t>
  </si>
  <si>
    <t>Learning rate decay (patience)</t>
  </si>
  <si>
    <t>No. Of epochs without lower training loss before learning rate is reduced.</t>
  </si>
  <si>
    <t>System information</t>
  </si>
  <si>
    <t>Version</t>
  </si>
  <si>
    <t>R</t>
  </si>
  <si>
    <t>R version 3.6.1 (2019-07-05) -- "Action of the Toes"
Copyright (C) 2019 The R Foundation for Statistical Computing
Platform: x86_64-w64-mingw32/x64 (64-bit)</t>
  </si>
  <si>
    <t>Python</t>
  </si>
  <si>
    <t>'3.6.9 |Anaconda, Inc.| (default, Jul 30 2019, 14:00:49) [MSC v.1915 64 bit (AMD64)]'</t>
  </si>
  <si>
    <t>gluonts</t>
  </si>
  <si>
    <t>Development versions of "0.3.3." from github; 
"0.3.3"
"0.4.1" (first official release of DF-RNN and DeepState)</t>
  </si>
  <si>
    <t>mxnet</t>
  </si>
  <si>
    <t>"1.4.1"</t>
  </si>
  <si>
    <t>AWS Instance types</t>
  </si>
  <si>
    <t>"t2.medium", "c5.xlarge", "p2.xlarge" (GPU)</t>
  </si>
  <si>
    <t>true dates</t>
  </si>
  <si>
    <t>m4_monthly_end032014</t>
  </si>
  <si>
    <t>deepar</t>
  </si>
  <si>
    <t>OWA</t>
  </si>
  <si>
    <t>True</t>
  </si>
  <si>
    <t>m4_monthly_end052015</t>
  </si>
  <si>
    <t>m4_monthly_end092007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</si>
</sst>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4"/>
      <name val="Calibri"/>
      <family val="2"/>
      <scheme val="minor"/>
    </font>
  </fonts>
  <fills count="3">
    <fill>
      <patternFill patternType="none"/>
    </fill>
    <fill>
      <patternFill patternType="gray125"/>
    </fill>
    <fill>
      <patternFill patternType="solid">
        <fgColor rgb="FFFFFF00"/>
        <bgColor indexed="64"/>
      </patternFill>
    </fill>
  </fills>
  <borders count="18">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42">
    <xf numFmtId="0" fontId="0" fillId="0" borderId="0" xfId="0"/>
    <xf numFmtId="0" fontId="0" fillId="0" borderId="0" xfId="0" applyAlignment="1">
      <alignment wrapText="1"/>
    </xf>
    <xf numFmtId="0" fontId="1" fillId="0" borderId="4" xfId="0" applyFont="1" applyBorder="1"/>
    <xf numFmtId="0" fontId="1" fillId="0" borderId="5" xfId="0" applyFont="1" applyBorder="1" applyAlignment="1">
      <alignment wrapText="1"/>
    </xf>
    <xf numFmtId="0" fontId="1" fillId="0" borderId="6" xfId="0" applyFont="1" applyBorder="1" applyAlignment="1">
      <alignment wrapText="1"/>
    </xf>
    <xf numFmtId="0" fontId="0" fillId="0" borderId="7" xfId="0" applyBorder="1"/>
    <xf numFmtId="0" fontId="0" fillId="0" borderId="8" xfId="0" applyBorder="1" applyAlignment="1">
      <alignment wrapText="1"/>
    </xf>
    <xf numFmtId="0" fontId="0" fillId="0" borderId="4" xfId="0" applyBorder="1"/>
    <xf numFmtId="0" fontId="0" fillId="0" borderId="5" xfId="0" applyBorder="1" applyAlignment="1">
      <alignment wrapText="1"/>
    </xf>
    <xf numFmtId="0" fontId="0" fillId="0" borderId="6" xfId="0" applyBorder="1" applyAlignment="1">
      <alignment wrapText="1"/>
    </xf>
    <xf numFmtId="0" fontId="0" fillId="0" borderId="9" xfId="0" applyBorder="1"/>
    <xf numFmtId="0" fontId="0" fillId="0" borderId="10" xfId="0" applyBorder="1" applyAlignment="1">
      <alignment wrapText="1"/>
    </xf>
    <xf numFmtId="0" fontId="0" fillId="0" borderId="11" xfId="0" applyBorder="1" applyAlignment="1">
      <alignment wrapText="1"/>
    </xf>
    <xf numFmtId="0" fontId="2" fillId="0" borderId="1" xfId="0" applyFont="1" applyBorder="1"/>
    <xf numFmtId="0" fontId="0" fillId="0" borderId="3" xfId="0" applyBorder="1" applyAlignment="1">
      <alignment wrapText="1"/>
    </xf>
    <xf numFmtId="0" fontId="0" fillId="0" borderId="14" xfId="0" applyBorder="1" applyAlignment="1">
      <alignment vertical="top"/>
    </xf>
    <xf numFmtId="0" fontId="0" fillId="0" borderId="15" xfId="0"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9" xfId="0" applyBorder="1" applyAlignment="1">
      <alignment vertical="top"/>
    </xf>
    <xf numFmtId="0" fontId="3" fillId="0" borderId="7" xfId="0" applyFont="1" applyBorder="1"/>
    <xf numFmtId="0" fontId="3" fillId="0" borderId="7" xfId="0" applyFont="1" applyBorder="1" applyAlignment="1">
      <alignment wrapText="1"/>
    </xf>
    <xf numFmtId="0" fontId="3" fillId="0" borderId="9" xfId="0" applyFont="1" applyBorder="1" applyAlignment="1">
      <alignment wrapText="1"/>
    </xf>
    <xf numFmtId="0" fontId="3" fillId="0" borderId="0" xfId="0" applyFont="1" applyAlignment="1">
      <alignment wrapText="1"/>
    </xf>
    <xf numFmtId="0" fontId="4" fillId="0" borderId="16" xfId="0" applyFont="1" applyBorder="1" applyAlignment="1">
      <alignment wrapText="1"/>
    </xf>
    <xf numFmtId="0" fontId="0" fillId="0" borderId="17" xfId="0" applyBorder="1" applyAlignment="1">
      <alignment wrapText="1"/>
    </xf>
    <xf numFmtId="0" fontId="3" fillId="0" borderId="7" xfId="0" applyFont="1" applyBorder="1" applyAlignment="1">
      <alignment vertical="top" wrapText="1"/>
    </xf>
    <xf numFmtId="0" fontId="1" fillId="0" borderId="12" xfId="0" applyFont="1" applyBorder="1"/>
    <xf numFmtId="0" fontId="1" fillId="0" borderId="13" xfId="0" applyFont="1" applyBorder="1" applyAlignment="1">
      <alignment wrapText="1"/>
    </xf>
    <xf numFmtId="0" fontId="1" fillId="0" borderId="0" xfId="0" applyFont="1"/>
    <xf numFmtId="164" fontId="1" fillId="0" borderId="0" xfId="0" applyNumberFormat="1" applyFont="1"/>
    <xf numFmtId="0" fontId="1" fillId="0" borderId="0" xfId="0" applyFont="1" applyAlignment="1">
      <alignment wrapText="1"/>
    </xf>
    <xf numFmtId="164" fontId="0" fillId="0" borderId="0" xfId="0" applyNumberFormat="1"/>
    <xf numFmtId="165" fontId="0" fillId="2" borderId="0" xfId="0" applyNumberFormat="1" applyFill="1"/>
    <xf numFmtId="166" fontId="0" fillId="0" borderId="0" xfId="0" applyNumberFormat="1"/>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1" xfId="0" applyFont="1" applyBorder="1" applyAlignment="1">
      <alignment horizontal="left" wrapText="1"/>
    </xf>
    <xf numFmtId="0" fontId="4" fillId="0" borderId="3" xfId="0" applyFont="1" applyBorder="1" applyAlignment="1">
      <alignment horizontal="lef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35" t="s">
        <v>1</v>
      </c>
      <c r="C2" s="36"/>
      <c r="D2" s="37"/>
    </row>
    <row r="3" spans="2:4" ht="24" customHeight="1" x14ac:dyDescent="0.35">
      <c r="B3" s="2" t="s">
        <v>2</v>
      </c>
      <c r="C3" s="3" t="s">
        <v>3</v>
      </c>
      <c r="D3" s="4" t="s">
        <v>4</v>
      </c>
    </row>
    <row r="4" spans="2:4" x14ac:dyDescent="0.35">
      <c r="B4" s="5" t="s">
        <v>5</v>
      </c>
      <c r="C4" s="1" t="s">
        <v>6</v>
      </c>
      <c r="D4" s="6"/>
    </row>
    <row r="5" spans="2:4" x14ac:dyDescent="0.35">
      <c r="B5" s="5" t="s">
        <v>7</v>
      </c>
      <c r="C5" s="1" t="s">
        <v>8</v>
      </c>
      <c r="D5" s="6"/>
    </row>
    <row r="6" spans="2:4" x14ac:dyDescent="0.35">
      <c r="B6" s="5" t="s">
        <v>9</v>
      </c>
      <c r="C6" s="1" t="s">
        <v>10</v>
      </c>
      <c r="D6" s="6"/>
    </row>
    <row r="7" spans="2:4" x14ac:dyDescent="0.35">
      <c r="B7" s="5" t="s">
        <v>11</v>
      </c>
      <c r="C7" s="1" t="s">
        <v>12</v>
      </c>
      <c r="D7" s="6"/>
    </row>
    <row r="8" spans="2:4" x14ac:dyDescent="0.35">
      <c r="B8" s="5" t="s">
        <v>13</v>
      </c>
      <c r="C8" s="1" t="s">
        <v>14</v>
      </c>
      <c r="D8" s="6"/>
    </row>
    <row r="9" spans="2:4" x14ac:dyDescent="0.35">
      <c r="B9" s="7" t="s">
        <v>15</v>
      </c>
      <c r="C9" s="8" t="s">
        <v>16</v>
      </c>
      <c r="D9" s="9"/>
    </row>
    <row r="10" spans="2:4" x14ac:dyDescent="0.35">
      <c r="B10" s="5" t="s">
        <v>17</v>
      </c>
      <c r="C10" s="1" t="s">
        <v>18</v>
      </c>
      <c r="D10" s="6"/>
    </row>
    <row r="11" spans="2:4" x14ac:dyDescent="0.35">
      <c r="B11" s="5" t="s">
        <v>19</v>
      </c>
      <c r="C11" s="1" t="s">
        <v>20</v>
      </c>
      <c r="D11" s="6"/>
    </row>
    <row r="12" spans="2:4" x14ac:dyDescent="0.35">
      <c r="B12" s="5" t="s">
        <v>21</v>
      </c>
      <c r="C12" s="1" t="s">
        <v>22</v>
      </c>
      <c r="D12" s="6"/>
    </row>
    <row r="13" spans="2:4" x14ac:dyDescent="0.35">
      <c r="B13" s="5" t="s">
        <v>23</v>
      </c>
      <c r="C13" s="1" t="s">
        <v>24</v>
      </c>
      <c r="D13" s="6"/>
    </row>
    <row r="14" spans="2:4" x14ac:dyDescent="0.35">
      <c r="B14" s="5" t="s">
        <v>25</v>
      </c>
      <c r="C14" s="1" t="s">
        <v>26</v>
      </c>
      <c r="D14" s="6"/>
    </row>
    <row r="15" spans="2:4" x14ac:dyDescent="0.35">
      <c r="B15" s="5" t="s">
        <v>27</v>
      </c>
      <c r="C15" s="1" t="s">
        <v>28</v>
      </c>
      <c r="D15" s="6"/>
    </row>
    <row r="16" spans="2:4" x14ac:dyDescent="0.35">
      <c r="B16" s="5" t="s">
        <v>29</v>
      </c>
      <c r="C16" s="1" t="s">
        <v>30</v>
      </c>
      <c r="D16" s="6"/>
    </row>
    <row r="17" spans="2:4" x14ac:dyDescent="0.35">
      <c r="B17" s="5" t="s">
        <v>31</v>
      </c>
      <c r="C17" s="1" t="s">
        <v>32</v>
      </c>
      <c r="D17" s="6"/>
    </row>
    <row r="18" spans="2:4" x14ac:dyDescent="0.35">
      <c r="B18" s="5" t="s">
        <v>33</v>
      </c>
      <c r="C18" s="1" t="s">
        <v>34</v>
      </c>
      <c r="D18" s="6"/>
    </row>
    <row r="19" spans="2:4" x14ac:dyDescent="0.35">
      <c r="B19" s="5" t="s">
        <v>35</v>
      </c>
      <c r="C19" s="1" t="s">
        <v>36</v>
      </c>
      <c r="D19" s="6"/>
    </row>
    <row r="20" spans="2:4" x14ac:dyDescent="0.35">
      <c r="B20" s="5" t="s">
        <v>37</v>
      </c>
      <c r="C20" s="1" t="s">
        <v>38</v>
      </c>
      <c r="D20" s="6"/>
    </row>
    <row r="21" spans="2:4" x14ac:dyDescent="0.35">
      <c r="B21" s="5" t="s">
        <v>39</v>
      </c>
      <c r="C21" s="1" t="s">
        <v>40</v>
      </c>
      <c r="D21" s="6"/>
    </row>
    <row r="22" spans="2:4" x14ac:dyDescent="0.35">
      <c r="B22" s="5" t="s">
        <v>41</v>
      </c>
      <c r="C22" s="1" t="s">
        <v>42</v>
      </c>
      <c r="D22" s="6"/>
    </row>
    <row r="23" spans="2:4" x14ac:dyDescent="0.35">
      <c r="B23" s="5" t="s">
        <v>43</v>
      </c>
      <c r="C23" s="1" t="s">
        <v>44</v>
      </c>
      <c r="D23" s="6"/>
    </row>
    <row r="24" spans="2:4" x14ac:dyDescent="0.35">
      <c r="B24" s="5" t="s">
        <v>45</v>
      </c>
      <c r="C24" s="1" t="s">
        <v>46</v>
      </c>
      <c r="D24" s="6"/>
    </row>
    <row r="25" spans="2:4" x14ac:dyDescent="0.35">
      <c r="B25" s="5" t="s">
        <v>47</v>
      </c>
      <c r="C25" s="1" t="s">
        <v>48</v>
      </c>
      <c r="D25" s="6"/>
    </row>
    <row r="26" spans="2:4" x14ac:dyDescent="0.35">
      <c r="B26" s="5" t="s">
        <v>49</v>
      </c>
      <c r="C26" s="1" t="s">
        <v>50</v>
      </c>
      <c r="D26" s="6"/>
    </row>
    <row r="27" spans="2:4" ht="15" thickBot="1" x14ac:dyDescent="0.4">
      <c r="B27" s="10" t="s">
        <v>51</v>
      </c>
      <c r="C27" s="11" t="s">
        <v>52</v>
      </c>
      <c r="D27" s="12"/>
    </row>
    <row r="28" spans="2:4" ht="15" thickBot="1" x14ac:dyDescent="0.4"/>
    <row r="29" spans="2:4" ht="18.5" x14ac:dyDescent="0.45">
      <c r="B29" s="13" t="s">
        <v>53</v>
      </c>
      <c r="C29" s="14"/>
    </row>
    <row r="30" spans="2:4" ht="31" customHeight="1" x14ac:dyDescent="0.35">
      <c r="B30" s="38" t="s">
        <v>54</v>
      </c>
      <c r="C30" s="39"/>
    </row>
    <row r="31" spans="2:4" ht="22.5" customHeight="1" x14ac:dyDescent="0.35">
      <c r="B31" s="2" t="s">
        <v>55</v>
      </c>
      <c r="C31" s="4" t="s">
        <v>56</v>
      </c>
    </row>
    <row r="32" spans="2:4" ht="58" x14ac:dyDescent="0.35">
      <c r="B32" s="15" t="s">
        <v>57</v>
      </c>
      <c r="C32" s="16" t="s">
        <v>58</v>
      </c>
    </row>
    <row r="33" spans="2:4" ht="29" x14ac:dyDescent="0.35">
      <c r="B33" s="17" t="s">
        <v>59</v>
      </c>
      <c r="C33" s="18" t="s">
        <v>60</v>
      </c>
    </row>
    <row r="34" spans="2:4" ht="44" thickBot="1" x14ac:dyDescent="0.4">
      <c r="B34" s="19" t="s">
        <v>61</v>
      </c>
      <c r="C34" s="12" t="s">
        <v>62</v>
      </c>
    </row>
    <row r="35" spans="2:4" ht="15" thickBot="1" x14ac:dyDescent="0.4"/>
    <row r="36" spans="2:4" ht="18.5" x14ac:dyDescent="0.45">
      <c r="B36" s="35" t="s">
        <v>63</v>
      </c>
      <c r="C36" s="36"/>
      <c r="D36" s="37"/>
    </row>
    <row r="37" spans="2:4" ht="26" customHeight="1" x14ac:dyDescent="0.35">
      <c r="B37" s="2" t="s">
        <v>64</v>
      </c>
      <c r="C37" s="3" t="s">
        <v>56</v>
      </c>
      <c r="D37" s="4" t="s">
        <v>65</v>
      </c>
    </row>
    <row r="38" spans="2:4" ht="58" x14ac:dyDescent="0.35">
      <c r="B38" s="17" t="s">
        <v>66</v>
      </c>
      <c r="C38" s="1" t="s">
        <v>67</v>
      </c>
      <c r="D38" s="18" t="s">
        <v>68</v>
      </c>
    </row>
    <row r="39" spans="2:4" x14ac:dyDescent="0.35">
      <c r="B39" s="5" t="s">
        <v>69</v>
      </c>
      <c r="C39" s="1" t="s">
        <v>70</v>
      </c>
      <c r="D39" s="6" t="s">
        <v>71</v>
      </c>
    </row>
    <row r="40" spans="2:4" ht="29" x14ac:dyDescent="0.35">
      <c r="B40" s="5" t="s">
        <v>72</v>
      </c>
      <c r="C40" s="1" t="s">
        <v>73</v>
      </c>
      <c r="D40" s="6" t="s">
        <v>68</v>
      </c>
    </row>
    <row r="41" spans="2:4" x14ac:dyDescent="0.35">
      <c r="B41" s="5" t="s">
        <v>74</v>
      </c>
      <c r="C41" s="1" t="s">
        <v>75</v>
      </c>
      <c r="D41" s="6" t="s">
        <v>71</v>
      </c>
    </row>
    <row r="42" spans="2:4" ht="72.5" x14ac:dyDescent="0.35">
      <c r="B42" s="5" t="s">
        <v>76</v>
      </c>
      <c r="C42" s="1" t="s">
        <v>77</v>
      </c>
      <c r="D42" s="6" t="s">
        <v>78</v>
      </c>
    </row>
    <row r="43" spans="2:4" ht="29" x14ac:dyDescent="0.35">
      <c r="B43" s="5" t="s">
        <v>79</v>
      </c>
      <c r="C43" s="1" t="s">
        <v>80</v>
      </c>
      <c r="D43" s="6" t="s">
        <v>78</v>
      </c>
    </row>
    <row r="44" spans="2:4" ht="43.5" x14ac:dyDescent="0.35">
      <c r="B44" s="5" t="s">
        <v>81</v>
      </c>
      <c r="C44" s="1" t="s">
        <v>82</v>
      </c>
      <c r="D44" s="6" t="s">
        <v>78</v>
      </c>
    </row>
    <row r="45" spans="2:4" ht="29" x14ac:dyDescent="0.35">
      <c r="B45" s="20" t="s">
        <v>83</v>
      </c>
      <c r="C45" s="1" t="s">
        <v>84</v>
      </c>
      <c r="D45" s="6" t="s">
        <v>78</v>
      </c>
    </row>
    <row r="46" spans="2:4" x14ac:dyDescent="0.35">
      <c r="B46" s="21" t="s">
        <v>85</v>
      </c>
      <c r="C46" s="1" t="s">
        <v>86</v>
      </c>
      <c r="D46" s="6" t="s">
        <v>78</v>
      </c>
    </row>
    <row r="47" spans="2:4" x14ac:dyDescent="0.35">
      <c r="B47" s="21" t="s">
        <v>87</v>
      </c>
      <c r="C47" s="1" t="s">
        <v>0</v>
      </c>
      <c r="D47" s="6" t="s">
        <v>78</v>
      </c>
    </row>
    <row r="48" spans="2:4" ht="130.5" x14ac:dyDescent="0.35">
      <c r="B48" s="21" t="s">
        <v>88</v>
      </c>
      <c r="C48" s="1" t="s">
        <v>89</v>
      </c>
      <c r="D48" s="6" t="s">
        <v>68</v>
      </c>
    </row>
    <row r="49" spans="2:4" ht="29" x14ac:dyDescent="0.35">
      <c r="B49" s="20" t="s">
        <v>90</v>
      </c>
      <c r="C49" s="1" t="s">
        <v>91</v>
      </c>
      <c r="D49" s="6" t="s">
        <v>68</v>
      </c>
    </row>
    <row r="50" spans="2:4" ht="43.5" x14ac:dyDescent="0.35">
      <c r="B50" s="21" t="s">
        <v>92</v>
      </c>
      <c r="C50" s="1" t="s">
        <v>93</v>
      </c>
      <c r="D50" s="6" t="s">
        <v>68</v>
      </c>
    </row>
    <row r="51" spans="2:4" ht="174" x14ac:dyDescent="0.35">
      <c r="B51" s="21" t="s">
        <v>94</v>
      </c>
      <c r="C51" s="1" t="s">
        <v>95</v>
      </c>
      <c r="D51" s="6" t="s">
        <v>96</v>
      </c>
    </row>
    <row r="52" spans="2:4" ht="116" x14ac:dyDescent="0.35">
      <c r="B52" s="21" t="s">
        <v>97</v>
      </c>
      <c r="C52" s="1" t="s">
        <v>98</v>
      </c>
      <c r="D52" s="6" t="s">
        <v>78</v>
      </c>
    </row>
    <row r="53" spans="2:4" x14ac:dyDescent="0.35">
      <c r="B53" s="21" t="s">
        <v>99</v>
      </c>
      <c r="C53" s="1" t="s">
        <v>100</v>
      </c>
      <c r="D53" s="6" t="s">
        <v>71</v>
      </c>
    </row>
    <row r="54" spans="2:4" ht="29" x14ac:dyDescent="0.35">
      <c r="B54" s="21" t="s">
        <v>101</v>
      </c>
      <c r="C54" s="1" t="s">
        <v>102</v>
      </c>
      <c r="D54" s="6" t="s">
        <v>78</v>
      </c>
    </row>
    <row r="55" spans="2:4" ht="116" x14ac:dyDescent="0.35">
      <c r="B55" s="21" t="s">
        <v>103</v>
      </c>
      <c r="C55" s="1" t="s">
        <v>104</v>
      </c>
      <c r="D55" s="6" t="s">
        <v>68</v>
      </c>
    </row>
    <row r="56" spans="2:4" ht="29" x14ac:dyDescent="0.35">
      <c r="B56" s="21" t="s">
        <v>105</v>
      </c>
      <c r="C56" s="1" t="s">
        <v>106</v>
      </c>
      <c r="D56" s="6" t="s">
        <v>68</v>
      </c>
    </row>
    <row r="57" spans="2:4" ht="15" thickBot="1" x14ac:dyDescent="0.4">
      <c r="B57" s="22" t="s">
        <v>107</v>
      </c>
      <c r="C57" s="11" t="s">
        <v>108</v>
      </c>
      <c r="D57" s="12" t="s">
        <v>68</v>
      </c>
    </row>
    <row r="58" spans="2:4" ht="15" thickBot="1" x14ac:dyDescent="0.4">
      <c r="B58" s="23"/>
    </row>
    <row r="59" spans="2:4" ht="55.5" x14ac:dyDescent="0.45">
      <c r="B59" s="24" t="s">
        <v>109</v>
      </c>
      <c r="C59" s="25"/>
    </row>
    <row r="60" spans="2:4" ht="72.5" x14ac:dyDescent="0.35">
      <c r="B60" s="26" t="s">
        <v>110</v>
      </c>
      <c r="C60" s="6" t="s">
        <v>111</v>
      </c>
    </row>
    <row r="61" spans="2:4" ht="43.5" x14ac:dyDescent="0.35">
      <c r="B61" s="21" t="s">
        <v>112</v>
      </c>
      <c r="C61" s="6" t="s">
        <v>113</v>
      </c>
    </row>
    <row r="62" spans="2:4" ht="29.5" thickBot="1" x14ac:dyDescent="0.4">
      <c r="B62" s="22" t="s">
        <v>114</v>
      </c>
      <c r="C62" s="12" t="s">
        <v>115</v>
      </c>
    </row>
    <row r="63" spans="2:4" ht="15" thickBot="1" x14ac:dyDescent="0.4"/>
    <row r="64" spans="2:4" ht="37" customHeight="1" x14ac:dyDescent="0.45">
      <c r="B64" s="40" t="s">
        <v>116</v>
      </c>
      <c r="C64" s="41"/>
    </row>
    <row r="65" spans="2:3" x14ac:dyDescent="0.35">
      <c r="B65" s="27" t="s">
        <v>2</v>
      </c>
      <c r="C65" s="28" t="s">
        <v>117</v>
      </c>
    </row>
    <row r="66" spans="2:3" ht="87" x14ac:dyDescent="0.35">
      <c r="B66" s="17" t="s">
        <v>118</v>
      </c>
      <c r="C66" s="18" t="s">
        <v>119</v>
      </c>
    </row>
    <row r="67" spans="2:3" ht="43.5" x14ac:dyDescent="0.35">
      <c r="B67" s="17" t="s">
        <v>120</v>
      </c>
      <c r="C67" s="6" t="s">
        <v>121</v>
      </c>
    </row>
    <row r="68" spans="2:3" ht="72.5" x14ac:dyDescent="0.35">
      <c r="B68" s="17" t="s">
        <v>122</v>
      </c>
      <c r="C68" s="6" t="s">
        <v>123</v>
      </c>
    </row>
    <row r="69" spans="2:3" x14ac:dyDescent="0.35">
      <c r="B69" s="5" t="s">
        <v>124</v>
      </c>
      <c r="C69" s="6" t="s">
        <v>125</v>
      </c>
    </row>
    <row r="70" spans="2:3" ht="29.5" thickBot="1" x14ac:dyDescent="0.4">
      <c r="B70" s="10" t="s">
        <v>126</v>
      </c>
      <c r="C70" s="12" t="s">
        <v>127</v>
      </c>
    </row>
  </sheetData>
  <mergeCells count="4">
    <mergeCell ref="B2:D2"/>
    <mergeCell ref="B30:C30"/>
    <mergeCell ref="B36:D36"/>
    <mergeCell ref="B64:C6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8BE6C-DDB8-47A2-816F-BAF7A0338D6F}">
  <dimension ref="A1:O29"/>
  <sheetViews>
    <sheetView tabSelected="1" zoomScale="55" zoomScaleNormal="55" workbookViewId="0">
      <pane ySplit="1" topLeftCell="A5" activePane="bottomLeft" state="frozen"/>
      <selection pane="bottomLeft" activeCell="L15" sqref="L15"/>
    </sheetView>
  </sheetViews>
  <sheetFormatPr baseColWidth="10" defaultRowHeight="14.5" x14ac:dyDescent="0.35"/>
  <cols>
    <col min="1" max="1" width="22.7265625" bestFit="1" customWidth="1"/>
    <col min="2" max="2" width="5.08984375" bestFit="1" customWidth="1"/>
    <col min="3" max="3" width="7.54296875" bestFit="1" customWidth="1"/>
    <col min="4" max="4" width="5.36328125" bestFit="1" customWidth="1"/>
    <col min="5" max="5" width="6.54296875" bestFit="1" customWidth="1"/>
    <col min="6" max="6" width="6.7265625" bestFit="1" customWidth="1"/>
    <col min="7" max="7" width="7.54296875" bestFit="1" customWidth="1"/>
    <col min="8" max="8" width="8.54296875" bestFit="1"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31" t="s">
        <v>128</v>
      </c>
      <c r="O1" s="29" t="s">
        <v>97</v>
      </c>
    </row>
    <row r="2" spans="1:15" s="29" customFormat="1" x14ac:dyDescent="0.35">
      <c r="H2" s="30"/>
      <c r="I2" s="30"/>
      <c r="L2" s="31"/>
      <c r="M2" s="31"/>
      <c r="N2" s="31"/>
    </row>
    <row r="4" spans="1:15" x14ac:dyDescent="0.35">
      <c r="A4" t="s">
        <v>129</v>
      </c>
      <c r="B4">
        <v>1807</v>
      </c>
      <c r="C4" t="s">
        <v>130</v>
      </c>
      <c r="E4" s="32">
        <v>1.1647380000000001</v>
      </c>
      <c r="F4" s="32">
        <v>0.18890799999999999</v>
      </c>
      <c r="G4" s="32">
        <v>15.945872</v>
      </c>
      <c r="H4" s="32">
        <v>0.17411299999999999</v>
      </c>
      <c r="I4" s="32">
        <v>0.13309399999999999</v>
      </c>
      <c r="J4">
        <v>42</v>
      </c>
      <c r="K4">
        <v>100</v>
      </c>
      <c r="L4">
        <v>50</v>
      </c>
      <c r="O4" s="34">
        <f>(32*K4*L4)/B4</f>
        <v>88.544548976203657</v>
      </c>
    </row>
    <row r="5" spans="1:15" x14ac:dyDescent="0.35">
      <c r="A5" t="s">
        <v>129</v>
      </c>
      <c r="B5">
        <v>1807</v>
      </c>
      <c r="C5" t="s">
        <v>130</v>
      </c>
      <c r="E5" s="32">
        <v>1.1361790000000001</v>
      </c>
      <c r="F5" s="32">
        <v>0.18821099999999999</v>
      </c>
      <c r="G5" s="32">
        <v>17.135404999999999</v>
      </c>
      <c r="H5" s="32">
        <v>0.17378099999999999</v>
      </c>
      <c r="I5" s="32">
        <v>0.139372</v>
      </c>
      <c r="J5">
        <v>43</v>
      </c>
      <c r="K5">
        <v>100</v>
      </c>
      <c r="L5">
        <v>50</v>
      </c>
      <c r="O5" s="34">
        <f t="shared" ref="O5:O13" si="0">(32*K5*L5)/B5</f>
        <v>88.544548976203657</v>
      </c>
    </row>
    <row r="6" spans="1:15" x14ac:dyDescent="0.35">
      <c r="A6" t="s">
        <v>129</v>
      </c>
      <c r="B6">
        <v>1807</v>
      </c>
      <c r="C6" t="s">
        <v>130</v>
      </c>
      <c r="E6" s="32">
        <v>1.0859209999999999</v>
      </c>
      <c r="F6" s="32">
        <v>0.183397</v>
      </c>
      <c r="G6" s="32">
        <v>15.898186000000001</v>
      </c>
      <c r="H6" s="32">
        <v>0.16948299999999999</v>
      </c>
      <c r="I6" s="32">
        <v>0.13400300000000001</v>
      </c>
      <c r="J6">
        <v>44</v>
      </c>
      <c r="K6">
        <v>100</v>
      </c>
      <c r="L6">
        <v>50</v>
      </c>
      <c r="O6" s="34">
        <f t="shared" si="0"/>
        <v>88.544548976203657</v>
      </c>
    </row>
    <row r="7" spans="1:15" x14ac:dyDescent="0.35">
      <c r="A7" t="s">
        <v>129</v>
      </c>
      <c r="B7">
        <v>1807</v>
      </c>
      <c r="C7" t="s">
        <v>130</v>
      </c>
      <c r="E7" s="32">
        <v>1.1494709999999999</v>
      </c>
      <c r="F7" s="32">
        <v>0.18548600000000001</v>
      </c>
      <c r="G7" s="32">
        <v>16.568771999999999</v>
      </c>
      <c r="H7" s="32">
        <v>0.17547299999999999</v>
      </c>
      <c r="I7" s="32">
        <v>0.13783599999999999</v>
      </c>
      <c r="J7">
        <v>45</v>
      </c>
      <c r="K7">
        <v>100</v>
      </c>
      <c r="L7">
        <v>50</v>
      </c>
      <c r="O7" s="34">
        <f t="shared" si="0"/>
        <v>88.544548976203657</v>
      </c>
    </row>
    <row r="8" spans="1:15" x14ac:dyDescent="0.35">
      <c r="A8" t="s">
        <v>129</v>
      </c>
      <c r="B8">
        <v>1807</v>
      </c>
      <c r="C8" t="s">
        <v>130</v>
      </c>
      <c r="E8" s="32">
        <v>1.0855220000000001</v>
      </c>
      <c r="F8" s="32">
        <v>0.18288399999999999</v>
      </c>
      <c r="G8" s="32">
        <v>15.614853</v>
      </c>
      <c r="H8" s="32">
        <v>0.16871</v>
      </c>
      <c r="I8" s="32">
        <v>0.13237499999999999</v>
      </c>
      <c r="J8">
        <v>46</v>
      </c>
      <c r="K8">
        <v>100</v>
      </c>
      <c r="L8">
        <v>50</v>
      </c>
      <c r="O8" s="34">
        <f t="shared" si="0"/>
        <v>88.544548976203657</v>
      </c>
    </row>
    <row r="9" spans="1:15" x14ac:dyDescent="0.35">
      <c r="A9" t="s">
        <v>129</v>
      </c>
      <c r="B9">
        <v>1807</v>
      </c>
      <c r="C9" t="s">
        <v>130</v>
      </c>
      <c r="E9" s="32">
        <v>1.100206</v>
      </c>
      <c r="F9" s="32">
        <v>0.183471</v>
      </c>
      <c r="G9" s="32">
        <v>16.535036000000002</v>
      </c>
      <c r="H9" s="32">
        <v>0.17122100000000001</v>
      </c>
      <c r="I9" s="32">
        <v>0.13476099999999999</v>
      </c>
      <c r="J9">
        <v>47</v>
      </c>
      <c r="K9">
        <v>100</v>
      </c>
      <c r="L9">
        <v>50</v>
      </c>
      <c r="O9" s="34">
        <f t="shared" si="0"/>
        <v>88.544548976203657</v>
      </c>
    </row>
    <row r="10" spans="1:15" x14ac:dyDescent="0.35">
      <c r="A10" t="s">
        <v>129</v>
      </c>
      <c r="B10">
        <v>1807</v>
      </c>
      <c r="C10" t="s">
        <v>130</v>
      </c>
      <c r="E10" s="32">
        <v>1.088935</v>
      </c>
      <c r="F10" s="32">
        <v>0.18452199999999999</v>
      </c>
      <c r="G10" s="32">
        <v>15.752922999999999</v>
      </c>
      <c r="H10" s="32">
        <v>0.17055699999999999</v>
      </c>
      <c r="I10" s="32">
        <v>0.13359199999999999</v>
      </c>
      <c r="J10">
        <v>48</v>
      </c>
      <c r="K10">
        <v>100</v>
      </c>
      <c r="L10">
        <v>50</v>
      </c>
      <c r="O10" s="34">
        <f t="shared" si="0"/>
        <v>88.544548976203657</v>
      </c>
    </row>
    <row r="11" spans="1:15" x14ac:dyDescent="0.35">
      <c r="A11" t="s">
        <v>129</v>
      </c>
      <c r="B11">
        <v>1807</v>
      </c>
      <c r="C11" t="s">
        <v>130</v>
      </c>
      <c r="E11" s="32">
        <v>1.094171</v>
      </c>
      <c r="F11" s="32">
        <v>0.185025</v>
      </c>
      <c r="G11" s="32">
        <v>15.625429</v>
      </c>
      <c r="H11" s="32">
        <v>0.16845599999999999</v>
      </c>
      <c r="I11" s="32">
        <v>0.13175000000000001</v>
      </c>
      <c r="J11">
        <v>49</v>
      </c>
      <c r="K11">
        <v>100</v>
      </c>
      <c r="L11">
        <v>50</v>
      </c>
      <c r="O11" s="34">
        <f t="shared" si="0"/>
        <v>88.544548976203657</v>
      </c>
    </row>
    <row r="12" spans="1:15" x14ac:dyDescent="0.35">
      <c r="A12" t="s">
        <v>129</v>
      </c>
      <c r="B12">
        <v>1807</v>
      </c>
      <c r="C12" t="s">
        <v>130</v>
      </c>
      <c r="E12" s="32">
        <v>1.1166020000000001</v>
      </c>
      <c r="F12" s="32">
        <v>0.18790999999999999</v>
      </c>
      <c r="G12" s="32">
        <v>15.845134</v>
      </c>
      <c r="H12" s="32">
        <v>0.172181</v>
      </c>
      <c r="I12" s="32">
        <v>0.136849</v>
      </c>
      <c r="J12">
        <v>50</v>
      </c>
      <c r="K12">
        <v>100</v>
      </c>
      <c r="L12">
        <v>50</v>
      </c>
      <c r="O12" s="34">
        <f t="shared" si="0"/>
        <v>88.544548976203657</v>
      </c>
    </row>
    <row r="13" spans="1:15" x14ac:dyDescent="0.35">
      <c r="A13" t="s">
        <v>129</v>
      </c>
      <c r="B13">
        <v>1807</v>
      </c>
      <c r="C13" t="s">
        <v>130</v>
      </c>
      <c r="E13" s="32">
        <v>1.1559440000000001</v>
      </c>
      <c r="F13" s="32">
        <v>0.18714500000000001</v>
      </c>
      <c r="G13" s="32">
        <v>16.837067000000001</v>
      </c>
      <c r="H13" s="32">
        <v>0.176291</v>
      </c>
      <c r="I13" s="32">
        <v>0.13727700000000001</v>
      </c>
      <c r="J13">
        <v>51</v>
      </c>
      <c r="K13">
        <v>100</v>
      </c>
      <c r="L13">
        <v>50</v>
      </c>
      <c r="O13" s="34">
        <f t="shared" si="0"/>
        <v>88.544548976203657</v>
      </c>
    </row>
    <row r="14" spans="1:15" x14ac:dyDescent="0.35">
      <c r="E14" s="33">
        <f>AVERAGE(E4:E13)</f>
        <v>1.1177689000000002</v>
      </c>
      <c r="F14" s="33">
        <f>AVERAGE(F4:F13)</f>
        <v>0.18569590000000002</v>
      </c>
      <c r="G14" s="33">
        <f>AVERAGE(G4:G13)</f>
        <v>16.175867700000001</v>
      </c>
    </row>
    <row r="15" spans="1:15" x14ac:dyDescent="0.35">
      <c r="E15" s="33">
        <f>MEDIAN(E4:E13)</f>
        <v>1.1084040000000002</v>
      </c>
      <c r="F15" s="33">
        <f>MEDIAN(F4:F13)</f>
        <v>0.18525550000000002</v>
      </c>
      <c r="G15" s="33">
        <f>MEDIAN(G4:G13)</f>
        <v>15.922029</v>
      </c>
    </row>
    <row r="17" spans="1:15" x14ac:dyDescent="0.35">
      <c r="A17" t="s">
        <v>129</v>
      </c>
      <c r="B17">
        <v>1807</v>
      </c>
      <c r="C17" t="s">
        <v>130</v>
      </c>
      <c r="E17" s="32">
        <v>1.095018</v>
      </c>
      <c r="F17" s="32">
        <v>0.186394</v>
      </c>
      <c r="G17" s="32">
        <v>16.173891999999999</v>
      </c>
      <c r="H17" s="32">
        <v>0.17027400000000001</v>
      </c>
      <c r="I17" s="32">
        <v>0.133715</v>
      </c>
      <c r="J17">
        <v>43</v>
      </c>
      <c r="K17">
        <v>100</v>
      </c>
      <c r="L17">
        <v>100</v>
      </c>
      <c r="O17" s="34">
        <f t="shared" ref="O17:O25" si="1">(32*K17*L17)/B17</f>
        <v>177.08909795240731</v>
      </c>
    </row>
    <row r="18" spans="1:15" x14ac:dyDescent="0.35">
      <c r="A18" t="s">
        <v>129</v>
      </c>
      <c r="B18">
        <v>1807</v>
      </c>
      <c r="C18" t="s">
        <v>130</v>
      </c>
      <c r="E18">
        <v>1.1134790000000001</v>
      </c>
      <c r="F18">
        <v>0.186524</v>
      </c>
      <c r="G18">
        <v>15.712464000000001</v>
      </c>
      <c r="H18">
        <v>0.173148</v>
      </c>
      <c r="I18">
        <v>0.13456199999999999</v>
      </c>
      <c r="J18">
        <v>44</v>
      </c>
      <c r="K18">
        <v>100</v>
      </c>
      <c r="L18">
        <v>100</v>
      </c>
      <c r="O18" s="34">
        <f t="shared" si="1"/>
        <v>177.08909795240731</v>
      </c>
    </row>
    <row r="19" spans="1:15" x14ac:dyDescent="0.35">
      <c r="A19" t="s">
        <v>129</v>
      </c>
      <c r="B19">
        <v>1807</v>
      </c>
      <c r="C19" t="s">
        <v>130</v>
      </c>
      <c r="E19">
        <v>1.214038</v>
      </c>
      <c r="F19">
        <v>0.192075</v>
      </c>
      <c r="G19">
        <v>17.28293</v>
      </c>
      <c r="H19">
        <v>0.184116</v>
      </c>
      <c r="I19">
        <v>0.13971500000000001</v>
      </c>
      <c r="J19">
        <v>45</v>
      </c>
      <c r="K19">
        <v>100</v>
      </c>
      <c r="L19">
        <v>100</v>
      </c>
      <c r="O19" s="34">
        <f t="shared" si="1"/>
        <v>177.08909795240731</v>
      </c>
    </row>
    <row r="20" spans="1:15" x14ac:dyDescent="0.35">
      <c r="A20" t="s">
        <v>129</v>
      </c>
      <c r="B20">
        <v>1807</v>
      </c>
      <c r="C20" t="s">
        <v>130</v>
      </c>
      <c r="E20">
        <v>1.1105400000000001</v>
      </c>
      <c r="F20">
        <v>0.18968399999999999</v>
      </c>
      <c r="G20">
        <v>16.741209000000001</v>
      </c>
      <c r="H20">
        <v>0.17502799999999999</v>
      </c>
      <c r="I20">
        <v>0.14104700000000001</v>
      </c>
      <c r="J20">
        <v>46</v>
      </c>
      <c r="K20">
        <v>100</v>
      </c>
      <c r="L20">
        <v>100</v>
      </c>
      <c r="O20" s="34">
        <f t="shared" si="1"/>
        <v>177.08909795240731</v>
      </c>
    </row>
    <row r="21" spans="1:15" x14ac:dyDescent="0.35">
      <c r="A21" t="s">
        <v>129</v>
      </c>
      <c r="B21">
        <v>1807</v>
      </c>
      <c r="C21" t="s">
        <v>130</v>
      </c>
      <c r="E21">
        <v>1.1282669999999999</v>
      </c>
      <c r="F21">
        <v>0.18829699999999999</v>
      </c>
      <c r="G21">
        <v>15.982008</v>
      </c>
      <c r="H21">
        <v>0.17574300000000001</v>
      </c>
      <c r="I21">
        <v>0.134602</v>
      </c>
      <c r="J21">
        <v>47</v>
      </c>
      <c r="K21">
        <v>100</v>
      </c>
      <c r="L21">
        <v>100</v>
      </c>
      <c r="O21" s="34">
        <f t="shared" si="1"/>
        <v>177.08909795240731</v>
      </c>
    </row>
    <row r="22" spans="1:15" x14ac:dyDescent="0.35">
      <c r="A22" t="s">
        <v>129</v>
      </c>
      <c r="B22">
        <v>1807</v>
      </c>
      <c r="C22" t="s">
        <v>130</v>
      </c>
      <c r="E22">
        <v>1.198774</v>
      </c>
      <c r="F22">
        <v>0.19630300000000001</v>
      </c>
      <c r="G22">
        <v>18.347179000000001</v>
      </c>
      <c r="H22">
        <v>0.183892</v>
      </c>
      <c r="I22">
        <v>0.14489199999999999</v>
      </c>
      <c r="J22">
        <v>48</v>
      </c>
      <c r="K22">
        <v>100</v>
      </c>
      <c r="L22">
        <v>100</v>
      </c>
      <c r="O22" s="34">
        <f t="shared" si="1"/>
        <v>177.08909795240731</v>
      </c>
    </row>
    <row r="23" spans="1:15" x14ac:dyDescent="0.35">
      <c r="A23" t="s">
        <v>129</v>
      </c>
      <c r="B23">
        <v>1807</v>
      </c>
      <c r="C23" t="s">
        <v>130</v>
      </c>
      <c r="E23">
        <v>1.21926</v>
      </c>
      <c r="F23">
        <v>0.19337499999999999</v>
      </c>
      <c r="G23">
        <v>18.095815999999999</v>
      </c>
      <c r="H23">
        <v>0.17872399999999999</v>
      </c>
      <c r="I23">
        <v>0.13577</v>
      </c>
      <c r="J23">
        <v>49</v>
      </c>
      <c r="K23">
        <v>100</v>
      </c>
      <c r="L23">
        <v>100</v>
      </c>
      <c r="O23" s="34">
        <f t="shared" si="1"/>
        <v>177.08909795240731</v>
      </c>
    </row>
    <row r="24" spans="1:15" x14ac:dyDescent="0.35">
      <c r="A24" t="s">
        <v>129</v>
      </c>
      <c r="B24">
        <v>1807</v>
      </c>
      <c r="C24" t="s">
        <v>130</v>
      </c>
      <c r="E24">
        <v>1.139888</v>
      </c>
      <c r="F24">
        <v>0.18847</v>
      </c>
      <c r="G24">
        <v>16.218416999999999</v>
      </c>
      <c r="H24">
        <v>0.17638999999999999</v>
      </c>
      <c r="I24">
        <v>0.13784299999999999</v>
      </c>
      <c r="J24">
        <v>50</v>
      </c>
      <c r="K24">
        <v>100</v>
      </c>
      <c r="L24">
        <v>100</v>
      </c>
      <c r="O24" s="34">
        <f t="shared" si="1"/>
        <v>177.08909795240731</v>
      </c>
    </row>
    <row r="25" spans="1:15" x14ac:dyDescent="0.35">
      <c r="A25" t="s">
        <v>129</v>
      </c>
      <c r="B25">
        <v>1807</v>
      </c>
      <c r="C25" t="s">
        <v>130</v>
      </c>
      <c r="E25">
        <v>1.132541</v>
      </c>
      <c r="F25">
        <v>0.19054199999999999</v>
      </c>
      <c r="G25">
        <v>16.246382000000001</v>
      </c>
      <c r="H25">
        <v>0.17691499999999999</v>
      </c>
      <c r="I25">
        <v>0.13789499999999999</v>
      </c>
      <c r="J25">
        <v>51</v>
      </c>
      <c r="K25">
        <v>100</v>
      </c>
      <c r="L25">
        <v>100</v>
      </c>
      <c r="O25" s="34">
        <f t="shared" si="1"/>
        <v>177.08909795240731</v>
      </c>
    </row>
    <row r="26" spans="1:15" x14ac:dyDescent="0.35">
      <c r="E26" s="33">
        <f>AVERAGE(E16:E25)</f>
        <v>1.1502005555555554</v>
      </c>
      <c r="F26" s="33">
        <f>AVERAGE(F16:F25)</f>
        <v>0.19018488888888888</v>
      </c>
      <c r="G26" s="33">
        <f>AVERAGE(G16:G25)</f>
        <v>16.755588555555555</v>
      </c>
    </row>
    <row r="27" spans="1:15" x14ac:dyDescent="0.35">
      <c r="E27" s="33">
        <f>MEDIAN(E16:E25)</f>
        <v>1.132541</v>
      </c>
      <c r="F27" s="33">
        <f>MEDIAN(F16:F25)</f>
        <v>0.18968399999999999</v>
      </c>
      <c r="G27" s="33">
        <f>MEDIAN(G16:G25)</f>
        <v>16.246382000000001</v>
      </c>
    </row>
    <row r="29" spans="1:15" x14ac:dyDescent="0.35">
      <c r="E29">
        <v>1.113278</v>
      </c>
      <c r="F29">
        <v>0.19501499999999999</v>
      </c>
      <c r="G29">
        <v>16.606145000000001</v>
      </c>
      <c r="H29">
        <v>0.177873</v>
      </c>
      <c r="I29">
        <v>0.14069699999999999</v>
      </c>
      <c r="J29">
        <v>42</v>
      </c>
      <c r="K29">
        <v>200</v>
      </c>
      <c r="L29">
        <v>100</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2018D-2C7C-4540-960E-B821F0EF290F}">
  <dimension ref="A1:O6"/>
  <sheetViews>
    <sheetView zoomScale="70" zoomScaleNormal="70" workbookViewId="0">
      <selection activeCell="D12" sqref="D12"/>
    </sheetView>
  </sheetViews>
  <sheetFormatPr baseColWidth="10" defaultRowHeight="14.5" x14ac:dyDescent="0.35"/>
  <cols>
    <col min="1" max="1" width="21.7265625" bestFit="1" customWidth="1"/>
    <col min="2" max="2" width="5.81640625" bestFit="1" customWidth="1"/>
    <col min="3" max="3" width="7.54296875" bestFit="1" customWidth="1"/>
    <col min="9" max="9" width="8.26953125" bestFit="1" customWidth="1"/>
    <col min="10" max="10" width="4.7265625" bestFit="1" customWidth="1"/>
    <col min="11" max="11" width="6.7265625" bestFit="1" customWidth="1"/>
    <col min="12" max="12" width="6.81640625" style="1" customWidth="1"/>
    <col min="13" max="13" width="6.08984375" customWidth="1"/>
  </cols>
  <sheetData>
    <row r="1" spans="1:15" s="29" customFormat="1" ht="43.5"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4" spans="1:15" x14ac:dyDescent="0.35">
      <c r="A4" t="s">
        <v>133</v>
      </c>
      <c r="B4">
        <v>15700</v>
      </c>
      <c r="C4" t="s">
        <v>130</v>
      </c>
      <c r="J4">
        <v>42</v>
      </c>
      <c r="K4">
        <v>100</v>
      </c>
      <c r="L4" s="1">
        <v>50</v>
      </c>
      <c r="M4" t="s">
        <v>132</v>
      </c>
      <c r="N4" s="34">
        <f>(32*L4*K4)/B4</f>
        <v>10.19108280254777</v>
      </c>
    </row>
    <row r="5" spans="1:15" x14ac:dyDescent="0.35">
      <c r="A5" t="s">
        <v>133</v>
      </c>
      <c r="B5">
        <v>15700</v>
      </c>
      <c r="C5" t="s">
        <v>130</v>
      </c>
      <c r="J5">
        <v>43</v>
      </c>
      <c r="K5">
        <v>100</v>
      </c>
      <c r="L5" s="1">
        <v>50</v>
      </c>
      <c r="M5" t="s">
        <v>132</v>
      </c>
      <c r="N5" s="34">
        <f>(32*L5*K5)/B5</f>
        <v>10.19108280254777</v>
      </c>
    </row>
    <row r="6" spans="1:15" x14ac:dyDescent="0.35">
      <c r="A6" t="s">
        <v>133</v>
      </c>
      <c r="B6">
        <v>15700</v>
      </c>
      <c r="C6" t="s">
        <v>130</v>
      </c>
      <c r="J6">
        <v>44</v>
      </c>
      <c r="K6">
        <v>100</v>
      </c>
      <c r="L6" s="1">
        <v>50</v>
      </c>
      <c r="M6" t="s">
        <v>132</v>
      </c>
      <c r="N6" s="34">
        <f>(32*L6*K6)/B6</f>
        <v>10.19108280254777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DC4F-98C1-4C71-B921-EAE603E44527}">
  <dimension ref="A1:O5"/>
  <sheetViews>
    <sheetView zoomScale="70" zoomScaleNormal="70" workbookViewId="0">
      <selection activeCell="B5" sqref="B5:C5"/>
    </sheetView>
  </sheetViews>
  <sheetFormatPr baseColWidth="10" defaultRowHeight="14.5" x14ac:dyDescent="0.35"/>
  <cols>
    <col min="1" max="1" width="21.7265625" bestFit="1" customWidth="1"/>
    <col min="2" max="2" width="3.81640625" bestFit="1" customWidth="1"/>
    <col min="10" max="10" width="4.7265625" bestFit="1" customWidth="1"/>
    <col min="11" max="11" width="6.7265625" bestFit="1" customWidth="1"/>
    <col min="12" max="12" width="7.26953125" customWidth="1"/>
    <col min="13" max="13" width="7.54296875" bestFit="1" customWidth="1"/>
    <col min="14" max="14" width="6.363281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3" spans="1:15" x14ac:dyDescent="0.35">
      <c r="A3" t="s">
        <v>134</v>
      </c>
      <c r="B3">
        <v>943</v>
      </c>
      <c r="C3" t="s">
        <v>130</v>
      </c>
      <c r="J3">
        <v>42</v>
      </c>
      <c r="K3">
        <v>100</v>
      </c>
      <c r="L3">
        <v>50</v>
      </c>
      <c r="M3" t="s">
        <v>132</v>
      </c>
      <c r="N3" s="34">
        <f>(32*L3*K3)/B3</f>
        <v>169.67126193001062</v>
      </c>
    </row>
    <row r="4" spans="1:15" x14ac:dyDescent="0.35">
      <c r="A4" t="s">
        <v>134</v>
      </c>
      <c r="B4">
        <v>943</v>
      </c>
      <c r="C4" t="s">
        <v>130</v>
      </c>
    </row>
    <row r="5" spans="1:15" x14ac:dyDescent="0.35">
      <c r="A5" t="s">
        <v>134</v>
      </c>
      <c r="B5">
        <v>943</v>
      </c>
      <c r="C5" t="s">
        <v>130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 dictionary</vt:lpstr>
      <vt:lpstr>m4_monthly_end032014</vt:lpstr>
      <vt:lpstr>m4_monthly_end052015</vt:lpstr>
      <vt:lpstr>m4_monthly_end092007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2019-12-20T21:04:18Z</dcterms:modified>
</cp:coreProperties>
</file>