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4CA7C0E3-9311-48C3-9981-E5B35158501D}" xr6:coauthVersionLast="45" xr6:coauthVersionMax="45" xr10:uidLastSave="{00000000-0000-0000-0000-000000000000}"/>
  <bookViews>
    <workbookView xWindow="0" yWindow="600" windowWidth="19200" windowHeight="10200" firstSheet="2" activeTab="2" xr2:uid="{00000000-000D-0000-FFFF-FFFF00000000}"/>
  </bookViews>
  <sheets>
    <sheet name="data dictionary" sheetId="1" r:id="rId1"/>
    <sheet name="m4_m_end032014" sheetId="2" r:id="rId2"/>
    <sheet name="m4_m_end062015" sheetId="3" r:id="rId3"/>
    <sheet name="m4_m_end092007" sheetId="4" r:id="rId4"/>
    <sheet name="m4_q_end2003q3" sheetId="5" r:id="rId5"/>
    <sheet name="m4_q_end2013q1" sheetId="6" r:id="rId6"/>
    <sheet name="m4_q_end2015q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4" i="5" l="1"/>
  <c r="F64" i="5"/>
  <c r="E64" i="5"/>
  <c r="G63" i="5"/>
  <c r="F63" i="5"/>
  <c r="E63" i="5"/>
  <c r="G49" i="5"/>
  <c r="F49" i="5"/>
  <c r="E49" i="5"/>
  <c r="G48" i="5"/>
  <c r="F48" i="5"/>
  <c r="E48" i="5"/>
  <c r="G36" i="5"/>
  <c r="F36" i="5"/>
  <c r="E36" i="5"/>
  <c r="G35" i="5"/>
  <c r="F35" i="5"/>
  <c r="E35" i="5"/>
  <c r="G23" i="5"/>
  <c r="F23" i="5"/>
  <c r="E23" i="5"/>
  <c r="G22" i="5"/>
  <c r="F22" i="5"/>
  <c r="E22" i="5"/>
  <c r="G59" i="6"/>
  <c r="F59" i="6"/>
  <c r="E59" i="6"/>
  <c r="G58" i="6"/>
  <c r="F58" i="6"/>
  <c r="E58" i="6"/>
  <c r="G46" i="6"/>
  <c r="F46" i="6"/>
  <c r="E46" i="6"/>
  <c r="G45" i="6"/>
  <c r="F45" i="6"/>
  <c r="E45" i="6"/>
  <c r="G33" i="6"/>
  <c r="F33" i="6"/>
  <c r="E33" i="6"/>
  <c r="G32" i="6"/>
  <c r="F32" i="6"/>
  <c r="E32" i="6"/>
  <c r="G20" i="6"/>
  <c r="F20" i="6"/>
  <c r="E20" i="6"/>
  <c r="G19" i="6"/>
  <c r="F19" i="6"/>
  <c r="E19" i="6"/>
  <c r="G62" i="7"/>
  <c r="F62" i="7"/>
  <c r="E62" i="7"/>
  <c r="G61" i="7"/>
  <c r="F61" i="7"/>
  <c r="E61" i="7"/>
  <c r="G47" i="7"/>
  <c r="F47" i="7"/>
  <c r="E47" i="7"/>
  <c r="G46" i="7"/>
  <c r="F46" i="7"/>
  <c r="E46" i="7"/>
  <c r="G34" i="7"/>
  <c r="F34" i="7"/>
  <c r="E34" i="7"/>
  <c r="G33" i="7"/>
  <c r="F33" i="7"/>
  <c r="E33" i="7"/>
  <c r="G21" i="7"/>
  <c r="F21" i="7"/>
  <c r="E21" i="7"/>
  <c r="G20" i="7"/>
  <c r="F20" i="7"/>
  <c r="E20" i="7"/>
  <c r="N47" i="3" l="1"/>
  <c r="N46" i="3"/>
  <c r="N45" i="3"/>
  <c r="N44" i="3"/>
  <c r="N43" i="3"/>
  <c r="N42" i="3"/>
  <c r="N41" i="3"/>
  <c r="N40" i="3"/>
  <c r="N39" i="3"/>
  <c r="N38" i="3"/>
  <c r="N34" i="3"/>
  <c r="N33" i="3"/>
  <c r="N32" i="3"/>
  <c r="N31" i="3"/>
  <c r="N30" i="3"/>
  <c r="N29" i="3"/>
  <c r="N28" i="3"/>
  <c r="N27" i="3"/>
  <c r="N26" i="3"/>
  <c r="N25" i="3"/>
  <c r="N21" i="3"/>
  <c r="N20" i="3"/>
  <c r="N19" i="3"/>
  <c r="N18" i="3"/>
  <c r="N17" i="3"/>
  <c r="N16" i="3"/>
  <c r="N15" i="3"/>
  <c r="F73" i="2"/>
  <c r="F72" i="2"/>
  <c r="F60" i="2"/>
  <c r="F59" i="2"/>
  <c r="F47" i="2"/>
  <c r="F46" i="2"/>
  <c r="F34" i="2"/>
  <c r="F33" i="2"/>
  <c r="F22" i="2"/>
  <c r="F21" i="2"/>
  <c r="O58" i="2" l="1"/>
  <c r="O71" i="2"/>
  <c r="O70" i="2"/>
  <c r="O69" i="2"/>
  <c r="O68" i="2"/>
  <c r="O67" i="2"/>
  <c r="O66" i="2"/>
  <c r="O65" i="2"/>
  <c r="O64" i="2"/>
  <c r="O63" i="2"/>
  <c r="O62" i="2"/>
  <c r="O45" i="2"/>
  <c r="O44" i="2"/>
  <c r="O43" i="2"/>
  <c r="O42" i="2"/>
  <c r="O41" i="2"/>
  <c r="O40" i="2"/>
  <c r="O39" i="2"/>
  <c r="O38" i="2"/>
  <c r="O37" i="2"/>
  <c r="O36" i="2"/>
  <c r="E73" i="2"/>
  <c r="E72" i="2"/>
  <c r="E60" i="2"/>
  <c r="E59" i="2"/>
  <c r="E47" i="2"/>
  <c r="E46" i="2"/>
  <c r="E34" i="2"/>
  <c r="E33" i="2"/>
  <c r="O57" i="2"/>
  <c r="O56" i="2"/>
  <c r="O55" i="2"/>
  <c r="O54" i="2"/>
  <c r="O53" i="2"/>
  <c r="O52" i="2"/>
  <c r="O51" i="2"/>
  <c r="O50" i="2"/>
  <c r="O49" i="2"/>
  <c r="E22" i="2" l="1"/>
  <c r="E21" i="2"/>
  <c r="D7" i="4"/>
  <c r="D6" i="4"/>
  <c r="D5" i="4"/>
  <c r="D4" i="4"/>
  <c r="D3" i="4"/>
  <c r="N10" i="4" l="1"/>
  <c r="N14" i="3"/>
  <c r="N13" i="3"/>
  <c r="N12" i="3"/>
  <c r="O32" i="2" l="1"/>
  <c r="O31" i="2"/>
  <c r="O30" i="2"/>
  <c r="O29" i="2"/>
  <c r="O28" i="2"/>
  <c r="O27" i="2"/>
  <c r="O26" i="2"/>
  <c r="O25" i="2"/>
  <c r="O24" i="2" l="1"/>
  <c r="O20" i="2" l="1"/>
  <c r="O19" i="2"/>
  <c r="O18" i="2"/>
  <c r="O17" i="2"/>
  <c r="O16" i="2"/>
  <c r="O15" i="2"/>
  <c r="O14" i="2"/>
  <c r="O13" i="2"/>
  <c r="O12" i="2"/>
  <c r="O11" i="2"/>
</calcChain>
</file>

<file path=xl/sharedStrings.xml><?xml version="1.0" encoding="utf-8"?>
<sst xmlns="http://schemas.openxmlformats.org/spreadsheetml/2006/main" count="605" uniqueCount="144">
  <si>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</si>
  <si>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</si>
  <si>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</si>
  <si>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</si>
  <si>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</si>
  <si>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</si>
  <si>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</si>
  <si>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</si>
  <si>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</si>
  <si>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</si>
  <si>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</si>
  <si>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</si>
  <si>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</si>
  <si>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</si>
  <si>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</si>
  <si>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</si>
  <si>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</si>
  <si>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</si>
  <si>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</si>
  <si>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</si>
  <si>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</si>
  <si>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</si>
  <si>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</si>
  <si>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</si>
  <si>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</si>
  <si>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</si>
  <si>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</si>
  <si>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</si>
  <si>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</si>
  <si>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</si>
  <si>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</si>
  <si>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</si>
  <si>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</si>
  <si>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</si>
  <si>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</si>
  <si>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</si>
  <si>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</si>
  <si>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</si>
  <si>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</si>
  <si>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</si>
  <si>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</si>
  <si>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</si>
  <si>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</si>
  <si>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</si>
  <si>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</si>
  <si>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</si>
  <si>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</si>
  <si>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</si>
  <si>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</si>
  <si>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</si>
  <si>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</si>
  <si>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</si>
  <si>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</si>
  <si>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</si>
  <si>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</si>
  <si>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</si>
  <si>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</si>
  <si>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</si>
  <si>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</si>
  <si>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</si>
  <si>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</si>
  <si>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</si>
  <si>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</si>
  <si>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</si>
  <si>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</si>
  <si>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</si>
  <si>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</si>
  <si>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</si>
  <si>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</si>
  <si>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</si>
  <si>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</si>
  <si>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</si>
  <si>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</si>
  <si>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</si>
  <si>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</si>
  <si>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</si>
  <si>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</si>
  <si>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</si>
  <si>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</si>
  <si>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</si>
  <si>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</si>
  <si>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</si>
  <si>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</si>
  <si>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</si>
  <si>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</si>
  <si>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</si>
  <si>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</si>
  <si>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</si>
  <si>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</si>
  <si>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</si>
  <si>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</si>
  <si>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</si>
  <si>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</si>
  <si>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</si>
  <si>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</si>
  <si>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</si>
  <si>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</si>
  <si>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</si>
  <si>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</si>
  <si>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</si>
  <si>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</si>
  <si>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</si>
  <si>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</si>
  <si>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</si>
  <si>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</si>
  <si>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</si>
  <si>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</si>
  <si>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</si>
  <si>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</si>
  <si>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</si>
  <si>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</si>
  <si>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</si>
  <si>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</si>
  <si>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</si>
  <si>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</si>
  <si>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</si>
  <si>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</si>
  <si>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</si>
  <si>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</si>
  <si>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</si>
  <si>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</si>
  <si>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</si>
  <si>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</si>
  <si>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</si>
  <si>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</si>
  <si>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</si>
  <si>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</si>
  <si>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</si>
  <si>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</si>
  <si>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</si>
  <si>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</si>
  <si>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</si>
  <si>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</si>
  <si>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</si>
  <si>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</si>
  <si>
    <t>DeepAR</t>
  </si>
  <si>
    <t>Naive2</t>
  </si>
  <si>
    <t>ARIMA</t>
  </si>
  <si>
    <t>ETS</t>
  </si>
  <si>
    <t>ETSARIMA</t>
  </si>
  <si>
    <t>Legaki</t>
  </si>
  <si>
    <t>m4_quarterly_end2003q3</t>
  </si>
  <si>
    <t>m4_quarterly_end2013q1</t>
  </si>
  <si>
    <t>m4_quarterly_end2015q1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</si>
</sst>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5" fontId="0" fillId="0" borderId="0" xfId="0" applyNumberFormat="1"/>
    <xf numFmtId="0" fontId="0" fillId="0" borderId="0" xfId="0" applyFont="1"/>
    <xf numFmtId="164" fontId="0" fillId="2" borderId="0" xfId="0" applyNumberFormat="1" applyFill="1"/>
    <xf numFmtId="164" fontId="0" fillId="0" borderId="0" xfId="0" applyNumberFormat="1" applyFont="1"/>
    <xf numFmtId="164" fontId="0" fillId="2" borderId="0" xfId="0" applyNumberFormat="1" applyFont="1" applyFill="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xf numFmtId="0" fontId="2" fillId="3"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8" t="s">
        <v>1</v>
      </c>
      <c r="C2" s="39"/>
      <c r="D2" s="40"/>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41" t="s">
        <v>54</v>
      </c>
      <c r="C30" s="42"/>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8" t="s">
        <v>63</v>
      </c>
      <c r="C36" s="39"/>
      <c r="D36" s="40"/>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43" t="s">
        <v>116</v>
      </c>
      <c r="C64" s="44"/>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O73"/>
  <sheetViews>
    <sheetView zoomScale="55" zoomScaleNormal="55" workbookViewId="0">
      <pane ySplit="1" topLeftCell="A2" activePane="bottomLeft" state="frozen"/>
      <selection pane="bottomLeft" activeCell="E71" sqref="E71"/>
    </sheetView>
  </sheetViews>
  <sheetFormatPr baseColWidth="10" defaultRowHeight="14.5" x14ac:dyDescent="0.35"/>
  <cols>
    <col min="1" max="1" width="22.7265625" bestFit="1" customWidth="1"/>
    <col min="2" max="2" width="5.08984375" bestFit="1" customWidth="1"/>
    <col min="3" max="3" width="9.6328125" bestFit="1" customWidth="1"/>
    <col min="4" max="4" width="5.36328125" bestFit="1" customWidth="1"/>
    <col min="5" max="5" width="5.90625" bestFit="1" customWidth="1"/>
    <col min="6" max="6" width="6.7265625" bestFit="1" customWidth="1"/>
    <col min="7" max="7" width="6.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5" s="29" customFormat="1" x14ac:dyDescent="0.35">
      <c r="H2" s="30"/>
      <c r="I2" s="30"/>
      <c r="L2" s="31"/>
      <c r="M2" s="31"/>
      <c r="N2" s="31"/>
    </row>
    <row r="3" spans="1:15" s="29" customFormat="1" x14ac:dyDescent="0.35">
      <c r="A3" t="s">
        <v>129</v>
      </c>
      <c r="B3">
        <v>1807</v>
      </c>
      <c r="C3" s="34" t="s">
        <v>136</v>
      </c>
      <c r="D3" s="34"/>
      <c r="E3" s="32">
        <v>1.0867</v>
      </c>
      <c r="F3" s="32">
        <v>0.18418199999999998</v>
      </c>
      <c r="H3" s="30"/>
      <c r="I3" s="30"/>
      <c r="L3" s="31"/>
      <c r="M3" s="31"/>
      <c r="N3" s="31"/>
    </row>
    <row r="4" spans="1:15" s="29" customFormat="1" x14ac:dyDescent="0.35">
      <c r="A4" t="s">
        <v>129</v>
      </c>
      <c r="B4">
        <v>1807</v>
      </c>
      <c r="C4" s="34" t="s">
        <v>137</v>
      </c>
      <c r="D4" s="34"/>
      <c r="E4" s="32">
        <v>1.0470999999999999</v>
      </c>
      <c r="F4" s="32">
        <v>0.18418199999999998</v>
      </c>
      <c r="H4" s="30"/>
      <c r="I4" s="30"/>
      <c r="L4" s="31"/>
      <c r="M4" s="31"/>
      <c r="N4" s="31"/>
    </row>
    <row r="5" spans="1:15" s="29" customFormat="1" x14ac:dyDescent="0.35">
      <c r="A5" t="s">
        <v>129</v>
      </c>
      <c r="B5">
        <v>1807</v>
      </c>
      <c r="C5" s="34" t="s">
        <v>138</v>
      </c>
      <c r="D5" s="34"/>
      <c r="E5" s="32">
        <v>1.0591999999999999</v>
      </c>
      <c r="F5" s="32">
        <v>0.18421999999999999</v>
      </c>
      <c r="H5" s="30"/>
      <c r="I5" s="30"/>
      <c r="L5" s="31"/>
      <c r="M5" s="31"/>
      <c r="N5" s="31"/>
    </row>
    <row r="6" spans="1:15" s="29" customFormat="1" x14ac:dyDescent="0.35">
      <c r="A6" t="s">
        <v>129</v>
      </c>
      <c r="B6">
        <v>1807</v>
      </c>
      <c r="C6" s="34" t="s">
        <v>139</v>
      </c>
      <c r="D6" s="34"/>
      <c r="E6" s="32">
        <v>1.0273000000000001</v>
      </c>
      <c r="F6" s="32">
        <v>0.17782000000000001</v>
      </c>
      <c r="H6" s="30"/>
      <c r="I6" s="30"/>
      <c r="L6" s="31"/>
      <c r="M6" s="31"/>
      <c r="N6" s="31"/>
    </row>
    <row r="7" spans="1:15" s="29" customFormat="1" x14ac:dyDescent="0.35">
      <c r="A7" t="s">
        <v>129</v>
      </c>
      <c r="B7">
        <v>1807</v>
      </c>
      <c r="C7" s="34" t="s">
        <v>140</v>
      </c>
      <c r="D7" s="34"/>
      <c r="E7" s="32">
        <v>1.0504</v>
      </c>
      <c r="F7" s="32">
        <v>0.181085</v>
      </c>
      <c r="H7" s="30"/>
      <c r="I7" s="30"/>
      <c r="L7" s="31"/>
      <c r="M7" s="31"/>
      <c r="N7" s="31"/>
    </row>
    <row r="8" spans="1:15" s="29" customFormat="1" x14ac:dyDescent="0.35">
      <c r="H8" s="30"/>
      <c r="I8" s="30"/>
      <c r="L8" s="31"/>
      <c r="M8" s="31"/>
      <c r="N8" s="31"/>
    </row>
    <row r="9" spans="1:15" s="29" customFormat="1" ht="18.5" x14ac:dyDescent="0.45">
      <c r="A9" s="45" t="s">
        <v>135</v>
      </c>
      <c r="B9" s="45"/>
      <c r="C9" s="45"/>
      <c r="D9" s="45"/>
      <c r="E9" s="45"/>
      <c r="F9" s="45"/>
      <c r="G9" s="45"/>
      <c r="H9" s="45"/>
      <c r="I9" s="45"/>
      <c r="J9" s="45"/>
      <c r="K9" s="45"/>
      <c r="L9" s="45"/>
      <c r="M9" s="45"/>
      <c r="N9" s="45"/>
      <c r="O9" s="45"/>
    </row>
    <row r="11" spans="1:15" x14ac:dyDescent="0.35">
      <c r="A11" t="s">
        <v>129</v>
      </c>
      <c r="B11">
        <v>1807</v>
      </c>
      <c r="C11" t="s">
        <v>130</v>
      </c>
      <c r="E11" s="32">
        <v>1.1647380000000001</v>
      </c>
      <c r="F11" s="32">
        <v>0.18890799999999999</v>
      </c>
      <c r="G11" s="32">
        <v>15.945872</v>
      </c>
      <c r="H11" s="32">
        <v>0.17411299999999999</v>
      </c>
      <c r="I11" s="32">
        <v>0.13309399999999999</v>
      </c>
      <c r="J11">
        <v>42</v>
      </c>
      <c r="K11">
        <v>100</v>
      </c>
      <c r="L11">
        <v>50</v>
      </c>
      <c r="O11" s="33">
        <f t="shared" ref="O11:O20" si="0">(32*K11*L11)/B11</f>
        <v>88.544548976203657</v>
      </c>
    </row>
    <row r="12" spans="1:15" x14ac:dyDescent="0.35">
      <c r="A12" t="s">
        <v>129</v>
      </c>
      <c r="B12">
        <v>1807</v>
      </c>
      <c r="C12" t="s">
        <v>130</v>
      </c>
      <c r="E12" s="32">
        <v>1.1361790000000001</v>
      </c>
      <c r="F12" s="32">
        <v>0.18821099999999999</v>
      </c>
      <c r="G12" s="32">
        <v>17.135404999999999</v>
      </c>
      <c r="H12" s="32">
        <v>0.17378099999999999</v>
      </c>
      <c r="I12" s="32">
        <v>0.139372</v>
      </c>
      <c r="J12">
        <v>43</v>
      </c>
      <c r="K12">
        <v>100</v>
      </c>
      <c r="L12">
        <v>50</v>
      </c>
      <c r="O12" s="33">
        <f t="shared" si="0"/>
        <v>88.544548976203657</v>
      </c>
    </row>
    <row r="13" spans="1:15" x14ac:dyDescent="0.35">
      <c r="A13" t="s">
        <v>129</v>
      </c>
      <c r="B13">
        <v>1807</v>
      </c>
      <c r="C13" t="s">
        <v>130</v>
      </c>
      <c r="E13" s="32">
        <v>1.0859209999999999</v>
      </c>
      <c r="F13" s="32">
        <v>0.183397</v>
      </c>
      <c r="G13" s="32">
        <v>15.898186000000001</v>
      </c>
      <c r="H13" s="32">
        <v>0.16948299999999999</v>
      </c>
      <c r="I13" s="32">
        <v>0.13400300000000001</v>
      </c>
      <c r="J13">
        <v>44</v>
      </c>
      <c r="K13">
        <v>100</v>
      </c>
      <c r="L13">
        <v>50</v>
      </c>
      <c r="O13" s="33">
        <f t="shared" si="0"/>
        <v>88.544548976203657</v>
      </c>
    </row>
    <row r="14" spans="1:15" x14ac:dyDescent="0.35">
      <c r="A14" t="s">
        <v>129</v>
      </c>
      <c r="B14">
        <v>1807</v>
      </c>
      <c r="C14" t="s">
        <v>130</v>
      </c>
      <c r="E14" s="32">
        <v>1.1494709999999999</v>
      </c>
      <c r="F14" s="32">
        <v>0.18548600000000001</v>
      </c>
      <c r="G14" s="32">
        <v>16.568771999999999</v>
      </c>
      <c r="H14" s="32">
        <v>0.17547299999999999</v>
      </c>
      <c r="I14" s="32">
        <v>0.13783599999999999</v>
      </c>
      <c r="J14">
        <v>45</v>
      </c>
      <c r="K14">
        <v>100</v>
      </c>
      <c r="L14">
        <v>50</v>
      </c>
      <c r="O14" s="33">
        <f t="shared" si="0"/>
        <v>88.544548976203657</v>
      </c>
    </row>
    <row r="15" spans="1:15" x14ac:dyDescent="0.35">
      <c r="A15" t="s">
        <v>129</v>
      </c>
      <c r="B15">
        <v>1807</v>
      </c>
      <c r="C15" t="s">
        <v>130</v>
      </c>
      <c r="E15" s="32">
        <v>1.0855220000000001</v>
      </c>
      <c r="F15" s="32">
        <v>0.18288399999999999</v>
      </c>
      <c r="G15" s="32">
        <v>15.614853</v>
      </c>
      <c r="H15" s="32">
        <v>0.16871</v>
      </c>
      <c r="I15" s="32">
        <v>0.13237499999999999</v>
      </c>
      <c r="J15">
        <v>46</v>
      </c>
      <c r="K15">
        <v>100</v>
      </c>
      <c r="L15">
        <v>50</v>
      </c>
      <c r="O15" s="33">
        <f t="shared" si="0"/>
        <v>88.544548976203657</v>
      </c>
    </row>
    <row r="16" spans="1:15" x14ac:dyDescent="0.35">
      <c r="A16" t="s">
        <v>129</v>
      </c>
      <c r="B16">
        <v>1807</v>
      </c>
      <c r="C16" t="s">
        <v>130</v>
      </c>
      <c r="E16" s="32">
        <v>1.100206</v>
      </c>
      <c r="F16" s="32">
        <v>0.183471</v>
      </c>
      <c r="G16" s="32">
        <v>16.535036000000002</v>
      </c>
      <c r="H16" s="32">
        <v>0.17122100000000001</v>
      </c>
      <c r="I16" s="32">
        <v>0.13476099999999999</v>
      </c>
      <c r="J16">
        <v>47</v>
      </c>
      <c r="K16">
        <v>100</v>
      </c>
      <c r="L16">
        <v>50</v>
      </c>
      <c r="O16" s="33">
        <f t="shared" si="0"/>
        <v>88.544548976203657</v>
      </c>
    </row>
    <row r="17" spans="1:15" x14ac:dyDescent="0.35">
      <c r="A17" t="s">
        <v>129</v>
      </c>
      <c r="B17">
        <v>1807</v>
      </c>
      <c r="C17" t="s">
        <v>130</v>
      </c>
      <c r="E17" s="32">
        <v>1.088935</v>
      </c>
      <c r="F17" s="32">
        <v>0.18452199999999999</v>
      </c>
      <c r="G17" s="32">
        <v>15.752922999999999</v>
      </c>
      <c r="H17" s="32">
        <v>0.17055699999999999</v>
      </c>
      <c r="I17" s="32">
        <v>0.13359199999999999</v>
      </c>
      <c r="J17">
        <v>48</v>
      </c>
      <c r="K17">
        <v>100</v>
      </c>
      <c r="L17">
        <v>50</v>
      </c>
      <c r="O17" s="33">
        <f t="shared" si="0"/>
        <v>88.544548976203657</v>
      </c>
    </row>
    <row r="18" spans="1:15" x14ac:dyDescent="0.35">
      <c r="A18" t="s">
        <v>129</v>
      </c>
      <c r="B18">
        <v>1807</v>
      </c>
      <c r="C18" t="s">
        <v>130</v>
      </c>
      <c r="E18" s="32">
        <v>1.094171</v>
      </c>
      <c r="F18" s="32">
        <v>0.185025</v>
      </c>
      <c r="G18" s="32">
        <v>15.625429</v>
      </c>
      <c r="H18" s="32">
        <v>0.16845599999999999</v>
      </c>
      <c r="I18" s="32">
        <v>0.13175000000000001</v>
      </c>
      <c r="J18">
        <v>49</v>
      </c>
      <c r="K18">
        <v>100</v>
      </c>
      <c r="L18">
        <v>50</v>
      </c>
      <c r="O18" s="33">
        <f t="shared" si="0"/>
        <v>88.544548976203657</v>
      </c>
    </row>
    <row r="19" spans="1:15" x14ac:dyDescent="0.35">
      <c r="A19" t="s">
        <v>129</v>
      </c>
      <c r="B19">
        <v>1807</v>
      </c>
      <c r="C19" t="s">
        <v>130</v>
      </c>
      <c r="E19" s="32">
        <v>1.1166020000000001</v>
      </c>
      <c r="F19" s="32">
        <v>0.18790999999999999</v>
      </c>
      <c r="G19" s="32">
        <v>15.845134</v>
      </c>
      <c r="H19" s="32">
        <v>0.172181</v>
      </c>
      <c r="I19" s="32">
        <v>0.136849</v>
      </c>
      <c r="J19">
        <v>50</v>
      </c>
      <c r="K19">
        <v>100</v>
      </c>
      <c r="L19">
        <v>50</v>
      </c>
      <c r="O19" s="33">
        <f t="shared" si="0"/>
        <v>88.544548976203657</v>
      </c>
    </row>
    <row r="20" spans="1:15" x14ac:dyDescent="0.35">
      <c r="A20" t="s">
        <v>129</v>
      </c>
      <c r="B20">
        <v>1807</v>
      </c>
      <c r="C20" t="s">
        <v>130</v>
      </c>
      <c r="E20" s="32">
        <v>1.1559440000000001</v>
      </c>
      <c r="F20" s="32">
        <v>0.18714500000000001</v>
      </c>
      <c r="G20" s="32">
        <v>16.837067000000001</v>
      </c>
      <c r="H20" s="32">
        <v>0.176291</v>
      </c>
      <c r="I20" s="32">
        <v>0.13727700000000001</v>
      </c>
      <c r="J20">
        <v>51</v>
      </c>
      <c r="K20">
        <v>100</v>
      </c>
      <c r="L20">
        <v>50</v>
      </c>
      <c r="O20" s="33">
        <f t="shared" si="0"/>
        <v>88.544548976203657</v>
      </c>
    </row>
    <row r="21" spans="1:15" x14ac:dyDescent="0.35">
      <c r="E21" s="37">
        <f>AVERAGE(E11:E20)</f>
        <v>1.1177689000000002</v>
      </c>
      <c r="F21" s="37">
        <f>AVERAGE(F11:F20)</f>
        <v>0.18569590000000002</v>
      </c>
      <c r="G21" s="32"/>
      <c r="H21" s="32"/>
      <c r="I21" s="32"/>
      <c r="O21" s="33"/>
    </row>
    <row r="22" spans="1:15" x14ac:dyDescent="0.35">
      <c r="E22" s="35">
        <f>MEDIAN(E11:E20)</f>
        <v>1.1084040000000002</v>
      </c>
      <c r="F22" s="35">
        <f>MEDIAN(F11:F20)</f>
        <v>0.18525550000000002</v>
      </c>
    </row>
    <row r="24" spans="1:15" x14ac:dyDescent="0.35">
      <c r="A24" t="s">
        <v>129</v>
      </c>
      <c r="B24">
        <v>1807</v>
      </c>
      <c r="C24" t="s">
        <v>130</v>
      </c>
      <c r="E24" s="32">
        <v>1.095018</v>
      </c>
      <c r="F24" s="32">
        <v>0.186394</v>
      </c>
      <c r="G24" s="32">
        <v>16.173891999999999</v>
      </c>
      <c r="H24" s="32">
        <v>0.17027400000000001</v>
      </c>
      <c r="I24" s="32">
        <v>0.133715</v>
      </c>
      <c r="J24">
        <v>43</v>
      </c>
      <c r="K24">
        <v>100</v>
      </c>
      <c r="L24">
        <v>100</v>
      </c>
      <c r="O24" s="33">
        <f t="shared" ref="O24:O32" si="1">(32*K24*L24)/B24</f>
        <v>177.08909795240731</v>
      </c>
    </row>
    <row r="25" spans="1:15" x14ac:dyDescent="0.35">
      <c r="A25" t="s">
        <v>129</v>
      </c>
      <c r="B25">
        <v>1807</v>
      </c>
      <c r="C25" t="s">
        <v>130</v>
      </c>
      <c r="E25" s="32">
        <v>1.1134790000000001</v>
      </c>
      <c r="F25" s="32">
        <v>0.186524</v>
      </c>
      <c r="G25" s="32">
        <v>15.712464000000001</v>
      </c>
      <c r="H25" s="32">
        <v>0.173148</v>
      </c>
      <c r="I25" s="32">
        <v>0.13456199999999999</v>
      </c>
      <c r="J25">
        <v>44</v>
      </c>
      <c r="K25">
        <v>100</v>
      </c>
      <c r="L25">
        <v>100</v>
      </c>
      <c r="O25" s="33">
        <f t="shared" si="1"/>
        <v>177.08909795240731</v>
      </c>
    </row>
    <row r="26" spans="1:15" x14ac:dyDescent="0.35">
      <c r="A26" t="s">
        <v>129</v>
      </c>
      <c r="B26">
        <v>1807</v>
      </c>
      <c r="C26" t="s">
        <v>130</v>
      </c>
      <c r="E26" s="32">
        <v>1.214038</v>
      </c>
      <c r="F26" s="32">
        <v>0.192075</v>
      </c>
      <c r="G26" s="32">
        <v>17.28293</v>
      </c>
      <c r="H26" s="32">
        <v>0.184116</v>
      </c>
      <c r="I26" s="32">
        <v>0.13971500000000001</v>
      </c>
      <c r="J26">
        <v>45</v>
      </c>
      <c r="K26">
        <v>100</v>
      </c>
      <c r="L26">
        <v>100</v>
      </c>
      <c r="O26" s="33">
        <f t="shared" si="1"/>
        <v>177.08909795240731</v>
      </c>
    </row>
    <row r="27" spans="1:15" x14ac:dyDescent="0.35">
      <c r="A27" t="s">
        <v>129</v>
      </c>
      <c r="B27">
        <v>1807</v>
      </c>
      <c r="C27" t="s">
        <v>130</v>
      </c>
      <c r="E27" s="32">
        <v>1.1105400000000001</v>
      </c>
      <c r="F27" s="32">
        <v>0.18968399999999999</v>
      </c>
      <c r="G27" s="32">
        <v>16.741209000000001</v>
      </c>
      <c r="H27" s="32">
        <v>0.17502799999999999</v>
      </c>
      <c r="I27" s="32">
        <v>0.14104700000000001</v>
      </c>
      <c r="J27">
        <v>46</v>
      </c>
      <c r="K27">
        <v>100</v>
      </c>
      <c r="L27">
        <v>100</v>
      </c>
      <c r="O27" s="33">
        <f t="shared" si="1"/>
        <v>177.08909795240731</v>
      </c>
    </row>
    <row r="28" spans="1:15" x14ac:dyDescent="0.35">
      <c r="A28" t="s">
        <v>129</v>
      </c>
      <c r="B28">
        <v>1807</v>
      </c>
      <c r="C28" t="s">
        <v>130</v>
      </c>
      <c r="E28" s="32">
        <v>1.1282669999999999</v>
      </c>
      <c r="F28" s="32">
        <v>0.18829699999999999</v>
      </c>
      <c r="G28" s="32">
        <v>15.982008</v>
      </c>
      <c r="H28" s="32">
        <v>0.17574300000000001</v>
      </c>
      <c r="I28" s="32">
        <v>0.134602</v>
      </c>
      <c r="J28">
        <v>47</v>
      </c>
      <c r="K28">
        <v>100</v>
      </c>
      <c r="L28">
        <v>100</v>
      </c>
      <c r="O28" s="33">
        <f t="shared" si="1"/>
        <v>177.08909795240731</v>
      </c>
    </row>
    <row r="29" spans="1:15" x14ac:dyDescent="0.35">
      <c r="A29" t="s">
        <v>129</v>
      </c>
      <c r="B29">
        <v>1807</v>
      </c>
      <c r="C29" t="s">
        <v>130</v>
      </c>
      <c r="E29" s="32">
        <v>1.198774</v>
      </c>
      <c r="F29" s="32">
        <v>0.19630300000000001</v>
      </c>
      <c r="G29" s="32">
        <v>18.347179000000001</v>
      </c>
      <c r="H29" s="32">
        <v>0.183892</v>
      </c>
      <c r="I29" s="32">
        <v>0.14489199999999999</v>
      </c>
      <c r="J29">
        <v>48</v>
      </c>
      <c r="K29">
        <v>100</v>
      </c>
      <c r="L29">
        <v>100</v>
      </c>
      <c r="O29" s="33">
        <f t="shared" si="1"/>
        <v>177.08909795240731</v>
      </c>
    </row>
    <row r="30" spans="1:15" x14ac:dyDescent="0.35">
      <c r="A30" t="s">
        <v>129</v>
      </c>
      <c r="B30">
        <v>1807</v>
      </c>
      <c r="C30" t="s">
        <v>130</v>
      </c>
      <c r="E30" s="32">
        <v>1.21926</v>
      </c>
      <c r="F30" s="32">
        <v>0.19337499999999999</v>
      </c>
      <c r="G30" s="32">
        <v>18.095815999999999</v>
      </c>
      <c r="H30" s="32">
        <v>0.17872399999999999</v>
      </c>
      <c r="I30" s="32">
        <v>0.13577</v>
      </c>
      <c r="J30">
        <v>49</v>
      </c>
      <c r="K30">
        <v>100</v>
      </c>
      <c r="L30">
        <v>100</v>
      </c>
      <c r="O30" s="33">
        <f t="shared" si="1"/>
        <v>177.08909795240731</v>
      </c>
    </row>
    <row r="31" spans="1:15" x14ac:dyDescent="0.35">
      <c r="A31" t="s">
        <v>129</v>
      </c>
      <c r="B31">
        <v>1807</v>
      </c>
      <c r="C31" t="s">
        <v>130</v>
      </c>
      <c r="E31" s="32">
        <v>1.139888</v>
      </c>
      <c r="F31" s="32">
        <v>0.18847</v>
      </c>
      <c r="G31" s="32">
        <v>16.218416999999999</v>
      </c>
      <c r="H31" s="32">
        <v>0.17638999999999999</v>
      </c>
      <c r="I31" s="32">
        <v>0.13784299999999999</v>
      </c>
      <c r="J31">
        <v>50</v>
      </c>
      <c r="K31">
        <v>100</v>
      </c>
      <c r="L31">
        <v>100</v>
      </c>
      <c r="O31" s="33">
        <f t="shared" si="1"/>
        <v>177.08909795240731</v>
      </c>
    </row>
    <row r="32" spans="1:15" x14ac:dyDescent="0.35">
      <c r="A32" t="s">
        <v>129</v>
      </c>
      <c r="B32">
        <v>1807</v>
      </c>
      <c r="C32" t="s">
        <v>130</v>
      </c>
      <c r="E32" s="32">
        <v>1.132541</v>
      </c>
      <c r="F32" s="32">
        <v>0.19054199999999999</v>
      </c>
      <c r="G32" s="32">
        <v>16.246382000000001</v>
      </c>
      <c r="H32" s="32">
        <v>0.17691499999999999</v>
      </c>
      <c r="I32" s="32">
        <v>0.13789499999999999</v>
      </c>
      <c r="J32">
        <v>51</v>
      </c>
      <c r="K32">
        <v>100</v>
      </c>
      <c r="L32">
        <v>100</v>
      </c>
      <c r="O32" s="33">
        <f t="shared" si="1"/>
        <v>177.08909795240731</v>
      </c>
    </row>
    <row r="33" spans="1:15" x14ac:dyDescent="0.35">
      <c r="E33" s="37">
        <f>AVERAGE(E23:E32)</f>
        <v>1.1502005555555554</v>
      </c>
      <c r="F33" s="37">
        <f>AVERAGE(F23:F32)</f>
        <v>0.19018488888888888</v>
      </c>
      <c r="G33" s="32"/>
      <c r="H33" s="32"/>
      <c r="I33" s="32"/>
      <c r="O33" s="33"/>
    </row>
    <row r="34" spans="1:15" x14ac:dyDescent="0.35">
      <c r="E34" s="35">
        <f>MEDIAN(E23:E32)</f>
        <v>1.132541</v>
      </c>
      <c r="F34" s="35">
        <f>MEDIAN(F23:F32)</f>
        <v>0.18968399999999999</v>
      </c>
      <c r="G34" s="32"/>
      <c r="H34" s="32"/>
      <c r="I34" s="32"/>
      <c r="O34" s="33"/>
    </row>
    <row r="36" spans="1:15" x14ac:dyDescent="0.35">
      <c r="A36" t="s">
        <v>129</v>
      </c>
      <c r="B36">
        <v>1807</v>
      </c>
      <c r="C36" t="s">
        <v>130</v>
      </c>
      <c r="E36" s="32">
        <v>1.079744</v>
      </c>
      <c r="F36" s="32">
        <v>0.18457599999999999</v>
      </c>
      <c r="G36" s="32">
        <v>15.411961</v>
      </c>
      <c r="H36" s="32">
        <v>0.171482</v>
      </c>
      <c r="I36" s="32">
        <v>0.13309099999999999</v>
      </c>
      <c r="J36">
        <v>42</v>
      </c>
      <c r="K36">
        <v>113</v>
      </c>
      <c r="L36">
        <v>50</v>
      </c>
      <c r="O36" s="33">
        <f t="shared" ref="O36:O45" si="2">(32*K36*L36)/B36</f>
        <v>100.05534034311013</v>
      </c>
    </row>
    <row r="37" spans="1:15" x14ac:dyDescent="0.35">
      <c r="A37" t="s">
        <v>129</v>
      </c>
      <c r="B37">
        <v>1807</v>
      </c>
      <c r="C37" t="s">
        <v>130</v>
      </c>
      <c r="E37" s="32">
        <v>1.0933440000000001</v>
      </c>
      <c r="F37" s="32">
        <v>0.18406900000000001</v>
      </c>
      <c r="G37" s="32">
        <v>16.941441999999999</v>
      </c>
      <c r="H37" s="32">
        <v>0.16956299999999999</v>
      </c>
      <c r="I37" s="32">
        <v>0.13597799999999999</v>
      </c>
      <c r="J37">
        <v>43</v>
      </c>
      <c r="K37">
        <v>113</v>
      </c>
      <c r="L37">
        <v>50</v>
      </c>
      <c r="O37" s="33">
        <f t="shared" si="2"/>
        <v>100.05534034311013</v>
      </c>
    </row>
    <row r="38" spans="1:15" x14ac:dyDescent="0.35">
      <c r="A38" t="s">
        <v>129</v>
      </c>
      <c r="B38">
        <v>1807</v>
      </c>
      <c r="C38" t="s">
        <v>130</v>
      </c>
      <c r="E38" s="32">
        <v>1.080789</v>
      </c>
      <c r="F38" s="32">
        <v>0.18368399999999999</v>
      </c>
      <c r="G38" s="32">
        <v>15.570356</v>
      </c>
      <c r="H38" s="32">
        <v>0.168409</v>
      </c>
      <c r="I38" s="32">
        <v>0.13345799999999999</v>
      </c>
      <c r="J38">
        <v>44</v>
      </c>
      <c r="K38">
        <v>113</v>
      </c>
      <c r="L38">
        <v>50</v>
      </c>
      <c r="O38" s="33">
        <f t="shared" si="2"/>
        <v>100.05534034311013</v>
      </c>
    </row>
    <row r="39" spans="1:15" x14ac:dyDescent="0.35">
      <c r="A39" t="s">
        <v>129</v>
      </c>
      <c r="B39">
        <v>1807</v>
      </c>
      <c r="C39" t="s">
        <v>130</v>
      </c>
      <c r="E39" s="32">
        <v>1.1031960000000001</v>
      </c>
      <c r="F39" s="32">
        <v>0.183781</v>
      </c>
      <c r="G39" s="32">
        <v>15.87764</v>
      </c>
      <c r="H39" s="32">
        <v>0.17121</v>
      </c>
      <c r="I39" s="32">
        <v>0.13463600000000001</v>
      </c>
      <c r="J39">
        <v>45</v>
      </c>
      <c r="K39">
        <v>113</v>
      </c>
      <c r="L39">
        <v>50</v>
      </c>
      <c r="O39" s="33">
        <f t="shared" si="2"/>
        <v>100.05534034311013</v>
      </c>
    </row>
    <row r="40" spans="1:15" x14ac:dyDescent="0.35">
      <c r="A40" t="s">
        <v>129</v>
      </c>
      <c r="B40">
        <v>1807</v>
      </c>
      <c r="C40" t="s">
        <v>130</v>
      </c>
      <c r="E40" s="32">
        <v>1.1026499999999999</v>
      </c>
      <c r="F40" s="32">
        <v>0.182306</v>
      </c>
      <c r="G40" s="32">
        <v>15.934274</v>
      </c>
      <c r="H40" s="32">
        <v>0.16875699999999999</v>
      </c>
      <c r="I40" s="32">
        <v>0.131965</v>
      </c>
      <c r="J40">
        <v>46</v>
      </c>
      <c r="K40">
        <v>113</v>
      </c>
      <c r="L40">
        <v>50</v>
      </c>
      <c r="O40" s="33">
        <f t="shared" si="2"/>
        <v>100.05534034311013</v>
      </c>
    </row>
    <row r="41" spans="1:15" x14ac:dyDescent="0.35">
      <c r="A41" t="s">
        <v>129</v>
      </c>
      <c r="B41">
        <v>1807</v>
      </c>
      <c r="C41" t="s">
        <v>130</v>
      </c>
      <c r="E41" s="32">
        <v>1.0848260000000001</v>
      </c>
      <c r="F41" s="32">
        <v>0.182612</v>
      </c>
      <c r="G41" s="32">
        <v>15.874162999999999</v>
      </c>
      <c r="H41" s="32">
        <v>0.16983100000000001</v>
      </c>
      <c r="I41" s="32">
        <v>0.13170899999999999</v>
      </c>
      <c r="J41">
        <v>47</v>
      </c>
      <c r="K41">
        <v>113</v>
      </c>
      <c r="L41">
        <v>50</v>
      </c>
      <c r="O41" s="33">
        <f t="shared" si="2"/>
        <v>100.05534034311013</v>
      </c>
    </row>
    <row r="42" spans="1:15" x14ac:dyDescent="0.35">
      <c r="A42" t="s">
        <v>129</v>
      </c>
      <c r="B42">
        <v>1807</v>
      </c>
      <c r="C42" t="s">
        <v>130</v>
      </c>
      <c r="E42" s="32">
        <v>1.108096</v>
      </c>
      <c r="F42" s="32">
        <v>0.18608</v>
      </c>
      <c r="G42" s="32">
        <v>16.182770999999999</v>
      </c>
      <c r="H42" s="32">
        <v>0.173318</v>
      </c>
      <c r="I42" s="32">
        <v>0.135911</v>
      </c>
      <c r="J42">
        <v>48</v>
      </c>
      <c r="K42">
        <v>113</v>
      </c>
      <c r="L42">
        <v>50</v>
      </c>
      <c r="O42" s="33">
        <f t="shared" si="2"/>
        <v>100.05534034311013</v>
      </c>
    </row>
    <row r="43" spans="1:15" x14ac:dyDescent="0.35">
      <c r="A43" t="s">
        <v>129</v>
      </c>
      <c r="B43">
        <v>1807</v>
      </c>
      <c r="C43" t="s">
        <v>130</v>
      </c>
      <c r="E43" s="32">
        <v>1.104206</v>
      </c>
      <c r="F43" s="32">
        <v>0.18442800000000001</v>
      </c>
      <c r="G43" s="32">
        <v>16.321397000000001</v>
      </c>
      <c r="H43" s="32">
        <v>0.17196800000000001</v>
      </c>
      <c r="I43" s="32">
        <v>0.13553100000000001</v>
      </c>
      <c r="J43">
        <v>49</v>
      </c>
      <c r="K43">
        <v>113</v>
      </c>
      <c r="L43">
        <v>50</v>
      </c>
      <c r="O43" s="33">
        <f t="shared" si="2"/>
        <v>100.05534034311013</v>
      </c>
    </row>
    <row r="44" spans="1:15" x14ac:dyDescent="0.35">
      <c r="A44" t="s">
        <v>129</v>
      </c>
      <c r="B44">
        <v>1807</v>
      </c>
      <c r="C44" t="s">
        <v>130</v>
      </c>
      <c r="E44" s="32">
        <v>1.1067130000000001</v>
      </c>
      <c r="F44" s="32">
        <v>0.18540799999999999</v>
      </c>
      <c r="G44" s="32">
        <v>16.197013999999999</v>
      </c>
      <c r="H44" s="32">
        <v>0.17147499999999999</v>
      </c>
      <c r="I44" s="32">
        <v>0.134908</v>
      </c>
      <c r="J44">
        <v>50</v>
      </c>
      <c r="K44">
        <v>113</v>
      </c>
      <c r="L44">
        <v>50</v>
      </c>
      <c r="O44" s="33">
        <f t="shared" si="2"/>
        <v>100.05534034311013</v>
      </c>
    </row>
    <row r="45" spans="1:15" x14ac:dyDescent="0.35">
      <c r="A45" t="s">
        <v>129</v>
      </c>
      <c r="B45">
        <v>1807</v>
      </c>
      <c r="C45" t="s">
        <v>130</v>
      </c>
      <c r="E45" s="32">
        <v>1.1746859999999999</v>
      </c>
      <c r="F45" s="32">
        <v>0.18779199999999999</v>
      </c>
      <c r="G45" s="32">
        <v>17.233007000000001</v>
      </c>
      <c r="H45" s="32">
        <v>0.17680199999999999</v>
      </c>
      <c r="I45" s="32">
        <v>0.13866000000000001</v>
      </c>
      <c r="J45">
        <v>51</v>
      </c>
      <c r="K45">
        <v>113</v>
      </c>
      <c r="L45">
        <v>50</v>
      </c>
      <c r="O45" s="33">
        <f t="shared" si="2"/>
        <v>100.05534034311013</v>
      </c>
    </row>
    <row r="46" spans="1:15" x14ac:dyDescent="0.35">
      <c r="E46" s="37">
        <f>AVERAGE(E36:E45)</f>
        <v>1.1038250000000001</v>
      </c>
      <c r="F46" s="37">
        <f>AVERAGE(F36:F45)</f>
        <v>0.18447359999999999</v>
      </c>
    </row>
    <row r="47" spans="1:15" x14ac:dyDescent="0.35">
      <c r="E47" s="35">
        <f>MEDIAN(E36:E45)</f>
        <v>1.1029230000000001</v>
      </c>
      <c r="F47" s="35">
        <f>MEDIAN(F36:F45)</f>
        <v>0.18424850000000001</v>
      </c>
    </row>
    <row r="49" spans="1:15" x14ac:dyDescent="0.35">
      <c r="A49" t="s">
        <v>129</v>
      </c>
      <c r="B49">
        <v>1807</v>
      </c>
      <c r="C49" t="s">
        <v>130</v>
      </c>
      <c r="E49" s="32">
        <v>1.160452</v>
      </c>
      <c r="F49" s="32">
        <v>0.196463</v>
      </c>
      <c r="G49" s="32">
        <v>17.471643</v>
      </c>
      <c r="H49" s="32">
        <v>0.18029800000000001</v>
      </c>
      <c r="I49" s="32">
        <v>0.141814</v>
      </c>
      <c r="J49">
        <v>42</v>
      </c>
      <c r="K49">
        <v>200</v>
      </c>
      <c r="L49">
        <v>100</v>
      </c>
      <c r="O49" s="33">
        <f t="shared" ref="O49:O58" si="3">(32*K49*L49)/B49</f>
        <v>354.17819590481463</v>
      </c>
    </row>
    <row r="50" spans="1:15" x14ac:dyDescent="0.35">
      <c r="A50" t="s">
        <v>129</v>
      </c>
      <c r="B50">
        <v>1807</v>
      </c>
      <c r="C50" t="s">
        <v>130</v>
      </c>
      <c r="E50" s="32">
        <v>1.120709</v>
      </c>
      <c r="F50" s="32">
        <v>0.188413</v>
      </c>
      <c r="G50" s="32">
        <v>16.535841999999999</v>
      </c>
      <c r="H50" s="32">
        <v>0.17533099999999999</v>
      </c>
      <c r="I50" s="32">
        <v>0.13877600000000001</v>
      </c>
      <c r="J50">
        <v>43</v>
      </c>
      <c r="K50">
        <v>200</v>
      </c>
      <c r="L50">
        <v>100</v>
      </c>
      <c r="O50" s="33">
        <f t="shared" si="3"/>
        <v>354.17819590481463</v>
      </c>
    </row>
    <row r="51" spans="1:15" x14ac:dyDescent="0.35">
      <c r="A51" t="s">
        <v>129</v>
      </c>
      <c r="B51">
        <v>1807</v>
      </c>
      <c r="C51" t="s">
        <v>130</v>
      </c>
      <c r="E51" s="32">
        <v>1.0949739999999999</v>
      </c>
      <c r="F51" s="32">
        <v>0.18948799999999999</v>
      </c>
      <c r="G51" s="32">
        <v>15.544219999999999</v>
      </c>
      <c r="H51" s="32">
        <v>0.173905</v>
      </c>
      <c r="I51" s="32">
        <v>0.13516600000000001</v>
      </c>
      <c r="J51">
        <v>44</v>
      </c>
      <c r="K51">
        <v>200</v>
      </c>
      <c r="L51">
        <v>100</v>
      </c>
      <c r="O51" s="33">
        <f t="shared" si="3"/>
        <v>354.17819590481463</v>
      </c>
    </row>
    <row r="52" spans="1:15" x14ac:dyDescent="0.35">
      <c r="A52" t="s">
        <v>129</v>
      </c>
      <c r="B52">
        <v>1807</v>
      </c>
      <c r="C52" t="s">
        <v>130</v>
      </c>
      <c r="E52" s="32">
        <v>1.12721</v>
      </c>
      <c r="F52" s="32">
        <v>0.18562200000000001</v>
      </c>
      <c r="G52" s="32">
        <v>15.920089000000001</v>
      </c>
      <c r="H52" s="32">
        <v>0.17454</v>
      </c>
      <c r="I52" s="32">
        <v>0.13442000000000001</v>
      </c>
      <c r="J52">
        <v>45</v>
      </c>
      <c r="K52">
        <v>200</v>
      </c>
      <c r="L52">
        <v>100</v>
      </c>
      <c r="O52" s="33">
        <f t="shared" si="3"/>
        <v>354.17819590481463</v>
      </c>
    </row>
    <row r="53" spans="1:15" x14ac:dyDescent="0.35">
      <c r="A53" t="s">
        <v>129</v>
      </c>
      <c r="B53">
        <v>1807</v>
      </c>
      <c r="C53" t="s">
        <v>130</v>
      </c>
      <c r="E53" s="32">
        <v>1.099734</v>
      </c>
      <c r="F53" s="32">
        <v>0.188695</v>
      </c>
      <c r="G53" s="32">
        <v>16.611190000000001</v>
      </c>
      <c r="H53" s="32">
        <v>0.174206</v>
      </c>
      <c r="I53" s="32">
        <v>0.14257600000000001</v>
      </c>
      <c r="J53">
        <v>46</v>
      </c>
      <c r="K53">
        <v>200</v>
      </c>
      <c r="L53">
        <v>100</v>
      </c>
      <c r="O53" s="33">
        <f t="shared" si="3"/>
        <v>354.17819590481463</v>
      </c>
    </row>
    <row r="54" spans="1:15" x14ac:dyDescent="0.35">
      <c r="A54" t="s">
        <v>129</v>
      </c>
      <c r="B54">
        <v>1807</v>
      </c>
      <c r="C54" t="s">
        <v>130</v>
      </c>
      <c r="E54" s="32">
        <v>1.0983480000000001</v>
      </c>
      <c r="F54" s="32">
        <v>0.189799</v>
      </c>
      <c r="G54" s="32">
        <v>15.320322000000001</v>
      </c>
      <c r="H54" s="32">
        <v>0.17482700000000001</v>
      </c>
      <c r="I54" s="32">
        <v>0.13339000000000001</v>
      </c>
      <c r="J54">
        <v>47</v>
      </c>
      <c r="K54">
        <v>200</v>
      </c>
      <c r="L54">
        <v>100</v>
      </c>
      <c r="O54" s="33">
        <f t="shared" si="3"/>
        <v>354.17819590481463</v>
      </c>
    </row>
    <row r="55" spans="1:15" x14ac:dyDescent="0.35">
      <c r="A55" t="s">
        <v>129</v>
      </c>
      <c r="B55">
        <v>1807</v>
      </c>
      <c r="C55" t="s">
        <v>130</v>
      </c>
      <c r="E55" s="32">
        <v>1.103891</v>
      </c>
      <c r="F55" s="32">
        <v>0.18590799999999999</v>
      </c>
      <c r="G55" s="32">
        <v>15.877840000000001</v>
      </c>
      <c r="H55" s="32">
        <v>0.174731</v>
      </c>
      <c r="I55" s="32">
        <v>0.136739</v>
      </c>
      <c r="J55">
        <v>48</v>
      </c>
      <c r="K55">
        <v>200</v>
      </c>
      <c r="L55">
        <v>100</v>
      </c>
      <c r="O55" s="33">
        <f t="shared" si="3"/>
        <v>354.17819590481463</v>
      </c>
    </row>
    <row r="56" spans="1:15" x14ac:dyDescent="0.35">
      <c r="A56" t="s">
        <v>129</v>
      </c>
      <c r="B56">
        <v>1807</v>
      </c>
      <c r="C56" t="s">
        <v>130</v>
      </c>
      <c r="E56" s="32">
        <v>1.158148</v>
      </c>
      <c r="F56" s="32">
        <v>0.190415</v>
      </c>
      <c r="G56" s="32">
        <v>16.859808000000001</v>
      </c>
      <c r="H56" s="32">
        <v>0.175536</v>
      </c>
      <c r="I56" s="32">
        <v>0.13752800000000001</v>
      </c>
      <c r="J56">
        <v>49</v>
      </c>
      <c r="K56">
        <v>200</v>
      </c>
      <c r="L56">
        <v>100</v>
      </c>
      <c r="O56" s="33">
        <f t="shared" si="3"/>
        <v>354.17819590481463</v>
      </c>
    </row>
    <row r="57" spans="1:15" x14ac:dyDescent="0.35">
      <c r="A57" t="s">
        <v>129</v>
      </c>
      <c r="B57">
        <v>1807</v>
      </c>
      <c r="C57" t="s">
        <v>130</v>
      </c>
      <c r="E57" s="32">
        <v>1.1229880000000001</v>
      </c>
      <c r="F57" s="32">
        <v>0.18917900000000001</v>
      </c>
      <c r="G57" s="32">
        <v>15.949052</v>
      </c>
      <c r="H57" s="32">
        <v>0.17657200000000001</v>
      </c>
      <c r="I57" s="32">
        <v>0.13686400000000001</v>
      </c>
      <c r="J57">
        <v>50</v>
      </c>
      <c r="K57">
        <v>200</v>
      </c>
      <c r="L57">
        <v>100</v>
      </c>
      <c r="O57" s="33">
        <f t="shared" si="3"/>
        <v>354.17819590481463</v>
      </c>
    </row>
    <row r="58" spans="1:15" x14ac:dyDescent="0.35">
      <c r="A58" t="s">
        <v>129</v>
      </c>
      <c r="B58">
        <v>1807</v>
      </c>
      <c r="C58" t="s">
        <v>130</v>
      </c>
      <c r="E58" s="32">
        <v>1.112393</v>
      </c>
      <c r="F58" s="32">
        <v>0.186667</v>
      </c>
      <c r="G58" s="32">
        <v>15.015276</v>
      </c>
      <c r="H58" s="32">
        <v>0.17182500000000001</v>
      </c>
      <c r="I58" s="32">
        <v>0.13401099999999999</v>
      </c>
      <c r="J58">
        <v>51</v>
      </c>
      <c r="K58">
        <v>200</v>
      </c>
      <c r="L58">
        <v>100</v>
      </c>
      <c r="O58" s="33">
        <f t="shared" si="3"/>
        <v>354.17819590481463</v>
      </c>
    </row>
    <row r="59" spans="1:15" x14ac:dyDescent="0.35">
      <c r="E59" s="37">
        <f>AVERAGE(E49:E58)</f>
        <v>1.1198846999999996</v>
      </c>
      <c r="F59" s="37">
        <f>AVERAGE(F49:F58)</f>
        <v>0.18906490000000001</v>
      </c>
    </row>
    <row r="60" spans="1:15" x14ac:dyDescent="0.35">
      <c r="E60" s="35">
        <f>MEDIAN(E49:E58)</f>
        <v>1.1165509999999998</v>
      </c>
      <c r="F60" s="35">
        <f>MEDIAN(F49:F58)</f>
        <v>0.18893700000000002</v>
      </c>
    </row>
    <row r="62" spans="1:15" x14ac:dyDescent="0.35">
      <c r="A62" t="s">
        <v>129</v>
      </c>
      <c r="B62">
        <v>1807</v>
      </c>
      <c r="C62" t="s">
        <v>130</v>
      </c>
      <c r="E62" s="32">
        <v>1.106376</v>
      </c>
      <c r="F62" s="32">
        <v>0.192666</v>
      </c>
      <c r="G62" s="32">
        <v>16.271660000000001</v>
      </c>
      <c r="H62" s="32">
        <v>0.175873</v>
      </c>
      <c r="I62" s="32">
        <v>0.13747400000000001</v>
      </c>
      <c r="J62">
        <v>42</v>
      </c>
      <c r="K62">
        <v>500</v>
      </c>
      <c r="L62">
        <v>100</v>
      </c>
      <c r="O62" s="33">
        <f t="shared" ref="O62:O71" si="4">(32*K62*L62)/B62</f>
        <v>885.44548976203657</v>
      </c>
    </row>
    <row r="63" spans="1:15" x14ac:dyDescent="0.35">
      <c r="A63" t="s">
        <v>129</v>
      </c>
      <c r="B63">
        <v>1807</v>
      </c>
      <c r="C63" t="s">
        <v>130</v>
      </c>
      <c r="E63" s="32">
        <v>1.111084</v>
      </c>
      <c r="F63" s="32">
        <v>0.19040199999999999</v>
      </c>
      <c r="G63" s="32">
        <v>16.584809</v>
      </c>
      <c r="H63" s="32">
        <v>0.175868</v>
      </c>
      <c r="I63" s="32">
        <v>0.14185700000000001</v>
      </c>
      <c r="J63">
        <v>43</v>
      </c>
      <c r="K63">
        <v>500</v>
      </c>
      <c r="L63">
        <v>100</v>
      </c>
      <c r="O63" s="33">
        <f t="shared" si="4"/>
        <v>885.44548976203657</v>
      </c>
    </row>
    <row r="64" spans="1:15" x14ac:dyDescent="0.35">
      <c r="A64" t="s">
        <v>129</v>
      </c>
      <c r="B64">
        <v>1807</v>
      </c>
      <c r="C64" t="s">
        <v>130</v>
      </c>
      <c r="E64" s="32">
        <v>1.1224449999999999</v>
      </c>
      <c r="F64" s="32">
        <v>0.19159699999999999</v>
      </c>
      <c r="G64" s="32">
        <v>16.115463999999999</v>
      </c>
      <c r="H64" s="32">
        <v>0.176896</v>
      </c>
      <c r="I64" s="32">
        <v>0.13922000000000001</v>
      </c>
      <c r="J64">
        <v>44</v>
      </c>
      <c r="K64">
        <v>500</v>
      </c>
      <c r="L64">
        <v>100</v>
      </c>
      <c r="O64" s="33">
        <f t="shared" si="4"/>
        <v>885.44548976203657</v>
      </c>
    </row>
    <row r="65" spans="1:15" x14ac:dyDescent="0.35">
      <c r="A65" t="s">
        <v>129</v>
      </c>
      <c r="B65">
        <v>1807</v>
      </c>
      <c r="C65" t="s">
        <v>130</v>
      </c>
      <c r="E65" s="32">
        <v>1.1396230000000001</v>
      </c>
      <c r="F65" s="32">
        <v>0.190749</v>
      </c>
      <c r="G65" s="32">
        <v>16.011807999999998</v>
      </c>
      <c r="H65" s="32">
        <v>0.17874699999999999</v>
      </c>
      <c r="I65" s="32">
        <v>0.135467</v>
      </c>
      <c r="J65">
        <v>45</v>
      </c>
      <c r="K65">
        <v>500</v>
      </c>
      <c r="L65">
        <v>100</v>
      </c>
      <c r="O65" s="33">
        <f t="shared" si="4"/>
        <v>885.44548976203657</v>
      </c>
    </row>
    <row r="66" spans="1:15" x14ac:dyDescent="0.35">
      <c r="A66" t="s">
        <v>129</v>
      </c>
      <c r="B66">
        <v>1807</v>
      </c>
      <c r="C66" t="s">
        <v>130</v>
      </c>
      <c r="E66" s="32">
        <v>1.1060719999999999</v>
      </c>
      <c r="F66" s="32">
        <v>0.19131999999999999</v>
      </c>
      <c r="G66" s="32">
        <v>16.958991999999999</v>
      </c>
      <c r="H66" s="32">
        <v>0.176172</v>
      </c>
      <c r="I66" s="32">
        <v>0.14205799999999999</v>
      </c>
      <c r="J66">
        <v>46</v>
      </c>
      <c r="K66">
        <v>500</v>
      </c>
      <c r="L66">
        <v>100</v>
      </c>
      <c r="O66" s="33">
        <f t="shared" si="4"/>
        <v>885.44548976203657</v>
      </c>
    </row>
    <row r="67" spans="1:15" x14ac:dyDescent="0.35">
      <c r="A67" t="s">
        <v>129</v>
      </c>
      <c r="B67">
        <v>1807</v>
      </c>
      <c r="C67" t="s">
        <v>130</v>
      </c>
      <c r="E67" s="32">
        <v>1.1421110000000001</v>
      </c>
      <c r="F67" s="32">
        <v>0.19577800000000001</v>
      </c>
      <c r="G67" s="32">
        <v>16.430437000000001</v>
      </c>
      <c r="H67" s="32">
        <v>0.180505</v>
      </c>
      <c r="I67" s="32">
        <v>0.141706</v>
      </c>
      <c r="J67">
        <v>47</v>
      </c>
      <c r="K67">
        <v>500</v>
      </c>
      <c r="L67">
        <v>100</v>
      </c>
      <c r="O67" s="33">
        <f t="shared" si="4"/>
        <v>885.44548976203657</v>
      </c>
    </row>
    <row r="68" spans="1:15" x14ac:dyDescent="0.35">
      <c r="A68" t="s">
        <v>129</v>
      </c>
      <c r="B68">
        <v>1807</v>
      </c>
      <c r="C68" t="s">
        <v>130</v>
      </c>
      <c r="E68" s="32">
        <v>1.1068249999999999</v>
      </c>
      <c r="F68" s="32">
        <v>0.18874299999999999</v>
      </c>
      <c r="G68" s="32">
        <v>16.140993000000002</v>
      </c>
      <c r="H68" s="32">
        <v>0.173205</v>
      </c>
      <c r="I68" s="32">
        <v>0.13647500000000001</v>
      </c>
      <c r="J68">
        <v>48</v>
      </c>
      <c r="K68">
        <v>500</v>
      </c>
      <c r="L68">
        <v>100</v>
      </c>
      <c r="O68" s="33">
        <f t="shared" si="4"/>
        <v>885.44548976203657</v>
      </c>
    </row>
    <row r="69" spans="1:15" x14ac:dyDescent="0.35">
      <c r="A69" t="s">
        <v>129</v>
      </c>
      <c r="B69">
        <v>1807</v>
      </c>
      <c r="C69" t="s">
        <v>130</v>
      </c>
      <c r="E69" s="32">
        <v>1.0956060000000001</v>
      </c>
      <c r="F69" s="32">
        <v>0.185999</v>
      </c>
      <c r="G69" s="32">
        <v>15.872949999999999</v>
      </c>
      <c r="H69" s="32">
        <v>0.172454</v>
      </c>
      <c r="I69" s="32">
        <v>0.13603699999999999</v>
      </c>
      <c r="J69">
        <v>49</v>
      </c>
      <c r="K69">
        <v>500</v>
      </c>
      <c r="L69">
        <v>100</v>
      </c>
      <c r="O69" s="33">
        <f t="shared" si="4"/>
        <v>885.44548976203657</v>
      </c>
    </row>
    <row r="70" spans="1:15" x14ac:dyDescent="0.35">
      <c r="A70" t="s">
        <v>129</v>
      </c>
      <c r="B70">
        <v>1807</v>
      </c>
      <c r="C70" t="s">
        <v>130</v>
      </c>
      <c r="E70" s="32">
        <v>1.138922</v>
      </c>
      <c r="F70" s="32">
        <v>0.191797</v>
      </c>
      <c r="G70" s="32">
        <v>15.922606999999999</v>
      </c>
      <c r="H70" s="32">
        <v>0.177369</v>
      </c>
      <c r="I70" s="32">
        <v>0.138626</v>
      </c>
      <c r="J70">
        <v>50</v>
      </c>
      <c r="K70">
        <v>500</v>
      </c>
      <c r="L70">
        <v>100</v>
      </c>
      <c r="O70" s="33">
        <f t="shared" si="4"/>
        <v>885.44548976203657</v>
      </c>
    </row>
    <row r="71" spans="1:15" x14ac:dyDescent="0.35">
      <c r="A71" t="s">
        <v>129</v>
      </c>
      <c r="B71">
        <v>1807</v>
      </c>
      <c r="C71" t="s">
        <v>130</v>
      </c>
      <c r="E71" s="32">
        <v>1.124503</v>
      </c>
      <c r="F71" s="32">
        <v>0.19287299999999999</v>
      </c>
      <c r="G71" s="32">
        <v>16.250357000000001</v>
      </c>
      <c r="H71" s="32">
        <v>0.17937800000000001</v>
      </c>
      <c r="I71" s="32">
        <v>0.13917199999999999</v>
      </c>
      <c r="J71">
        <v>51</v>
      </c>
      <c r="K71">
        <v>500</v>
      </c>
      <c r="L71">
        <v>100</v>
      </c>
      <c r="O71" s="33">
        <f t="shared" si="4"/>
        <v>885.44548976203657</v>
      </c>
    </row>
    <row r="72" spans="1:15" x14ac:dyDescent="0.35">
      <c r="E72" s="37">
        <f>AVERAGE(E62:E71)</f>
        <v>1.1193567000000002</v>
      </c>
      <c r="F72" s="37">
        <f>AVERAGE(F62:F71)</f>
        <v>0.19119239999999998</v>
      </c>
    </row>
    <row r="73" spans="1:15" x14ac:dyDescent="0.35">
      <c r="E73" s="35">
        <f>MEDIAN(E62:E71)</f>
        <v>1.1167644999999999</v>
      </c>
      <c r="F73" s="35">
        <f>MEDIAN(F62:F71)</f>
        <v>0.19145849999999998</v>
      </c>
    </row>
  </sheetData>
  <mergeCells count="1">
    <mergeCell ref="A9:O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53"/>
  <sheetViews>
    <sheetView tabSelected="1" zoomScale="70" zoomScaleNormal="70" workbookViewId="0">
      <pane ySplit="1" topLeftCell="A32" activePane="bottomLeft" state="frozen"/>
      <selection pane="bottomLeft" activeCell="C54" sqref="C54"/>
    </sheetView>
  </sheetViews>
  <sheetFormatPr baseColWidth="10" defaultRowHeight="14.5" x14ac:dyDescent="0.35"/>
  <cols>
    <col min="1" max="1" width="21.7265625" bestFit="1" customWidth="1"/>
    <col min="2" max="2" width="5.81640625" bestFit="1" customWidth="1"/>
    <col min="3" max="3" width="9.453125" bestFit="1" customWidth="1"/>
    <col min="4" max="4" width="5.1796875" bestFit="1" customWidth="1"/>
    <col min="5" max="5" width="5.6328125" bestFit="1" customWidth="1"/>
    <col min="6" max="6" width="6.6328125" bestFit="1" customWidth="1"/>
    <col min="7" max="7" width="6.36328125" bestFit="1" customWidth="1"/>
    <col min="8" max="9" width="8.26953125" bestFit="1" customWidth="1"/>
    <col min="10" max="10" width="4.7265625" bestFit="1" customWidth="1"/>
    <col min="11" max="11" width="6.7265625" bestFit="1" customWidth="1"/>
    <col min="12" max="12" width="6.81640625" style="1" customWidth="1"/>
    <col min="13" max="13" width="4.6328125" bestFit="1" customWidth="1"/>
    <col min="14" max="14" width="6.36328125" bestFit="1"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133</v>
      </c>
      <c r="B3">
        <v>15700</v>
      </c>
      <c r="C3" s="34" t="s">
        <v>136</v>
      </c>
      <c r="E3" s="32">
        <v>1.0481</v>
      </c>
      <c r="F3" s="32">
        <v>7.350799999999999E-2</v>
      </c>
      <c r="H3" s="30"/>
      <c r="I3" s="30"/>
      <c r="L3" s="31"/>
      <c r="M3" s="31"/>
      <c r="O3" s="31"/>
    </row>
    <row r="4" spans="1:15" s="29" customFormat="1" x14ac:dyDescent="0.35">
      <c r="A4" t="s">
        <v>133</v>
      </c>
      <c r="B4">
        <v>15700</v>
      </c>
      <c r="C4" s="34" t="s">
        <v>137</v>
      </c>
      <c r="E4" s="32">
        <v>0.88819999999999999</v>
      </c>
      <c r="F4" s="32">
        <v>6.7862999999999993E-2</v>
      </c>
      <c r="H4" s="30"/>
      <c r="I4" s="30"/>
      <c r="L4" s="31"/>
      <c r="M4" s="31"/>
      <c r="O4" s="31"/>
    </row>
    <row r="5" spans="1:15" s="29" customFormat="1" x14ac:dyDescent="0.35">
      <c r="A5" t="s">
        <v>133</v>
      </c>
      <c r="B5">
        <v>15700</v>
      </c>
      <c r="C5" s="34" t="s">
        <v>138</v>
      </c>
      <c r="E5" s="32">
        <v>0.8972</v>
      </c>
      <c r="F5" s="32">
        <v>6.8006999999999998E-2</v>
      </c>
      <c r="H5" s="30"/>
      <c r="I5" s="30"/>
      <c r="L5" s="31"/>
      <c r="M5" s="31"/>
      <c r="O5" s="31"/>
    </row>
    <row r="6" spans="1:15" s="29" customFormat="1" x14ac:dyDescent="0.35">
      <c r="A6" t="s">
        <v>133</v>
      </c>
      <c r="B6">
        <v>15700</v>
      </c>
      <c r="C6" s="34" t="s">
        <v>139</v>
      </c>
      <c r="E6" s="32">
        <v>0.86509999999999998</v>
      </c>
      <c r="F6" s="32">
        <v>6.5831000000000001E-2</v>
      </c>
      <c r="H6" s="30"/>
      <c r="I6" s="30"/>
      <c r="L6" s="31"/>
      <c r="M6" s="31"/>
      <c r="O6" s="31"/>
    </row>
    <row r="7" spans="1:15" s="29" customFormat="1" x14ac:dyDescent="0.35">
      <c r="A7" t="s">
        <v>133</v>
      </c>
      <c r="B7">
        <v>15700</v>
      </c>
      <c r="C7" s="34" t="s">
        <v>140</v>
      </c>
      <c r="E7" s="32">
        <v>0.95950000000000002</v>
      </c>
      <c r="F7" s="32">
        <v>6.8107000000000001E-2</v>
      </c>
      <c r="H7" s="30"/>
      <c r="I7" s="30"/>
      <c r="L7" s="31"/>
      <c r="M7" s="31"/>
      <c r="O7" s="31"/>
    </row>
    <row r="8" spans="1:15" s="29" customFormat="1" x14ac:dyDescent="0.35">
      <c r="H8" s="30"/>
      <c r="I8" s="30"/>
      <c r="L8" s="31"/>
      <c r="M8" s="31"/>
      <c r="O8" s="31"/>
    </row>
    <row r="9" spans="1:15" s="29" customFormat="1" x14ac:dyDescent="0.35">
      <c r="H9" s="30"/>
      <c r="I9" s="30"/>
      <c r="L9" s="31"/>
      <c r="M9" s="31"/>
      <c r="O9" s="31"/>
    </row>
    <row r="12" spans="1:15" x14ac:dyDescent="0.35">
      <c r="A12" t="s">
        <v>133</v>
      </c>
      <c r="B12">
        <v>15700</v>
      </c>
      <c r="C12" t="s">
        <v>130</v>
      </c>
      <c r="E12" s="32">
        <v>1.0471269999999999</v>
      </c>
      <c r="F12" s="32">
        <v>7.2542999999999996E-2</v>
      </c>
      <c r="G12" s="32">
        <v>13.440638999999999</v>
      </c>
      <c r="H12" s="32">
        <v>7.5893000000000002E-2</v>
      </c>
      <c r="I12" s="32">
        <v>5.0957000000000002E-2</v>
      </c>
      <c r="J12">
        <v>42</v>
      </c>
      <c r="K12">
        <v>100</v>
      </c>
      <c r="L12" s="1">
        <v>50</v>
      </c>
      <c r="M12" t="s">
        <v>132</v>
      </c>
      <c r="N12" s="33">
        <f>(32*L12*K12)/B12</f>
        <v>10.19108280254777</v>
      </c>
    </row>
    <row r="13" spans="1:15" x14ac:dyDescent="0.35">
      <c r="A13" t="s">
        <v>133</v>
      </c>
      <c r="B13">
        <v>15700</v>
      </c>
      <c r="C13" t="s">
        <v>130</v>
      </c>
      <c r="E13" s="32">
        <v>2.3196330000000001</v>
      </c>
      <c r="F13" s="32">
        <v>0.10716000000000001</v>
      </c>
      <c r="G13" s="32">
        <v>40.195453000000001</v>
      </c>
      <c r="H13" s="32">
        <v>0.11146300000000001</v>
      </c>
      <c r="I13" s="32">
        <v>8.0797999999999995E-2</v>
      </c>
      <c r="J13">
        <v>43</v>
      </c>
      <c r="K13">
        <v>100</v>
      </c>
      <c r="L13" s="1">
        <v>50</v>
      </c>
      <c r="M13" t="s">
        <v>132</v>
      </c>
      <c r="N13" s="33">
        <f>(32*L13*K13)/B13</f>
        <v>10.19108280254777</v>
      </c>
    </row>
    <row r="14" spans="1:15" x14ac:dyDescent="0.35">
      <c r="A14" t="s">
        <v>133</v>
      </c>
      <c r="B14">
        <v>15700</v>
      </c>
      <c r="C14" t="s">
        <v>130</v>
      </c>
      <c r="E14" s="32">
        <v>1.11741</v>
      </c>
      <c r="F14" s="32">
        <v>7.6150999999999996E-2</v>
      </c>
      <c r="G14" s="32">
        <v>12.728474</v>
      </c>
      <c r="H14" s="32">
        <v>7.9587000000000005E-2</v>
      </c>
      <c r="I14" s="32">
        <v>5.5049000000000001E-2</v>
      </c>
      <c r="J14">
        <v>44</v>
      </c>
      <c r="K14">
        <v>100</v>
      </c>
      <c r="L14" s="1">
        <v>50</v>
      </c>
      <c r="M14" t="s">
        <v>132</v>
      </c>
      <c r="N14" s="33">
        <f>(32*L14*K14)/B14</f>
        <v>10.19108280254777</v>
      </c>
    </row>
    <row r="15" spans="1:15" x14ac:dyDescent="0.35">
      <c r="A15" t="s">
        <v>133</v>
      </c>
      <c r="B15">
        <v>15700</v>
      </c>
      <c r="C15" t="s">
        <v>130</v>
      </c>
      <c r="E15" s="32">
        <v>1.1871670000000001</v>
      </c>
      <c r="F15" s="32">
        <v>7.6835000000000001E-2</v>
      </c>
      <c r="G15" s="32">
        <v>14.834039000000001</v>
      </c>
      <c r="H15" s="32">
        <v>8.2926E-2</v>
      </c>
      <c r="I15" s="32">
        <v>6.5688999999999997E-2</v>
      </c>
      <c r="J15">
        <v>45</v>
      </c>
      <c r="K15">
        <v>100</v>
      </c>
      <c r="L15" s="1">
        <v>50</v>
      </c>
      <c r="M15" t="s">
        <v>132</v>
      </c>
      <c r="N15" s="33">
        <f t="shared" ref="N15:N21" si="0">(32*L15*K15)/B15</f>
        <v>10.19108280254777</v>
      </c>
    </row>
    <row r="16" spans="1:15" x14ac:dyDescent="0.35">
      <c r="A16" t="s">
        <v>133</v>
      </c>
      <c r="B16">
        <v>15700</v>
      </c>
      <c r="C16" t="s">
        <v>130</v>
      </c>
      <c r="E16" s="32">
        <v>1.1158459999999999</v>
      </c>
      <c r="F16" s="32">
        <v>7.553E-2</v>
      </c>
      <c r="G16" s="32">
        <v>16.654266</v>
      </c>
      <c r="H16" s="32">
        <v>8.0060000000000006E-2</v>
      </c>
      <c r="I16" s="32">
        <v>6.8203E-2</v>
      </c>
      <c r="J16">
        <v>46</v>
      </c>
      <c r="K16">
        <v>100</v>
      </c>
      <c r="L16" s="1">
        <v>50</v>
      </c>
      <c r="M16" t="s">
        <v>132</v>
      </c>
      <c r="N16" s="33">
        <f t="shared" si="0"/>
        <v>10.19108280254777</v>
      </c>
    </row>
    <row r="17" spans="1:14" x14ac:dyDescent="0.35">
      <c r="A17" t="s">
        <v>133</v>
      </c>
      <c r="B17">
        <v>15700</v>
      </c>
      <c r="C17" t="s">
        <v>130</v>
      </c>
      <c r="E17" s="32">
        <v>1.2073290000000001</v>
      </c>
      <c r="F17" s="32">
        <v>8.0936999999999995E-2</v>
      </c>
      <c r="G17" s="32">
        <v>10.659058999999999</v>
      </c>
      <c r="H17" s="32">
        <v>8.4847000000000006E-2</v>
      </c>
      <c r="I17" s="32">
        <v>5.4189000000000001E-2</v>
      </c>
      <c r="J17">
        <v>47</v>
      </c>
      <c r="K17">
        <v>100</v>
      </c>
      <c r="L17" s="1">
        <v>50</v>
      </c>
      <c r="M17" t="s">
        <v>132</v>
      </c>
      <c r="N17" s="33">
        <f t="shared" si="0"/>
        <v>10.19108280254777</v>
      </c>
    </row>
    <row r="18" spans="1:14" x14ac:dyDescent="0.35">
      <c r="A18" t="s">
        <v>133</v>
      </c>
      <c r="B18">
        <v>15700</v>
      </c>
      <c r="C18" t="s">
        <v>130</v>
      </c>
      <c r="E18" s="32">
        <v>1.094371</v>
      </c>
      <c r="F18" s="32">
        <v>7.5478000000000003E-2</v>
      </c>
      <c r="G18" s="32">
        <v>12.750467</v>
      </c>
      <c r="H18" s="32">
        <v>7.7400999999999998E-2</v>
      </c>
      <c r="I18" s="32">
        <v>5.2616999999999997E-2</v>
      </c>
      <c r="J18">
        <v>48</v>
      </c>
      <c r="K18">
        <v>100</v>
      </c>
      <c r="L18" s="1">
        <v>50</v>
      </c>
      <c r="M18" t="s">
        <v>132</v>
      </c>
      <c r="N18" s="33">
        <f t="shared" si="0"/>
        <v>10.19108280254777</v>
      </c>
    </row>
    <row r="19" spans="1:14" x14ac:dyDescent="0.35">
      <c r="A19" t="s">
        <v>133</v>
      </c>
      <c r="B19">
        <v>15700</v>
      </c>
      <c r="C19" t="s">
        <v>130</v>
      </c>
      <c r="E19" s="32">
        <v>1.1497539999999999</v>
      </c>
      <c r="F19" s="32">
        <v>7.7372999999999997E-2</v>
      </c>
      <c r="G19" s="32">
        <v>12.566705000000001</v>
      </c>
      <c r="H19" s="32">
        <v>8.0739000000000005E-2</v>
      </c>
      <c r="I19" s="32">
        <v>5.1560000000000002E-2</v>
      </c>
      <c r="J19">
        <v>49</v>
      </c>
      <c r="K19">
        <v>100</v>
      </c>
      <c r="L19" s="1">
        <v>50</v>
      </c>
      <c r="M19" t="s">
        <v>132</v>
      </c>
      <c r="N19" s="33">
        <f t="shared" si="0"/>
        <v>10.19108280254777</v>
      </c>
    </row>
    <row r="20" spans="1:14" x14ac:dyDescent="0.35">
      <c r="A20" t="s">
        <v>133</v>
      </c>
      <c r="B20">
        <v>15700</v>
      </c>
      <c r="C20" t="s">
        <v>130</v>
      </c>
      <c r="E20" s="32">
        <v>1.0331680000000001</v>
      </c>
      <c r="F20" s="32">
        <v>7.3110999999999995E-2</v>
      </c>
      <c r="G20" s="32">
        <v>13.832454</v>
      </c>
      <c r="H20" s="32">
        <v>7.6169000000000001E-2</v>
      </c>
      <c r="I20" s="32">
        <v>5.2539000000000002E-2</v>
      </c>
      <c r="J20">
        <v>50</v>
      </c>
      <c r="K20">
        <v>100</v>
      </c>
      <c r="L20" s="1">
        <v>50</v>
      </c>
      <c r="M20" t="s">
        <v>132</v>
      </c>
      <c r="N20" s="33">
        <f t="shared" si="0"/>
        <v>10.19108280254777</v>
      </c>
    </row>
    <row r="21" spans="1:14" x14ac:dyDescent="0.35">
      <c r="A21" t="s">
        <v>133</v>
      </c>
      <c r="B21">
        <v>15700</v>
      </c>
      <c r="C21" t="s">
        <v>130</v>
      </c>
      <c r="E21" s="32">
        <v>1.187422</v>
      </c>
      <c r="F21" s="32">
        <v>7.8553999999999999E-2</v>
      </c>
      <c r="G21" s="32">
        <v>14.685394000000001</v>
      </c>
      <c r="H21" s="32">
        <v>8.2027000000000003E-2</v>
      </c>
      <c r="I21" s="32">
        <v>5.6892999999999999E-2</v>
      </c>
      <c r="J21">
        <v>51</v>
      </c>
      <c r="K21">
        <v>100</v>
      </c>
      <c r="L21" s="1">
        <v>50</v>
      </c>
      <c r="M21" t="s">
        <v>132</v>
      </c>
      <c r="N21" s="33">
        <f t="shared" si="0"/>
        <v>10.19108280254777</v>
      </c>
    </row>
    <row r="22" spans="1:14" x14ac:dyDescent="0.35">
      <c r="E22" s="32"/>
      <c r="F22" s="32"/>
      <c r="G22" s="32"/>
      <c r="H22" s="32"/>
      <c r="I22" s="32"/>
    </row>
    <row r="25" spans="1:14" x14ac:dyDescent="0.35">
      <c r="A25" t="s">
        <v>133</v>
      </c>
      <c r="B25">
        <v>15700</v>
      </c>
      <c r="C25" t="s">
        <v>130</v>
      </c>
      <c r="E25">
        <v>1.1081479999999999</v>
      </c>
      <c r="F25">
        <v>7.6490000000000002E-2</v>
      </c>
      <c r="G25">
        <v>11.708356999999999</v>
      </c>
      <c r="H25">
        <v>7.8417000000000001E-2</v>
      </c>
      <c r="I25">
        <v>4.7373999999999999E-2</v>
      </c>
      <c r="J25">
        <v>42</v>
      </c>
      <c r="K25">
        <v>200</v>
      </c>
      <c r="L25" s="1">
        <v>100</v>
      </c>
      <c r="M25" t="s">
        <v>132</v>
      </c>
      <c r="N25" s="33">
        <f t="shared" ref="N25:N34" si="1">(32*L25*K25)/B25</f>
        <v>40.764331210191081</v>
      </c>
    </row>
    <row r="26" spans="1:14" x14ac:dyDescent="0.35">
      <c r="A26" t="s">
        <v>133</v>
      </c>
      <c r="B26">
        <v>15700</v>
      </c>
      <c r="C26" t="s">
        <v>130</v>
      </c>
      <c r="E26">
        <v>0.98241699999999998</v>
      </c>
      <c r="F26">
        <v>7.3269000000000001E-2</v>
      </c>
      <c r="G26">
        <v>10.616187</v>
      </c>
      <c r="H26">
        <v>7.6303999999999997E-2</v>
      </c>
      <c r="I26">
        <v>4.7160000000000001E-2</v>
      </c>
      <c r="J26">
        <v>43</v>
      </c>
      <c r="K26">
        <v>200</v>
      </c>
      <c r="L26" s="1">
        <v>100</v>
      </c>
      <c r="M26" t="s">
        <v>132</v>
      </c>
      <c r="N26" s="33">
        <f t="shared" si="1"/>
        <v>40.764331210191081</v>
      </c>
    </row>
    <row r="27" spans="1:14" x14ac:dyDescent="0.35">
      <c r="A27" t="s">
        <v>133</v>
      </c>
      <c r="B27">
        <v>15700</v>
      </c>
      <c r="C27" t="s">
        <v>130</v>
      </c>
      <c r="E27">
        <v>1.0657829999999999</v>
      </c>
      <c r="F27">
        <v>7.5549000000000005E-2</v>
      </c>
      <c r="G27">
        <v>11.621454999999999</v>
      </c>
      <c r="H27">
        <v>7.9740000000000005E-2</v>
      </c>
      <c r="I27">
        <v>5.0265999999999998E-2</v>
      </c>
      <c r="J27">
        <v>44</v>
      </c>
      <c r="K27">
        <v>200</v>
      </c>
      <c r="L27" s="1">
        <v>100</v>
      </c>
      <c r="M27" t="s">
        <v>132</v>
      </c>
      <c r="N27" s="33">
        <f t="shared" si="1"/>
        <v>40.764331210191081</v>
      </c>
    </row>
    <row r="28" spans="1:14" x14ac:dyDescent="0.35">
      <c r="A28" t="s">
        <v>133</v>
      </c>
      <c r="B28">
        <v>15700</v>
      </c>
      <c r="C28" t="s">
        <v>130</v>
      </c>
      <c r="E28">
        <v>1.039242</v>
      </c>
      <c r="F28">
        <v>7.3608999999999994E-2</v>
      </c>
      <c r="G28">
        <v>10.990050999999999</v>
      </c>
      <c r="H28">
        <v>7.7366000000000004E-2</v>
      </c>
      <c r="I28">
        <v>4.6810999999999998E-2</v>
      </c>
      <c r="J28">
        <v>45</v>
      </c>
      <c r="K28">
        <v>200</v>
      </c>
      <c r="L28" s="1">
        <v>100</v>
      </c>
      <c r="M28" t="s">
        <v>132</v>
      </c>
      <c r="N28" s="33">
        <f t="shared" si="1"/>
        <v>40.764331210191081</v>
      </c>
    </row>
    <row r="29" spans="1:14" x14ac:dyDescent="0.35">
      <c r="A29" t="s">
        <v>133</v>
      </c>
      <c r="B29">
        <v>15700</v>
      </c>
      <c r="C29" t="s">
        <v>130</v>
      </c>
      <c r="E29">
        <v>0.97631199999999996</v>
      </c>
      <c r="F29">
        <v>7.2650000000000006E-2</v>
      </c>
      <c r="G29">
        <v>10.286363</v>
      </c>
      <c r="H29">
        <v>7.6080999999999996E-2</v>
      </c>
      <c r="I29">
        <v>4.9103000000000001E-2</v>
      </c>
      <c r="J29">
        <v>46</v>
      </c>
      <c r="K29">
        <v>200</v>
      </c>
      <c r="L29" s="1">
        <v>100</v>
      </c>
      <c r="M29" t="s">
        <v>132</v>
      </c>
      <c r="N29" s="33">
        <f t="shared" si="1"/>
        <v>40.764331210191081</v>
      </c>
    </row>
    <row r="30" spans="1:14" x14ac:dyDescent="0.35">
      <c r="A30" t="s">
        <v>133</v>
      </c>
      <c r="B30">
        <v>15700</v>
      </c>
      <c r="C30" t="s">
        <v>130</v>
      </c>
      <c r="E30">
        <v>1.4616309999999999</v>
      </c>
      <c r="F30">
        <v>8.4129999999999996E-2</v>
      </c>
      <c r="G30">
        <v>15.287832</v>
      </c>
      <c r="H30">
        <v>8.5510000000000003E-2</v>
      </c>
      <c r="I30">
        <v>5.0500000000000003E-2</v>
      </c>
      <c r="J30">
        <v>47</v>
      </c>
      <c r="K30">
        <v>200</v>
      </c>
      <c r="L30" s="1">
        <v>100</v>
      </c>
      <c r="M30" t="s">
        <v>132</v>
      </c>
      <c r="N30" s="33">
        <f t="shared" si="1"/>
        <v>40.764331210191081</v>
      </c>
    </row>
    <row r="31" spans="1:14" x14ac:dyDescent="0.35">
      <c r="A31" t="s">
        <v>133</v>
      </c>
      <c r="B31">
        <v>15700</v>
      </c>
      <c r="C31" t="s">
        <v>130</v>
      </c>
      <c r="E31">
        <v>1.1751100000000001</v>
      </c>
      <c r="F31">
        <v>7.8062000000000006E-2</v>
      </c>
      <c r="G31">
        <v>12.25511</v>
      </c>
      <c r="H31">
        <v>8.0675999999999998E-2</v>
      </c>
      <c r="I31">
        <v>4.8025999999999999E-2</v>
      </c>
      <c r="J31">
        <v>48</v>
      </c>
      <c r="K31">
        <v>200</v>
      </c>
      <c r="L31" s="1">
        <v>100</v>
      </c>
      <c r="M31" t="s">
        <v>132</v>
      </c>
      <c r="N31" s="33">
        <f t="shared" si="1"/>
        <v>40.764331210191081</v>
      </c>
    </row>
    <row r="32" spans="1:14" x14ac:dyDescent="0.35">
      <c r="A32" t="s">
        <v>133</v>
      </c>
      <c r="B32">
        <v>15700</v>
      </c>
      <c r="C32" t="s">
        <v>130</v>
      </c>
      <c r="E32">
        <v>1.0275879999999999</v>
      </c>
      <c r="F32">
        <v>7.3760000000000006E-2</v>
      </c>
      <c r="G32">
        <v>10.485704999999999</v>
      </c>
      <c r="H32">
        <v>7.7137999999999998E-2</v>
      </c>
      <c r="I32">
        <v>4.7347E-2</v>
      </c>
      <c r="J32">
        <v>49</v>
      </c>
      <c r="K32">
        <v>200</v>
      </c>
      <c r="L32" s="1">
        <v>100</v>
      </c>
      <c r="M32" t="s">
        <v>132</v>
      </c>
      <c r="N32" s="33">
        <f t="shared" si="1"/>
        <v>40.764331210191081</v>
      </c>
    </row>
    <row r="33" spans="1:14" x14ac:dyDescent="0.35">
      <c r="A33" t="s">
        <v>133</v>
      </c>
      <c r="B33">
        <v>15700</v>
      </c>
      <c r="C33" t="s">
        <v>130</v>
      </c>
      <c r="E33">
        <v>1.0337719999999999</v>
      </c>
      <c r="F33">
        <v>7.4011999999999994E-2</v>
      </c>
      <c r="G33">
        <v>11.121883</v>
      </c>
      <c r="H33">
        <v>7.7326000000000006E-2</v>
      </c>
      <c r="I33">
        <v>4.8198999999999999E-2</v>
      </c>
      <c r="J33">
        <v>50</v>
      </c>
      <c r="K33">
        <v>200</v>
      </c>
      <c r="L33" s="1">
        <v>100</v>
      </c>
      <c r="M33" t="s">
        <v>132</v>
      </c>
      <c r="N33" s="33">
        <f t="shared" si="1"/>
        <v>40.764331210191081</v>
      </c>
    </row>
    <row r="34" spans="1:14" x14ac:dyDescent="0.35">
      <c r="A34" t="s">
        <v>133</v>
      </c>
      <c r="B34">
        <v>15700</v>
      </c>
      <c r="C34" t="s">
        <v>130</v>
      </c>
      <c r="E34">
        <v>1.057917</v>
      </c>
      <c r="F34">
        <v>7.4987999999999999E-2</v>
      </c>
      <c r="G34">
        <v>10.755051</v>
      </c>
      <c r="H34">
        <v>7.7664999999999998E-2</v>
      </c>
      <c r="I34">
        <v>4.8274999999999998E-2</v>
      </c>
      <c r="J34">
        <v>51</v>
      </c>
      <c r="K34">
        <v>200</v>
      </c>
      <c r="L34" s="1">
        <v>100</v>
      </c>
      <c r="M34" t="s">
        <v>132</v>
      </c>
      <c r="N34" s="33">
        <f t="shared" si="1"/>
        <v>40.764331210191081</v>
      </c>
    </row>
    <row r="38" spans="1:14" x14ac:dyDescent="0.35">
      <c r="A38" t="s">
        <v>133</v>
      </c>
      <c r="B38">
        <v>15700</v>
      </c>
      <c r="C38" t="s">
        <v>130</v>
      </c>
      <c r="E38">
        <v>1.051803</v>
      </c>
      <c r="F38">
        <v>7.3388999999999996E-2</v>
      </c>
      <c r="G38">
        <v>11.882016999999999</v>
      </c>
      <c r="H38">
        <v>7.6953999999999995E-2</v>
      </c>
      <c r="I38">
        <v>4.7413999999999998E-2</v>
      </c>
      <c r="J38">
        <v>42</v>
      </c>
      <c r="K38" s="1">
        <v>500</v>
      </c>
      <c r="L38">
        <v>100</v>
      </c>
      <c r="N38" s="33">
        <f t="shared" ref="N38:N47" si="2">(32*L38*K38)/B38</f>
        <v>101.91082802547771</v>
      </c>
    </row>
    <row r="39" spans="1:14" x14ac:dyDescent="0.35">
      <c r="A39" t="s">
        <v>133</v>
      </c>
      <c r="B39">
        <v>15700</v>
      </c>
      <c r="C39" t="s">
        <v>130</v>
      </c>
      <c r="E39">
        <v>0.99765300000000001</v>
      </c>
      <c r="F39">
        <v>7.2963E-2</v>
      </c>
      <c r="G39">
        <v>11.026980999999999</v>
      </c>
      <c r="H39">
        <v>7.5711000000000001E-2</v>
      </c>
      <c r="I39">
        <v>4.5721999999999999E-2</v>
      </c>
      <c r="J39">
        <v>43</v>
      </c>
      <c r="K39" s="1">
        <v>500</v>
      </c>
      <c r="L39">
        <v>100</v>
      </c>
      <c r="N39" s="33">
        <f t="shared" si="2"/>
        <v>101.91082802547771</v>
      </c>
    </row>
    <row r="40" spans="1:14" x14ac:dyDescent="0.35">
      <c r="A40" t="s">
        <v>133</v>
      </c>
      <c r="B40">
        <v>15700</v>
      </c>
      <c r="C40" t="s">
        <v>130</v>
      </c>
      <c r="E40">
        <v>0.99805500000000003</v>
      </c>
      <c r="F40">
        <v>7.2646000000000002E-2</v>
      </c>
      <c r="G40">
        <v>11.286521</v>
      </c>
      <c r="H40">
        <v>7.6055999999999999E-2</v>
      </c>
      <c r="I40">
        <v>4.7065999999999997E-2</v>
      </c>
      <c r="J40">
        <v>44</v>
      </c>
      <c r="K40" s="1">
        <v>500</v>
      </c>
      <c r="L40">
        <v>100</v>
      </c>
      <c r="N40" s="33">
        <f t="shared" si="2"/>
        <v>101.91082802547771</v>
      </c>
    </row>
    <row r="41" spans="1:14" x14ac:dyDescent="0.35">
      <c r="A41" t="s">
        <v>133</v>
      </c>
      <c r="B41">
        <v>15700</v>
      </c>
      <c r="C41" t="s">
        <v>130</v>
      </c>
      <c r="E41">
        <v>1.0200290000000001</v>
      </c>
      <c r="F41">
        <v>7.2791999999999996E-2</v>
      </c>
      <c r="G41">
        <v>10.665573999999999</v>
      </c>
      <c r="H41">
        <v>7.6207999999999998E-2</v>
      </c>
      <c r="I41">
        <v>4.5969999999999997E-2</v>
      </c>
      <c r="J41">
        <v>45</v>
      </c>
      <c r="K41" s="1">
        <v>500</v>
      </c>
      <c r="L41">
        <v>100</v>
      </c>
      <c r="N41" s="33">
        <f t="shared" si="2"/>
        <v>101.91082802547771</v>
      </c>
    </row>
    <row r="42" spans="1:14" x14ac:dyDescent="0.35">
      <c r="A42" t="s">
        <v>133</v>
      </c>
      <c r="B42">
        <v>15700</v>
      </c>
      <c r="C42" t="s">
        <v>130</v>
      </c>
      <c r="E42">
        <v>0.98280800000000001</v>
      </c>
      <c r="F42">
        <v>7.2689000000000004E-2</v>
      </c>
      <c r="G42">
        <v>10.929193</v>
      </c>
      <c r="H42">
        <v>7.5734999999999997E-2</v>
      </c>
      <c r="I42">
        <v>4.752E-2</v>
      </c>
      <c r="J42">
        <v>46</v>
      </c>
      <c r="K42" s="1">
        <v>500</v>
      </c>
      <c r="L42">
        <v>100</v>
      </c>
      <c r="N42" s="33">
        <f t="shared" si="2"/>
        <v>101.91082802547771</v>
      </c>
    </row>
    <row r="43" spans="1:14" x14ac:dyDescent="0.35">
      <c r="A43" t="s">
        <v>133</v>
      </c>
      <c r="B43">
        <v>15700</v>
      </c>
      <c r="C43" t="s">
        <v>130</v>
      </c>
      <c r="E43">
        <v>1.0015210000000001</v>
      </c>
      <c r="F43">
        <v>7.2669999999999998E-2</v>
      </c>
      <c r="G43">
        <v>11.004887999999999</v>
      </c>
      <c r="H43">
        <v>7.5789999999999996E-2</v>
      </c>
      <c r="I43">
        <v>4.6775999999999998E-2</v>
      </c>
      <c r="J43">
        <v>47</v>
      </c>
      <c r="K43" s="1">
        <v>500</v>
      </c>
      <c r="L43">
        <v>100</v>
      </c>
      <c r="N43" s="33">
        <f t="shared" si="2"/>
        <v>101.91082802547771</v>
      </c>
    </row>
    <row r="44" spans="1:14" x14ac:dyDescent="0.35">
      <c r="A44" t="s">
        <v>133</v>
      </c>
      <c r="B44">
        <v>15700</v>
      </c>
      <c r="C44" t="s">
        <v>130</v>
      </c>
      <c r="E44">
        <v>1.1743110000000001</v>
      </c>
      <c r="F44">
        <v>7.5811000000000003E-2</v>
      </c>
      <c r="G44">
        <v>13.043426</v>
      </c>
      <c r="H44">
        <v>7.8463000000000005E-2</v>
      </c>
      <c r="I44">
        <v>4.6051000000000002E-2</v>
      </c>
      <c r="J44">
        <v>48</v>
      </c>
      <c r="K44" s="1">
        <v>500</v>
      </c>
      <c r="L44">
        <v>100</v>
      </c>
      <c r="N44" s="33">
        <f t="shared" si="2"/>
        <v>101.91082802547771</v>
      </c>
    </row>
    <row r="45" spans="1:14" x14ac:dyDescent="0.35">
      <c r="A45" t="s">
        <v>133</v>
      </c>
      <c r="B45">
        <v>15700</v>
      </c>
      <c r="C45" t="s">
        <v>130</v>
      </c>
      <c r="E45">
        <v>1.1521440000000001</v>
      </c>
      <c r="F45">
        <v>7.492E-2</v>
      </c>
      <c r="G45">
        <v>12.762173000000001</v>
      </c>
      <c r="H45">
        <v>7.7661999999999995E-2</v>
      </c>
      <c r="I45">
        <v>4.6490999999999998E-2</v>
      </c>
      <c r="J45">
        <v>49</v>
      </c>
      <c r="K45" s="1">
        <v>500</v>
      </c>
      <c r="L45">
        <v>100</v>
      </c>
      <c r="N45" s="33">
        <f t="shared" si="2"/>
        <v>101.91082802547771</v>
      </c>
    </row>
    <row r="46" spans="1:14" x14ac:dyDescent="0.35">
      <c r="A46" t="s">
        <v>133</v>
      </c>
      <c r="B46">
        <v>15700</v>
      </c>
      <c r="C46" t="s">
        <v>130</v>
      </c>
      <c r="E46">
        <v>0.977688</v>
      </c>
      <c r="F46">
        <v>7.2123000000000007E-2</v>
      </c>
      <c r="G46">
        <v>10.382012</v>
      </c>
      <c r="H46">
        <v>7.5823000000000002E-2</v>
      </c>
      <c r="I46">
        <v>4.6258000000000001E-2</v>
      </c>
      <c r="J46">
        <v>50</v>
      </c>
      <c r="K46" s="1">
        <v>500</v>
      </c>
      <c r="L46">
        <v>100</v>
      </c>
      <c r="N46" s="33">
        <f t="shared" si="2"/>
        <v>101.91082802547771</v>
      </c>
    </row>
    <row r="47" spans="1:14" x14ac:dyDescent="0.35">
      <c r="A47" t="s">
        <v>133</v>
      </c>
      <c r="B47">
        <v>15700</v>
      </c>
      <c r="C47" t="s">
        <v>130</v>
      </c>
      <c r="E47">
        <v>1.0157700000000001</v>
      </c>
      <c r="F47">
        <v>7.2857000000000005E-2</v>
      </c>
      <c r="G47">
        <v>10.713754</v>
      </c>
      <c r="H47">
        <v>7.6860999999999999E-2</v>
      </c>
      <c r="I47">
        <v>4.6509000000000002E-2</v>
      </c>
      <c r="J47">
        <v>51</v>
      </c>
      <c r="K47" s="1">
        <v>500</v>
      </c>
      <c r="L47">
        <v>100</v>
      </c>
      <c r="N47" s="33">
        <f t="shared" si="2"/>
        <v>101.91082802547771</v>
      </c>
    </row>
    <row r="51" spans="6:13" x14ac:dyDescent="0.35">
      <c r="F51">
        <v>1.3039829999999999</v>
      </c>
      <c r="G51">
        <v>0.30318699999999998</v>
      </c>
      <c r="H51">
        <v>27.040327999999999</v>
      </c>
      <c r="I51">
        <v>0.29138799999999998</v>
      </c>
      <c r="J51">
        <v>0.23605699999999999</v>
      </c>
      <c r="K51">
        <v>42</v>
      </c>
      <c r="L51" s="1">
        <v>981</v>
      </c>
      <c r="M51">
        <v>100</v>
      </c>
    </row>
    <row r="52" spans="6:13" x14ac:dyDescent="0.35">
      <c r="F52">
        <v>1.250513</v>
      </c>
      <c r="G52">
        <v>0.29173900000000003</v>
      </c>
      <c r="H52">
        <v>21.640404</v>
      </c>
      <c r="I52">
        <v>0.28412500000000002</v>
      </c>
      <c r="J52">
        <v>0.19365099999999999</v>
      </c>
      <c r="K52">
        <v>43</v>
      </c>
      <c r="L52" s="1">
        <v>981</v>
      </c>
      <c r="M52">
        <v>100</v>
      </c>
    </row>
    <row r="53" spans="6:13" x14ac:dyDescent="0.35">
      <c r="F53">
        <v>1.312897</v>
      </c>
      <c r="G53">
        <v>0.30178100000000002</v>
      </c>
      <c r="H53">
        <v>26.278158999999999</v>
      </c>
      <c r="I53">
        <v>0.289601</v>
      </c>
      <c r="J53">
        <v>0.213644</v>
      </c>
      <c r="K53">
        <v>44</v>
      </c>
      <c r="L53" s="1">
        <v>981</v>
      </c>
      <c r="M53">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39"/>
  <sheetViews>
    <sheetView zoomScale="55" zoomScaleNormal="55" workbookViewId="0">
      <pane ySplit="1" topLeftCell="A29" activePane="bottomLeft" state="frozen"/>
      <selection pane="bottomLeft" activeCell="B31" sqref="B31"/>
    </sheetView>
  </sheetViews>
  <sheetFormatPr baseColWidth="10" defaultRowHeight="14.5" x14ac:dyDescent="0.35"/>
  <cols>
    <col min="1" max="1" width="22.7265625" bestFit="1" customWidth="1"/>
    <col min="2" max="2" width="4.81640625" customWidth="1"/>
    <col min="4" max="4" width="5.54296875" bestFit="1" customWidth="1"/>
    <col min="5" max="6" width="9.08984375" bestFit="1" customWidth="1"/>
    <col min="7" max="7" width="8.54296875" bestFit="1" customWidth="1"/>
    <col min="8" max="9" width="8.6328125" bestFit="1"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134</v>
      </c>
      <c r="B3">
        <v>943</v>
      </c>
      <c r="C3" s="34" t="s">
        <v>136</v>
      </c>
      <c r="D3" s="36">
        <f>((E3/$E$3)+(F3/$F$3))/2</f>
        <v>1</v>
      </c>
      <c r="E3">
        <v>1.2896000000000001</v>
      </c>
      <c r="F3" s="34">
        <v>0.30603900000000001</v>
      </c>
      <c r="G3" s="34"/>
      <c r="H3" s="30"/>
      <c r="I3" s="30"/>
      <c r="L3" s="31"/>
      <c r="M3" s="31"/>
      <c r="O3" s="31"/>
    </row>
    <row r="4" spans="1:15" s="29" customFormat="1" x14ac:dyDescent="0.35">
      <c r="A4" t="s">
        <v>134</v>
      </c>
      <c r="B4">
        <v>943</v>
      </c>
      <c r="C4" s="34" t="s">
        <v>137</v>
      </c>
      <c r="D4" s="36">
        <f t="shared" ref="D4:D7" si="0">((E4/$E$3)+(F4/$F$3))/2</f>
        <v>0.88863705846451535</v>
      </c>
      <c r="E4">
        <v>1.1480999999999999</v>
      </c>
      <c r="F4" s="34">
        <v>0.27145600000000003</v>
      </c>
      <c r="G4" s="34"/>
      <c r="H4" s="30"/>
      <c r="I4" s="30"/>
      <c r="L4" s="31"/>
      <c r="M4" s="31"/>
      <c r="O4" s="31"/>
    </row>
    <row r="5" spans="1:15" s="29" customFormat="1" x14ac:dyDescent="0.35">
      <c r="A5" t="s">
        <v>134</v>
      </c>
      <c r="B5">
        <v>943</v>
      </c>
      <c r="C5" s="34" t="s">
        <v>138</v>
      </c>
      <c r="D5" s="36">
        <f t="shared" si="0"/>
        <v>0.91381864414963676</v>
      </c>
      <c r="E5">
        <v>1.1797</v>
      </c>
      <c r="F5" s="34">
        <v>0.27937000000000001</v>
      </c>
      <c r="G5" s="34"/>
      <c r="H5" s="30"/>
      <c r="I5" s="30"/>
      <c r="L5" s="31"/>
      <c r="M5" s="31"/>
      <c r="O5" s="31"/>
    </row>
    <row r="6" spans="1:15" s="29" customFormat="1" x14ac:dyDescent="0.35">
      <c r="A6" t="s">
        <v>134</v>
      </c>
      <c r="B6">
        <v>943</v>
      </c>
      <c r="C6" s="34" t="s">
        <v>139</v>
      </c>
      <c r="D6" s="36">
        <f t="shared" si="0"/>
        <v>0.88403041658713655</v>
      </c>
      <c r="E6">
        <v>1.1394</v>
      </c>
      <c r="F6" s="34">
        <v>0.27070100000000002</v>
      </c>
      <c r="G6" s="34"/>
      <c r="H6" s="30"/>
      <c r="I6" s="30"/>
      <c r="L6" s="31"/>
      <c r="M6" s="31"/>
      <c r="O6" s="31"/>
    </row>
    <row r="7" spans="1:15" s="29" customFormat="1" x14ac:dyDescent="0.35">
      <c r="A7" t="s">
        <v>134</v>
      </c>
      <c r="B7">
        <v>943</v>
      </c>
      <c r="C7" s="34" t="s">
        <v>140</v>
      </c>
      <c r="D7" s="36">
        <f t="shared" si="0"/>
        <v>0.84731018470196595</v>
      </c>
      <c r="E7">
        <v>1.1053999999999999</v>
      </c>
      <c r="F7" s="34">
        <v>0.25629400000000002</v>
      </c>
      <c r="G7" s="34"/>
      <c r="H7" s="30"/>
      <c r="I7" s="30"/>
      <c r="L7" s="31"/>
      <c r="M7" s="31"/>
      <c r="O7" s="31"/>
    </row>
    <row r="8" spans="1:15" s="29" customFormat="1" x14ac:dyDescent="0.35">
      <c r="H8" s="30"/>
      <c r="I8" s="30"/>
      <c r="L8" s="31"/>
      <c r="M8" s="31"/>
      <c r="O8" s="31"/>
    </row>
    <row r="10" spans="1:15" x14ac:dyDescent="0.35">
      <c r="A10" t="s">
        <v>134</v>
      </c>
      <c r="B10">
        <v>943</v>
      </c>
      <c r="C10" t="s">
        <v>130</v>
      </c>
      <c r="E10" s="32">
        <v>1.27708</v>
      </c>
      <c r="F10" s="32">
        <v>0.28458099999999997</v>
      </c>
      <c r="G10" s="32">
        <v>25.919930999999998</v>
      </c>
      <c r="H10" s="32">
        <v>0.27168900000000001</v>
      </c>
      <c r="I10" s="32">
        <v>0.20896999999999999</v>
      </c>
      <c r="J10">
        <v>42</v>
      </c>
      <c r="K10">
        <v>100</v>
      </c>
      <c r="L10">
        <v>50</v>
      </c>
      <c r="M10" t="s">
        <v>132</v>
      </c>
      <c r="N10" s="33">
        <f>(32*L10*K10)/B10</f>
        <v>169.67126193001062</v>
      </c>
    </row>
    <row r="11" spans="1:15" x14ac:dyDescent="0.35">
      <c r="A11" t="s">
        <v>134</v>
      </c>
      <c r="B11">
        <v>943</v>
      </c>
      <c r="C11" t="s">
        <v>130</v>
      </c>
      <c r="E11" s="32">
        <v>1.1926859999999999</v>
      </c>
      <c r="F11" s="32">
        <v>0.27480199999999999</v>
      </c>
      <c r="G11" s="32">
        <v>20.993091</v>
      </c>
      <c r="H11" s="32">
        <v>0.25932300000000003</v>
      </c>
      <c r="I11" s="32">
        <v>0.169715</v>
      </c>
      <c r="J11">
        <v>43</v>
      </c>
      <c r="K11">
        <v>100</v>
      </c>
      <c r="L11">
        <v>50</v>
      </c>
    </row>
    <row r="12" spans="1:15" x14ac:dyDescent="0.35">
      <c r="A12" t="s">
        <v>134</v>
      </c>
      <c r="B12">
        <v>943</v>
      </c>
      <c r="C12" t="s">
        <v>130</v>
      </c>
      <c r="E12" s="32">
        <v>1.1947270000000001</v>
      </c>
      <c r="F12" s="32">
        <v>0.27067799999999997</v>
      </c>
      <c r="G12" s="32">
        <v>22.444192999999999</v>
      </c>
      <c r="H12" s="32">
        <v>0.25772200000000001</v>
      </c>
      <c r="I12" s="32">
        <v>0.17968600000000001</v>
      </c>
      <c r="J12">
        <v>44</v>
      </c>
      <c r="K12">
        <v>100</v>
      </c>
      <c r="L12">
        <v>50</v>
      </c>
    </row>
    <row r="13" spans="1:15" x14ac:dyDescent="0.35">
      <c r="E13" s="32">
        <v>1.2083759999999999</v>
      </c>
      <c r="F13" s="32">
        <v>0.27394499999999999</v>
      </c>
      <c r="G13" s="32">
        <v>21.016461</v>
      </c>
      <c r="H13" s="32">
        <v>0.26378099999999999</v>
      </c>
      <c r="I13" s="32">
        <v>0.17872099999999999</v>
      </c>
      <c r="J13">
        <v>45</v>
      </c>
      <c r="K13">
        <v>100</v>
      </c>
      <c r="L13">
        <v>50</v>
      </c>
    </row>
    <row r="14" spans="1:15" x14ac:dyDescent="0.35">
      <c r="E14" s="32">
        <v>1.209112</v>
      </c>
      <c r="F14" s="32">
        <v>0.27891500000000002</v>
      </c>
      <c r="G14" s="32">
        <v>19.740438000000001</v>
      </c>
      <c r="H14" s="32">
        <v>0.26758300000000002</v>
      </c>
      <c r="I14" s="32">
        <v>0.174619</v>
      </c>
      <c r="J14">
        <v>46</v>
      </c>
      <c r="K14">
        <v>100</v>
      </c>
      <c r="L14">
        <v>50</v>
      </c>
    </row>
    <row r="15" spans="1:15" x14ac:dyDescent="0.35">
      <c r="E15" s="32">
        <v>1.2164870000000001</v>
      </c>
      <c r="F15" s="32">
        <v>0.27600400000000003</v>
      </c>
      <c r="G15" s="32">
        <v>22.311781</v>
      </c>
      <c r="H15" s="32">
        <v>0.264768</v>
      </c>
      <c r="I15" s="32">
        <v>0.184388</v>
      </c>
      <c r="J15">
        <v>47</v>
      </c>
      <c r="K15">
        <v>100</v>
      </c>
      <c r="L15">
        <v>50</v>
      </c>
    </row>
    <row r="16" spans="1:15" x14ac:dyDescent="0.35">
      <c r="E16" s="32">
        <v>1.1973510000000001</v>
      </c>
      <c r="F16" s="32">
        <v>0.27371099999999998</v>
      </c>
      <c r="G16" s="32">
        <v>21.819576999999999</v>
      </c>
      <c r="H16" s="32">
        <v>0.26208100000000001</v>
      </c>
      <c r="I16" s="32">
        <v>0.18148500000000001</v>
      </c>
      <c r="J16">
        <v>48</v>
      </c>
      <c r="K16">
        <v>100</v>
      </c>
      <c r="L16">
        <v>50</v>
      </c>
    </row>
    <row r="17" spans="5:12" x14ac:dyDescent="0.35">
      <c r="E17" s="32">
        <v>1.238721</v>
      </c>
      <c r="F17" s="32">
        <v>0.27760699999999999</v>
      </c>
      <c r="G17" s="32">
        <v>22.595285000000001</v>
      </c>
      <c r="H17" s="32">
        <v>0.26514900000000002</v>
      </c>
      <c r="I17" s="32">
        <v>0.18659500000000001</v>
      </c>
      <c r="J17">
        <v>49</v>
      </c>
      <c r="K17">
        <v>100</v>
      </c>
      <c r="L17">
        <v>50</v>
      </c>
    </row>
    <row r="18" spans="5:12" x14ac:dyDescent="0.35">
      <c r="E18" s="32">
        <v>1.2087859999999999</v>
      </c>
      <c r="F18" s="32">
        <v>0.27629900000000002</v>
      </c>
      <c r="G18" s="32">
        <v>22.407537000000001</v>
      </c>
      <c r="H18" s="32">
        <v>0.26383200000000001</v>
      </c>
      <c r="I18" s="32">
        <v>0.17882500000000001</v>
      </c>
      <c r="J18">
        <v>50</v>
      </c>
      <c r="K18">
        <v>100</v>
      </c>
      <c r="L18">
        <v>50</v>
      </c>
    </row>
    <row r="19" spans="5:12" x14ac:dyDescent="0.35">
      <c r="E19" s="32">
        <v>1.23508</v>
      </c>
      <c r="F19" s="32">
        <v>0.28431699999999999</v>
      </c>
      <c r="G19" s="32">
        <v>21.515229000000001</v>
      </c>
      <c r="H19" s="32">
        <v>0.27127000000000001</v>
      </c>
      <c r="I19" s="32">
        <v>0.187526</v>
      </c>
      <c r="J19">
        <v>51</v>
      </c>
      <c r="K19">
        <v>100</v>
      </c>
      <c r="L19">
        <v>50</v>
      </c>
    </row>
    <row r="23" spans="5:12" x14ac:dyDescent="0.35">
      <c r="E23" s="32">
        <v>1.261009</v>
      </c>
      <c r="F23" s="32">
        <v>0.29104999999999998</v>
      </c>
      <c r="G23" s="32">
        <v>25.538267000000001</v>
      </c>
      <c r="H23" s="32">
        <v>0.27916000000000002</v>
      </c>
      <c r="I23" s="32">
        <v>0.215447</v>
      </c>
      <c r="J23">
        <v>42</v>
      </c>
      <c r="K23">
        <v>200</v>
      </c>
      <c r="L23">
        <v>100</v>
      </c>
    </row>
    <row r="24" spans="5:12" x14ac:dyDescent="0.35">
      <c r="E24" s="32">
        <v>1.2178310000000001</v>
      </c>
      <c r="F24" s="32">
        <v>0.28478700000000001</v>
      </c>
      <c r="G24" s="32">
        <v>21.273849999999999</v>
      </c>
      <c r="H24" s="32">
        <v>0.27348299999999998</v>
      </c>
      <c r="I24" s="32">
        <v>0.18332499999999999</v>
      </c>
      <c r="J24">
        <v>43</v>
      </c>
      <c r="K24">
        <v>200</v>
      </c>
      <c r="L24">
        <v>100</v>
      </c>
    </row>
    <row r="25" spans="5:12" x14ac:dyDescent="0.35">
      <c r="E25" s="32">
        <v>1.2555890000000001</v>
      </c>
      <c r="F25" s="32">
        <v>0.29127599999999998</v>
      </c>
      <c r="G25" s="32">
        <v>24.248950000000001</v>
      </c>
      <c r="H25" s="32">
        <v>0.27912500000000001</v>
      </c>
      <c r="I25" s="32">
        <v>0.20566200000000001</v>
      </c>
      <c r="J25">
        <v>44</v>
      </c>
      <c r="K25">
        <v>200</v>
      </c>
      <c r="L25">
        <v>100</v>
      </c>
    </row>
    <row r="26" spans="5:12" x14ac:dyDescent="0.35">
      <c r="E26" s="32">
        <v>1.245584</v>
      </c>
      <c r="F26" s="32">
        <v>0.288246</v>
      </c>
      <c r="G26" s="32">
        <v>23.457222000000002</v>
      </c>
      <c r="H26" s="32">
        <v>0.275532</v>
      </c>
      <c r="I26" s="32">
        <v>0.20325299999999999</v>
      </c>
      <c r="J26">
        <v>45</v>
      </c>
      <c r="K26">
        <v>200</v>
      </c>
      <c r="L26">
        <v>100</v>
      </c>
    </row>
    <row r="27" spans="5:12" x14ac:dyDescent="0.35">
      <c r="E27" s="32">
        <v>1.2653970000000001</v>
      </c>
      <c r="F27" s="32">
        <v>0.29385600000000001</v>
      </c>
      <c r="G27" s="32">
        <v>23.724708</v>
      </c>
      <c r="H27" s="32">
        <v>0.27758300000000002</v>
      </c>
      <c r="I27" s="32">
        <v>0.19958500000000001</v>
      </c>
      <c r="J27">
        <v>46</v>
      </c>
      <c r="K27">
        <v>200</v>
      </c>
      <c r="L27">
        <v>100</v>
      </c>
    </row>
    <row r="28" spans="5:12" x14ac:dyDescent="0.35">
      <c r="E28" s="32">
        <v>1.27833</v>
      </c>
      <c r="F28" s="32">
        <v>0.29402</v>
      </c>
      <c r="G28" s="32">
        <v>22.975653999999999</v>
      </c>
      <c r="H28" s="32">
        <v>0.28249200000000002</v>
      </c>
      <c r="I28" s="32">
        <v>0.20411599999999999</v>
      </c>
      <c r="J28">
        <v>47</v>
      </c>
      <c r="K28">
        <v>200</v>
      </c>
      <c r="L28">
        <v>100</v>
      </c>
    </row>
    <row r="29" spans="5:12" x14ac:dyDescent="0.35">
      <c r="E29" s="32">
        <v>1.2858149999999999</v>
      </c>
      <c r="F29" s="32">
        <v>0.29633900000000002</v>
      </c>
      <c r="G29" s="32">
        <v>25.230703999999999</v>
      </c>
      <c r="H29" s="32">
        <v>0.28550799999999998</v>
      </c>
      <c r="I29" s="32">
        <v>0.21459900000000001</v>
      </c>
      <c r="J29">
        <v>48</v>
      </c>
      <c r="K29">
        <v>200</v>
      </c>
      <c r="L29">
        <v>100</v>
      </c>
    </row>
    <row r="30" spans="5:12" x14ac:dyDescent="0.35">
      <c r="E30" s="32">
        <v>1.328443</v>
      </c>
      <c r="F30" s="32">
        <v>0.311913</v>
      </c>
      <c r="G30" s="32">
        <v>26.937169000000001</v>
      </c>
      <c r="H30" s="32">
        <v>0.29352499999999998</v>
      </c>
      <c r="I30" s="32">
        <v>0.24976300000000001</v>
      </c>
      <c r="J30">
        <v>49</v>
      </c>
      <c r="K30">
        <v>200</v>
      </c>
      <c r="L30">
        <v>100</v>
      </c>
    </row>
    <row r="31" spans="5:12" x14ac:dyDescent="0.35">
      <c r="E31" s="32">
        <v>1.2972779999999999</v>
      </c>
      <c r="F31" s="32">
        <v>0.29852099999999998</v>
      </c>
      <c r="G31" s="32">
        <v>26.218879999999999</v>
      </c>
      <c r="H31" s="32">
        <v>0.291773</v>
      </c>
      <c r="I31" s="32">
        <v>0.21690799999999999</v>
      </c>
      <c r="J31">
        <v>50</v>
      </c>
      <c r="K31">
        <v>200</v>
      </c>
      <c r="L31">
        <v>100</v>
      </c>
    </row>
    <row r="32" spans="5:12" x14ac:dyDescent="0.35">
      <c r="E32" s="32">
        <v>1.283533</v>
      </c>
      <c r="F32" s="32">
        <v>0.29382399999999997</v>
      </c>
      <c r="G32" s="32">
        <v>25.631962000000001</v>
      </c>
      <c r="H32" s="32">
        <v>0.28629599999999999</v>
      </c>
      <c r="I32" s="32">
        <v>0.21431600000000001</v>
      </c>
      <c r="J32">
        <v>51</v>
      </c>
      <c r="K32">
        <v>200</v>
      </c>
      <c r="L32">
        <v>100</v>
      </c>
    </row>
    <row r="36" spans="5:12" x14ac:dyDescent="0.35">
      <c r="E36">
        <v>1.279307</v>
      </c>
      <c r="F36">
        <v>0.29603000000000002</v>
      </c>
      <c r="G36">
        <v>26.106584999999999</v>
      </c>
      <c r="H36">
        <v>0.28495500000000001</v>
      </c>
      <c r="I36">
        <v>0.221578</v>
      </c>
      <c r="J36">
        <v>42</v>
      </c>
      <c r="K36">
        <v>500</v>
      </c>
      <c r="L36">
        <v>100</v>
      </c>
    </row>
    <row r="37" spans="5:12" x14ac:dyDescent="0.35">
      <c r="E37">
        <v>1.235887</v>
      </c>
      <c r="F37">
        <v>0.28978199999999998</v>
      </c>
      <c r="G37">
        <v>21.479382000000001</v>
      </c>
      <c r="H37">
        <v>0.27862999999999999</v>
      </c>
      <c r="I37">
        <v>0.19157299999999999</v>
      </c>
      <c r="J37">
        <v>43</v>
      </c>
      <c r="K37">
        <v>500</v>
      </c>
      <c r="L37">
        <v>100</v>
      </c>
    </row>
    <row r="38" spans="5:12" x14ac:dyDescent="0.35">
      <c r="E38">
        <v>1.278324</v>
      </c>
      <c r="F38">
        <v>0.29703200000000002</v>
      </c>
      <c r="G38">
        <v>25.140411</v>
      </c>
      <c r="H38">
        <v>0.28506799999999999</v>
      </c>
      <c r="I38">
        <v>0.209567</v>
      </c>
      <c r="J38">
        <v>44</v>
      </c>
      <c r="K38">
        <v>500</v>
      </c>
      <c r="L38">
        <v>100</v>
      </c>
    </row>
    <row r="39" spans="5:12" x14ac:dyDescent="0.35">
      <c r="E39">
        <v>1.2495229999999999</v>
      </c>
      <c r="F39">
        <v>0.29034199999999999</v>
      </c>
      <c r="G39">
        <v>23.564509999999999</v>
      </c>
      <c r="H39">
        <v>0.27683000000000002</v>
      </c>
      <c r="I39">
        <v>0.203738</v>
      </c>
      <c r="J39">
        <v>45</v>
      </c>
      <c r="K39">
        <v>500</v>
      </c>
      <c r="L39">
        <v>100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2762-CDEB-4C44-BCC6-CACD78D3A459}">
  <dimension ref="A1:O64"/>
  <sheetViews>
    <sheetView zoomScale="55" zoomScaleNormal="55" workbookViewId="0">
      <pane ySplit="1" topLeftCell="A38" activePane="bottomLeft" state="frozen"/>
      <selection pane="bottomLeft" activeCell="C32" sqref="C32"/>
    </sheetView>
  </sheetViews>
  <sheetFormatPr baseColWidth="10" defaultRowHeight="14.5" x14ac:dyDescent="0.35"/>
  <cols>
    <col min="1" max="1" width="23.7265625" bestFit="1" customWidth="1"/>
    <col min="2" max="2" width="3.81640625" bestFit="1" customWidth="1"/>
    <col min="4" max="4" width="5.1796875" bestFit="1"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6.8164062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141</v>
      </c>
      <c r="B3">
        <v>728</v>
      </c>
    </row>
    <row r="12" spans="1:15" x14ac:dyDescent="0.35">
      <c r="A12" t="s">
        <v>141</v>
      </c>
      <c r="B12">
        <v>728</v>
      </c>
      <c r="E12" s="32">
        <v>1.0180199999999999</v>
      </c>
      <c r="F12" s="32">
        <v>4.0308999999999998E-2</v>
      </c>
      <c r="G12" s="32">
        <v>17.254294000000002</v>
      </c>
      <c r="H12" s="32">
        <v>4.2093999999999999E-2</v>
      </c>
      <c r="I12" s="32">
        <v>2.6846999999999999E-2</v>
      </c>
      <c r="J12">
        <v>42</v>
      </c>
      <c r="K12">
        <v>100</v>
      </c>
      <c r="L12">
        <v>50</v>
      </c>
      <c r="M12" t="s">
        <v>132</v>
      </c>
    </row>
    <row r="13" spans="1:15" x14ac:dyDescent="0.35">
      <c r="A13" t="s">
        <v>141</v>
      </c>
      <c r="B13">
        <v>728</v>
      </c>
      <c r="E13" s="32">
        <v>1.0478270000000001</v>
      </c>
      <c r="F13" s="32">
        <v>3.9501000000000001E-2</v>
      </c>
      <c r="G13" s="32">
        <v>18.146735</v>
      </c>
      <c r="H13" s="32">
        <v>4.2737999999999998E-2</v>
      </c>
      <c r="I13" s="32">
        <v>3.0037999999999999E-2</v>
      </c>
      <c r="J13">
        <v>43</v>
      </c>
      <c r="K13">
        <v>100</v>
      </c>
      <c r="L13">
        <v>50</v>
      </c>
    </row>
    <row r="14" spans="1:15" x14ac:dyDescent="0.35">
      <c r="A14" t="s">
        <v>141</v>
      </c>
      <c r="B14">
        <v>728</v>
      </c>
      <c r="E14" s="32">
        <v>1.0790200000000001</v>
      </c>
      <c r="F14" s="32">
        <v>3.9956999999999999E-2</v>
      </c>
      <c r="G14" s="32">
        <v>19.433218</v>
      </c>
      <c r="H14" s="32">
        <v>4.2988999999999999E-2</v>
      </c>
      <c r="I14" s="32">
        <v>3.1942999999999999E-2</v>
      </c>
      <c r="J14">
        <v>44</v>
      </c>
      <c r="K14">
        <v>100</v>
      </c>
      <c r="L14">
        <v>50</v>
      </c>
    </row>
    <row r="15" spans="1:15" x14ac:dyDescent="0.35">
      <c r="A15" t="s">
        <v>141</v>
      </c>
      <c r="B15">
        <v>728</v>
      </c>
      <c r="E15" s="32">
        <v>1.169611</v>
      </c>
      <c r="F15" s="32">
        <v>4.2810000000000001E-2</v>
      </c>
      <c r="G15" s="32">
        <v>21.169257999999999</v>
      </c>
      <c r="H15" s="32">
        <v>4.3262000000000002E-2</v>
      </c>
      <c r="I15" s="32">
        <v>3.0315000000000002E-2</v>
      </c>
      <c r="J15">
        <v>45</v>
      </c>
      <c r="K15">
        <v>100</v>
      </c>
      <c r="L15">
        <v>50</v>
      </c>
    </row>
    <row r="16" spans="1:15" x14ac:dyDescent="0.35">
      <c r="A16" t="s">
        <v>141</v>
      </c>
      <c r="B16">
        <v>728</v>
      </c>
      <c r="E16" s="32">
        <v>1.01613</v>
      </c>
      <c r="F16" s="32">
        <v>3.9046999999999998E-2</v>
      </c>
      <c r="G16" s="32">
        <v>16.733319999999999</v>
      </c>
      <c r="H16" s="32">
        <v>4.1325000000000001E-2</v>
      </c>
      <c r="I16" s="32">
        <v>2.7609000000000002E-2</v>
      </c>
      <c r="J16">
        <v>46</v>
      </c>
      <c r="K16">
        <v>100</v>
      </c>
      <c r="L16">
        <v>50</v>
      </c>
    </row>
    <row r="17" spans="1:13" x14ac:dyDescent="0.35">
      <c r="A17" t="s">
        <v>141</v>
      </c>
      <c r="B17">
        <v>728</v>
      </c>
      <c r="E17" s="32">
        <v>1.0860019999999999</v>
      </c>
      <c r="F17" s="32">
        <v>4.0737000000000002E-2</v>
      </c>
      <c r="G17" s="32">
        <v>19.788954</v>
      </c>
      <c r="H17" s="32">
        <v>4.5429999999999998E-2</v>
      </c>
      <c r="I17" s="32">
        <v>3.4673000000000002E-2</v>
      </c>
      <c r="J17">
        <v>47</v>
      </c>
      <c r="K17">
        <v>100</v>
      </c>
      <c r="L17">
        <v>50</v>
      </c>
    </row>
    <row r="18" spans="1:13" x14ac:dyDescent="0.35">
      <c r="A18" t="s">
        <v>141</v>
      </c>
      <c r="B18">
        <v>728</v>
      </c>
      <c r="E18" s="32">
        <v>1.088382</v>
      </c>
      <c r="F18" s="32">
        <v>4.1963E-2</v>
      </c>
      <c r="G18" s="32">
        <v>18.992314</v>
      </c>
      <c r="H18" s="32">
        <v>4.3936999999999997E-2</v>
      </c>
      <c r="I18" s="32">
        <v>3.0343999999999999E-2</v>
      </c>
      <c r="J18">
        <v>48</v>
      </c>
      <c r="K18">
        <v>100</v>
      </c>
      <c r="L18">
        <v>50</v>
      </c>
    </row>
    <row r="19" spans="1:13" x14ac:dyDescent="0.35">
      <c r="A19" t="s">
        <v>141</v>
      </c>
      <c r="B19">
        <v>728</v>
      </c>
      <c r="E19" s="32">
        <v>1.07745</v>
      </c>
      <c r="F19" s="32">
        <v>4.0989999999999999E-2</v>
      </c>
      <c r="G19" s="32">
        <v>18.903196999999999</v>
      </c>
      <c r="H19" s="32">
        <v>4.3387000000000002E-2</v>
      </c>
      <c r="I19" s="32">
        <v>3.1963999999999999E-2</v>
      </c>
      <c r="J19">
        <v>49</v>
      </c>
      <c r="K19">
        <v>100</v>
      </c>
      <c r="L19">
        <v>50</v>
      </c>
    </row>
    <row r="20" spans="1:13" x14ac:dyDescent="0.35">
      <c r="A20" t="s">
        <v>141</v>
      </c>
      <c r="B20">
        <v>728</v>
      </c>
      <c r="E20" s="32">
        <v>1.0405759999999999</v>
      </c>
      <c r="F20" s="32">
        <v>3.9100000000000003E-2</v>
      </c>
      <c r="G20" s="32">
        <v>17.900333</v>
      </c>
      <c r="H20" s="32">
        <v>4.2899E-2</v>
      </c>
      <c r="I20" s="32">
        <v>3.2627999999999997E-2</v>
      </c>
      <c r="J20">
        <v>50</v>
      </c>
      <c r="K20">
        <v>100</v>
      </c>
      <c r="L20">
        <v>50</v>
      </c>
    </row>
    <row r="21" spans="1:13" x14ac:dyDescent="0.35">
      <c r="A21" t="s">
        <v>141</v>
      </c>
      <c r="B21">
        <v>728</v>
      </c>
      <c r="E21" s="32">
        <v>1.0939289999999999</v>
      </c>
      <c r="F21" s="32">
        <v>4.1835999999999998E-2</v>
      </c>
      <c r="G21" s="32">
        <v>16.330770000000001</v>
      </c>
      <c r="H21" s="32">
        <v>4.4407000000000002E-2</v>
      </c>
      <c r="I21" s="32">
        <v>2.8384E-2</v>
      </c>
      <c r="J21">
        <v>51</v>
      </c>
      <c r="K21">
        <v>100</v>
      </c>
      <c r="L21">
        <v>50</v>
      </c>
    </row>
    <row r="22" spans="1:13" x14ac:dyDescent="0.35">
      <c r="E22" s="35">
        <f>AVERAGE(E12:E21)</f>
        <v>1.0716946999999999</v>
      </c>
      <c r="F22" s="35">
        <f>AVERAGE(F12:F21)</f>
        <v>4.0625000000000001E-2</v>
      </c>
      <c r="G22" s="35">
        <f>AVERAGE(G12:G21)</f>
        <v>18.4652393</v>
      </c>
      <c r="H22" s="32"/>
      <c r="I22" s="32"/>
    </row>
    <row r="23" spans="1:13" x14ac:dyDescent="0.35">
      <c r="E23" s="35">
        <f>MEDIAN(E12:E21)</f>
        <v>1.0782350000000001</v>
      </c>
      <c r="F23" s="35">
        <f>MEDIAN(F12:F21)</f>
        <v>4.0523000000000003E-2</v>
      </c>
      <c r="G23" s="35">
        <f>MEDIAN(G12:G21)</f>
        <v>18.524965999999999</v>
      </c>
      <c r="H23" s="32"/>
      <c r="I23" s="32"/>
    </row>
    <row r="24" spans="1:13" x14ac:dyDescent="0.35">
      <c r="E24" s="32"/>
      <c r="F24" s="32"/>
      <c r="G24" s="32"/>
      <c r="H24" s="32"/>
      <c r="I24" s="32"/>
    </row>
    <row r="25" spans="1:13" x14ac:dyDescent="0.35">
      <c r="E25" s="32">
        <v>1.0416719999999999</v>
      </c>
      <c r="F25" s="32">
        <v>3.9890000000000002E-2</v>
      </c>
      <c r="G25" s="32">
        <v>17.042413</v>
      </c>
      <c r="H25" s="32">
        <v>4.2823E-2</v>
      </c>
      <c r="I25" s="32">
        <v>2.9260000000000001E-2</v>
      </c>
      <c r="J25">
        <v>42</v>
      </c>
      <c r="K25">
        <v>200</v>
      </c>
      <c r="L25">
        <v>100</v>
      </c>
      <c r="M25" t="s">
        <v>132</v>
      </c>
    </row>
    <row r="26" spans="1:13" x14ac:dyDescent="0.35">
      <c r="E26" s="32">
        <v>1.0906439999999999</v>
      </c>
      <c r="F26" s="32">
        <v>4.2701000000000003E-2</v>
      </c>
      <c r="G26" s="32">
        <v>17.586817</v>
      </c>
      <c r="H26" s="32">
        <v>4.5561999999999998E-2</v>
      </c>
      <c r="I26" s="32">
        <v>2.9142000000000001E-2</v>
      </c>
      <c r="J26">
        <v>43</v>
      </c>
      <c r="K26">
        <v>200</v>
      </c>
      <c r="L26">
        <v>100</v>
      </c>
    </row>
    <row r="27" spans="1:13" x14ac:dyDescent="0.35">
      <c r="E27" s="32">
        <v>1.057633</v>
      </c>
      <c r="F27" s="32">
        <v>4.0668000000000003E-2</v>
      </c>
      <c r="G27" s="32">
        <v>17.015305999999999</v>
      </c>
      <c r="H27" s="32">
        <v>4.3289000000000001E-2</v>
      </c>
      <c r="I27" s="32">
        <v>2.6594E-2</v>
      </c>
      <c r="J27">
        <v>44</v>
      </c>
      <c r="K27">
        <v>200</v>
      </c>
      <c r="L27">
        <v>100</v>
      </c>
    </row>
    <row r="28" spans="1:13" x14ac:dyDescent="0.35">
      <c r="E28" s="32">
        <v>1.049123</v>
      </c>
      <c r="F28" s="32">
        <v>4.1216999999999997E-2</v>
      </c>
      <c r="G28" s="32">
        <v>16.599253000000001</v>
      </c>
      <c r="H28" s="32">
        <v>4.4132999999999999E-2</v>
      </c>
      <c r="I28" s="32">
        <v>2.6207000000000001E-2</v>
      </c>
      <c r="J28">
        <v>45</v>
      </c>
      <c r="K28">
        <v>200</v>
      </c>
      <c r="L28">
        <v>100</v>
      </c>
    </row>
    <row r="29" spans="1:13" x14ac:dyDescent="0.35">
      <c r="E29" s="32">
        <v>1.0798650000000001</v>
      </c>
      <c r="F29" s="32">
        <v>4.1805000000000002E-2</v>
      </c>
      <c r="G29" s="32">
        <v>18.383590999999999</v>
      </c>
      <c r="H29" s="32">
        <v>4.5270999999999999E-2</v>
      </c>
      <c r="I29" s="32">
        <v>3.0506999999999999E-2</v>
      </c>
      <c r="J29">
        <v>46</v>
      </c>
      <c r="K29">
        <v>200</v>
      </c>
      <c r="L29">
        <v>100</v>
      </c>
    </row>
    <row r="30" spans="1:13" x14ac:dyDescent="0.35">
      <c r="E30" s="32">
        <v>1.036494</v>
      </c>
      <c r="F30" s="32">
        <v>4.0278000000000001E-2</v>
      </c>
      <c r="G30" s="32">
        <v>16.772290000000002</v>
      </c>
      <c r="H30" s="32">
        <v>4.3468E-2</v>
      </c>
      <c r="I30" s="32">
        <v>2.7095999999999999E-2</v>
      </c>
      <c r="J30">
        <v>47</v>
      </c>
      <c r="K30">
        <v>200</v>
      </c>
      <c r="L30">
        <v>100</v>
      </c>
    </row>
    <row r="31" spans="1:13" x14ac:dyDescent="0.35">
      <c r="E31" s="32">
        <v>1.0570029999999999</v>
      </c>
      <c r="F31" s="32">
        <v>4.1775E-2</v>
      </c>
      <c r="G31" s="32">
        <v>17.930952999999999</v>
      </c>
      <c r="H31" s="32">
        <v>4.3367999999999997E-2</v>
      </c>
      <c r="I31" s="32">
        <v>2.8705999999999999E-2</v>
      </c>
      <c r="J31">
        <v>48</v>
      </c>
      <c r="K31">
        <v>200</v>
      </c>
      <c r="L31">
        <v>100</v>
      </c>
    </row>
    <row r="32" spans="1:13" x14ac:dyDescent="0.35">
      <c r="E32" s="32">
        <v>1.0941160000000001</v>
      </c>
      <c r="F32" s="32">
        <v>4.1693000000000001E-2</v>
      </c>
      <c r="G32" s="32">
        <v>18.702745</v>
      </c>
      <c r="H32" s="32">
        <v>4.4873999999999997E-2</v>
      </c>
      <c r="I32" s="32">
        <v>3.2194E-2</v>
      </c>
      <c r="J32">
        <v>49</v>
      </c>
      <c r="K32">
        <v>200</v>
      </c>
      <c r="L32">
        <v>100</v>
      </c>
    </row>
    <row r="33" spans="5:13" x14ac:dyDescent="0.35">
      <c r="E33" s="32">
        <v>1.071069</v>
      </c>
      <c r="F33" s="32">
        <v>4.0882000000000002E-2</v>
      </c>
      <c r="G33" s="32">
        <v>17.606207999999999</v>
      </c>
      <c r="H33" s="32">
        <v>4.2661999999999999E-2</v>
      </c>
      <c r="I33" s="32">
        <v>2.6641999999999999E-2</v>
      </c>
      <c r="J33">
        <v>50</v>
      </c>
      <c r="K33">
        <v>200</v>
      </c>
      <c r="L33">
        <v>100</v>
      </c>
    </row>
    <row r="34" spans="5:13" x14ac:dyDescent="0.35">
      <c r="E34" s="32">
        <v>1.050886</v>
      </c>
      <c r="F34" s="32">
        <v>4.0733999999999999E-2</v>
      </c>
      <c r="G34" s="32">
        <v>17.516812999999999</v>
      </c>
      <c r="H34" s="32">
        <v>4.3048999999999997E-2</v>
      </c>
      <c r="I34" s="32">
        <v>2.7483E-2</v>
      </c>
      <c r="J34">
        <v>51</v>
      </c>
      <c r="K34">
        <v>200</v>
      </c>
      <c r="L34">
        <v>100</v>
      </c>
    </row>
    <row r="35" spans="5:13" x14ac:dyDescent="0.35">
      <c r="E35" s="35">
        <f>AVERAGE(E25:E34)</f>
        <v>1.0628505000000001</v>
      </c>
      <c r="F35" s="35">
        <f>AVERAGE(F25:F34)</f>
        <v>4.1164300000000001E-2</v>
      </c>
      <c r="G35" s="35">
        <f>AVERAGE(G25:G34)</f>
        <v>17.515638899999999</v>
      </c>
      <c r="H35" s="32"/>
      <c r="I35" s="32"/>
    </row>
    <row r="36" spans="5:13" x14ac:dyDescent="0.35">
      <c r="E36" s="35">
        <f>MEDIAN(E25:E34)</f>
        <v>1.057318</v>
      </c>
      <c r="F36" s="35">
        <f>MEDIAN(F25:F34)</f>
        <v>4.1049500000000003E-2</v>
      </c>
      <c r="G36" s="35">
        <f>MEDIAN(G25:G34)</f>
        <v>17.551814999999998</v>
      </c>
      <c r="H36" s="32"/>
      <c r="I36" s="32"/>
    </row>
    <row r="37" spans="5:13" x14ac:dyDescent="0.35">
      <c r="E37" s="32"/>
      <c r="F37" s="32"/>
      <c r="G37" s="32"/>
      <c r="H37" s="32"/>
      <c r="I37" s="32"/>
    </row>
    <row r="38" spans="5:13" x14ac:dyDescent="0.35">
      <c r="E38" s="32">
        <v>1.1175660000000001</v>
      </c>
      <c r="F38" s="32">
        <v>4.4179000000000003E-2</v>
      </c>
      <c r="G38" s="32">
        <v>19.652121999999999</v>
      </c>
      <c r="H38" s="32">
        <v>4.7072999999999997E-2</v>
      </c>
      <c r="I38" s="32">
        <v>3.073E-2</v>
      </c>
      <c r="J38">
        <v>42</v>
      </c>
      <c r="K38">
        <v>400</v>
      </c>
      <c r="L38">
        <v>200</v>
      </c>
      <c r="M38" t="s">
        <v>132</v>
      </c>
    </row>
    <row r="39" spans="5:13" x14ac:dyDescent="0.35">
      <c r="E39" s="32">
        <v>1.111578</v>
      </c>
      <c r="F39" s="32">
        <v>4.4191000000000001E-2</v>
      </c>
      <c r="G39" s="32">
        <v>18.554143</v>
      </c>
      <c r="H39" s="32">
        <v>4.6094000000000003E-2</v>
      </c>
      <c r="I39" s="32">
        <v>2.8209999999999999E-2</v>
      </c>
      <c r="J39">
        <v>43</v>
      </c>
      <c r="K39">
        <v>400</v>
      </c>
      <c r="L39">
        <v>200</v>
      </c>
    </row>
    <row r="40" spans="5:13" x14ac:dyDescent="0.35">
      <c r="E40" s="32">
        <v>1.073968</v>
      </c>
      <c r="F40" s="32">
        <v>4.1942E-2</v>
      </c>
      <c r="G40" s="32">
        <v>17.990244000000001</v>
      </c>
      <c r="H40" s="32">
        <v>4.5449000000000003E-2</v>
      </c>
      <c r="I40" s="32">
        <v>2.8077999999999999E-2</v>
      </c>
      <c r="J40">
        <v>44</v>
      </c>
      <c r="K40">
        <v>400</v>
      </c>
      <c r="L40">
        <v>200</v>
      </c>
    </row>
    <row r="41" spans="5:13" x14ac:dyDescent="0.35">
      <c r="E41" s="32"/>
      <c r="F41" s="32"/>
      <c r="G41" s="32"/>
      <c r="H41" s="32"/>
      <c r="I41" s="32"/>
      <c r="J41">
        <v>45</v>
      </c>
    </row>
    <row r="42" spans="5:13" x14ac:dyDescent="0.35">
      <c r="E42" s="32"/>
      <c r="F42" s="32"/>
      <c r="G42" s="32"/>
      <c r="H42" s="32"/>
      <c r="I42" s="32"/>
      <c r="J42">
        <v>46</v>
      </c>
    </row>
    <row r="43" spans="5:13" x14ac:dyDescent="0.35">
      <c r="E43" s="32"/>
      <c r="F43" s="32"/>
      <c r="G43" s="32"/>
      <c r="H43" s="32"/>
      <c r="I43" s="32"/>
      <c r="J43">
        <v>47</v>
      </c>
    </row>
    <row r="44" spans="5:13" x14ac:dyDescent="0.35">
      <c r="E44" s="32"/>
      <c r="F44" s="32"/>
      <c r="G44" s="32"/>
      <c r="H44" s="32"/>
      <c r="I44" s="32"/>
      <c r="J44">
        <v>48</v>
      </c>
    </row>
    <row r="45" spans="5:13" x14ac:dyDescent="0.35">
      <c r="E45" s="32"/>
      <c r="F45" s="32"/>
      <c r="G45" s="32"/>
      <c r="H45" s="32"/>
      <c r="I45" s="32"/>
      <c r="J45">
        <v>49</v>
      </c>
    </row>
    <row r="46" spans="5:13" x14ac:dyDescent="0.35">
      <c r="E46" s="32"/>
      <c r="F46" s="32"/>
      <c r="G46" s="32"/>
      <c r="H46" s="32"/>
      <c r="I46" s="32"/>
      <c r="J46">
        <v>50</v>
      </c>
    </row>
    <row r="47" spans="5:13" x14ac:dyDescent="0.35">
      <c r="E47" s="32"/>
      <c r="F47" s="32"/>
      <c r="G47" s="32"/>
      <c r="H47" s="32"/>
      <c r="I47" s="32"/>
      <c r="J47">
        <v>51</v>
      </c>
    </row>
    <row r="48" spans="5:13" x14ac:dyDescent="0.35">
      <c r="E48" s="35">
        <f>AVERAGE(E38:E47)</f>
        <v>1.1010373333333332</v>
      </c>
      <c r="F48" s="35">
        <f>AVERAGE(F38:F47)</f>
        <v>4.3437333333333335E-2</v>
      </c>
      <c r="G48" s="35">
        <f>AVERAGE(G38:G47)</f>
        <v>18.732169666666667</v>
      </c>
      <c r="H48" s="32"/>
      <c r="I48" s="32"/>
    </row>
    <row r="49" spans="5:13" x14ac:dyDescent="0.35">
      <c r="E49" s="35">
        <f>MEDIAN(E38:E47)</f>
        <v>1.111578</v>
      </c>
      <c r="F49" s="35">
        <f>MEDIAN(F38:F47)</f>
        <v>4.4179000000000003E-2</v>
      </c>
      <c r="G49" s="35">
        <f>MEDIAN(G38:G47)</f>
        <v>18.554143</v>
      </c>
      <c r="H49" s="32"/>
      <c r="I49" s="32"/>
    </row>
    <row r="50" spans="5:13" x14ac:dyDescent="0.35">
      <c r="E50" s="32"/>
      <c r="F50" s="32"/>
      <c r="G50" s="32"/>
      <c r="H50" s="32"/>
      <c r="I50" s="32"/>
    </row>
    <row r="51" spans="5:13" x14ac:dyDescent="0.35">
      <c r="E51" s="32"/>
      <c r="F51" s="32"/>
      <c r="G51" s="32"/>
      <c r="H51" s="32"/>
      <c r="I51" s="32"/>
    </row>
    <row r="52" spans="5:13" x14ac:dyDescent="0.35">
      <c r="E52" s="32"/>
      <c r="F52" s="32"/>
      <c r="G52" s="32"/>
      <c r="H52" s="32"/>
      <c r="I52" s="32"/>
    </row>
    <row r="53" spans="5:13" x14ac:dyDescent="0.35">
      <c r="E53" s="32">
        <v>1.1079950000000001</v>
      </c>
      <c r="F53" s="32">
        <v>4.2147999999999998E-2</v>
      </c>
      <c r="G53" s="32">
        <v>19.216892000000001</v>
      </c>
      <c r="H53" s="32">
        <v>4.5102999999999997E-2</v>
      </c>
      <c r="I53" s="32">
        <v>3.2132000000000001E-2</v>
      </c>
      <c r="J53">
        <v>42</v>
      </c>
      <c r="K53">
        <v>500</v>
      </c>
      <c r="L53">
        <v>100</v>
      </c>
      <c r="M53" t="s">
        <v>132</v>
      </c>
    </row>
    <row r="54" spans="5:13" x14ac:dyDescent="0.35">
      <c r="E54" s="32">
        <v>1.1286400000000001</v>
      </c>
      <c r="F54" s="32">
        <v>4.4727999999999997E-2</v>
      </c>
      <c r="G54" s="32">
        <v>18.037082000000002</v>
      </c>
      <c r="H54" s="32">
        <v>4.7659E-2</v>
      </c>
      <c r="I54" s="32">
        <v>2.8920000000000001E-2</v>
      </c>
      <c r="J54">
        <v>43</v>
      </c>
      <c r="K54">
        <v>500</v>
      </c>
      <c r="L54">
        <v>100</v>
      </c>
    </row>
    <row r="55" spans="5:13" x14ac:dyDescent="0.35">
      <c r="E55" s="32">
        <v>1.109602</v>
      </c>
      <c r="F55" s="32">
        <v>4.2882000000000003E-2</v>
      </c>
      <c r="G55" s="32">
        <v>18.288941000000001</v>
      </c>
      <c r="H55" s="32">
        <v>4.6176000000000002E-2</v>
      </c>
      <c r="I55" s="32">
        <v>2.8670000000000001E-2</v>
      </c>
      <c r="J55">
        <v>44</v>
      </c>
      <c r="K55">
        <v>500</v>
      </c>
      <c r="L55">
        <v>100</v>
      </c>
    </row>
    <row r="56" spans="5:13" x14ac:dyDescent="0.35">
      <c r="J56">
        <v>45</v>
      </c>
    </row>
    <row r="57" spans="5:13" x14ac:dyDescent="0.35">
      <c r="J57">
        <v>46</v>
      </c>
    </row>
    <row r="58" spans="5:13" x14ac:dyDescent="0.35">
      <c r="J58">
        <v>47</v>
      </c>
    </row>
    <row r="59" spans="5:13" x14ac:dyDescent="0.35">
      <c r="J59">
        <v>48</v>
      </c>
    </row>
    <row r="60" spans="5:13" x14ac:dyDescent="0.35">
      <c r="J60">
        <v>49</v>
      </c>
    </row>
    <row r="61" spans="5:13" x14ac:dyDescent="0.35">
      <c r="J61">
        <v>50</v>
      </c>
    </row>
    <row r="62" spans="5:13" x14ac:dyDescent="0.35">
      <c r="J62">
        <v>51</v>
      </c>
    </row>
    <row r="63" spans="5:13" x14ac:dyDescent="0.35">
      <c r="E63" s="35">
        <f>AVERAGE(E53:E62)</f>
        <v>1.1154123333333335</v>
      </c>
      <c r="F63" s="35">
        <f>AVERAGE(F53:F62)</f>
        <v>4.3252666666666661E-2</v>
      </c>
      <c r="G63" s="35">
        <f>AVERAGE(G53:G62)</f>
        <v>18.514305</v>
      </c>
    </row>
    <row r="64" spans="5:13" x14ac:dyDescent="0.35">
      <c r="E64" s="35">
        <f>MEDIAN(E53:E62)</f>
        <v>1.109602</v>
      </c>
      <c r="F64" s="35">
        <f>MEDIAN(F53:F62)</f>
        <v>4.2882000000000003E-2</v>
      </c>
      <c r="G64" s="35">
        <f>MEDIAN(G53:G62)</f>
        <v>18.288941000000001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0129-BA83-4A80-9172-BD8645B5E996}">
  <dimension ref="A1:O59"/>
  <sheetViews>
    <sheetView zoomScale="55" zoomScaleNormal="55" workbookViewId="0">
      <pane ySplit="1" topLeftCell="A35" activePane="bottomLeft" state="frozen"/>
      <selection pane="bottomLeft" activeCell="B48" sqref="B48"/>
    </sheetView>
  </sheetViews>
  <sheetFormatPr baseColWidth="10" defaultRowHeight="14.5" x14ac:dyDescent="0.35"/>
  <cols>
    <col min="1" max="1" width="23.7265625" bestFit="1" customWidth="1"/>
    <col min="2" max="2" width="5.08984375" bestFit="1" customWidth="1"/>
    <col min="4" max="4" width="5.36328125" bestFit="1" customWidth="1"/>
    <col min="5" max="6" width="9" bestFit="1" customWidth="1"/>
    <col min="7" max="7" width="10" bestFit="1" customWidth="1"/>
    <col min="8" max="9" width="9" bestFit="1" customWidth="1"/>
    <col min="10" max="10" width="4.90625" bestFit="1" customWidth="1"/>
    <col min="11" max="11" width="6.7265625" bestFit="1" customWidth="1"/>
    <col min="12" max="12" width="7.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9" spans="1:15" x14ac:dyDescent="0.35">
      <c r="A9" t="s">
        <v>142</v>
      </c>
      <c r="B9">
        <v>1119</v>
      </c>
      <c r="C9" t="s">
        <v>130</v>
      </c>
      <c r="E9" s="32">
        <v>1.2822370000000001</v>
      </c>
      <c r="F9" s="32">
        <v>9.5922999999999994E-2</v>
      </c>
      <c r="G9" s="32">
        <v>13.739354000000001</v>
      </c>
      <c r="H9" s="32">
        <v>9.0204000000000006E-2</v>
      </c>
      <c r="I9" s="32">
        <v>4.2188000000000003E-2</v>
      </c>
      <c r="J9">
        <v>42</v>
      </c>
      <c r="K9">
        <v>100</v>
      </c>
      <c r="L9">
        <v>50</v>
      </c>
      <c r="M9" t="s">
        <v>132</v>
      </c>
    </row>
    <row r="10" spans="1:15" x14ac:dyDescent="0.35">
      <c r="A10" t="s">
        <v>142</v>
      </c>
      <c r="B10">
        <v>1119</v>
      </c>
      <c r="C10" t="s">
        <v>130</v>
      </c>
      <c r="E10" s="32">
        <v>1.1763939999999999</v>
      </c>
      <c r="F10" s="32">
        <v>9.1981999999999994E-2</v>
      </c>
      <c r="G10" s="32">
        <v>11.699291000000001</v>
      </c>
      <c r="H10" s="32">
        <v>8.6350999999999997E-2</v>
      </c>
      <c r="I10" s="32">
        <v>4.3167999999999998E-2</v>
      </c>
      <c r="J10">
        <v>43</v>
      </c>
      <c r="K10">
        <v>100</v>
      </c>
      <c r="L10">
        <v>50</v>
      </c>
    </row>
    <row r="11" spans="1:15" x14ac:dyDescent="0.35">
      <c r="A11" t="s">
        <v>142</v>
      </c>
      <c r="B11">
        <v>1119</v>
      </c>
      <c r="C11" t="s">
        <v>130</v>
      </c>
      <c r="E11" s="32">
        <v>1.1471720000000001</v>
      </c>
      <c r="F11" s="32">
        <v>9.0133000000000005E-2</v>
      </c>
      <c r="G11" s="32">
        <v>11.381138</v>
      </c>
      <c r="H11" s="32">
        <v>8.4288000000000002E-2</v>
      </c>
      <c r="I11" s="32">
        <v>4.2086999999999999E-2</v>
      </c>
      <c r="J11">
        <v>44</v>
      </c>
      <c r="K11">
        <v>100</v>
      </c>
      <c r="L11">
        <v>50</v>
      </c>
    </row>
    <row r="12" spans="1:15" x14ac:dyDescent="0.35">
      <c r="A12" t="s">
        <v>142</v>
      </c>
      <c r="B12">
        <v>1119</v>
      </c>
      <c r="C12" t="s">
        <v>130</v>
      </c>
      <c r="E12" s="32">
        <v>1.1688130000000001</v>
      </c>
      <c r="F12" s="32">
        <v>9.1422000000000003E-2</v>
      </c>
      <c r="G12" s="32">
        <v>11.684445</v>
      </c>
      <c r="H12" s="32">
        <v>8.6154999999999995E-2</v>
      </c>
      <c r="I12" s="32">
        <v>4.2698E-2</v>
      </c>
      <c r="J12">
        <v>45</v>
      </c>
      <c r="K12">
        <v>100</v>
      </c>
      <c r="L12">
        <v>50</v>
      </c>
    </row>
    <row r="13" spans="1:15" x14ac:dyDescent="0.35">
      <c r="A13" t="s">
        <v>142</v>
      </c>
      <c r="B13">
        <v>1119</v>
      </c>
      <c r="C13" t="s">
        <v>130</v>
      </c>
      <c r="E13" s="32">
        <v>1.17822</v>
      </c>
      <c r="F13" s="32">
        <v>9.1818999999999998E-2</v>
      </c>
      <c r="G13" s="32">
        <v>11.738089</v>
      </c>
      <c r="H13" s="32">
        <v>8.5949999999999999E-2</v>
      </c>
      <c r="I13" s="32">
        <v>4.1667999999999997E-2</v>
      </c>
      <c r="J13">
        <v>46</v>
      </c>
      <c r="K13">
        <v>100</v>
      </c>
      <c r="L13">
        <v>50</v>
      </c>
    </row>
    <row r="14" spans="1:15" x14ac:dyDescent="0.35">
      <c r="A14" t="s">
        <v>142</v>
      </c>
      <c r="B14">
        <v>1119</v>
      </c>
      <c r="C14" t="s">
        <v>130</v>
      </c>
      <c r="E14" s="32">
        <v>1.206645</v>
      </c>
      <c r="F14" s="32">
        <v>9.3556E-2</v>
      </c>
      <c r="G14" s="32">
        <v>13.098413000000001</v>
      </c>
      <c r="H14" s="32">
        <v>8.8776999999999995E-2</v>
      </c>
      <c r="I14" s="32">
        <v>4.2647999999999998E-2</v>
      </c>
      <c r="J14">
        <v>47</v>
      </c>
      <c r="K14">
        <v>100</v>
      </c>
      <c r="L14">
        <v>50</v>
      </c>
    </row>
    <row r="15" spans="1:15" x14ac:dyDescent="0.35">
      <c r="A15" t="s">
        <v>142</v>
      </c>
      <c r="B15">
        <v>1119</v>
      </c>
      <c r="C15" t="s">
        <v>130</v>
      </c>
      <c r="E15" s="32">
        <v>1.197551</v>
      </c>
      <c r="F15" s="32">
        <v>9.2894000000000004E-2</v>
      </c>
      <c r="G15" s="32">
        <v>12.145273</v>
      </c>
      <c r="H15" s="32">
        <v>8.7007000000000001E-2</v>
      </c>
      <c r="I15" s="32">
        <v>4.2068000000000001E-2</v>
      </c>
      <c r="J15">
        <v>48</v>
      </c>
      <c r="K15">
        <v>100</v>
      </c>
      <c r="L15">
        <v>50</v>
      </c>
    </row>
    <row r="16" spans="1:15" x14ac:dyDescent="0.35">
      <c r="A16" t="s">
        <v>142</v>
      </c>
      <c r="B16">
        <v>1119</v>
      </c>
      <c r="C16" t="s">
        <v>130</v>
      </c>
      <c r="E16" s="32">
        <v>1.225214</v>
      </c>
      <c r="F16" s="32">
        <v>9.3623999999999999E-2</v>
      </c>
      <c r="G16" s="32">
        <v>12.334654</v>
      </c>
      <c r="H16" s="32">
        <v>8.7190000000000004E-2</v>
      </c>
      <c r="I16" s="32">
        <v>4.2469E-2</v>
      </c>
      <c r="J16">
        <v>49</v>
      </c>
      <c r="K16">
        <v>100</v>
      </c>
      <c r="L16">
        <v>50</v>
      </c>
    </row>
    <row r="17" spans="1:13" x14ac:dyDescent="0.35">
      <c r="A17" t="s">
        <v>142</v>
      </c>
      <c r="B17">
        <v>1119</v>
      </c>
      <c r="C17" t="s">
        <v>130</v>
      </c>
      <c r="E17" s="32">
        <v>1.19828</v>
      </c>
      <c r="F17" s="32">
        <v>9.3225000000000002E-2</v>
      </c>
      <c r="G17" s="32">
        <v>12.493779</v>
      </c>
      <c r="H17" s="32">
        <v>8.7802000000000005E-2</v>
      </c>
      <c r="I17" s="32">
        <v>4.2473999999999998E-2</v>
      </c>
      <c r="J17">
        <v>50</v>
      </c>
      <c r="K17">
        <v>100</v>
      </c>
      <c r="L17">
        <v>50</v>
      </c>
    </row>
    <row r="18" spans="1:13" x14ac:dyDescent="0.35">
      <c r="A18" t="s">
        <v>142</v>
      </c>
      <c r="B18">
        <v>1119</v>
      </c>
      <c r="C18" t="s">
        <v>130</v>
      </c>
      <c r="E18" s="32">
        <v>1.211112</v>
      </c>
      <c r="F18" s="32">
        <v>9.1397999999999993E-2</v>
      </c>
      <c r="G18" s="32">
        <v>11.747585000000001</v>
      </c>
      <c r="H18" s="32">
        <v>8.5008E-2</v>
      </c>
      <c r="I18" s="32">
        <v>4.1273999999999998E-2</v>
      </c>
      <c r="J18">
        <v>51</v>
      </c>
      <c r="K18">
        <v>100</v>
      </c>
      <c r="L18">
        <v>50</v>
      </c>
    </row>
    <row r="19" spans="1:13" x14ac:dyDescent="0.35">
      <c r="E19" s="35">
        <f>AVERAGE(E9:E18)</f>
        <v>1.1991638</v>
      </c>
      <c r="F19" s="35">
        <f>AVERAGE(F9:F18)</f>
        <v>9.2597600000000002E-2</v>
      </c>
      <c r="G19" s="35">
        <f>AVERAGE(G9:G18)</f>
        <v>12.206202100000002</v>
      </c>
    </row>
    <row r="20" spans="1:13" x14ac:dyDescent="0.35">
      <c r="E20" s="35">
        <f>MEDIAN(E9:E18)</f>
        <v>1.1979155000000001</v>
      </c>
      <c r="F20" s="35">
        <f>MEDIAN(F9:F18)</f>
        <v>9.2437999999999992E-2</v>
      </c>
      <c r="G20" s="35">
        <f>MEDIAN(G9:G18)</f>
        <v>11.946429</v>
      </c>
    </row>
    <row r="22" spans="1:13" x14ac:dyDescent="0.35">
      <c r="A22" t="s">
        <v>142</v>
      </c>
      <c r="B22">
        <v>1119</v>
      </c>
      <c r="C22" t="s">
        <v>130</v>
      </c>
      <c r="E22" s="32">
        <v>1.1260600000000001</v>
      </c>
      <c r="F22" s="32">
        <v>8.8821999999999998E-2</v>
      </c>
      <c r="G22" s="32">
        <v>10.674472</v>
      </c>
      <c r="H22" s="32">
        <v>8.2229999999999998E-2</v>
      </c>
      <c r="I22" s="32">
        <v>3.9390000000000001E-2</v>
      </c>
      <c r="J22">
        <v>42</v>
      </c>
      <c r="K22">
        <v>200</v>
      </c>
      <c r="L22">
        <v>100</v>
      </c>
      <c r="M22" t="s">
        <v>132</v>
      </c>
    </row>
    <row r="23" spans="1:13" x14ac:dyDescent="0.35">
      <c r="A23" t="s">
        <v>142</v>
      </c>
      <c r="B23">
        <v>1119</v>
      </c>
      <c r="C23" t="s">
        <v>130</v>
      </c>
      <c r="E23" s="32">
        <v>1.1116360000000001</v>
      </c>
      <c r="F23" s="32">
        <v>8.7058999999999997E-2</v>
      </c>
      <c r="G23" s="32">
        <v>10.101050000000001</v>
      </c>
      <c r="H23" s="32">
        <v>8.0600000000000005E-2</v>
      </c>
      <c r="I23" s="32">
        <v>3.9278E-2</v>
      </c>
      <c r="J23">
        <v>43</v>
      </c>
      <c r="K23">
        <v>200</v>
      </c>
      <c r="L23">
        <v>100</v>
      </c>
    </row>
    <row r="24" spans="1:13" x14ac:dyDescent="0.35">
      <c r="A24" t="s">
        <v>142</v>
      </c>
      <c r="B24">
        <v>1119</v>
      </c>
      <c r="C24" t="s">
        <v>130</v>
      </c>
      <c r="E24" s="32">
        <v>1.1415299999999999</v>
      </c>
      <c r="F24" s="32">
        <v>8.9596999999999996E-2</v>
      </c>
      <c r="G24" s="32">
        <v>10.801383</v>
      </c>
      <c r="H24" s="32">
        <v>8.3899000000000001E-2</v>
      </c>
      <c r="I24" s="32">
        <v>4.0004999999999999E-2</v>
      </c>
      <c r="J24">
        <v>44</v>
      </c>
      <c r="K24">
        <v>200</v>
      </c>
      <c r="L24">
        <v>100</v>
      </c>
    </row>
    <row r="25" spans="1:13" x14ac:dyDescent="0.35">
      <c r="A25" t="s">
        <v>142</v>
      </c>
      <c r="B25">
        <v>1119</v>
      </c>
      <c r="C25" t="s">
        <v>130</v>
      </c>
      <c r="E25" s="32">
        <v>1.108778</v>
      </c>
      <c r="F25" s="32">
        <v>8.7062E-2</v>
      </c>
      <c r="G25" s="32">
        <v>10.297681000000001</v>
      </c>
      <c r="H25" s="32">
        <v>8.1167000000000003E-2</v>
      </c>
      <c r="I25" s="32">
        <v>3.8915999999999999E-2</v>
      </c>
      <c r="J25">
        <v>45</v>
      </c>
      <c r="K25">
        <v>200</v>
      </c>
      <c r="L25">
        <v>100</v>
      </c>
    </row>
    <row r="26" spans="1:13" x14ac:dyDescent="0.35">
      <c r="A26" t="s">
        <v>142</v>
      </c>
      <c r="B26">
        <v>1119</v>
      </c>
      <c r="C26" t="s">
        <v>130</v>
      </c>
      <c r="E26" s="32">
        <v>1.1267750000000001</v>
      </c>
      <c r="F26" s="32">
        <v>8.7474999999999997E-2</v>
      </c>
      <c r="G26" s="32">
        <v>10.838177999999999</v>
      </c>
      <c r="H26" s="32">
        <v>8.1503999999999993E-2</v>
      </c>
      <c r="I26" s="32">
        <v>3.8958E-2</v>
      </c>
      <c r="J26">
        <v>46</v>
      </c>
      <c r="K26">
        <v>200</v>
      </c>
      <c r="L26">
        <v>100</v>
      </c>
    </row>
    <row r="27" spans="1:13" x14ac:dyDescent="0.35">
      <c r="A27" t="s">
        <v>142</v>
      </c>
      <c r="B27">
        <v>1119</v>
      </c>
      <c r="C27" t="s">
        <v>130</v>
      </c>
      <c r="E27" s="32">
        <v>1.131211</v>
      </c>
      <c r="F27" s="32">
        <v>8.8547000000000001E-2</v>
      </c>
      <c r="G27" s="32">
        <v>10.726127999999999</v>
      </c>
      <c r="H27" s="32">
        <v>8.2157999999999995E-2</v>
      </c>
      <c r="I27" s="32">
        <v>3.9434999999999998E-2</v>
      </c>
      <c r="J27">
        <v>47</v>
      </c>
      <c r="K27">
        <v>200</v>
      </c>
      <c r="L27">
        <v>100</v>
      </c>
    </row>
    <row r="28" spans="1:13" x14ac:dyDescent="0.35">
      <c r="A28" t="s">
        <v>142</v>
      </c>
      <c r="B28">
        <v>1119</v>
      </c>
      <c r="C28" t="s">
        <v>130</v>
      </c>
      <c r="E28" s="32">
        <v>1.1234770000000001</v>
      </c>
      <c r="F28" s="32">
        <v>8.9020000000000002E-2</v>
      </c>
      <c r="G28" s="32">
        <v>10.899668</v>
      </c>
      <c r="H28" s="32">
        <v>8.2767999999999994E-2</v>
      </c>
      <c r="I28" s="32">
        <v>4.0712999999999999E-2</v>
      </c>
      <c r="J28">
        <v>48</v>
      </c>
      <c r="K28">
        <v>200</v>
      </c>
      <c r="L28">
        <v>100</v>
      </c>
    </row>
    <row r="29" spans="1:13" x14ac:dyDescent="0.35">
      <c r="A29" t="s">
        <v>142</v>
      </c>
      <c r="B29">
        <v>1119</v>
      </c>
      <c r="C29" t="s">
        <v>130</v>
      </c>
      <c r="E29" s="32">
        <v>1.1336949999999999</v>
      </c>
      <c r="F29" s="32">
        <v>8.8910000000000003E-2</v>
      </c>
      <c r="G29" s="32">
        <v>10.601531</v>
      </c>
      <c r="H29" s="32">
        <v>8.2849999999999993E-2</v>
      </c>
      <c r="I29" s="32">
        <v>3.9940000000000003E-2</v>
      </c>
      <c r="J29">
        <v>49</v>
      </c>
      <c r="K29">
        <v>200</v>
      </c>
      <c r="L29">
        <v>100</v>
      </c>
    </row>
    <row r="30" spans="1:13" x14ac:dyDescent="0.35">
      <c r="A30" t="s">
        <v>142</v>
      </c>
      <c r="B30">
        <v>1119</v>
      </c>
      <c r="C30" t="s">
        <v>130</v>
      </c>
      <c r="E30" s="32">
        <v>1.1616340000000001</v>
      </c>
      <c r="F30" s="32">
        <v>8.9593000000000006E-2</v>
      </c>
      <c r="G30" s="32">
        <v>11.090024</v>
      </c>
      <c r="H30" s="32">
        <v>8.4314E-2</v>
      </c>
      <c r="I30" s="32">
        <v>4.0046999999999999E-2</v>
      </c>
      <c r="J30">
        <v>50</v>
      </c>
      <c r="K30">
        <v>200</v>
      </c>
      <c r="L30">
        <v>100</v>
      </c>
    </row>
    <row r="31" spans="1:13" x14ac:dyDescent="0.35">
      <c r="A31" t="s">
        <v>142</v>
      </c>
      <c r="B31">
        <v>1119</v>
      </c>
      <c r="C31" t="s">
        <v>130</v>
      </c>
      <c r="E31" s="32">
        <v>1.124217</v>
      </c>
      <c r="F31" s="32">
        <v>8.8710999999999998E-2</v>
      </c>
      <c r="G31" s="32">
        <v>10.627929999999999</v>
      </c>
      <c r="H31" s="32">
        <v>8.2437999999999997E-2</v>
      </c>
      <c r="I31" s="32">
        <v>3.9556000000000001E-2</v>
      </c>
      <c r="J31">
        <v>51</v>
      </c>
      <c r="K31">
        <v>200</v>
      </c>
      <c r="L31">
        <v>100</v>
      </c>
    </row>
    <row r="32" spans="1:13" x14ac:dyDescent="0.35">
      <c r="E32" s="35">
        <f>AVERAGE(E22:E31)</f>
        <v>1.1289013000000001</v>
      </c>
      <c r="F32" s="35">
        <f>AVERAGE(F22:F31)</f>
        <v>8.8479600000000005E-2</v>
      </c>
      <c r="G32" s="35">
        <f>AVERAGE(G22:G31)</f>
        <v>10.665804500000002</v>
      </c>
    </row>
    <row r="33" spans="1:13" x14ac:dyDescent="0.35">
      <c r="E33" s="35">
        <f>MEDIAN(E22:E31)</f>
        <v>1.1264175000000001</v>
      </c>
      <c r="F33" s="35">
        <f>MEDIAN(F22:F31)</f>
        <v>8.8766499999999998E-2</v>
      </c>
      <c r="G33" s="35">
        <f>MEDIAN(G22:G31)</f>
        <v>10.700299999999999</v>
      </c>
    </row>
    <row r="35" spans="1:13" x14ac:dyDescent="0.35">
      <c r="A35" t="s">
        <v>142</v>
      </c>
      <c r="B35">
        <v>1119</v>
      </c>
      <c r="C35" t="s">
        <v>130</v>
      </c>
      <c r="E35" s="32">
        <v>1.107348</v>
      </c>
      <c r="F35" s="32">
        <v>8.6539000000000005E-2</v>
      </c>
      <c r="G35" s="32">
        <v>10.365549</v>
      </c>
      <c r="H35" s="32">
        <v>8.0692E-2</v>
      </c>
      <c r="I35" s="32">
        <v>3.8454000000000002E-2</v>
      </c>
      <c r="J35">
        <v>42</v>
      </c>
      <c r="K35">
        <v>400</v>
      </c>
      <c r="L35">
        <v>200</v>
      </c>
      <c r="M35" t="s">
        <v>132</v>
      </c>
    </row>
    <row r="36" spans="1:13" x14ac:dyDescent="0.35">
      <c r="A36" t="s">
        <v>142</v>
      </c>
      <c r="B36">
        <v>1119</v>
      </c>
      <c r="C36" t="s">
        <v>130</v>
      </c>
      <c r="E36" s="32">
        <v>1.0903160000000001</v>
      </c>
      <c r="F36" s="32">
        <v>8.5837999999999998E-2</v>
      </c>
      <c r="G36" s="32">
        <v>9.9667940000000002</v>
      </c>
      <c r="H36" s="32">
        <v>7.9765000000000003E-2</v>
      </c>
      <c r="I36" s="32">
        <v>3.823E-2</v>
      </c>
      <c r="J36">
        <v>43</v>
      </c>
      <c r="K36">
        <v>400</v>
      </c>
      <c r="L36">
        <v>200</v>
      </c>
    </row>
    <row r="37" spans="1:13" x14ac:dyDescent="0.35">
      <c r="A37" t="s">
        <v>142</v>
      </c>
      <c r="B37">
        <v>1119</v>
      </c>
      <c r="C37" t="s">
        <v>130</v>
      </c>
      <c r="E37" s="32">
        <v>1.1079209999999999</v>
      </c>
      <c r="F37" s="32">
        <v>8.7238999999999997E-2</v>
      </c>
      <c r="G37" s="32">
        <v>10.296033</v>
      </c>
      <c r="H37" s="32">
        <v>8.1319000000000002E-2</v>
      </c>
      <c r="I37" s="32">
        <v>3.8147E-2</v>
      </c>
      <c r="J37">
        <v>44</v>
      </c>
      <c r="K37">
        <v>400</v>
      </c>
      <c r="L37">
        <v>200</v>
      </c>
    </row>
    <row r="38" spans="1:13" x14ac:dyDescent="0.35">
      <c r="A38" t="s">
        <v>142</v>
      </c>
      <c r="B38">
        <v>1119</v>
      </c>
      <c r="C38" t="s">
        <v>130</v>
      </c>
      <c r="E38" s="32">
        <v>1.0947340000000001</v>
      </c>
      <c r="F38" s="32">
        <v>8.5606000000000002E-2</v>
      </c>
      <c r="G38" s="32">
        <v>10.438307</v>
      </c>
      <c r="H38" s="32">
        <v>8.0215999999999996E-2</v>
      </c>
      <c r="I38" s="32">
        <v>3.8607000000000002E-2</v>
      </c>
      <c r="J38">
        <v>45</v>
      </c>
      <c r="K38">
        <v>400</v>
      </c>
      <c r="L38">
        <v>200</v>
      </c>
    </row>
    <row r="39" spans="1:13" x14ac:dyDescent="0.35">
      <c r="A39" t="s">
        <v>142</v>
      </c>
      <c r="B39">
        <v>1119</v>
      </c>
      <c r="C39" t="s">
        <v>130</v>
      </c>
      <c r="E39" s="32">
        <v>1.109599</v>
      </c>
      <c r="F39" s="32">
        <v>8.7374999999999994E-2</v>
      </c>
      <c r="G39" s="32">
        <v>10.395911</v>
      </c>
      <c r="H39" s="32">
        <v>8.2174999999999998E-2</v>
      </c>
      <c r="I39" s="32">
        <v>3.8261999999999997E-2</v>
      </c>
      <c r="J39">
        <v>46</v>
      </c>
      <c r="K39">
        <v>400</v>
      </c>
      <c r="L39">
        <v>200</v>
      </c>
    </row>
    <row r="40" spans="1:13" x14ac:dyDescent="0.35">
      <c r="A40" t="s">
        <v>142</v>
      </c>
      <c r="B40">
        <v>1119</v>
      </c>
      <c r="C40" t="s">
        <v>130</v>
      </c>
      <c r="E40" s="32">
        <v>1.115229</v>
      </c>
      <c r="F40" s="32">
        <v>8.6953000000000003E-2</v>
      </c>
      <c r="G40" s="32">
        <v>10.935193</v>
      </c>
      <c r="H40" s="32">
        <v>8.1581000000000001E-2</v>
      </c>
      <c r="I40" s="32">
        <v>3.9088999999999999E-2</v>
      </c>
      <c r="J40">
        <v>47</v>
      </c>
      <c r="K40">
        <v>400</v>
      </c>
      <c r="L40">
        <v>200</v>
      </c>
    </row>
    <row r="41" spans="1:13" x14ac:dyDescent="0.35">
      <c r="A41" t="s">
        <v>142</v>
      </c>
      <c r="B41">
        <v>1119</v>
      </c>
      <c r="C41" t="s">
        <v>130</v>
      </c>
      <c r="E41" s="32">
        <v>1.0897969999999999</v>
      </c>
      <c r="F41" s="32">
        <v>8.5955000000000004E-2</v>
      </c>
      <c r="G41" s="32">
        <v>10.085233000000001</v>
      </c>
      <c r="H41" s="32">
        <v>7.9909999999999995E-2</v>
      </c>
      <c r="I41" s="32">
        <v>3.9026999999999999E-2</v>
      </c>
      <c r="J41">
        <v>48</v>
      </c>
      <c r="K41">
        <v>400</v>
      </c>
      <c r="L41">
        <v>200</v>
      </c>
    </row>
    <row r="42" spans="1:13" x14ac:dyDescent="0.35">
      <c r="A42" t="s">
        <v>142</v>
      </c>
      <c r="B42">
        <v>1119</v>
      </c>
      <c r="C42" t="s">
        <v>130</v>
      </c>
      <c r="E42" s="32">
        <v>1.119122</v>
      </c>
      <c r="F42" s="32">
        <v>8.7013999999999994E-2</v>
      </c>
      <c r="G42" s="32">
        <v>10.521224</v>
      </c>
      <c r="H42" s="32">
        <v>8.1951999999999997E-2</v>
      </c>
      <c r="I42" s="32">
        <v>3.8995000000000002E-2</v>
      </c>
      <c r="J42">
        <v>49</v>
      </c>
      <c r="K42">
        <v>400</v>
      </c>
      <c r="L42">
        <v>200</v>
      </c>
    </row>
    <row r="43" spans="1:13" x14ac:dyDescent="0.35">
      <c r="A43" t="s">
        <v>142</v>
      </c>
      <c r="B43">
        <v>1119</v>
      </c>
      <c r="C43" t="s">
        <v>130</v>
      </c>
      <c r="E43" s="32">
        <v>1.142703</v>
      </c>
      <c r="F43" s="32">
        <v>8.8555999999999996E-2</v>
      </c>
      <c r="G43" s="32">
        <v>10.916884</v>
      </c>
      <c r="H43" s="32">
        <v>8.2827999999999999E-2</v>
      </c>
      <c r="I43" s="32">
        <v>3.9309999999999998E-2</v>
      </c>
      <c r="J43">
        <v>50</v>
      </c>
      <c r="K43">
        <v>400</v>
      </c>
      <c r="L43">
        <v>200</v>
      </c>
    </row>
    <row r="44" spans="1:13" x14ac:dyDescent="0.35">
      <c r="A44" t="s">
        <v>142</v>
      </c>
      <c r="B44">
        <v>1119</v>
      </c>
      <c r="C44" t="s">
        <v>130</v>
      </c>
      <c r="E44" s="32">
        <v>1.087059</v>
      </c>
      <c r="F44" s="32">
        <v>8.5195000000000007E-2</v>
      </c>
      <c r="G44" s="32">
        <v>10.163316</v>
      </c>
      <c r="H44" s="32">
        <v>7.9422999999999994E-2</v>
      </c>
      <c r="I44" s="32">
        <v>3.7900000000000003E-2</v>
      </c>
      <c r="J44">
        <v>51</v>
      </c>
      <c r="K44">
        <v>400</v>
      </c>
      <c r="L44">
        <v>200</v>
      </c>
    </row>
    <row r="45" spans="1:13" x14ac:dyDescent="0.35">
      <c r="E45" s="35">
        <f>AVERAGE(E35:E44)</f>
        <v>1.1063828</v>
      </c>
      <c r="F45" s="35">
        <f>AVERAGE(F35:F44)</f>
        <v>8.6626999999999996E-2</v>
      </c>
      <c r="G45" s="35">
        <f>AVERAGE(G35:G44)</f>
        <v>10.408444399999999</v>
      </c>
    </row>
    <row r="46" spans="1:13" x14ac:dyDescent="0.35">
      <c r="E46" s="35">
        <f>MEDIAN(E35:E44)</f>
        <v>1.1076345000000001</v>
      </c>
      <c r="F46" s="35">
        <f>MEDIAN(F35:F44)</f>
        <v>8.6746000000000004E-2</v>
      </c>
      <c r="G46" s="35">
        <f>MEDIAN(G35:G44)</f>
        <v>10.38073</v>
      </c>
    </row>
    <row r="48" spans="1:13" x14ac:dyDescent="0.35">
      <c r="A48" t="s">
        <v>142</v>
      </c>
      <c r="B48">
        <v>1119</v>
      </c>
      <c r="C48" t="s">
        <v>130</v>
      </c>
      <c r="E48" s="32">
        <v>1.122995</v>
      </c>
      <c r="F48" s="32">
        <v>8.8496000000000005E-2</v>
      </c>
      <c r="G48" s="32">
        <v>10.763847</v>
      </c>
      <c r="H48" s="32">
        <v>8.2055000000000003E-2</v>
      </c>
      <c r="I48" s="32">
        <v>3.916E-2</v>
      </c>
      <c r="J48">
        <v>42</v>
      </c>
      <c r="K48">
        <v>500</v>
      </c>
      <c r="L48">
        <v>100</v>
      </c>
      <c r="M48" t="s">
        <v>132</v>
      </c>
    </row>
    <row r="49" spans="1:12" x14ac:dyDescent="0.35">
      <c r="A49" t="s">
        <v>142</v>
      </c>
      <c r="B49">
        <v>1119</v>
      </c>
      <c r="C49" t="s">
        <v>130</v>
      </c>
      <c r="E49" s="32">
        <v>1.1142540000000001</v>
      </c>
      <c r="F49" s="32">
        <v>8.7389999999999995E-2</v>
      </c>
      <c r="G49" s="32">
        <v>10.192932000000001</v>
      </c>
      <c r="H49" s="32">
        <v>8.1090999999999996E-2</v>
      </c>
      <c r="I49" s="32">
        <v>3.9234999999999999E-2</v>
      </c>
      <c r="J49">
        <v>43</v>
      </c>
      <c r="K49">
        <v>500</v>
      </c>
      <c r="L49">
        <v>100</v>
      </c>
    </row>
    <row r="50" spans="1:12" x14ac:dyDescent="0.35">
      <c r="A50" t="s">
        <v>142</v>
      </c>
      <c r="B50">
        <v>1119</v>
      </c>
      <c r="C50" t="s">
        <v>130</v>
      </c>
      <c r="E50" s="32">
        <v>1.1886779999999999</v>
      </c>
      <c r="F50" s="32">
        <v>9.0396000000000004E-2</v>
      </c>
      <c r="G50" s="32">
        <v>11.567811000000001</v>
      </c>
      <c r="H50" s="32">
        <v>8.4238999999999994E-2</v>
      </c>
      <c r="I50" s="32">
        <v>3.9161000000000001E-2</v>
      </c>
      <c r="J50">
        <v>44</v>
      </c>
      <c r="K50">
        <v>500</v>
      </c>
      <c r="L50">
        <v>100</v>
      </c>
    </row>
    <row r="51" spans="1:12" x14ac:dyDescent="0.35">
      <c r="A51" t="s">
        <v>142</v>
      </c>
      <c r="B51">
        <v>1119</v>
      </c>
      <c r="C51" t="s">
        <v>130</v>
      </c>
      <c r="J51">
        <v>45</v>
      </c>
    </row>
    <row r="52" spans="1:12" x14ac:dyDescent="0.35">
      <c r="A52" t="s">
        <v>142</v>
      </c>
      <c r="B52">
        <v>1119</v>
      </c>
      <c r="C52" t="s">
        <v>130</v>
      </c>
      <c r="J52">
        <v>46</v>
      </c>
    </row>
    <row r="53" spans="1:12" x14ac:dyDescent="0.35">
      <c r="A53" t="s">
        <v>142</v>
      </c>
      <c r="B53">
        <v>1119</v>
      </c>
      <c r="C53" t="s">
        <v>130</v>
      </c>
      <c r="J53">
        <v>47</v>
      </c>
    </row>
    <row r="54" spans="1:12" x14ac:dyDescent="0.35">
      <c r="A54" t="s">
        <v>142</v>
      </c>
      <c r="B54">
        <v>1119</v>
      </c>
      <c r="C54" t="s">
        <v>130</v>
      </c>
      <c r="J54">
        <v>48</v>
      </c>
    </row>
    <row r="55" spans="1:12" x14ac:dyDescent="0.35">
      <c r="A55" t="s">
        <v>142</v>
      </c>
      <c r="B55">
        <v>1119</v>
      </c>
      <c r="C55" t="s">
        <v>130</v>
      </c>
      <c r="J55">
        <v>49</v>
      </c>
    </row>
    <row r="56" spans="1:12" x14ac:dyDescent="0.35">
      <c r="A56" t="s">
        <v>142</v>
      </c>
      <c r="B56">
        <v>1119</v>
      </c>
      <c r="C56" t="s">
        <v>130</v>
      </c>
      <c r="J56">
        <v>50</v>
      </c>
    </row>
    <row r="57" spans="1:12" x14ac:dyDescent="0.35">
      <c r="A57" t="s">
        <v>142</v>
      </c>
      <c r="B57">
        <v>1119</v>
      </c>
      <c r="C57" t="s">
        <v>130</v>
      </c>
      <c r="J57">
        <v>51</v>
      </c>
    </row>
    <row r="58" spans="1:12" x14ac:dyDescent="0.35">
      <c r="E58" s="35">
        <f>AVERAGE(E48:E57)</f>
        <v>1.1419756666666667</v>
      </c>
      <c r="F58" s="35">
        <f>AVERAGE(F48:F57)</f>
        <v>8.8760666666666668E-2</v>
      </c>
      <c r="G58" s="35">
        <f>AVERAGE(G48:G57)</f>
        <v>10.841530000000001</v>
      </c>
    </row>
    <row r="59" spans="1:12" x14ac:dyDescent="0.35">
      <c r="E59" s="35">
        <f>MEDIAN(E48:E57)</f>
        <v>1.122995</v>
      </c>
      <c r="F59" s="35">
        <f>MEDIAN(F48:F57)</f>
        <v>8.8496000000000005E-2</v>
      </c>
      <c r="G59" s="35">
        <f>MEDIAN(G48:G57)</f>
        <v>10.763847</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1C1B-9AFA-490E-BF70-802E7B07EBE1}">
  <dimension ref="A1:O62"/>
  <sheetViews>
    <sheetView zoomScale="55" zoomScaleNormal="55" workbookViewId="0">
      <pane ySplit="1" topLeftCell="A32" activePane="bottomLeft" state="frozen"/>
      <selection pane="bottomLeft" activeCell="M48" sqref="M48"/>
    </sheetView>
  </sheetViews>
  <sheetFormatPr baseColWidth="10" defaultRowHeight="14.5" x14ac:dyDescent="0.35"/>
  <cols>
    <col min="1" max="1" width="23.7265625" bestFit="1" customWidth="1"/>
    <col min="2" max="2" width="4.81640625" bestFit="1" customWidth="1"/>
    <col min="4" max="4" width="5.36328125" bestFit="1" customWidth="1"/>
    <col min="5" max="6" width="7.54296875" bestFit="1" customWidth="1"/>
    <col min="7" max="7" width="8.54296875" bestFit="1" customWidth="1"/>
    <col min="8" max="9" width="8.7265625" bestFit="1" customWidth="1"/>
    <col min="10" max="10" width="4.90625" bestFit="1" customWidth="1"/>
    <col min="11" max="11" width="6.7265625" bestFit="1" customWidth="1"/>
    <col min="12" max="12" width="8.0898437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10" spans="1:15" x14ac:dyDescent="0.35">
      <c r="A10" t="s">
        <v>143</v>
      </c>
      <c r="B10">
        <v>4126</v>
      </c>
      <c r="C10" t="s">
        <v>130</v>
      </c>
      <c r="E10" s="32">
        <v>1.2224349999999999</v>
      </c>
      <c r="F10" s="32">
        <v>0.103419</v>
      </c>
      <c r="G10" s="32">
        <v>13.271653000000001</v>
      </c>
      <c r="H10" s="32">
        <v>9.3776999999999999E-2</v>
      </c>
      <c r="I10" s="32">
        <v>5.2197E-2</v>
      </c>
      <c r="J10">
        <v>42</v>
      </c>
      <c r="K10">
        <v>100</v>
      </c>
      <c r="L10">
        <v>50</v>
      </c>
      <c r="M10" t="s">
        <v>132</v>
      </c>
    </row>
    <row r="11" spans="1:15" x14ac:dyDescent="0.35">
      <c r="A11" t="s">
        <v>143</v>
      </c>
      <c r="B11">
        <v>4126</v>
      </c>
      <c r="C11" t="s">
        <v>130</v>
      </c>
      <c r="E11" s="32">
        <v>1.548972</v>
      </c>
      <c r="F11" s="32">
        <v>0.116469</v>
      </c>
      <c r="G11" s="32">
        <v>19.741406000000001</v>
      </c>
      <c r="H11" s="32">
        <v>0.10781300000000001</v>
      </c>
      <c r="I11" s="32">
        <v>6.3364000000000004E-2</v>
      </c>
      <c r="J11">
        <v>43</v>
      </c>
      <c r="K11">
        <v>100</v>
      </c>
      <c r="L11">
        <v>50</v>
      </c>
    </row>
    <row r="12" spans="1:15" x14ac:dyDescent="0.35">
      <c r="A12" t="s">
        <v>143</v>
      </c>
      <c r="B12">
        <v>4126</v>
      </c>
      <c r="C12" t="s">
        <v>130</v>
      </c>
      <c r="E12" s="32">
        <v>1.272797</v>
      </c>
      <c r="F12" s="32">
        <v>0.103918</v>
      </c>
      <c r="G12" s="32">
        <v>14.587026</v>
      </c>
      <c r="H12" s="32">
        <v>9.5811999999999994E-2</v>
      </c>
      <c r="I12" s="32">
        <v>5.5239999999999997E-2</v>
      </c>
      <c r="J12">
        <v>44</v>
      </c>
      <c r="K12">
        <v>100</v>
      </c>
      <c r="L12">
        <v>50</v>
      </c>
    </row>
    <row r="13" spans="1:15" x14ac:dyDescent="0.35">
      <c r="A13" t="s">
        <v>143</v>
      </c>
      <c r="B13">
        <v>4126</v>
      </c>
      <c r="C13" t="s">
        <v>130</v>
      </c>
      <c r="E13" s="32">
        <v>1.1896929999999999</v>
      </c>
      <c r="F13" s="32">
        <v>0.100989</v>
      </c>
      <c r="G13" s="32">
        <v>11.027134999999999</v>
      </c>
      <c r="H13" s="32">
        <v>9.1343999999999995E-2</v>
      </c>
      <c r="I13" s="32">
        <v>5.1971000000000003E-2</v>
      </c>
      <c r="J13">
        <v>45</v>
      </c>
      <c r="K13">
        <v>100</v>
      </c>
      <c r="L13">
        <v>50</v>
      </c>
    </row>
    <row r="14" spans="1:15" x14ac:dyDescent="0.35">
      <c r="A14" t="s">
        <v>143</v>
      </c>
      <c r="B14">
        <v>4126</v>
      </c>
      <c r="C14" t="s">
        <v>130</v>
      </c>
      <c r="E14" s="32">
        <v>1.4150739999999999</v>
      </c>
      <c r="F14" s="32">
        <v>0.108075</v>
      </c>
      <c r="G14" s="32">
        <v>15.836062</v>
      </c>
      <c r="H14" s="32">
        <v>0.101373</v>
      </c>
      <c r="I14" s="32">
        <v>5.8788E-2</v>
      </c>
      <c r="J14">
        <v>46</v>
      </c>
      <c r="K14">
        <v>100</v>
      </c>
      <c r="L14">
        <v>50</v>
      </c>
    </row>
    <row r="15" spans="1:15" x14ac:dyDescent="0.35">
      <c r="A15" t="s">
        <v>143</v>
      </c>
      <c r="B15">
        <v>4126</v>
      </c>
      <c r="C15" t="s">
        <v>130</v>
      </c>
      <c r="E15" s="32">
        <v>1.220332</v>
      </c>
      <c r="F15" s="32">
        <v>0.101905</v>
      </c>
      <c r="G15" s="32">
        <v>14.644093</v>
      </c>
      <c r="H15" s="32">
        <v>9.2174000000000006E-2</v>
      </c>
      <c r="I15" s="32">
        <v>5.1686999999999997E-2</v>
      </c>
      <c r="J15">
        <v>47</v>
      </c>
      <c r="K15">
        <v>100</v>
      </c>
      <c r="L15">
        <v>50</v>
      </c>
    </row>
    <row r="16" spans="1:15" x14ac:dyDescent="0.35">
      <c r="A16" t="s">
        <v>143</v>
      </c>
      <c r="B16">
        <v>4126</v>
      </c>
      <c r="C16" t="s">
        <v>130</v>
      </c>
      <c r="E16" s="32">
        <v>1.2941279999999999</v>
      </c>
      <c r="F16" s="32">
        <v>0.105241</v>
      </c>
      <c r="G16" s="32">
        <v>13.033063</v>
      </c>
      <c r="H16" s="32">
        <v>9.6602999999999994E-2</v>
      </c>
      <c r="I16" s="32">
        <v>5.4434999999999997E-2</v>
      </c>
      <c r="J16">
        <v>48</v>
      </c>
      <c r="K16">
        <v>100</v>
      </c>
      <c r="L16">
        <v>50</v>
      </c>
    </row>
    <row r="17" spans="1:13" x14ac:dyDescent="0.35">
      <c r="A17" t="s">
        <v>143</v>
      </c>
      <c r="B17">
        <v>4126</v>
      </c>
      <c r="C17" t="s">
        <v>130</v>
      </c>
      <c r="E17" s="32">
        <v>1.27521</v>
      </c>
      <c r="F17" s="32">
        <v>0.10472099999999999</v>
      </c>
      <c r="G17" s="32">
        <v>12.054282000000001</v>
      </c>
      <c r="H17" s="32">
        <v>9.6466999999999997E-2</v>
      </c>
      <c r="I17" s="32">
        <v>5.3659999999999999E-2</v>
      </c>
      <c r="J17">
        <v>49</v>
      </c>
      <c r="K17">
        <v>100</v>
      </c>
      <c r="L17">
        <v>50</v>
      </c>
    </row>
    <row r="18" spans="1:13" x14ac:dyDescent="0.35">
      <c r="A18" t="s">
        <v>143</v>
      </c>
      <c r="B18">
        <v>4126</v>
      </c>
      <c r="C18" t="s">
        <v>130</v>
      </c>
      <c r="E18" s="32">
        <v>1.2016290000000001</v>
      </c>
      <c r="F18" s="32">
        <v>0.101936</v>
      </c>
      <c r="G18" s="32">
        <v>11.408754</v>
      </c>
      <c r="H18" s="32">
        <v>9.2664999999999997E-2</v>
      </c>
      <c r="I18" s="32">
        <v>5.1484000000000002E-2</v>
      </c>
      <c r="J18">
        <v>50</v>
      </c>
      <c r="K18">
        <v>100</v>
      </c>
      <c r="L18">
        <v>50</v>
      </c>
    </row>
    <row r="19" spans="1:13" x14ac:dyDescent="0.35">
      <c r="A19" t="s">
        <v>143</v>
      </c>
      <c r="B19">
        <v>4126</v>
      </c>
      <c r="C19" t="s">
        <v>130</v>
      </c>
      <c r="E19" s="32">
        <v>1.322848</v>
      </c>
      <c r="F19" s="32">
        <v>0.10606</v>
      </c>
      <c r="G19" s="32">
        <v>17.740012</v>
      </c>
      <c r="H19" s="32">
        <v>9.6757999999999997E-2</v>
      </c>
      <c r="I19" s="32">
        <v>5.7319000000000002E-2</v>
      </c>
      <c r="J19">
        <v>51</v>
      </c>
      <c r="K19">
        <v>100</v>
      </c>
      <c r="L19">
        <v>50</v>
      </c>
    </row>
    <row r="20" spans="1:13" x14ac:dyDescent="0.35">
      <c r="E20" s="35">
        <f>AVERAGE(E10:E19)</f>
        <v>1.2963118</v>
      </c>
      <c r="F20" s="35">
        <f>AVERAGE(F10:F19)</f>
        <v>0.10527329999999999</v>
      </c>
      <c r="G20" s="35">
        <f>AVERAGE(G10:G19)</f>
        <v>14.334348600000002</v>
      </c>
    </row>
    <row r="21" spans="1:13" x14ac:dyDescent="0.35">
      <c r="E21" s="35">
        <f>MEDIAN(E10:E19)</f>
        <v>1.2740035000000001</v>
      </c>
      <c r="F21" s="35">
        <f>MEDIAN(F10:F19)</f>
        <v>0.1043195</v>
      </c>
      <c r="G21" s="35">
        <f>MEDIAN(G10:G19)</f>
        <v>13.929339500000001</v>
      </c>
    </row>
    <row r="23" spans="1:13" x14ac:dyDescent="0.35">
      <c r="A23" t="s">
        <v>143</v>
      </c>
      <c r="B23">
        <v>4126</v>
      </c>
      <c r="C23" t="s">
        <v>130</v>
      </c>
      <c r="E23" s="32">
        <v>1.1652940000000001</v>
      </c>
      <c r="F23" s="32">
        <v>0.100589</v>
      </c>
      <c r="G23" s="32">
        <v>10.724694</v>
      </c>
      <c r="H23" s="32">
        <v>9.0362999999999999E-2</v>
      </c>
      <c r="I23" s="32">
        <v>4.9154999999999997E-2</v>
      </c>
      <c r="J23">
        <v>42</v>
      </c>
      <c r="K23">
        <v>200</v>
      </c>
      <c r="L23">
        <v>100</v>
      </c>
      <c r="M23" t="s">
        <v>132</v>
      </c>
    </row>
    <row r="24" spans="1:13" x14ac:dyDescent="0.35">
      <c r="A24" t="s">
        <v>143</v>
      </c>
      <c r="B24">
        <v>4126</v>
      </c>
      <c r="C24" t="s">
        <v>130</v>
      </c>
      <c r="E24" s="32">
        <v>1.145162</v>
      </c>
      <c r="F24" s="32">
        <v>9.9848999999999993E-2</v>
      </c>
      <c r="G24" s="32">
        <v>10.431291999999999</v>
      </c>
      <c r="H24" s="32">
        <v>8.9554999999999996E-2</v>
      </c>
      <c r="I24" s="32">
        <v>4.9898999999999999E-2</v>
      </c>
      <c r="J24">
        <v>43</v>
      </c>
      <c r="K24">
        <v>200</v>
      </c>
      <c r="L24">
        <v>100</v>
      </c>
    </row>
    <row r="25" spans="1:13" x14ac:dyDescent="0.35">
      <c r="A25" t="s">
        <v>143</v>
      </c>
      <c r="B25">
        <v>4126</v>
      </c>
      <c r="C25" t="s">
        <v>130</v>
      </c>
      <c r="E25" s="32">
        <v>1.1624859999999999</v>
      </c>
      <c r="F25" s="32">
        <v>9.9226999999999996E-2</v>
      </c>
      <c r="G25" s="32">
        <v>11.169720999999999</v>
      </c>
      <c r="H25" s="32">
        <v>9.0578000000000006E-2</v>
      </c>
      <c r="I25" s="32">
        <v>4.9577999999999997E-2</v>
      </c>
      <c r="J25">
        <v>44</v>
      </c>
      <c r="K25">
        <v>200</v>
      </c>
      <c r="L25">
        <v>100</v>
      </c>
    </row>
    <row r="26" spans="1:13" x14ac:dyDescent="0.35">
      <c r="A26" t="s">
        <v>143</v>
      </c>
      <c r="B26">
        <v>4126</v>
      </c>
      <c r="C26" t="s">
        <v>130</v>
      </c>
      <c r="E26" s="32">
        <v>1.1452089999999999</v>
      </c>
      <c r="F26" s="32">
        <v>9.8590999999999998E-2</v>
      </c>
      <c r="G26" s="32">
        <v>11.155984999999999</v>
      </c>
      <c r="H26" s="32">
        <v>8.9078000000000004E-2</v>
      </c>
      <c r="I26" s="32">
        <v>4.9513000000000001E-2</v>
      </c>
      <c r="J26">
        <v>45</v>
      </c>
      <c r="K26">
        <v>200</v>
      </c>
      <c r="L26">
        <v>100</v>
      </c>
    </row>
    <row r="27" spans="1:13" x14ac:dyDescent="0.35">
      <c r="A27" t="s">
        <v>143</v>
      </c>
      <c r="B27">
        <v>4126</v>
      </c>
      <c r="C27" t="s">
        <v>130</v>
      </c>
      <c r="E27" s="32">
        <v>1.118285</v>
      </c>
      <c r="F27" s="32">
        <v>9.6454999999999999E-2</v>
      </c>
      <c r="G27" s="32">
        <v>10.550632</v>
      </c>
      <c r="H27" s="32">
        <v>8.7359999999999993E-2</v>
      </c>
      <c r="I27" s="32">
        <v>4.8183999999999998E-2</v>
      </c>
      <c r="J27">
        <v>46</v>
      </c>
      <c r="K27">
        <v>200</v>
      </c>
      <c r="L27">
        <v>100</v>
      </c>
    </row>
    <row r="28" spans="1:13" x14ac:dyDescent="0.35">
      <c r="A28" t="s">
        <v>143</v>
      </c>
      <c r="B28">
        <v>4126</v>
      </c>
      <c r="C28" t="s">
        <v>130</v>
      </c>
      <c r="E28" s="32">
        <v>1.153437</v>
      </c>
      <c r="F28" s="32">
        <v>9.9005999999999997E-2</v>
      </c>
      <c r="G28" s="32">
        <v>10.578438999999999</v>
      </c>
      <c r="H28" s="32">
        <v>8.9677000000000007E-2</v>
      </c>
      <c r="I28" s="32">
        <v>5.0449000000000001E-2</v>
      </c>
      <c r="J28">
        <v>47</v>
      </c>
      <c r="K28">
        <v>200</v>
      </c>
      <c r="L28">
        <v>100</v>
      </c>
    </row>
    <row r="29" spans="1:13" x14ac:dyDescent="0.35">
      <c r="A29" t="s">
        <v>143</v>
      </c>
      <c r="B29">
        <v>4126</v>
      </c>
      <c r="C29" t="s">
        <v>130</v>
      </c>
      <c r="E29" s="32">
        <v>1.1515580000000001</v>
      </c>
      <c r="F29" s="32">
        <v>9.8290000000000002E-2</v>
      </c>
      <c r="G29" s="32">
        <v>11.009294000000001</v>
      </c>
      <c r="H29" s="32">
        <v>8.8430999999999996E-2</v>
      </c>
      <c r="I29" s="32">
        <v>4.9542999999999997E-2</v>
      </c>
      <c r="J29">
        <v>48</v>
      </c>
      <c r="K29">
        <v>200</v>
      </c>
      <c r="L29">
        <v>100</v>
      </c>
    </row>
    <row r="30" spans="1:13" x14ac:dyDescent="0.35">
      <c r="A30" t="s">
        <v>143</v>
      </c>
      <c r="B30">
        <v>4126</v>
      </c>
      <c r="C30" t="s">
        <v>130</v>
      </c>
      <c r="E30" s="32">
        <v>1.1634450000000001</v>
      </c>
      <c r="F30" s="32">
        <v>9.8924999999999999E-2</v>
      </c>
      <c r="G30" s="32">
        <v>10.859264</v>
      </c>
      <c r="H30" s="32">
        <v>9.0686000000000003E-2</v>
      </c>
      <c r="I30" s="32">
        <v>5.0902000000000003E-2</v>
      </c>
      <c r="J30">
        <v>49</v>
      </c>
      <c r="K30">
        <v>200</v>
      </c>
      <c r="L30">
        <v>100</v>
      </c>
    </row>
    <row r="31" spans="1:13" x14ac:dyDescent="0.35">
      <c r="A31" t="s">
        <v>143</v>
      </c>
      <c r="B31">
        <v>4126</v>
      </c>
      <c r="C31" t="s">
        <v>130</v>
      </c>
      <c r="E31" s="32">
        <v>1.194142</v>
      </c>
      <c r="F31" s="32">
        <v>0.10265199999999999</v>
      </c>
      <c r="G31" s="32">
        <v>11.096774999999999</v>
      </c>
      <c r="H31" s="32">
        <v>9.2841000000000007E-2</v>
      </c>
      <c r="I31" s="32">
        <v>5.0589000000000002E-2</v>
      </c>
      <c r="J31">
        <v>50</v>
      </c>
      <c r="K31">
        <v>200</v>
      </c>
      <c r="L31">
        <v>100</v>
      </c>
    </row>
    <row r="32" spans="1:13" x14ac:dyDescent="0.35">
      <c r="A32" t="s">
        <v>143</v>
      </c>
      <c r="B32">
        <v>4126</v>
      </c>
      <c r="C32" t="s">
        <v>130</v>
      </c>
      <c r="E32" s="32">
        <v>1.1495869999999999</v>
      </c>
      <c r="F32" s="32">
        <v>9.9336999999999995E-2</v>
      </c>
      <c r="G32" s="32">
        <v>10.481676</v>
      </c>
      <c r="H32" s="32">
        <v>8.9802999999999994E-2</v>
      </c>
      <c r="I32" s="32">
        <v>4.9033E-2</v>
      </c>
      <c r="J32">
        <v>51</v>
      </c>
      <c r="K32">
        <v>200</v>
      </c>
      <c r="L32">
        <v>100</v>
      </c>
    </row>
    <row r="33" spans="1:12" x14ac:dyDescent="0.35">
      <c r="E33" s="35">
        <f>AVERAGE(E23:E32)</f>
        <v>1.1548605000000001</v>
      </c>
      <c r="F33" s="35">
        <f>AVERAGE(F23:F32)</f>
        <v>9.9292100000000008E-2</v>
      </c>
      <c r="G33" s="35">
        <f>AVERAGE(G23:G32)</f>
        <v>10.805777199999998</v>
      </c>
    </row>
    <row r="34" spans="1:12" x14ac:dyDescent="0.35">
      <c r="E34" s="35">
        <f>MEDIAN(E23:E32)</f>
        <v>1.1524975</v>
      </c>
      <c r="F34" s="35">
        <f>MEDIAN(F23:F32)</f>
        <v>9.9116499999999996E-2</v>
      </c>
      <c r="G34" s="35">
        <f>MEDIAN(G23:G32)</f>
        <v>10.791979</v>
      </c>
    </row>
    <row r="36" spans="1:12" x14ac:dyDescent="0.35">
      <c r="A36" t="s">
        <v>143</v>
      </c>
      <c r="B36">
        <v>4126</v>
      </c>
      <c r="C36" t="s">
        <v>130</v>
      </c>
      <c r="E36" s="32">
        <v>1.1178680000000001</v>
      </c>
      <c r="F36" s="32">
        <v>9.8102999999999996E-2</v>
      </c>
      <c r="G36" s="32">
        <v>10.815135</v>
      </c>
      <c r="H36" s="32">
        <v>8.8752999999999999E-2</v>
      </c>
      <c r="I36" s="32">
        <v>4.8391999999999998E-2</v>
      </c>
      <c r="J36">
        <v>42</v>
      </c>
      <c r="K36">
        <v>400</v>
      </c>
      <c r="L36">
        <v>200</v>
      </c>
    </row>
    <row r="37" spans="1:12" x14ac:dyDescent="0.35">
      <c r="A37" t="s">
        <v>143</v>
      </c>
      <c r="B37">
        <v>4126</v>
      </c>
      <c r="C37" t="s">
        <v>130</v>
      </c>
      <c r="E37" s="32">
        <v>1.1359269999999999</v>
      </c>
      <c r="F37" s="32">
        <v>9.8271999999999998E-2</v>
      </c>
      <c r="G37" s="32">
        <v>10.447384</v>
      </c>
      <c r="H37" s="32">
        <v>8.8799000000000003E-2</v>
      </c>
      <c r="I37" s="32">
        <v>4.8743000000000002E-2</v>
      </c>
      <c r="J37">
        <v>43</v>
      </c>
      <c r="K37">
        <v>400</v>
      </c>
      <c r="L37">
        <v>200</v>
      </c>
    </row>
    <row r="38" spans="1:12" x14ac:dyDescent="0.35">
      <c r="A38" t="s">
        <v>143</v>
      </c>
      <c r="B38">
        <v>4126</v>
      </c>
      <c r="C38" t="s">
        <v>130</v>
      </c>
      <c r="E38" s="32">
        <v>1.1383730000000001</v>
      </c>
      <c r="F38" s="32">
        <v>9.8803000000000002E-2</v>
      </c>
      <c r="G38" s="32">
        <v>11.217749</v>
      </c>
      <c r="H38" s="32">
        <v>9.0329999999999994E-2</v>
      </c>
      <c r="I38" s="32">
        <v>4.9466999999999997E-2</v>
      </c>
      <c r="J38">
        <v>44</v>
      </c>
      <c r="K38">
        <v>400</v>
      </c>
      <c r="L38">
        <v>200</v>
      </c>
    </row>
    <row r="39" spans="1:12" x14ac:dyDescent="0.35">
      <c r="E39" s="32"/>
      <c r="F39" s="32"/>
      <c r="G39" s="32"/>
      <c r="H39" s="32"/>
      <c r="I39" s="32"/>
      <c r="J39">
        <v>45</v>
      </c>
      <c r="K39">
        <v>400</v>
      </c>
      <c r="L39">
        <v>200</v>
      </c>
    </row>
    <row r="40" spans="1:12" x14ac:dyDescent="0.35">
      <c r="E40" s="32"/>
      <c r="F40" s="32"/>
      <c r="G40" s="32"/>
      <c r="H40" s="32"/>
      <c r="I40" s="32"/>
      <c r="J40">
        <v>46</v>
      </c>
      <c r="K40">
        <v>400</v>
      </c>
      <c r="L40">
        <v>200</v>
      </c>
    </row>
    <row r="41" spans="1:12" x14ac:dyDescent="0.35">
      <c r="E41" s="32"/>
      <c r="F41" s="32"/>
      <c r="G41" s="32"/>
      <c r="H41" s="32"/>
      <c r="I41" s="32"/>
      <c r="J41">
        <v>47</v>
      </c>
      <c r="K41">
        <v>400</v>
      </c>
      <c r="L41">
        <v>200</v>
      </c>
    </row>
    <row r="42" spans="1:12" x14ac:dyDescent="0.35">
      <c r="E42" s="32"/>
      <c r="F42" s="32"/>
      <c r="G42" s="32"/>
      <c r="H42" s="32"/>
      <c r="I42" s="32"/>
      <c r="J42">
        <v>48</v>
      </c>
      <c r="K42">
        <v>400</v>
      </c>
      <c r="L42">
        <v>200</v>
      </c>
    </row>
    <row r="43" spans="1:12" x14ac:dyDescent="0.35">
      <c r="E43" s="32"/>
      <c r="F43" s="32"/>
      <c r="G43" s="32"/>
      <c r="H43" s="32"/>
      <c r="I43" s="32"/>
      <c r="J43">
        <v>49</v>
      </c>
      <c r="K43">
        <v>400</v>
      </c>
      <c r="L43">
        <v>200</v>
      </c>
    </row>
    <row r="44" spans="1:12" x14ac:dyDescent="0.35">
      <c r="E44" s="32"/>
      <c r="F44" s="32"/>
      <c r="G44" s="32"/>
      <c r="H44" s="32"/>
      <c r="I44" s="32"/>
      <c r="J44">
        <v>50</v>
      </c>
      <c r="K44">
        <v>400</v>
      </c>
      <c r="L44">
        <v>200</v>
      </c>
    </row>
    <row r="45" spans="1:12" x14ac:dyDescent="0.35">
      <c r="E45" s="32"/>
      <c r="F45" s="32"/>
      <c r="G45" s="32"/>
      <c r="H45" s="32"/>
      <c r="I45" s="32"/>
      <c r="J45">
        <v>51</v>
      </c>
      <c r="K45">
        <v>400</v>
      </c>
      <c r="L45">
        <v>200</v>
      </c>
    </row>
    <row r="46" spans="1:12" x14ac:dyDescent="0.35">
      <c r="E46" s="35">
        <f>AVERAGE(E36:E45)</f>
        <v>1.1307226666666668</v>
      </c>
      <c r="F46" s="35">
        <f>AVERAGE(F36:F45)</f>
        <v>9.839266666666667E-2</v>
      </c>
      <c r="G46" s="35">
        <f>AVERAGE(G36:G45)</f>
        <v>10.826755999999998</v>
      </c>
      <c r="H46" s="32"/>
      <c r="I46" s="32"/>
    </row>
    <row r="47" spans="1:12" x14ac:dyDescent="0.35">
      <c r="E47" s="35">
        <f>MEDIAN(E36:E45)</f>
        <v>1.1359269999999999</v>
      </c>
      <c r="F47" s="35">
        <f>MEDIAN(F36:F45)</f>
        <v>9.8271999999999998E-2</v>
      </c>
      <c r="G47" s="35">
        <f>MEDIAN(G36:G45)</f>
        <v>10.815135</v>
      </c>
      <c r="H47" s="32"/>
      <c r="I47" s="32"/>
    </row>
    <row r="48" spans="1:12" x14ac:dyDescent="0.35">
      <c r="E48" s="32"/>
      <c r="F48" s="32"/>
      <c r="G48" s="32"/>
      <c r="H48" s="32"/>
      <c r="I48" s="32"/>
    </row>
    <row r="49" spans="1:12" x14ac:dyDescent="0.35">
      <c r="E49" s="32"/>
      <c r="F49" s="32"/>
      <c r="G49" s="32"/>
      <c r="H49" s="32"/>
      <c r="I49" s="32"/>
    </row>
    <row r="50" spans="1:12" x14ac:dyDescent="0.35">
      <c r="E50" s="32"/>
      <c r="F50" s="32"/>
      <c r="G50" s="32"/>
      <c r="H50" s="32"/>
      <c r="I50" s="32"/>
    </row>
    <row r="51" spans="1:12" x14ac:dyDescent="0.35">
      <c r="A51" t="s">
        <v>143</v>
      </c>
      <c r="B51">
        <v>4126</v>
      </c>
      <c r="C51" t="s">
        <v>130</v>
      </c>
      <c r="E51" s="32">
        <v>1.1511229999999999</v>
      </c>
      <c r="F51" s="32">
        <v>9.9534999999999998E-2</v>
      </c>
      <c r="G51" s="32">
        <v>10.718942</v>
      </c>
      <c r="H51" s="32">
        <v>9.0082999999999996E-2</v>
      </c>
      <c r="I51" s="32">
        <v>4.8406999999999999E-2</v>
      </c>
      <c r="J51">
        <v>42</v>
      </c>
      <c r="K51">
        <v>500</v>
      </c>
      <c r="L51">
        <v>100</v>
      </c>
    </row>
    <row r="52" spans="1:12" x14ac:dyDescent="0.35">
      <c r="A52" t="s">
        <v>143</v>
      </c>
      <c r="B52">
        <v>4126</v>
      </c>
      <c r="C52" t="s">
        <v>130</v>
      </c>
      <c r="E52" s="32">
        <v>1.121016</v>
      </c>
      <c r="F52" s="32">
        <v>9.7161999999999998E-2</v>
      </c>
      <c r="G52" s="32">
        <v>10.20187</v>
      </c>
      <c r="H52" s="32">
        <v>8.7627999999999998E-2</v>
      </c>
      <c r="I52" s="32">
        <v>4.9008000000000003E-2</v>
      </c>
      <c r="J52">
        <v>43</v>
      </c>
      <c r="K52">
        <v>500</v>
      </c>
      <c r="L52">
        <v>100</v>
      </c>
    </row>
    <row r="53" spans="1:12" x14ac:dyDescent="0.35">
      <c r="A53" t="s">
        <v>143</v>
      </c>
      <c r="B53">
        <v>4126</v>
      </c>
      <c r="C53" t="s">
        <v>130</v>
      </c>
      <c r="E53" s="32">
        <v>1.128107</v>
      </c>
      <c r="F53" s="32">
        <v>9.7647999999999999E-2</v>
      </c>
      <c r="G53" s="32">
        <v>10.66564</v>
      </c>
      <c r="H53" s="32">
        <v>8.9183999999999999E-2</v>
      </c>
      <c r="I53" s="32">
        <v>4.8804E-2</v>
      </c>
      <c r="J53">
        <v>44</v>
      </c>
      <c r="K53">
        <v>500</v>
      </c>
      <c r="L53">
        <v>100</v>
      </c>
    </row>
    <row r="54" spans="1:12" x14ac:dyDescent="0.35">
      <c r="J54">
        <v>45</v>
      </c>
      <c r="K54">
        <v>500</v>
      </c>
      <c r="L54">
        <v>100</v>
      </c>
    </row>
    <row r="55" spans="1:12" x14ac:dyDescent="0.35">
      <c r="J55">
        <v>46</v>
      </c>
      <c r="K55">
        <v>500</v>
      </c>
      <c r="L55">
        <v>100</v>
      </c>
    </row>
    <row r="56" spans="1:12" x14ac:dyDescent="0.35">
      <c r="J56">
        <v>47</v>
      </c>
      <c r="K56">
        <v>500</v>
      </c>
      <c r="L56">
        <v>100</v>
      </c>
    </row>
    <row r="57" spans="1:12" x14ac:dyDescent="0.35">
      <c r="J57">
        <v>48</v>
      </c>
      <c r="K57">
        <v>500</v>
      </c>
      <c r="L57">
        <v>100</v>
      </c>
    </row>
    <row r="58" spans="1:12" x14ac:dyDescent="0.35">
      <c r="J58">
        <v>49</v>
      </c>
      <c r="K58">
        <v>500</v>
      </c>
      <c r="L58">
        <v>100</v>
      </c>
    </row>
    <row r="59" spans="1:12" x14ac:dyDescent="0.35">
      <c r="J59">
        <v>50</v>
      </c>
      <c r="K59">
        <v>500</v>
      </c>
      <c r="L59">
        <v>100</v>
      </c>
    </row>
    <row r="60" spans="1:12" x14ac:dyDescent="0.35">
      <c r="J60">
        <v>51</v>
      </c>
      <c r="K60">
        <v>500</v>
      </c>
      <c r="L60">
        <v>100</v>
      </c>
    </row>
    <row r="61" spans="1:12" x14ac:dyDescent="0.35">
      <c r="E61" s="35">
        <f>AVERAGE(E51:E60)</f>
        <v>1.1334153333333334</v>
      </c>
      <c r="F61" s="35">
        <f>AVERAGE(F51:F60)</f>
        <v>9.8115000000000008E-2</v>
      </c>
      <c r="G61" s="35">
        <f>AVERAGE(G51:G60)</f>
        <v>10.528817333333333</v>
      </c>
    </row>
    <row r="62" spans="1:12" x14ac:dyDescent="0.35">
      <c r="E62" s="35">
        <f>MEDIAN(E51:E60)</f>
        <v>1.128107</v>
      </c>
      <c r="F62" s="35">
        <f>MEDIAN(F51:F60)</f>
        <v>9.7647999999999999E-2</v>
      </c>
      <c r="G62" s="35">
        <f>MEDIAN(G51:G60)</f>
        <v>10.66564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m4_m_end032014</vt:lpstr>
      <vt:lpstr>m4_m_end062015</vt:lpstr>
      <vt:lpstr>m4_m_end092007</vt:lpstr>
      <vt:lpstr>m4_q_end2003q3</vt:lpstr>
      <vt:lpstr>m4_q_end2013q1</vt:lpstr>
      <vt:lpstr>m4_q_end2015q1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2019-12-25T14:50:28Z</dcterms:modified>
</cp:coreProperties>
</file>